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etpub\WWWroot\Politeknik\Certificate\"/>
    </mc:Choice>
  </mc:AlternateContent>
  <bookViews>
    <workbookView xWindow="360" yWindow="300" windowWidth="14850" windowHeight="7065" tabRatio="909"/>
  </bookViews>
  <sheets>
    <sheet name="Data1" sheetId="20" r:id="rId1"/>
    <sheet name="Data2" sheetId="4" r:id="rId2"/>
  </sheets>
  <definedNames>
    <definedName name="_3PAGE_1" localSheetId="1">Data2!#REF!</definedName>
    <definedName name="_7PAGE_1">#REF!</definedName>
    <definedName name="_xlnm._FilterDatabase" localSheetId="0" hidden="1">Data1!$G$25:$G$37</definedName>
    <definedName name="Ö">Data1!$G$25</definedName>
    <definedName name="_xlnm.Print_Area" localSheetId="0">Data1!$A$1:$P$56</definedName>
    <definedName name="_xlnm.Print_Area" localSheetId="1">Data2!$A$1:$Q$56</definedName>
    <definedName name="_xlnm.Print_Area">#REF!</definedName>
    <definedName name="RESULTS" localSheetId="1">Data2!$A$4:$P$43</definedName>
    <definedName name="RESULTS">#REF!</definedName>
    <definedName name="xx">#REF!</definedName>
    <definedName name="xxc">#REF!</definedName>
  </definedNames>
  <calcPr calcId="152511"/>
</workbook>
</file>

<file path=xl/calcChain.xml><?xml version="1.0" encoding="utf-8"?>
<calcChain xmlns="http://schemas.openxmlformats.org/spreadsheetml/2006/main">
  <c r="M36" i="20" l="1"/>
  <c r="M31" i="20"/>
  <c r="R22" i="4" l="1"/>
  <c r="S22" i="4" s="1"/>
  <c r="N22" i="4"/>
  <c r="U22" i="4" s="1"/>
  <c r="N33" i="4" l="1"/>
  <c r="U33" i="4" s="1"/>
  <c r="N34" i="4"/>
  <c r="U34" i="4" s="1"/>
  <c r="N35" i="4"/>
  <c r="N36" i="4"/>
  <c r="N37" i="4"/>
  <c r="U37" i="4" s="1"/>
  <c r="N38" i="4"/>
  <c r="N39" i="4"/>
  <c r="N40" i="4"/>
  <c r="N41" i="4"/>
  <c r="U41" i="4" s="1"/>
  <c r="N23" i="4"/>
  <c r="U23" i="4" s="1"/>
  <c r="N24" i="4"/>
  <c r="U24" i="4" s="1"/>
  <c r="N25" i="4"/>
  <c r="N26" i="4"/>
  <c r="U26" i="4" s="1"/>
  <c r="N27" i="4"/>
  <c r="N28" i="4"/>
  <c r="U28" i="4" s="1"/>
  <c r="N29" i="4"/>
  <c r="N30" i="4"/>
  <c r="U30" i="4" s="1"/>
  <c r="Y41" i="4"/>
  <c r="T41" i="4"/>
  <c r="R41" i="4"/>
  <c r="S41" i="4" s="1"/>
  <c r="Y40" i="4"/>
  <c r="T40" i="4"/>
  <c r="R40" i="4"/>
  <c r="S40" i="4" s="1"/>
  <c r="Y39" i="4"/>
  <c r="Z39" i="4" s="1"/>
  <c r="AB39" i="4" s="1"/>
  <c r="I39" i="4" s="1"/>
  <c r="T39" i="4"/>
  <c r="R39" i="4"/>
  <c r="S39" i="4" s="1"/>
  <c r="Y38" i="4"/>
  <c r="Z38" i="4" s="1"/>
  <c r="T38" i="4"/>
  <c r="R38" i="4"/>
  <c r="S38" i="4" s="1"/>
  <c r="Y37" i="4"/>
  <c r="T37" i="4"/>
  <c r="R37" i="4"/>
  <c r="S37" i="4" s="1"/>
  <c r="Y36" i="4"/>
  <c r="U36" i="4"/>
  <c r="T36" i="4"/>
  <c r="R36" i="4"/>
  <c r="S36" i="4" s="1"/>
  <c r="Y35" i="4"/>
  <c r="Z35" i="4" s="1"/>
  <c r="AB35" i="4" s="1"/>
  <c r="I35" i="4" s="1"/>
  <c r="T35" i="4"/>
  <c r="R35" i="4"/>
  <c r="S35" i="4" s="1"/>
  <c r="Y34" i="4"/>
  <c r="Z34" i="4" s="1"/>
  <c r="T34" i="4"/>
  <c r="R34" i="4"/>
  <c r="S34" i="4" s="1"/>
  <c r="Y33" i="4"/>
  <c r="T33" i="4"/>
  <c r="R33" i="4"/>
  <c r="S33" i="4" s="1"/>
  <c r="Y30" i="4"/>
  <c r="T30" i="4"/>
  <c r="R30" i="4"/>
  <c r="S30" i="4" s="1"/>
  <c r="Y29" i="4"/>
  <c r="Z29" i="4" s="1"/>
  <c r="AB29" i="4" s="1"/>
  <c r="I29" i="4" s="1"/>
  <c r="T29" i="4"/>
  <c r="R29" i="4"/>
  <c r="S29" i="4" s="1"/>
  <c r="Y28" i="4"/>
  <c r="Z28" i="4" s="1"/>
  <c r="T28" i="4"/>
  <c r="R28" i="4"/>
  <c r="S28" i="4" s="1"/>
  <c r="Y27" i="4"/>
  <c r="T27" i="4"/>
  <c r="R27" i="4"/>
  <c r="S27" i="4" s="1"/>
  <c r="Y26" i="4"/>
  <c r="T26" i="4"/>
  <c r="R26" i="4"/>
  <c r="S26" i="4" s="1"/>
  <c r="Y25" i="4"/>
  <c r="Z25" i="4" s="1"/>
  <c r="AB25" i="4" s="1"/>
  <c r="I25" i="4" s="1"/>
  <c r="U25" i="4"/>
  <c r="T25" i="4"/>
  <c r="R25" i="4"/>
  <c r="S25" i="4" s="1"/>
  <c r="Y24" i="4"/>
  <c r="Z24" i="4" s="1"/>
  <c r="AB24" i="4" s="1"/>
  <c r="I24" i="4" s="1"/>
  <c r="T24" i="4"/>
  <c r="R24" i="4"/>
  <c r="S24" i="4" s="1"/>
  <c r="Y23" i="4"/>
  <c r="T23" i="4"/>
  <c r="R23" i="4"/>
  <c r="S23" i="4" s="1"/>
  <c r="S43" i="4" s="1"/>
  <c r="Y22" i="4"/>
  <c r="T22" i="4"/>
  <c r="P20" i="4"/>
  <c r="U29" i="4" l="1"/>
  <c r="U40" i="4"/>
  <c r="U27" i="4"/>
  <c r="U35" i="4"/>
  <c r="U38" i="4"/>
  <c r="U39" i="4"/>
  <c r="AA35" i="4"/>
  <c r="G35" i="4" s="1"/>
  <c r="AC35" i="4" s="1"/>
  <c r="Z22" i="4"/>
  <c r="AA22" i="4" s="1"/>
  <c r="G22" i="4" s="1"/>
  <c r="Z23" i="4"/>
  <c r="AB23" i="4" s="1"/>
  <c r="I23" i="4" s="1"/>
  <c r="AA25" i="4"/>
  <c r="G25" i="4" s="1"/>
  <c r="AC25" i="4" s="1"/>
  <c r="AA29" i="4"/>
  <c r="G29" i="4" s="1"/>
  <c r="AC29" i="4" s="1"/>
  <c r="AB38" i="4"/>
  <c r="I38" i="4" s="1"/>
  <c r="AA38" i="4"/>
  <c r="G38" i="4" s="1"/>
  <c r="AB22" i="4"/>
  <c r="I22" i="4" s="1"/>
  <c r="AA24" i="4"/>
  <c r="G24" i="4" s="1"/>
  <c r="AC24" i="4" s="1"/>
  <c r="AB34" i="4"/>
  <c r="I34" i="4" s="1"/>
  <c r="AA34" i="4"/>
  <c r="G34" i="4" s="1"/>
  <c r="AC34" i="4" s="1"/>
  <c r="Z37" i="4"/>
  <c r="AB37" i="4" s="1"/>
  <c r="I37" i="4" s="1"/>
  <c r="Z26" i="4"/>
  <c r="AB26" i="4" s="1"/>
  <c r="I26" i="4" s="1"/>
  <c r="Z27" i="4"/>
  <c r="AA27" i="4" s="1"/>
  <c r="G27" i="4" s="1"/>
  <c r="AB28" i="4"/>
  <c r="I28" i="4" s="1"/>
  <c r="AA28" i="4"/>
  <c r="G28" i="4" s="1"/>
  <c r="Z33" i="4"/>
  <c r="AB33" i="4" s="1"/>
  <c r="I33" i="4" s="1"/>
  <c r="AA39" i="4"/>
  <c r="G39" i="4" s="1"/>
  <c r="AC39" i="4" s="1"/>
  <c r="Z41" i="4"/>
  <c r="AB41" i="4" s="1"/>
  <c r="I41" i="4" s="1"/>
  <c r="Z30" i="4"/>
  <c r="AB30" i="4" s="1"/>
  <c r="I30" i="4" s="1"/>
  <c r="Z36" i="4"/>
  <c r="AB36" i="4" s="1"/>
  <c r="I36" i="4" s="1"/>
  <c r="Z40" i="4"/>
  <c r="AB40" i="4" s="1"/>
  <c r="I40" i="4" s="1"/>
  <c r="AA41" i="4"/>
  <c r="G41" i="4" s="1"/>
  <c r="AC28" i="4" l="1"/>
  <c r="AA26" i="4"/>
  <c r="G26" i="4" s="1"/>
  <c r="AC26" i="4" s="1"/>
  <c r="AA33" i="4"/>
  <c r="G33" i="4" s="1"/>
  <c r="AC33" i="4" s="1"/>
  <c r="AA37" i="4"/>
  <c r="G37" i="4" s="1"/>
  <c r="AC37" i="4" s="1"/>
  <c r="AB27" i="4"/>
  <c r="I27" i="4" s="1"/>
  <c r="AC27" i="4" s="1"/>
  <c r="AC22" i="4"/>
  <c r="AC38" i="4"/>
  <c r="AA40" i="4"/>
  <c r="G40" i="4" s="1"/>
  <c r="AC40" i="4" s="1"/>
  <c r="AA30" i="4"/>
  <c r="G30" i="4" s="1"/>
  <c r="AC30" i="4" s="1"/>
  <c r="AA23" i="4"/>
  <c r="G23" i="4" s="1"/>
  <c r="AC23" i="4" s="1"/>
  <c r="AC41" i="4"/>
  <c r="AA36" i="4"/>
  <c r="G36" i="4" s="1"/>
  <c r="AC36" i="4" s="1"/>
  <c r="D12" i="4" l="1"/>
  <c r="S10" i="20" l="1"/>
  <c r="D54" i="4" s="1"/>
  <c r="D55" i="4" l="1"/>
  <c r="D8" i="4"/>
  <c r="N3" i="4" l="1"/>
  <c r="N11" i="4"/>
  <c r="N8" i="4"/>
  <c r="D11" i="4"/>
</calcChain>
</file>

<file path=xl/comments1.xml><?xml version="1.0" encoding="utf-8"?>
<comments xmlns="http://schemas.openxmlformats.org/spreadsheetml/2006/main">
  <authors>
    <author>Ramli Bin Jiman</author>
  </authors>
  <commentList>
    <comment ref="N9" authorId="0" shapeId="0">
      <text>
        <r>
          <rPr>
            <sz val="9"/>
            <color indexed="81"/>
            <rFont val="Tahoma"/>
            <family val="2"/>
          </rPr>
          <t>PSA/BMCL/YR/xxx</t>
        </r>
      </text>
    </comment>
    <comment ref="N11" authorId="0" shapeId="0">
      <text>
        <r>
          <rPr>
            <sz val="9"/>
            <color indexed="81"/>
            <rFont val="Tahoma"/>
            <family val="2"/>
          </rPr>
          <t xml:space="preserve">xxxx
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BMCL/YR/xxx</t>
        </r>
      </text>
    </comment>
  </commentList>
</comments>
</file>

<file path=xl/comments2.xml><?xml version="1.0" encoding="utf-8"?>
<comments xmlns="http://schemas.openxmlformats.org/spreadsheetml/2006/main">
  <authors>
    <author>PSA 5</author>
  </authors>
  <commentList>
    <comment ref="U18" authorId="0" shapeId="0">
      <text>
        <r>
          <rPr>
            <b/>
            <sz val="9"/>
            <color indexed="81"/>
            <rFont val="Tahoma"/>
            <family val="2"/>
          </rPr>
          <t>k factor from cert = 2.00
DOF or N = 18 due to no of reading</t>
        </r>
      </text>
    </comment>
  </commentList>
</comments>
</file>

<file path=xl/sharedStrings.xml><?xml version="1.0" encoding="utf-8"?>
<sst xmlns="http://schemas.openxmlformats.org/spreadsheetml/2006/main" count="238" uniqueCount="124">
  <si>
    <t xml:space="preserve"> </t>
  </si>
  <si>
    <t>Instrument             :</t>
  </si>
  <si>
    <t>CALIBRATION DATA</t>
  </si>
  <si>
    <t>Function / Range</t>
  </si>
  <si>
    <t>Calibrated by :</t>
  </si>
  <si>
    <t>Date :</t>
  </si>
  <si>
    <t/>
  </si>
  <si>
    <t>Checked by :</t>
  </si>
  <si>
    <t>PAGE 2 OF</t>
  </si>
  <si>
    <t>Serial No.  :</t>
  </si>
  <si>
    <t>Cal. Due Date  :</t>
  </si>
  <si>
    <t>Traceability  :</t>
  </si>
  <si>
    <t>Avg</t>
  </si>
  <si>
    <t>:</t>
  </si>
  <si>
    <t>Calibration Date</t>
  </si>
  <si>
    <t>Instrument  Type  :</t>
  </si>
  <si>
    <t>Test 1</t>
  </si>
  <si>
    <t>Test 2</t>
  </si>
  <si>
    <t>Test 3</t>
  </si>
  <si>
    <t>Unit</t>
  </si>
  <si>
    <t>CERTIFICATE  NUMBER  :</t>
  </si>
  <si>
    <t>Cal.  Sticker No.   :</t>
  </si>
  <si>
    <t>Job No. :</t>
  </si>
  <si>
    <t>Date Received  :</t>
  </si>
  <si>
    <t>Serial No. :</t>
  </si>
  <si>
    <t>Model No. :</t>
  </si>
  <si>
    <t xml:space="preserve">Manufacturer                   </t>
  </si>
  <si>
    <t>°C</t>
  </si>
  <si>
    <t>Calibration Method     :</t>
  </si>
  <si>
    <t>Cal. Cert. No. :</t>
  </si>
  <si>
    <t>CALIBRATION DATA / CERT STATUS CHECK</t>
  </si>
  <si>
    <t xml:space="preserve">Checked By </t>
  </si>
  <si>
    <t>Date</t>
  </si>
  <si>
    <t>Remark</t>
  </si>
  <si>
    <t>CAL DATA</t>
  </si>
  <si>
    <t>1.  Good physical condition.</t>
  </si>
  <si>
    <t>2.  (*) Denote out of test limits.</t>
  </si>
  <si>
    <t>3.  ……………………………..</t>
  </si>
  <si>
    <t>1.  Calibrated and tested serviceable.</t>
  </si>
  <si>
    <t>2.  No Adjustment done.</t>
  </si>
  <si>
    <t>3.  (*) Denote out of test limits.</t>
  </si>
  <si>
    <t>4.  Performance Limitation.</t>
  </si>
  <si>
    <t>5.  Adjustment  was carried out.</t>
  </si>
  <si>
    <t>8.  ........................................</t>
  </si>
  <si>
    <t>Instrument Condition When Received  :</t>
  </si>
  <si>
    <t>Instrument Condition When Returned  :</t>
  </si>
  <si>
    <t>6.  Calibrated at Customer Specific Range/Method.</t>
  </si>
  <si>
    <t>Tick</t>
  </si>
  <si>
    <t>Ambient Temperature</t>
  </si>
  <si>
    <t>Relative Humidity</t>
  </si>
  <si>
    <t>Minimum</t>
  </si>
  <si>
    <t>Calibrated By :</t>
  </si>
  <si>
    <t>Maximum</t>
  </si>
  <si>
    <t>Test Limits</t>
  </si>
  <si>
    <t>Max</t>
  </si>
  <si>
    <t>Min</t>
  </si>
  <si>
    <t>PAGE 1 OF</t>
  </si>
  <si>
    <t>7.  Requested Due Date :</t>
  </si>
  <si>
    <t>- Year</t>
  </si>
  <si>
    <t>Digit</t>
  </si>
  <si>
    <t>Spec</t>
  </si>
  <si>
    <t>Res</t>
  </si>
  <si>
    <t>Nom</t>
  </si>
  <si>
    <t>Tol</t>
  </si>
  <si>
    <t>Logic</t>
  </si>
  <si>
    <t>%</t>
  </si>
  <si>
    <t>X</t>
  </si>
  <si>
    <t>Issued To</t>
  </si>
  <si>
    <t>Calibration Date   :</t>
  </si>
  <si>
    <t>Measured Value</t>
  </si>
  <si>
    <t>Instrument Name</t>
  </si>
  <si>
    <t>Issued By</t>
  </si>
  <si>
    <t>Environment Conditions   :</t>
  </si>
  <si>
    <t>Calibration Standard Used  :</t>
  </si>
  <si>
    <t>Certificate No.  :</t>
  </si>
  <si>
    <t xml:space="preserve">         Serial No.  :</t>
  </si>
  <si>
    <t>Date     :</t>
  </si>
  <si>
    <t>Ramli B. Jiman</t>
  </si>
  <si>
    <t>Nor Sham Bt. Hasan</t>
  </si>
  <si>
    <t>Liyana Bt. Mahmud</t>
  </si>
  <si>
    <t>Roslina Bt. Abdul Aziz</t>
  </si>
  <si>
    <t>H</t>
  </si>
  <si>
    <t>Tolerence</t>
  </si>
  <si>
    <t>G</t>
  </si>
  <si>
    <t>Rusnani Bt. Yahya</t>
  </si>
  <si>
    <t>A</t>
  </si>
  <si>
    <t>J</t>
  </si>
  <si>
    <t>Y</t>
  </si>
  <si>
    <t>Gopi A/L Muthusamy</t>
  </si>
  <si>
    <t>M</t>
  </si>
  <si>
    <t>This  instrument  was  calibrated  using   the  Calibration  Procedure  No. :</t>
  </si>
  <si>
    <t>Start</t>
  </si>
  <si>
    <t>End</t>
  </si>
  <si>
    <t>Time</t>
  </si>
  <si>
    <t>am / pm</t>
  </si>
  <si>
    <t>Parameter Test</t>
  </si>
  <si>
    <t>Test Result (Pass / Fail)</t>
  </si>
  <si>
    <t>mmHg</t>
  </si>
  <si>
    <t>Diff                 (Test 1- Test 2)</t>
  </si>
  <si>
    <t>Diff Sqr</t>
  </si>
  <si>
    <t>Certificate                         (1 psi = 51.7149 mmHg)</t>
  </si>
  <si>
    <t>Spec               (0.05% x Avg) / k</t>
  </si>
  <si>
    <t>2. Pressure Static Test</t>
  </si>
  <si>
    <t>Increase Value</t>
  </si>
  <si>
    <t>Decrease Value</t>
  </si>
  <si>
    <t>Sum Dif Sqr</t>
  </si>
  <si>
    <t>N</t>
  </si>
  <si>
    <t>120/80 (90)</t>
  </si>
  <si>
    <t>BMCL/CP/02 Rev.0</t>
  </si>
  <si>
    <t>MS Setting</t>
  </si>
  <si>
    <t>Tolerance</t>
  </si>
  <si>
    <t>2 PAGES</t>
  </si>
  <si>
    <t>&lt; 2 mmHg/min</t>
  </si>
  <si>
    <t xml:space="preserve">1. Pressure Leak </t>
  </si>
  <si>
    <t>HEISE ST-2H (HQS-2)</t>
  </si>
  <si>
    <t xml:space="preserve">400 mmHg  </t>
  </si>
  <si>
    <t>3. Simulation Test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</si>
  <si>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</rPr>
      <t xml:space="preserve"> 5 mmHg</t>
    </r>
  </si>
  <si>
    <t>Ö</t>
  </si>
  <si>
    <t>WHIZZ SYSTEMS MALAYSIA SDN. BHD.</t>
  </si>
  <si>
    <t>PSA/BMCL/16/018-NA</t>
  </si>
  <si>
    <t>BMCL/15/022-4</t>
  </si>
  <si>
    <t>Check Master</t>
  </si>
  <si>
    <t xml:space="preserve">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</si>
</sst>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[$-F800]dddd\,\ mmmm\ dd\,\ yyyy"/>
    <numFmt numFmtId="167" formatCode="[$-809]d\ mmmm\ yyyy;@"/>
    <numFmt numFmtId="168" formatCode="0.000000"/>
  </numFmts>
  <fonts count="26">
    <font>
      <sz val="12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name val="Arial MT"/>
    </font>
    <font>
      <b/>
      <sz val="16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10"/>
      <name val="Symbol"/>
      <family val="1"/>
      <charset val="2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Calibri"/>
      <family val="2"/>
      <scheme val="minor"/>
    </font>
    <font>
      <b/>
      <sz val="20"/>
      <name val="Times New Roman"/>
      <family val="1"/>
    </font>
    <font>
      <sz val="11"/>
      <name val="Calibri"/>
      <family val="2"/>
      <scheme val="minor"/>
    </font>
    <font>
      <b/>
      <i/>
      <sz val="8"/>
      <name val="Times New Roman"/>
      <family val="1"/>
    </font>
    <font>
      <sz val="12"/>
      <name val="Arial"/>
      <family val="2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sz val="12"/>
      <color theme="9" tint="-0.249977111117893"/>
      <name val="Times New Roman"/>
      <family val="1"/>
    </font>
    <font>
      <b/>
      <sz val="9"/>
      <color indexed="81"/>
      <name val="Tahoma"/>
      <family val="2"/>
    </font>
    <font>
      <b/>
      <sz val="10"/>
      <color theme="1"/>
      <name val="Times New Roman"/>
      <family val="1"/>
    </font>
    <font>
      <sz val="9"/>
      <color rgb="FF27272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64"/>
      </left>
      <right/>
      <top style="dotted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thin">
        <color indexed="64"/>
      </bottom>
      <diagonal/>
    </border>
    <border>
      <left/>
      <right/>
      <top style="dotted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0" fillId="0" borderId="0"/>
  </cellStyleXfs>
  <cellXfs count="280">
    <xf numFmtId="0" fontId="0" fillId="0" borderId="0" xfId="0"/>
    <xf numFmtId="0" fontId="4" fillId="0" borderId="0" xfId="0" applyFont="1" applyProtection="1"/>
    <xf numFmtId="0" fontId="5" fillId="0" borderId="0" xfId="0" applyNumberFormat="1" applyFont="1" applyAlignment="1">
      <alignment horizontal="right" vertical="center"/>
    </xf>
    <xf numFmtId="0" fontId="13" fillId="0" borderId="0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horizontal="center" vertic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7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vertical="center"/>
    </xf>
    <xf numFmtId="0" fontId="10" fillId="0" borderId="0" xfId="0" applyFont="1" applyProtection="1"/>
    <xf numFmtId="0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5" fillId="0" borderId="0" xfId="0" applyFont="1" applyProtection="1"/>
    <xf numFmtId="0" fontId="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Continuous" vertical="center"/>
    </xf>
    <xf numFmtId="0" fontId="5" fillId="0" borderId="0" xfId="0" applyNumberFormat="1" applyFont="1" applyAlignment="1" applyProtection="1">
      <alignment horizontal="right" vertical="center"/>
    </xf>
    <xf numFmtId="0" fontId="4" fillId="0" borderId="0" xfId="0" applyFont="1" applyAlignment="1" applyProtection="1">
      <alignment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10" xfId="0" applyNumberFormat="1" applyFont="1" applyBorder="1" applyAlignment="1" applyProtection="1">
      <alignment horizontal="left" vertical="center"/>
    </xf>
    <xf numFmtId="0" fontId="4" fillId="0" borderId="10" xfId="0" applyNumberFormat="1" applyFont="1" applyBorder="1" applyAlignment="1" applyProtection="1">
      <alignment vertical="center"/>
    </xf>
    <xf numFmtId="0" fontId="5" fillId="0" borderId="10" xfId="0" applyNumberFormat="1" applyFont="1" applyBorder="1" applyAlignment="1" applyProtection="1">
      <alignment vertical="center"/>
    </xf>
    <xf numFmtId="0" fontId="7" fillId="0" borderId="10" xfId="0" applyNumberFormat="1" applyFont="1" applyBorder="1" applyAlignment="1" applyProtection="1">
      <alignment vertical="center"/>
    </xf>
    <xf numFmtId="0" fontId="5" fillId="0" borderId="10" xfId="0" applyNumberFormat="1" applyFont="1" applyBorder="1" applyAlignment="1" applyProtection="1">
      <alignment horizontal="right" vertical="center"/>
    </xf>
    <xf numFmtId="0" fontId="17" fillId="0" borderId="0" xfId="0" applyFont="1" applyBorder="1" applyProtection="1"/>
    <xf numFmtId="0" fontId="10" fillId="0" borderId="0" xfId="0" applyNumberFormat="1" applyFont="1" applyAlignment="1" applyProtection="1">
      <alignment horizontal="left" vertical="center"/>
    </xf>
    <xf numFmtId="0" fontId="10" fillId="0" borderId="0" xfId="0" applyNumberFormat="1" applyFont="1" applyAlignment="1" applyProtection="1">
      <alignment horizontal="centerContinuous" vertical="center"/>
    </xf>
    <xf numFmtId="0" fontId="17" fillId="0" borderId="0" xfId="0" applyFont="1" applyProtection="1"/>
    <xf numFmtId="0" fontId="5" fillId="0" borderId="0" xfId="0" applyFont="1" applyProtection="1"/>
    <xf numFmtId="0" fontId="11" fillId="0" borderId="0" xfId="0" applyNumberFormat="1" applyFont="1" applyAlignment="1" applyProtection="1">
      <alignment vertical="center"/>
    </xf>
    <xf numFmtId="0" fontId="7" fillId="0" borderId="11" xfId="0" applyNumberFormat="1" applyFont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vertical="center"/>
    </xf>
    <xf numFmtId="0" fontId="11" fillId="0" borderId="8" xfId="0" applyNumberFormat="1" applyFont="1" applyBorder="1" applyAlignment="1" applyProtection="1">
      <alignment vertical="center"/>
    </xf>
    <xf numFmtId="0" fontId="7" fillId="0" borderId="8" xfId="0" applyNumberFormat="1" applyFont="1" applyBorder="1" applyAlignment="1" applyProtection="1">
      <alignment vertical="center"/>
    </xf>
    <xf numFmtId="0" fontId="10" fillId="0" borderId="0" xfId="0" applyNumberFormat="1" applyFont="1" applyBorder="1" applyAlignment="1" applyProtection="1">
      <alignment vertical="center"/>
    </xf>
    <xf numFmtId="166" fontId="4" fillId="0" borderId="0" xfId="0" quotePrefix="1" applyNumberFormat="1" applyFont="1" applyFill="1" applyBorder="1" applyAlignment="1" applyProtection="1">
      <alignment vertical="center"/>
      <protection locked="0"/>
    </xf>
    <xf numFmtId="0" fontId="11" fillId="0" borderId="18" xfId="0" applyNumberFormat="1" applyFont="1" applyBorder="1" applyAlignment="1" applyProtection="1">
      <alignment horizontal="centerContinuous" vertical="center"/>
    </xf>
    <xf numFmtId="0" fontId="7" fillId="0" borderId="19" xfId="0" applyNumberFormat="1" applyFont="1" applyBorder="1" applyAlignment="1" applyProtection="1">
      <alignment horizontal="centerContinuous" vertical="center"/>
    </xf>
    <xf numFmtId="0" fontId="7" fillId="0" borderId="20" xfId="0" applyNumberFormat="1" applyFont="1" applyBorder="1" applyAlignment="1" applyProtection="1">
      <alignment horizontal="centerContinuous" vertical="center"/>
    </xf>
    <xf numFmtId="0" fontId="11" fillId="0" borderId="19" xfId="0" applyNumberFormat="1" applyFont="1" applyBorder="1" applyAlignment="1" applyProtection="1">
      <alignment horizontal="centerContinuous" vertical="center"/>
    </xf>
    <xf numFmtId="0" fontId="11" fillId="0" borderId="20" xfId="0" applyNumberFormat="1" applyFont="1" applyBorder="1" applyAlignment="1" applyProtection="1">
      <alignment horizontal="centerContinuous" vertical="center"/>
    </xf>
    <xf numFmtId="0" fontId="11" fillId="0" borderId="21" xfId="0" applyNumberFormat="1" applyFont="1" applyBorder="1" applyAlignment="1" applyProtection="1">
      <alignment horizontal="centerContinuous" vertical="center"/>
    </xf>
    <xf numFmtId="0" fontId="11" fillId="0" borderId="22" xfId="0" applyNumberFormat="1" applyFont="1" applyBorder="1" applyAlignment="1" applyProtection="1">
      <alignment horizontal="centerContinuous" vertical="center"/>
    </xf>
    <xf numFmtId="0" fontId="4" fillId="0" borderId="18" xfId="0" applyNumberFormat="1" applyFont="1" applyBorder="1" applyAlignment="1" applyProtection="1">
      <alignment vertical="center"/>
    </xf>
    <xf numFmtId="0" fontId="4" fillId="0" borderId="19" xfId="0" applyNumberFormat="1" applyFont="1" applyBorder="1" applyAlignment="1" applyProtection="1">
      <alignment vertical="center"/>
    </xf>
    <xf numFmtId="0" fontId="4" fillId="0" borderId="20" xfId="0" applyNumberFormat="1" applyFont="1" applyBorder="1" applyAlignment="1" applyProtection="1">
      <alignment vertical="center"/>
    </xf>
    <xf numFmtId="0" fontId="11" fillId="0" borderId="19" xfId="0" applyNumberFormat="1" applyFont="1" applyBorder="1" applyAlignment="1" applyProtection="1">
      <alignment vertical="center"/>
    </xf>
    <xf numFmtId="0" fontId="11" fillId="0" borderId="20" xfId="0" applyNumberFormat="1" applyFont="1" applyBorder="1" applyAlignment="1" applyProtection="1">
      <alignment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0" xfId="0" quotePrefix="1" applyFont="1" applyProtection="1"/>
    <xf numFmtId="0" fontId="5" fillId="0" borderId="30" xfId="0" applyNumberFormat="1" applyFont="1" applyBorder="1" applyAlignment="1" applyProtection="1">
      <alignment vertical="center"/>
    </xf>
    <xf numFmtId="0" fontId="4" fillId="0" borderId="31" xfId="0" applyNumberFormat="1" applyFont="1" applyBorder="1" applyAlignment="1" applyProtection="1">
      <alignment vertical="center"/>
    </xf>
    <xf numFmtId="0" fontId="10" fillId="0" borderId="31" xfId="0" applyFont="1" applyBorder="1" applyProtection="1"/>
    <xf numFmtId="0" fontId="10" fillId="0" borderId="31" xfId="0" applyNumberFormat="1" applyFont="1" applyBorder="1" applyAlignment="1" applyProtection="1">
      <alignment vertical="center"/>
    </xf>
    <xf numFmtId="0" fontId="4" fillId="0" borderId="32" xfId="0" applyNumberFormat="1" applyFont="1" applyBorder="1" applyAlignment="1" applyProtection="1">
      <alignment vertical="center"/>
    </xf>
    <xf numFmtId="0" fontId="4" fillId="0" borderId="33" xfId="0" applyNumberFormat="1" applyFont="1" applyBorder="1" applyAlignment="1" applyProtection="1">
      <alignment vertical="center"/>
    </xf>
    <xf numFmtId="0" fontId="4" fillId="0" borderId="34" xfId="0" applyNumberFormat="1" applyFont="1" applyBorder="1" applyAlignment="1" applyProtection="1">
      <alignment vertical="center"/>
    </xf>
    <xf numFmtId="0" fontId="5" fillId="0" borderId="33" xfId="0" applyNumberFormat="1" applyFont="1" applyBorder="1" applyAlignment="1" applyProtection="1">
      <alignment vertical="center"/>
    </xf>
    <xf numFmtId="0" fontId="4" fillId="0" borderId="34" xfId="0" applyNumberFormat="1" applyFont="1" applyBorder="1" applyAlignment="1" applyProtection="1">
      <alignment horizontal="center" vertical="center"/>
    </xf>
    <xf numFmtId="0" fontId="10" fillId="0" borderId="33" xfId="0" applyFont="1" applyBorder="1" applyProtection="1"/>
    <xf numFmtId="0" fontId="7" fillId="0" borderId="34" xfId="0" applyNumberFormat="1" applyFont="1" applyBorder="1" applyAlignment="1" applyProtection="1">
      <alignment vertical="center"/>
    </xf>
    <xf numFmtId="0" fontId="7" fillId="0" borderId="35" xfId="0" applyNumberFormat="1" applyFont="1" applyBorder="1" applyAlignment="1" applyProtection="1">
      <alignment vertical="center"/>
    </xf>
    <xf numFmtId="0" fontId="7" fillId="0" borderId="36" xfId="0" applyNumberFormat="1" applyFont="1" applyBorder="1" applyAlignment="1" applyProtection="1">
      <alignment vertical="center"/>
    </xf>
    <xf numFmtId="0" fontId="7" fillId="0" borderId="37" xfId="0" applyNumberFormat="1" applyFont="1" applyBorder="1" applyAlignment="1" applyProtection="1">
      <alignment vertical="center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12" fillId="0" borderId="17" xfId="0" applyNumberFormat="1" applyFont="1" applyBorder="1" applyAlignment="1" applyProtection="1">
      <alignment horizontal="center" vertical="center"/>
      <protection locked="0"/>
    </xf>
    <xf numFmtId="0" fontId="12" fillId="0" borderId="0" xfId="0" applyNumberFormat="1" applyFont="1" applyAlignment="1" applyProtection="1">
      <alignment horizontal="center" vertical="center"/>
    </xf>
    <xf numFmtId="0" fontId="0" fillId="0" borderId="0" xfId="0" applyFont="1" applyProtection="1"/>
    <xf numFmtId="0" fontId="4" fillId="0" borderId="17" xfId="0" quotePrefix="1" applyNumberFormat="1" applyFont="1" applyFill="1" applyBorder="1" applyAlignment="1" applyProtection="1">
      <alignment horizontal="center" vertical="center"/>
      <protection locked="0"/>
    </xf>
    <xf numFmtId="166" fontId="9" fillId="0" borderId="0" xfId="0" quotePrefix="1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/>
    </xf>
    <xf numFmtId="0" fontId="10" fillId="0" borderId="41" xfId="0" applyFont="1" applyBorder="1" applyProtection="1"/>
    <xf numFmtId="167" fontId="4" fillId="0" borderId="0" xfId="0" quotePrefix="1" applyNumberFormat="1" applyFont="1" applyAlignment="1" applyProtection="1">
      <alignment vertical="center"/>
      <protection locked="0"/>
    </xf>
    <xf numFmtId="0" fontId="4" fillId="0" borderId="3" xfId="0" applyNumberFormat="1" applyFont="1" applyBorder="1" applyAlignment="1" applyProtection="1">
      <alignment vertical="center"/>
    </xf>
    <xf numFmtId="0" fontId="1" fillId="0" borderId="0" xfId="0" applyNumberFormat="1" applyFont="1" applyAlignment="1" applyProtection="1">
      <alignment vertical="center"/>
    </xf>
    <xf numFmtId="0" fontId="1" fillId="0" borderId="0" xfId="0" applyNumberFormat="1" applyFont="1" applyAlignment="1" applyProtection="1">
      <alignment horizontal="center" vertical="center"/>
    </xf>
    <xf numFmtId="166" fontId="4" fillId="0" borderId="0" xfId="0" applyNumberFormat="1" applyFont="1" applyAlignment="1" applyProtection="1">
      <alignment horizontal="left" vertical="center"/>
    </xf>
    <xf numFmtId="0" fontId="2" fillId="0" borderId="0" xfId="0" applyNumberFormat="1" applyFont="1" applyAlignment="1" applyProtection="1">
      <alignment vertical="center"/>
    </xf>
    <xf numFmtId="0" fontId="2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right" vertical="center"/>
    </xf>
    <xf numFmtId="0" fontId="4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vertical="center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3" xfId="0" applyNumberFormat="1" applyFont="1" applyBorder="1" applyAlignment="1" applyProtection="1">
      <alignment horizontal="left" vertical="center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>
      <alignment vertical="center"/>
    </xf>
    <xf numFmtId="0" fontId="4" fillId="0" borderId="2" xfId="0" applyNumberFormat="1" applyFont="1" applyBorder="1" applyAlignment="1" applyProtection="1">
      <alignment horizontal="right" vertical="center"/>
    </xf>
    <xf numFmtId="165" fontId="4" fillId="0" borderId="0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Border="1" applyAlignment="1" applyProtection="1">
      <alignment horizontal="right" vertical="center"/>
    </xf>
    <xf numFmtId="1" fontId="4" fillId="0" borderId="0" xfId="0" applyNumberFormat="1" applyFont="1" applyBorder="1" applyAlignment="1" applyProtection="1">
      <alignment horizontal="right" vertical="center"/>
      <protection locked="0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Border="1" applyAlignment="1" applyProtection="1">
      <alignment horizontal="right" vertical="center"/>
    </xf>
    <xf numFmtId="167" fontId="4" fillId="0" borderId="0" xfId="0" applyNumberFormat="1" applyFont="1" applyAlignment="1" applyProtection="1">
      <alignment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1" fontId="4" fillId="0" borderId="2" xfId="0" applyNumberFormat="1" applyFont="1" applyBorder="1" applyAlignment="1" applyProtection="1">
      <alignment horizontal="center" vertical="center"/>
    </xf>
    <xf numFmtId="1" fontId="4" fillId="0" borderId="0" xfId="0" applyNumberFormat="1" applyFont="1" applyBorder="1" applyAlignment="1" applyProtection="1">
      <alignment horizontal="center" vertical="center"/>
    </xf>
    <xf numFmtId="2" fontId="4" fillId="0" borderId="0" xfId="0" applyNumberFormat="1" applyFont="1" applyBorder="1" applyAlignment="1" applyProtection="1">
      <alignment horizontal="right" vertical="center"/>
    </xf>
    <xf numFmtId="164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Border="1" applyAlignment="1" applyProtection="1">
      <alignment horizontal="right" vertical="center"/>
    </xf>
    <xf numFmtId="2" fontId="4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vertical="center"/>
      <protection locked="0"/>
    </xf>
    <xf numFmtId="0" fontId="4" fillId="0" borderId="12" xfId="0" applyNumberFormat="1" applyFont="1" applyBorder="1" applyAlignment="1" applyProtection="1">
      <alignment horizontal="left" vertical="center"/>
    </xf>
    <xf numFmtId="0" fontId="4" fillId="0" borderId="12" xfId="0" applyNumberFormat="1" applyFont="1" applyBorder="1" applyAlignment="1" applyProtection="1">
      <alignment horizontal="center" vertical="center"/>
    </xf>
    <xf numFmtId="1" fontId="4" fillId="0" borderId="2" xfId="0" applyNumberFormat="1" applyFont="1" applyBorder="1" applyAlignment="1" applyProtection="1">
      <alignment horizontal="right" vertical="center"/>
    </xf>
    <xf numFmtId="1" fontId="4" fillId="0" borderId="43" xfId="0" applyNumberFormat="1" applyFont="1" applyFill="1" applyBorder="1" applyAlignment="1" applyProtection="1">
      <alignment horizontal="center" vertical="center"/>
      <protection locked="0"/>
    </xf>
    <xf numFmtId="1" fontId="4" fillId="0" borderId="38" xfId="0" applyNumberFormat="1" applyFont="1" applyFill="1" applyBorder="1" applyAlignment="1" applyProtection="1">
      <alignment horizontal="center" vertical="center"/>
    </xf>
    <xf numFmtId="1" fontId="4" fillId="0" borderId="44" xfId="0" applyNumberFormat="1" applyFont="1" applyFill="1" applyBorder="1" applyAlignment="1" applyProtection="1">
      <alignment horizontal="center" vertical="center"/>
    </xf>
    <xf numFmtId="1" fontId="4" fillId="0" borderId="39" xfId="0" applyNumberFormat="1" applyFont="1" applyBorder="1" applyAlignment="1" applyProtection="1">
      <alignment horizontal="center" vertical="center"/>
    </xf>
    <xf numFmtId="0" fontId="4" fillId="0" borderId="39" xfId="0" applyFont="1" applyBorder="1" applyAlignment="1" applyProtection="1">
      <alignment vertical="center"/>
    </xf>
    <xf numFmtId="164" fontId="4" fillId="5" borderId="7" xfId="0" applyNumberFormat="1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</xf>
    <xf numFmtId="0" fontId="1" fillId="0" borderId="3" xfId="0" applyNumberFormat="1" applyFont="1" applyBorder="1" applyAlignment="1" applyProtection="1">
      <alignment vertical="center"/>
    </xf>
    <xf numFmtId="0" fontId="1" fillId="0" borderId="2" xfId="0" applyNumberFormat="1" applyFont="1" applyBorder="1" applyAlignment="1" applyProtection="1">
      <alignment horizontal="center" vertical="center"/>
    </xf>
    <xf numFmtId="0" fontId="1" fillId="0" borderId="3" xfId="0" applyNumberFormat="1" applyFont="1" applyBorder="1" applyAlignment="1" applyProtection="1">
      <alignment horizontal="center" vertical="center"/>
    </xf>
    <xf numFmtId="0" fontId="1" fillId="0" borderId="39" xfId="0" applyNumberFormat="1" applyFont="1" applyBorder="1" applyAlignment="1" applyProtection="1">
      <alignment vertical="center"/>
    </xf>
    <xf numFmtId="0" fontId="1" fillId="2" borderId="4" xfId="0" applyNumberFormat="1" applyFont="1" applyFill="1" applyBorder="1" applyAlignment="1" applyProtection="1">
      <alignment vertical="center"/>
      <protection locked="0"/>
    </xf>
    <xf numFmtId="0" fontId="1" fillId="2" borderId="7" xfId="0" applyNumberFormat="1" applyFont="1" applyFill="1" applyBorder="1" applyAlignment="1" applyProtection="1">
      <alignment vertical="center"/>
      <protection locked="0"/>
    </xf>
    <xf numFmtId="165" fontId="4" fillId="0" borderId="0" xfId="0" applyNumberFormat="1" applyFont="1" applyBorder="1" applyAlignment="1" applyProtection="1">
      <alignment horizontal="center" vertical="center"/>
    </xf>
    <xf numFmtId="165" fontId="4" fillId="0" borderId="39" xfId="0" applyNumberFormat="1" applyFont="1" applyBorder="1" applyAlignment="1" applyProtection="1">
      <alignment horizontal="center" vertical="center"/>
      <protection locked="0"/>
    </xf>
    <xf numFmtId="168" fontId="4" fillId="5" borderId="7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2" fontId="4" fillId="2" borderId="7" xfId="0" applyNumberFormat="1" applyFont="1" applyFill="1" applyBorder="1" applyAlignment="1" applyProtection="1">
      <alignment horizontal="center" vertical="center"/>
    </xf>
    <xf numFmtId="1" fontId="4" fillId="2" borderId="7" xfId="0" applyNumberFormat="1" applyFont="1" applyFill="1" applyBorder="1" applyAlignment="1" applyProtection="1">
      <alignment horizontal="center" vertical="center"/>
    </xf>
    <xf numFmtId="165" fontId="12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4" fillId="0" borderId="42" xfId="0" applyNumberFormat="1" applyFont="1" applyFill="1" applyBorder="1" applyAlignment="1" applyProtection="1">
      <alignment vertical="center"/>
    </xf>
    <xf numFmtId="0" fontId="4" fillId="0" borderId="12" xfId="0" applyNumberFormat="1" applyFont="1" applyFill="1" applyBorder="1" applyAlignment="1" applyProtection="1">
      <alignment horizontal="left" vertical="center"/>
    </xf>
    <xf numFmtId="0" fontId="4" fillId="0" borderId="28" xfId="0" applyNumberFormat="1" applyFont="1" applyFill="1" applyBorder="1" applyAlignment="1" applyProtection="1">
      <alignment vertical="center"/>
    </xf>
    <xf numFmtId="0" fontId="4" fillId="0" borderId="12" xfId="0" applyNumberFormat="1" applyFont="1" applyFill="1" applyBorder="1" applyAlignment="1" applyProtection="1">
      <alignment vertical="center"/>
    </xf>
    <xf numFmtId="1" fontId="4" fillId="0" borderId="42" xfId="0" applyNumberFormat="1" applyFont="1" applyFill="1" applyBorder="1" applyAlignment="1" applyProtection="1">
      <alignment horizontal="right" vertical="center"/>
    </xf>
    <xf numFmtId="1" fontId="4" fillId="0" borderId="12" xfId="0" applyNumberFormat="1" applyFont="1" applyFill="1" applyBorder="1" applyAlignment="1" applyProtection="1">
      <alignment horizontal="right" vertical="center"/>
    </xf>
    <xf numFmtId="1" fontId="4" fillId="0" borderId="52" xfId="0" applyNumberFormat="1" applyFont="1" applyFill="1" applyBorder="1" applyAlignment="1" applyProtection="1">
      <alignment horizontal="center" vertical="center"/>
      <protection locked="0"/>
    </xf>
    <xf numFmtId="1" fontId="4" fillId="0" borderId="53" xfId="0" applyNumberFormat="1" applyFont="1" applyFill="1" applyBorder="1" applyAlignment="1" applyProtection="1">
      <alignment horizontal="center" vertical="center"/>
      <protection locked="0"/>
    </xf>
    <xf numFmtId="165" fontId="20" fillId="0" borderId="12" xfId="0" applyNumberFormat="1" applyFont="1" applyFill="1" applyBorder="1" applyAlignment="1" applyProtection="1">
      <alignment horizontal="center" vertical="center"/>
    </xf>
    <xf numFmtId="165" fontId="4" fillId="0" borderId="40" xfId="0" applyNumberFormat="1" applyFont="1" applyFill="1" applyBorder="1" applyAlignment="1" applyProtection="1">
      <alignment horizontal="center" vertical="center"/>
      <protection locked="0"/>
    </xf>
    <xf numFmtId="0" fontId="4" fillId="0" borderId="40" xfId="0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1" fontId="4" fillId="0" borderId="7" xfId="0" applyNumberFormat="1" applyFont="1" applyFill="1" applyBorder="1" applyAlignment="1" applyProtection="1">
      <alignment horizontal="center" vertical="center"/>
      <protection locked="0"/>
    </xf>
    <xf numFmtId="2" fontId="4" fillId="0" borderId="7" xfId="0" applyNumberFormat="1" applyFont="1" applyFill="1" applyBorder="1" applyAlignment="1" applyProtection="1">
      <alignment horizontal="center" vertical="center"/>
    </xf>
    <xf numFmtId="165" fontId="4" fillId="0" borderId="7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1" fontId="4" fillId="0" borderId="0" xfId="0" applyNumberFormat="1" applyFont="1" applyFill="1" applyBorder="1" applyAlignment="1" applyProtection="1">
      <alignment horizontal="right" vertical="center"/>
    </xf>
    <xf numFmtId="165" fontId="20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</xf>
    <xf numFmtId="164" fontId="4" fillId="5" borderId="0" xfId="0" applyNumberFormat="1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" fontId="4" fillId="5" borderId="0" xfId="0" applyNumberFormat="1" applyFont="1" applyFill="1" applyAlignment="1" applyProtection="1">
      <alignment horizontal="center" vertical="center"/>
    </xf>
    <xf numFmtId="0" fontId="22" fillId="0" borderId="0" xfId="0" applyNumberFormat="1" applyFont="1" applyFill="1" applyAlignment="1" applyProtection="1">
      <alignment horizontal="center" vertical="center"/>
    </xf>
    <xf numFmtId="164" fontId="22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0" fontId="22" fillId="0" borderId="0" xfId="0" applyNumberFormat="1" applyFont="1" applyAlignment="1" applyProtection="1">
      <alignment horizontal="center" vertical="center"/>
    </xf>
    <xf numFmtId="164" fontId="22" fillId="0" borderId="0" xfId="0" applyNumberFormat="1" applyFont="1" applyAlignment="1" applyProtection="1">
      <alignment horizontal="center" vertical="center"/>
    </xf>
    <xf numFmtId="0" fontId="1" fillId="0" borderId="14" xfId="0" applyNumberFormat="1" applyFont="1" applyBorder="1" applyAlignment="1" applyProtection="1">
      <alignment vertical="center"/>
    </xf>
    <xf numFmtId="0" fontId="4" fillId="0" borderId="14" xfId="0" applyNumberFormat="1" applyFont="1" applyBorder="1" applyAlignment="1" applyProtection="1">
      <alignment horizontal="right" vertical="center"/>
    </xf>
    <xf numFmtId="0" fontId="4" fillId="0" borderId="14" xfId="0" applyNumberFormat="1" applyFont="1" applyBorder="1" applyAlignment="1" applyProtection="1">
      <alignment vertical="center"/>
    </xf>
    <xf numFmtId="166" fontId="4" fillId="0" borderId="12" xfId="0" applyNumberFormat="1" applyFont="1" applyBorder="1" applyAlignment="1" applyProtection="1">
      <alignment vertical="center"/>
    </xf>
    <xf numFmtId="2" fontId="12" fillId="0" borderId="0" xfId="0" applyNumberFormat="1" applyFont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center" vertical="center"/>
      <protection locked="0"/>
    </xf>
    <xf numFmtId="1" fontId="4" fillId="2" borderId="0" xfId="0" applyNumberFormat="1" applyFont="1" applyFill="1" applyBorder="1" applyAlignment="1" applyProtection="1">
      <alignment horizontal="center" vertical="center"/>
      <protection locked="0"/>
    </xf>
    <xf numFmtId="1" fontId="4" fillId="2" borderId="0" xfId="0" applyNumberFormat="1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Continuous" vertical="center"/>
    </xf>
    <xf numFmtId="2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vertical="center"/>
    </xf>
    <xf numFmtId="0" fontId="4" fillId="0" borderId="5" xfId="0" applyNumberFormat="1" applyFont="1" applyBorder="1" applyAlignment="1" applyProtection="1">
      <alignment horizontal="left" vertical="center"/>
    </xf>
    <xf numFmtId="0" fontId="1" fillId="0" borderId="1" xfId="0" applyNumberFormat="1" applyFont="1" applyBorder="1" applyAlignment="1" applyProtection="1">
      <alignment vertical="center"/>
    </xf>
    <xf numFmtId="166" fontId="4" fillId="0" borderId="1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horizontal="right" vertical="center"/>
    </xf>
    <xf numFmtId="0" fontId="4" fillId="0" borderId="1" xfId="0" applyNumberFormat="1" applyFont="1" applyBorder="1" applyAlignment="1" applyProtection="1">
      <alignment vertical="center"/>
    </xf>
    <xf numFmtId="0" fontId="4" fillId="0" borderId="6" xfId="0" applyNumberFormat="1" applyFont="1" applyBorder="1" applyAlignment="1" applyProtection="1">
      <alignment vertical="center"/>
    </xf>
    <xf numFmtId="0" fontId="5" fillId="5" borderId="54" xfId="0" applyNumberFormat="1" applyFont="1" applyFill="1" applyBorder="1" applyAlignment="1" applyProtection="1">
      <alignment horizontal="center" vertical="center" wrapText="1"/>
    </xf>
    <xf numFmtId="164" fontId="5" fillId="5" borderId="55" xfId="0" applyNumberFormat="1" applyFont="1" applyFill="1" applyBorder="1" applyAlignment="1" applyProtection="1">
      <alignment horizontal="center" vertical="center"/>
    </xf>
    <xf numFmtId="164" fontId="5" fillId="5" borderId="55" xfId="0" applyNumberFormat="1" applyFont="1" applyFill="1" applyBorder="1" applyAlignment="1" applyProtection="1">
      <alignment horizontal="center" vertical="center" wrapText="1"/>
    </xf>
    <xf numFmtId="164" fontId="5" fillId="5" borderId="56" xfId="0" applyNumberFormat="1" applyFont="1" applyFill="1" applyBorder="1" applyAlignment="1" applyProtection="1">
      <alignment horizontal="center" vertical="center" wrapText="1"/>
    </xf>
    <xf numFmtId="0" fontId="4" fillId="5" borderId="57" xfId="0" applyNumberFormat="1" applyFont="1" applyFill="1" applyBorder="1" applyAlignment="1" applyProtection="1">
      <alignment horizontal="center" vertical="center"/>
    </xf>
    <xf numFmtId="164" fontId="4" fillId="5" borderId="58" xfId="0" applyNumberFormat="1" applyFont="1" applyFill="1" applyBorder="1" applyAlignment="1" applyProtection="1">
      <alignment horizontal="center" vertical="center"/>
    </xf>
    <xf numFmtId="2" fontId="4" fillId="5" borderId="57" xfId="0" applyNumberFormat="1" applyFont="1" applyFill="1" applyBorder="1" applyAlignment="1" applyProtection="1">
      <alignment horizontal="center" vertical="center"/>
    </xf>
    <xf numFmtId="168" fontId="4" fillId="5" borderId="58" xfId="0" applyNumberFormat="1" applyFont="1" applyFill="1" applyBorder="1" applyAlignment="1" applyProtection="1">
      <alignment horizontal="center" vertical="center"/>
    </xf>
    <xf numFmtId="0" fontId="4" fillId="5" borderId="59" xfId="0" applyNumberFormat="1" applyFont="1" applyFill="1" applyBorder="1" applyAlignment="1" applyProtection="1">
      <alignment horizontal="center" vertical="center"/>
    </xf>
    <xf numFmtId="164" fontId="4" fillId="5" borderId="60" xfId="0" applyNumberFormat="1" applyFont="1" applyFill="1" applyBorder="1" applyAlignment="1" applyProtection="1">
      <alignment horizontal="center" vertical="center"/>
    </xf>
    <xf numFmtId="164" fontId="4" fillId="5" borderId="61" xfId="0" applyNumberFormat="1" applyFont="1" applyFill="1" applyBorder="1" applyAlignment="1" applyProtection="1">
      <alignment horizontal="center" vertical="center"/>
    </xf>
    <xf numFmtId="0" fontId="24" fillId="5" borderId="62" xfId="0" applyNumberFormat="1" applyFont="1" applyFill="1" applyBorder="1" applyAlignment="1" applyProtection="1">
      <alignment horizontal="center" vertical="center"/>
    </xf>
    <xf numFmtId="1" fontId="24" fillId="5" borderId="63" xfId="0" applyNumberFormat="1" applyFont="1" applyFill="1" applyBorder="1" applyAlignment="1" applyProtection="1">
      <alignment horizontal="center" vertical="center"/>
    </xf>
    <xf numFmtId="0" fontId="24" fillId="5" borderId="64" xfId="0" applyNumberFormat="1" applyFont="1" applyFill="1" applyBorder="1" applyAlignment="1" applyProtection="1">
      <alignment horizontal="center" vertical="center"/>
    </xf>
    <xf numFmtId="164" fontId="24" fillId="5" borderId="65" xfId="0" applyNumberFormat="1" applyFont="1" applyFill="1" applyBorder="1" applyAlignment="1" applyProtection="1">
      <alignment horizontal="center" vertical="center"/>
    </xf>
    <xf numFmtId="1" fontId="4" fillId="0" borderId="45" xfId="0" applyNumberFormat="1" applyFont="1" applyFill="1" applyBorder="1" applyAlignment="1" applyProtection="1">
      <alignment horizontal="center" vertical="center"/>
      <protection locked="0"/>
    </xf>
    <xf numFmtId="1" fontId="4" fillId="0" borderId="46" xfId="0" applyNumberFormat="1" applyFont="1" applyFill="1" applyBorder="1" applyAlignment="1" applyProtection="1">
      <alignment horizontal="center" vertical="center"/>
      <protection locked="0"/>
    </xf>
    <xf numFmtId="1" fontId="4" fillId="0" borderId="47" xfId="0" applyNumberFormat="1" applyFont="1" applyFill="1" applyBorder="1" applyAlignment="1" applyProtection="1">
      <alignment horizontal="center" vertical="center"/>
      <protection locked="0"/>
    </xf>
    <xf numFmtId="1" fontId="4" fillId="0" borderId="48" xfId="0" applyNumberFormat="1" applyFont="1" applyFill="1" applyBorder="1" applyAlignment="1" applyProtection="1">
      <alignment horizontal="center" vertical="center"/>
      <protection locked="0"/>
    </xf>
    <xf numFmtId="1" fontId="4" fillId="0" borderId="49" xfId="0" applyNumberFormat="1" applyFont="1" applyFill="1" applyBorder="1" applyAlignment="1" applyProtection="1">
      <alignment horizontal="center" vertical="center"/>
      <protection locked="0"/>
    </xf>
    <xf numFmtId="1" fontId="4" fillId="0" borderId="50" xfId="0" applyNumberFormat="1" applyFont="1" applyFill="1" applyBorder="1" applyAlignment="1" applyProtection="1">
      <alignment horizontal="center" vertical="center"/>
      <protection locked="0"/>
    </xf>
    <xf numFmtId="1" fontId="4" fillId="0" borderId="51" xfId="0" applyNumberFormat="1" applyFont="1" applyFill="1" applyBorder="1" applyAlignment="1" applyProtection="1">
      <alignment horizontal="center" vertical="center"/>
      <protection locked="0"/>
    </xf>
    <xf numFmtId="1" fontId="12" fillId="0" borderId="0" xfId="0" applyNumberFormat="1" applyFont="1" applyBorder="1" applyAlignment="1" applyProtection="1">
      <alignment horizontal="right"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5" fillId="0" borderId="0" xfId="0" applyNumberFormat="1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4" fillId="0" borderId="29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center" vertical="center"/>
    </xf>
    <xf numFmtId="0" fontId="17" fillId="0" borderId="7" xfId="0" applyFont="1" applyBorder="1" applyProtection="1"/>
    <xf numFmtId="0" fontId="4" fillId="0" borderId="0" xfId="0" applyNumberFormat="1" applyFont="1" applyAlignment="1" applyProtection="1">
      <alignment horizontal="left" vertical="top"/>
      <protection locked="0"/>
    </xf>
    <xf numFmtId="0" fontId="25" fillId="0" borderId="0" xfId="0" applyFont="1"/>
    <xf numFmtId="0" fontId="13" fillId="0" borderId="0" xfId="0" applyFont="1" applyBorder="1" applyAlignment="1" applyProtection="1">
      <alignment horizontal="left" vertical="center"/>
    </xf>
    <xf numFmtId="0" fontId="5" fillId="0" borderId="18" xfId="0" applyNumberFormat="1" applyFont="1" applyBorder="1" applyAlignment="1" applyProtection="1">
      <alignment horizontal="center" vertical="center"/>
    </xf>
    <xf numFmtId="0" fontId="5" fillId="0" borderId="20" xfId="0" applyNumberFormat="1" applyFont="1" applyBorder="1" applyAlignment="1" applyProtection="1">
      <alignment horizontal="center" vertical="center"/>
    </xf>
    <xf numFmtId="0" fontId="5" fillId="0" borderId="19" xfId="0" applyNumberFormat="1" applyFont="1" applyBorder="1" applyAlignment="1" applyProtection="1">
      <alignment horizontal="center" vertical="center"/>
    </xf>
    <xf numFmtId="167" fontId="4" fillId="0" borderId="18" xfId="0" applyNumberFormat="1" applyFont="1" applyBorder="1" applyAlignment="1" applyProtection="1">
      <alignment horizontal="center" vertical="center"/>
      <protection locked="0"/>
    </xf>
    <xf numFmtId="167" fontId="4" fillId="0" borderId="19" xfId="0" applyNumberFormat="1" applyFont="1" applyBorder="1" applyAlignment="1" applyProtection="1">
      <alignment horizontal="center" vertical="center"/>
      <protection locked="0"/>
    </xf>
    <xf numFmtId="167" fontId="4" fillId="0" borderId="20" xfId="0" applyNumberFormat="1" applyFont="1" applyBorder="1" applyAlignment="1" applyProtection="1">
      <alignment horizontal="center" vertical="center"/>
      <protection locked="0"/>
    </xf>
    <xf numFmtId="0" fontId="4" fillId="0" borderId="18" xfId="0" applyNumberFormat="1" applyFont="1" applyBorder="1" applyAlignment="1" applyProtection="1">
      <alignment horizontal="center" vertical="center"/>
      <protection locked="0"/>
    </xf>
    <xf numFmtId="0" fontId="4" fillId="0" borderId="19" xfId="0" applyNumberFormat="1" applyFont="1" applyBorder="1" applyAlignment="1" applyProtection="1">
      <alignment horizontal="center" vertical="center"/>
      <protection locked="0"/>
    </xf>
    <xf numFmtId="0" fontId="4" fillId="0" borderId="20" xfId="0" applyNumberFormat="1" applyFont="1" applyBorder="1" applyAlignment="1" applyProtection="1">
      <alignment horizontal="center" vertical="center"/>
      <protection locked="0"/>
    </xf>
    <xf numFmtId="0" fontId="14" fillId="0" borderId="23" xfId="0" applyNumberFormat="1" applyFont="1" applyBorder="1" applyAlignment="1" applyProtection="1">
      <alignment horizontal="center" vertical="center"/>
    </xf>
    <xf numFmtId="0" fontId="14" fillId="0" borderId="24" xfId="0" applyNumberFormat="1" applyFont="1" applyBorder="1" applyAlignment="1" applyProtection="1">
      <alignment horizontal="center" vertical="center"/>
    </xf>
    <xf numFmtId="0" fontId="14" fillId="0" borderId="25" xfId="0" applyNumberFormat="1" applyFont="1" applyBorder="1" applyAlignment="1" applyProtection="1">
      <alignment horizontal="center" vertical="center"/>
    </xf>
    <xf numFmtId="0" fontId="4" fillId="0" borderId="18" xfId="0" quotePrefix="1" applyNumberFormat="1" applyFont="1" applyBorder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</xf>
    <xf numFmtId="167" fontId="4" fillId="0" borderId="0" xfId="0" quotePrefix="1" applyNumberFormat="1" applyFont="1" applyAlignment="1" applyProtection="1">
      <alignment horizontal="left" vertical="center"/>
      <protection locked="0"/>
    </xf>
    <xf numFmtId="0" fontId="18" fillId="0" borderId="0" xfId="0" applyNumberFormat="1" applyFont="1" applyBorder="1" applyAlignment="1" applyProtection="1">
      <alignment horizontal="right" vertical="center"/>
    </xf>
    <xf numFmtId="0" fontId="18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 applyProtection="1">
      <alignment horizontal="left" vertical="center"/>
      <protection locked="0"/>
    </xf>
    <xf numFmtId="0" fontId="16" fillId="0" borderId="9" xfId="0" applyNumberFormat="1" applyFont="1" applyBorder="1" applyAlignment="1" applyProtection="1">
      <alignment horizontal="center" vertical="center"/>
    </xf>
    <xf numFmtId="0" fontId="16" fillId="0" borderId="13" xfId="0" applyNumberFormat="1" applyFont="1" applyBorder="1" applyAlignment="1" applyProtection="1">
      <alignment horizontal="center" vertical="center"/>
    </xf>
    <xf numFmtId="0" fontId="16" fillId="0" borderId="4" xfId="0" applyNumberFormat="1" applyFont="1" applyBorder="1" applyAlignment="1" applyProtection="1">
      <alignment horizontal="center" vertical="center"/>
    </xf>
    <xf numFmtId="0" fontId="18" fillId="0" borderId="0" xfId="0" applyNumberFormat="1" applyFont="1" applyAlignment="1" applyProtection="1">
      <alignment horizontal="left" vertical="center"/>
    </xf>
    <xf numFmtId="0" fontId="8" fillId="0" borderId="9" xfId="0" applyNumberFormat="1" applyFont="1" applyBorder="1" applyAlignment="1" applyProtection="1">
      <alignment horizontal="center" vertical="center"/>
    </xf>
    <xf numFmtId="0" fontId="8" fillId="0" borderId="13" xfId="0" applyNumberFormat="1" applyFont="1" applyBorder="1" applyAlignment="1" applyProtection="1">
      <alignment horizontal="center" vertical="center"/>
    </xf>
    <xf numFmtId="0" fontId="8" fillId="0" borderId="4" xfId="0" applyNumberFormat="1" applyFont="1" applyBorder="1" applyAlignment="1" applyProtection="1">
      <alignment horizontal="center" vertical="center"/>
    </xf>
    <xf numFmtId="167" fontId="4" fillId="0" borderId="12" xfId="0" quotePrefix="1" applyNumberFormat="1" applyFont="1" applyBorder="1" applyAlignment="1" applyProtection="1">
      <alignment horizontal="left" vertical="center"/>
      <protection locked="0"/>
    </xf>
    <xf numFmtId="0" fontId="4" fillId="0" borderId="14" xfId="0" applyNumberFormat="1" applyFont="1" applyBorder="1" applyAlignment="1" applyProtection="1">
      <alignment horizontal="left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3" xfId="0" applyNumberFormat="1" applyFont="1" applyBorder="1" applyAlignment="1" applyProtection="1">
      <alignment horizontal="center" vertical="center"/>
    </xf>
    <xf numFmtId="0" fontId="4" fillId="0" borderId="4" xfId="0" applyNumberFormat="1" applyFont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Border="1" applyAlignment="1" applyProtection="1">
      <alignment horizontal="left" vertical="center"/>
    </xf>
    <xf numFmtId="0" fontId="4" fillId="0" borderId="13" xfId="0" applyNumberFormat="1" applyFont="1" applyBorder="1" applyAlignment="1" applyProtection="1">
      <alignment horizontal="left" vertical="center"/>
    </xf>
    <xf numFmtId="0" fontId="4" fillId="0" borderId="4" xfId="0" applyNumberFormat="1" applyFont="1" applyBorder="1" applyAlignment="1" applyProtection="1">
      <alignment horizontal="left" vertical="center"/>
    </xf>
    <xf numFmtId="0" fontId="4" fillId="0" borderId="26" xfId="0" applyNumberFormat="1" applyFont="1" applyBorder="1" applyAlignment="1" applyProtection="1">
      <alignment horizontal="center" vertical="center"/>
    </xf>
    <xf numFmtId="0" fontId="4" fillId="0" borderId="27" xfId="0" applyNumberFormat="1" applyFont="1" applyBorder="1" applyAlignment="1" applyProtection="1">
      <alignment horizontal="center" vertical="center"/>
    </xf>
    <xf numFmtId="0" fontId="4" fillId="0" borderId="42" xfId="0" applyNumberFormat="1" applyFont="1" applyBorder="1" applyAlignment="1" applyProtection="1">
      <alignment horizontal="center" vertical="center"/>
    </xf>
    <xf numFmtId="0" fontId="4" fillId="0" borderId="28" xfId="0" applyNumberFormat="1" applyFont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1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10" xfId="1"/>
    <cellStyle name="Normal 8" xfId="3"/>
    <cellStyle name="Normal 9" xfId="2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colors>
    <mruColors>
      <color rgb="FFFFFF99"/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4</xdr:col>
      <xdr:colOff>190500</xdr:colOff>
      <xdr:row>4</xdr:row>
      <xdr:rowOff>136077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85725"/>
          <a:ext cx="1790700" cy="698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4</xdr:col>
      <xdr:colOff>28575</xdr:colOff>
      <xdr:row>4</xdr:row>
      <xdr:rowOff>50352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23825"/>
          <a:ext cx="1790700" cy="698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56"/>
  <sheetViews>
    <sheetView tabSelected="1" view="pageBreakPreview" zoomScaleSheetLayoutView="100" workbookViewId="0">
      <selection activeCell="W15" sqref="W15"/>
    </sheetView>
  </sheetViews>
  <sheetFormatPr defaultRowHeight="12.75"/>
  <cols>
    <col min="1" max="1" width="2.77734375" style="9" customWidth="1"/>
    <col min="2" max="3" width="8.44140625" style="9" customWidth="1"/>
    <col min="4" max="4" width="2.21875" style="9" customWidth="1"/>
    <col min="5" max="6" width="6.6640625" style="9" customWidth="1"/>
    <col min="7" max="7" width="3.88671875" style="9" customWidth="1"/>
    <col min="8" max="8" width="3.33203125" style="9" customWidth="1"/>
    <col min="9" max="9" width="4.44140625" style="9" customWidth="1"/>
    <col min="10" max="10" width="6.6640625" style="9" customWidth="1"/>
    <col min="11" max="11" width="5" style="9" customWidth="1"/>
    <col min="12" max="12" width="2.77734375" style="9" customWidth="1"/>
    <col min="13" max="14" width="6.6640625" style="9" customWidth="1"/>
    <col min="15" max="15" width="5.33203125" style="9" bestFit="1" customWidth="1"/>
    <col min="16" max="16" width="2.6640625" style="9" customWidth="1"/>
    <col min="17" max="17" width="8.88671875" style="9"/>
    <col min="18" max="18" width="4.21875" style="9" customWidth="1"/>
    <col min="19" max="16384" width="8.88671875" style="9"/>
  </cols>
  <sheetData>
    <row r="2" spans="2:27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250"/>
      <c r="N2" s="250"/>
      <c r="O2" s="8"/>
      <c r="P2" s="8"/>
      <c r="R2" s="7"/>
      <c r="S2" s="7"/>
      <c r="T2" s="7"/>
      <c r="U2" s="8"/>
    </row>
    <row r="3" spans="2:27">
      <c r="B3" s="10"/>
      <c r="C3" s="7"/>
      <c r="D3" s="7"/>
      <c r="E3" s="7"/>
      <c r="F3" s="10"/>
      <c r="G3" s="10"/>
      <c r="H3" s="10"/>
      <c r="I3" s="10"/>
      <c r="J3" s="10"/>
      <c r="K3" s="10"/>
      <c r="L3" s="252" t="s">
        <v>56</v>
      </c>
      <c r="M3" s="252"/>
      <c r="N3" s="253" t="s">
        <v>111</v>
      </c>
      <c r="O3" s="253"/>
      <c r="P3" s="8"/>
      <c r="R3" s="10"/>
      <c r="S3" s="10"/>
      <c r="T3" s="10"/>
      <c r="U3" s="8"/>
    </row>
    <row r="4" spans="2:27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0"/>
      <c r="P4" s="8"/>
      <c r="Q4" s="8"/>
      <c r="R4" s="8"/>
      <c r="S4" s="8"/>
      <c r="T4" s="8"/>
      <c r="U4" s="8"/>
    </row>
    <row r="5" spans="2:27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0"/>
      <c r="P5" s="8"/>
      <c r="Q5" s="8"/>
      <c r="R5" s="8"/>
      <c r="S5" s="8"/>
      <c r="T5" s="8"/>
      <c r="U5" s="8"/>
    </row>
    <row r="6" spans="2:27" ht="25.5">
      <c r="B6" s="255" t="s">
        <v>2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7"/>
      <c r="P6" s="5"/>
      <c r="Q6" s="5"/>
      <c r="R6" s="5"/>
      <c r="S6" s="5"/>
      <c r="T6" s="5"/>
      <c r="U6" s="5"/>
    </row>
    <row r="7" spans="2:27">
      <c r="B7" s="7"/>
      <c r="C7" s="7"/>
      <c r="D7" s="7"/>
      <c r="E7" s="7"/>
      <c r="F7" s="7"/>
      <c r="G7" s="7"/>
      <c r="H7" s="7"/>
      <c r="I7" s="7"/>
      <c r="J7" s="7"/>
      <c r="K7" s="7"/>
      <c r="O7" s="10"/>
      <c r="P7" s="8"/>
      <c r="R7" s="8"/>
      <c r="S7" s="8"/>
      <c r="T7" s="8"/>
      <c r="U7" s="8"/>
    </row>
    <row r="8" spans="2:27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  <c r="P8" s="8"/>
      <c r="Q8" s="8"/>
      <c r="R8" s="11" t="s">
        <v>51</v>
      </c>
      <c r="S8" s="8"/>
      <c r="T8" s="8"/>
      <c r="U8" s="8"/>
      <c r="W8" s="12"/>
      <c r="X8" s="12"/>
      <c r="Y8" s="12"/>
      <c r="Z8" s="12"/>
      <c r="AA8" s="12"/>
    </row>
    <row r="9" spans="2:27">
      <c r="B9" s="13" t="s">
        <v>14</v>
      </c>
      <c r="D9" s="14" t="s">
        <v>13</v>
      </c>
      <c r="E9" s="251">
        <v>42396</v>
      </c>
      <c r="F9" s="251"/>
      <c r="G9" s="251"/>
      <c r="H9" s="251"/>
      <c r="I9" s="15"/>
      <c r="J9" s="15"/>
      <c r="K9" s="15"/>
      <c r="L9" s="8"/>
      <c r="M9" s="16" t="s">
        <v>20</v>
      </c>
      <c r="N9" s="66" t="s">
        <v>120</v>
      </c>
      <c r="O9" s="10"/>
      <c r="P9" s="8"/>
      <c r="T9" s="17"/>
      <c r="V9" s="17"/>
      <c r="W9" s="17"/>
      <c r="X9" s="17"/>
      <c r="Y9" s="17"/>
      <c r="Z9" s="17"/>
      <c r="AA9" s="17"/>
    </row>
    <row r="10" spans="2:27">
      <c r="B10" s="224"/>
      <c r="E10" s="10"/>
      <c r="F10" s="10"/>
      <c r="G10" s="10"/>
      <c r="H10" s="10"/>
      <c r="I10" s="10"/>
      <c r="J10" s="10"/>
      <c r="K10" s="7"/>
      <c r="L10" s="8"/>
      <c r="M10" s="16"/>
      <c r="N10" s="7"/>
      <c r="O10" s="10"/>
      <c r="P10" s="8"/>
      <c r="R10" s="64" t="s">
        <v>66</v>
      </c>
      <c r="S10" s="236" t="str">
        <f>IF(R10=R13,S13,IF(R10=R14,S14,IF(R10=R15,S15,IF(R10=R16,S16,IF(R10=R17,S17,IF(R10=R18,S18,IF(R10=R19,S19)))))))</f>
        <v/>
      </c>
      <c r="T10" s="236"/>
      <c r="U10" s="3"/>
      <c r="V10" s="3"/>
      <c r="W10" s="17"/>
      <c r="X10" s="17"/>
      <c r="Y10" s="17"/>
      <c r="Z10" s="17"/>
      <c r="AA10" s="17"/>
    </row>
    <row r="11" spans="2:27">
      <c r="B11" s="13" t="s">
        <v>71</v>
      </c>
      <c r="D11" s="14" t="s">
        <v>13</v>
      </c>
      <c r="E11" s="10" t="s">
        <v>119</v>
      </c>
      <c r="F11" s="10"/>
      <c r="G11" s="10"/>
      <c r="H11" s="10"/>
      <c r="I11" s="10"/>
      <c r="J11" s="7"/>
      <c r="K11" s="7"/>
      <c r="L11" s="8"/>
      <c r="M11" s="16" t="s">
        <v>21</v>
      </c>
      <c r="N11" s="67">
        <v>18</v>
      </c>
      <c r="O11" s="10"/>
      <c r="P11" s="8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2:27" ht="13.5" thickBot="1">
      <c r="B12" s="19"/>
      <c r="C12" s="19"/>
      <c r="D12" s="19"/>
      <c r="E12" s="19"/>
      <c r="F12" s="20"/>
      <c r="G12" s="21"/>
      <c r="H12" s="21"/>
      <c r="I12" s="21"/>
      <c r="J12" s="22"/>
      <c r="K12" s="23"/>
      <c r="L12" s="22"/>
      <c r="M12" s="22"/>
      <c r="N12" s="22"/>
      <c r="O12" s="22"/>
      <c r="P12" s="8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2:27">
      <c r="B13" s="227"/>
      <c r="C13" s="227"/>
      <c r="D13" s="227"/>
      <c r="E13" s="227"/>
      <c r="F13" s="6"/>
      <c r="G13" s="6"/>
      <c r="H13" s="6"/>
      <c r="I13" s="6"/>
      <c r="J13" s="6"/>
      <c r="K13" s="6"/>
      <c r="L13" s="6"/>
      <c r="M13" s="6"/>
      <c r="N13" s="6"/>
      <c r="O13" s="6"/>
      <c r="P13" s="8"/>
      <c r="R13" s="4" t="s">
        <v>86</v>
      </c>
      <c r="S13" s="1" t="s">
        <v>77</v>
      </c>
      <c r="U13" s="17"/>
      <c r="V13" s="17"/>
      <c r="W13" s="17"/>
      <c r="X13" s="17"/>
      <c r="Y13" s="17"/>
      <c r="Z13" s="17"/>
      <c r="AA13" s="17"/>
    </row>
    <row r="14" spans="2:27">
      <c r="B14" s="13" t="s">
        <v>67</v>
      </c>
      <c r="D14" s="14" t="s">
        <v>13</v>
      </c>
      <c r="E14" s="68"/>
      <c r="F14" s="10"/>
      <c r="G14" s="10"/>
      <c r="H14" s="10"/>
      <c r="I14" s="10"/>
      <c r="J14" s="7"/>
      <c r="K14" s="7"/>
      <c r="L14" s="8"/>
      <c r="M14" s="16" t="s">
        <v>22</v>
      </c>
      <c r="N14" s="66" t="s">
        <v>121</v>
      </c>
      <c r="O14" s="10"/>
      <c r="P14" s="8"/>
      <c r="R14" s="4" t="s">
        <v>81</v>
      </c>
      <c r="S14" s="1" t="s">
        <v>78</v>
      </c>
      <c r="U14" s="8"/>
      <c r="V14" s="12"/>
      <c r="W14" s="5"/>
      <c r="X14" s="12"/>
      <c r="Y14" s="12"/>
      <c r="Z14" s="12"/>
      <c r="AA14" s="12"/>
    </row>
    <row r="15" spans="2:27">
      <c r="B15" s="224"/>
      <c r="C15" s="10"/>
      <c r="E15" s="68"/>
      <c r="F15" s="10"/>
      <c r="G15" s="10"/>
      <c r="H15" s="10"/>
      <c r="I15" s="10"/>
      <c r="J15" s="7"/>
      <c r="K15" s="7"/>
      <c r="L15" s="8"/>
      <c r="M15" s="16" t="s">
        <v>23</v>
      </c>
      <c r="N15" s="254"/>
      <c r="O15" s="254"/>
      <c r="P15" s="99"/>
      <c r="R15" s="4" t="s">
        <v>89</v>
      </c>
      <c r="S15" s="1" t="s">
        <v>79</v>
      </c>
      <c r="U15" s="8"/>
      <c r="V15" s="12"/>
      <c r="W15" s="5"/>
      <c r="X15" s="12"/>
      <c r="Y15" s="12"/>
      <c r="Z15" s="12"/>
      <c r="AA15" s="12"/>
    </row>
    <row r="16" spans="2:27">
      <c r="B16" s="10"/>
      <c r="C16" s="10"/>
      <c r="D16" s="10"/>
      <c r="E16" s="68"/>
      <c r="F16" s="10"/>
      <c r="G16" s="10"/>
      <c r="H16" s="10"/>
      <c r="I16" s="10"/>
      <c r="J16" s="7"/>
      <c r="K16" s="16"/>
      <c r="L16" s="16"/>
      <c r="M16" s="10"/>
      <c r="N16" s="8"/>
      <c r="O16" s="10"/>
      <c r="P16" s="8"/>
      <c r="R16" s="4" t="s">
        <v>85</v>
      </c>
      <c r="S16" s="1" t="s">
        <v>80</v>
      </c>
      <c r="U16" s="8"/>
      <c r="W16" s="12"/>
      <c r="X16" s="12"/>
      <c r="Y16" s="12"/>
      <c r="Z16" s="12"/>
      <c r="AA16" s="12"/>
    </row>
    <row r="17" spans="2:27">
      <c r="B17" s="10"/>
      <c r="C17" s="10"/>
      <c r="D17" s="10"/>
      <c r="E17" s="68"/>
      <c r="F17" s="10"/>
      <c r="G17" s="10"/>
      <c r="H17" s="10"/>
      <c r="I17" s="10"/>
      <c r="J17" s="7"/>
      <c r="K17" s="10"/>
      <c r="L17" s="10"/>
      <c r="M17" s="10"/>
      <c r="N17" s="8"/>
      <c r="O17" s="7"/>
      <c r="P17" s="8"/>
      <c r="R17" s="4" t="s">
        <v>87</v>
      </c>
      <c r="S17" s="1" t="s">
        <v>84</v>
      </c>
      <c r="U17" s="8"/>
      <c r="X17" s="12"/>
      <c r="Y17" s="12"/>
      <c r="Z17" s="12"/>
      <c r="AA17" s="12"/>
    </row>
    <row r="18" spans="2:27">
      <c r="B18" s="10"/>
      <c r="C18" s="10"/>
      <c r="D18" s="10"/>
      <c r="E18" s="68"/>
      <c r="F18" s="10"/>
      <c r="G18" s="10"/>
      <c r="H18" s="10"/>
      <c r="I18" s="10"/>
      <c r="J18" s="7"/>
      <c r="K18" s="10"/>
      <c r="L18" s="10"/>
      <c r="M18" s="10"/>
      <c r="N18" s="8"/>
      <c r="O18" s="7"/>
      <c r="P18" s="8"/>
      <c r="R18" s="65" t="s">
        <v>83</v>
      </c>
      <c r="S18" s="1" t="s">
        <v>88</v>
      </c>
      <c r="U18" s="8"/>
      <c r="X18" s="12"/>
      <c r="Y18" s="12"/>
      <c r="Z18" s="12"/>
      <c r="AA18" s="12"/>
    </row>
    <row r="19" spans="2:27">
      <c r="B19" s="10"/>
      <c r="C19" s="10"/>
      <c r="D19" s="10"/>
      <c r="E19" s="68"/>
      <c r="F19" s="10"/>
      <c r="G19" s="10"/>
      <c r="H19" s="10"/>
      <c r="I19" s="10"/>
      <c r="J19" s="7"/>
      <c r="K19" s="10"/>
      <c r="L19" s="10"/>
      <c r="M19" s="10"/>
      <c r="N19" s="8"/>
      <c r="O19" s="7"/>
      <c r="P19" s="8"/>
      <c r="R19" s="4" t="s">
        <v>66</v>
      </c>
      <c r="S19" s="49" t="s">
        <v>6</v>
      </c>
      <c r="T19" s="8"/>
      <c r="U19" s="8"/>
      <c r="X19" s="12"/>
      <c r="Y19" s="12"/>
      <c r="Z19" s="12"/>
      <c r="AA19" s="12"/>
    </row>
    <row r="20" spans="2:27" ht="15">
      <c r="B20" s="7"/>
      <c r="C20" s="7"/>
      <c r="D20" s="10"/>
      <c r="E20" s="10"/>
      <c r="F20" s="10"/>
      <c r="G20" s="10"/>
      <c r="H20" s="10"/>
      <c r="I20" s="7"/>
      <c r="J20" s="7"/>
      <c r="K20" s="7"/>
      <c r="L20" s="7"/>
      <c r="M20" s="7"/>
      <c r="N20" s="8"/>
      <c r="O20" s="10"/>
      <c r="P20" s="8"/>
      <c r="R20" s="24"/>
      <c r="S20" s="8"/>
      <c r="T20" s="8"/>
      <c r="U20" s="8"/>
    </row>
    <row r="21" spans="2:27">
      <c r="B21" s="13" t="s">
        <v>70</v>
      </c>
      <c r="C21" s="25"/>
      <c r="D21" s="14" t="s">
        <v>13</v>
      </c>
      <c r="E21" s="235" t="s">
        <v>122</v>
      </c>
      <c r="F21" s="10"/>
      <c r="G21" s="10"/>
      <c r="H21" s="10"/>
      <c r="I21" s="10"/>
      <c r="J21" s="7"/>
      <c r="K21" s="8"/>
      <c r="L21" s="8"/>
      <c r="M21" s="16" t="s">
        <v>25</v>
      </c>
      <c r="N21" s="235"/>
      <c r="O21" s="10"/>
      <c r="P21" s="8"/>
      <c r="R21" s="232" t="s">
        <v>118</v>
      </c>
      <c r="S21" s="26"/>
      <c r="T21" s="26"/>
      <c r="U21" s="8"/>
    </row>
    <row r="22" spans="2:27" ht="15">
      <c r="B22" s="13" t="s">
        <v>26</v>
      </c>
      <c r="C22" s="8"/>
      <c r="D22" s="14" t="s">
        <v>13</v>
      </c>
      <c r="E22" s="235"/>
      <c r="F22" s="10"/>
      <c r="G22" s="10"/>
      <c r="H22" s="10"/>
      <c r="I22" s="10"/>
      <c r="J22" s="7"/>
      <c r="K22" s="8"/>
      <c r="L22" s="8"/>
      <c r="M22" s="69" t="s">
        <v>24</v>
      </c>
      <c r="N22" s="234" t="s">
        <v>123</v>
      </c>
      <c r="O22" s="10"/>
      <c r="P22" s="8"/>
      <c r="R22" s="233"/>
      <c r="S22" s="8"/>
      <c r="T22" s="8"/>
      <c r="U22" s="8"/>
    </row>
    <row r="23" spans="2:27" ht="1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6"/>
      <c r="N23" s="67"/>
      <c r="O23" s="10"/>
      <c r="P23" s="8"/>
      <c r="Q23" s="8"/>
      <c r="R23" s="24"/>
      <c r="S23" s="8"/>
      <c r="T23" s="8"/>
      <c r="U23" s="8"/>
    </row>
    <row r="24" spans="2:27">
      <c r="B24" s="5" t="s">
        <v>44</v>
      </c>
      <c r="C24" s="10"/>
      <c r="D24" s="10"/>
      <c r="E24" s="8"/>
      <c r="F24" s="10"/>
      <c r="G24" s="10" t="s">
        <v>47</v>
      </c>
      <c r="H24" s="8"/>
      <c r="I24" s="1"/>
      <c r="J24" s="1"/>
      <c r="K24" s="1"/>
      <c r="L24" s="1"/>
      <c r="M24" s="75" t="s">
        <v>91</v>
      </c>
      <c r="N24" s="75" t="s">
        <v>92</v>
      </c>
      <c r="O24" s="1"/>
      <c r="P24" s="10"/>
      <c r="Q24" s="7"/>
      <c r="R24" s="28"/>
      <c r="S24" s="8"/>
      <c r="T24" s="8"/>
      <c r="U24" s="8"/>
    </row>
    <row r="25" spans="2:27">
      <c r="B25" s="10" t="s">
        <v>35</v>
      </c>
      <c r="C25" s="10"/>
      <c r="D25" s="10"/>
      <c r="E25" s="8"/>
      <c r="F25" s="10"/>
      <c r="G25" s="70"/>
      <c r="H25" s="8"/>
      <c r="I25" s="28" t="s">
        <v>93</v>
      </c>
      <c r="J25" s="1"/>
      <c r="K25" s="1"/>
      <c r="L25" s="1" t="s">
        <v>13</v>
      </c>
      <c r="M25" s="229"/>
      <c r="N25" s="230"/>
      <c r="O25" s="1" t="s">
        <v>94</v>
      </c>
      <c r="P25" s="15"/>
      <c r="Q25" s="10"/>
      <c r="R25" s="28"/>
      <c r="S25" s="8"/>
      <c r="T25" s="8"/>
      <c r="U25" s="8"/>
    </row>
    <row r="26" spans="2:27" ht="15">
      <c r="B26" s="10" t="s">
        <v>36</v>
      </c>
      <c r="C26" s="7"/>
      <c r="D26" s="7"/>
      <c r="E26" s="8"/>
      <c r="F26" s="7"/>
      <c r="G26" s="70"/>
      <c r="H26" s="8"/>
      <c r="M26" s="76"/>
      <c r="P26" s="8"/>
      <c r="Q26" s="8"/>
      <c r="R26" s="27"/>
      <c r="S26" s="8"/>
      <c r="T26" s="8"/>
      <c r="U26" s="8"/>
    </row>
    <row r="27" spans="2:27">
      <c r="B27" s="10" t="s">
        <v>37</v>
      </c>
      <c r="C27" s="7"/>
      <c r="D27" s="7"/>
      <c r="E27" s="8"/>
      <c r="F27" s="7"/>
      <c r="G27" s="7"/>
      <c r="H27" s="8"/>
      <c r="I27" s="50" t="s">
        <v>72</v>
      </c>
      <c r="J27" s="51"/>
      <c r="K27" s="52"/>
      <c r="L27" s="53"/>
      <c r="M27" s="52"/>
      <c r="N27" s="52"/>
      <c r="O27" s="54"/>
      <c r="P27" s="8"/>
      <c r="Q27" s="8"/>
      <c r="S27" s="8"/>
      <c r="T27" s="8"/>
      <c r="U27" s="8"/>
    </row>
    <row r="28" spans="2:27">
      <c r="B28" s="7"/>
      <c r="C28" s="7"/>
      <c r="D28" s="7"/>
      <c r="E28" s="8"/>
      <c r="F28" s="7"/>
      <c r="G28" s="7"/>
      <c r="H28" s="8"/>
      <c r="I28" s="55"/>
      <c r="J28" s="6"/>
      <c r="K28" s="6"/>
      <c r="L28" s="6"/>
      <c r="M28" s="225" t="s">
        <v>55</v>
      </c>
      <c r="N28" s="225" t="s">
        <v>54</v>
      </c>
      <c r="O28" s="56"/>
      <c r="P28" s="8"/>
      <c r="Q28" s="8"/>
      <c r="S28" s="8"/>
      <c r="T28" s="8"/>
      <c r="U28" s="8"/>
    </row>
    <row r="29" spans="2:27" ht="12.75" customHeight="1">
      <c r="B29" s="5" t="s">
        <v>45</v>
      </c>
      <c r="C29" s="10"/>
      <c r="D29" s="10"/>
      <c r="E29" s="8"/>
      <c r="F29" s="10"/>
      <c r="G29" s="71"/>
      <c r="H29" s="8"/>
      <c r="I29" s="57" t="s">
        <v>48</v>
      </c>
      <c r="J29" s="31"/>
      <c r="K29" s="6"/>
      <c r="L29" s="228" t="s">
        <v>13</v>
      </c>
      <c r="M29" s="231"/>
      <c r="N29" s="231"/>
      <c r="O29" s="58" t="s">
        <v>27</v>
      </c>
      <c r="P29" s="8"/>
      <c r="Q29" s="8"/>
      <c r="R29" s="72"/>
      <c r="S29" s="8"/>
      <c r="T29" s="8"/>
      <c r="U29" s="8"/>
    </row>
    <row r="30" spans="2:27" ht="15">
      <c r="B30" s="10" t="s">
        <v>38</v>
      </c>
      <c r="C30" s="10"/>
      <c r="D30" s="10"/>
      <c r="E30" s="8"/>
      <c r="F30" s="10"/>
      <c r="G30" s="70"/>
      <c r="H30" s="8"/>
      <c r="I30" s="59"/>
      <c r="J30" s="31"/>
      <c r="K30" s="31"/>
      <c r="L30" s="31"/>
      <c r="M30" s="31"/>
      <c r="N30" s="31"/>
      <c r="O30" s="60"/>
      <c r="P30" s="8"/>
      <c r="Q30" s="8"/>
      <c r="R30" s="72"/>
      <c r="S30" s="8"/>
      <c r="T30" s="8"/>
      <c r="U30" s="8"/>
    </row>
    <row r="31" spans="2:27">
      <c r="B31" s="10" t="s">
        <v>39</v>
      </c>
      <c r="C31" s="10"/>
      <c r="D31" s="10"/>
      <c r="E31" s="8"/>
      <c r="F31" s="10"/>
      <c r="G31" s="70"/>
      <c r="H31" s="8"/>
      <c r="I31" s="57" t="s">
        <v>82</v>
      </c>
      <c r="J31" s="31"/>
      <c r="K31" s="31"/>
      <c r="L31" s="228" t="s">
        <v>13</v>
      </c>
      <c r="M31" s="226">
        <f>((M29+N29)/2)-M29</f>
        <v>0</v>
      </c>
      <c r="N31" s="225" t="s">
        <v>27</v>
      </c>
      <c r="O31" s="60"/>
      <c r="P31" s="8"/>
      <c r="Q31" s="8"/>
      <c r="R31" s="8"/>
      <c r="S31" s="8"/>
      <c r="T31" s="8"/>
      <c r="U31" s="8"/>
    </row>
    <row r="32" spans="2:27">
      <c r="B32" s="10" t="s">
        <v>40</v>
      </c>
      <c r="C32" s="10"/>
      <c r="D32" s="10"/>
      <c r="E32" s="8"/>
      <c r="F32" s="10"/>
      <c r="G32" s="70"/>
      <c r="H32" s="8"/>
      <c r="I32" s="57"/>
      <c r="J32" s="31"/>
      <c r="K32" s="31"/>
      <c r="L32" s="31"/>
      <c r="M32" s="31"/>
      <c r="N32" s="31"/>
      <c r="O32" s="60"/>
      <c r="P32" s="8"/>
      <c r="Q32" s="8"/>
      <c r="R32" s="8"/>
      <c r="S32" s="8"/>
      <c r="T32" s="8"/>
      <c r="U32" s="8"/>
    </row>
    <row r="33" spans="2:21">
      <c r="B33" s="10" t="s">
        <v>41</v>
      </c>
      <c r="C33" s="7"/>
      <c r="D33" s="7"/>
      <c r="E33" s="8"/>
      <c r="F33" s="7"/>
      <c r="G33" s="70"/>
      <c r="H33" s="8"/>
      <c r="I33" s="55"/>
      <c r="J33" s="6"/>
      <c r="K33" s="6"/>
      <c r="L33" s="6"/>
      <c r="M33" s="225" t="s">
        <v>55</v>
      </c>
      <c r="N33" s="225" t="s">
        <v>54</v>
      </c>
      <c r="O33" s="56"/>
      <c r="P33" s="8"/>
      <c r="Q33" s="8"/>
      <c r="R33" s="8"/>
      <c r="S33" s="8"/>
      <c r="T33" s="8"/>
      <c r="U33" s="8"/>
    </row>
    <row r="34" spans="2:21">
      <c r="B34" s="10" t="s">
        <v>42</v>
      </c>
      <c r="C34" s="7"/>
      <c r="D34" s="7"/>
      <c r="E34" s="8"/>
      <c r="F34" s="7"/>
      <c r="G34" s="70"/>
      <c r="H34" s="8"/>
      <c r="I34" s="57" t="s">
        <v>49</v>
      </c>
      <c r="J34" s="31"/>
      <c r="K34" s="6"/>
      <c r="L34" s="228" t="s">
        <v>13</v>
      </c>
      <c r="M34" s="231"/>
      <c r="N34" s="231"/>
      <c r="O34" s="58" t="s">
        <v>65</v>
      </c>
      <c r="P34" s="8"/>
      <c r="Q34" s="8"/>
      <c r="R34" s="8"/>
      <c r="S34" s="8"/>
      <c r="T34" s="8"/>
      <c r="U34" s="8"/>
    </row>
    <row r="35" spans="2:21">
      <c r="B35" s="10" t="s">
        <v>46</v>
      </c>
      <c r="C35" s="7"/>
      <c r="D35" s="7"/>
      <c r="E35" s="8"/>
      <c r="F35" s="7"/>
      <c r="G35" s="70"/>
      <c r="H35" s="8"/>
      <c r="I35" s="59"/>
      <c r="J35" s="31"/>
      <c r="K35" s="31"/>
      <c r="L35" s="31"/>
      <c r="M35" s="31"/>
      <c r="N35" s="31"/>
      <c r="O35" s="60"/>
      <c r="P35" s="8"/>
      <c r="Q35" s="8"/>
      <c r="R35" s="8"/>
      <c r="S35" s="8"/>
      <c r="T35" s="8"/>
      <c r="U35" s="8"/>
    </row>
    <row r="36" spans="2:21">
      <c r="B36" s="10" t="s">
        <v>57</v>
      </c>
      <c r="C36" s="7"/>
      <c r="D36" s="73"/>
      <c r="E36" s="35" t="s">
        <v>58</v>
      </c>
      <c r="F36" s="74"/>
      <c r="G36" s="70"/>
      <c r="H36" s="8"/>
      <c r="I36" s="57" t="s">
        <v>82</v>
      </c>
      <c r="J36" s="31"/>
      <c r="K36" s="31"/>
      <c r="L36" s="228" t="s">
        <v>13</v>
      </c>
      <c r="M36" s="226">
        <f>((M34+N34)/2)-M34</f>
        <v>0</v>
      </c>
      <c r="N36" s="225" t="s">
        <v>65</v>
      </c>
      <c r="O36" s="60"/>
      <c r="P36" s="8"/>
      <c r="Q36" s="8"/>
      <c r="R36" s="8"/>
      <c r="S36" s="8"/>
      <c r="T36" s="8"/>
      <c r="U36" s="8"/>
    </row>
    <row r="37" spans="2:21">
      <c r="B37" s="10" t="s">
        <v>43</v>
      </c>
      <c r="C37" s="7"/>
      <c r="D37" s="7"/>
      <c r="E37" s="34"/>
      <c r="F37" s="7"/>
      <c r="G37" s="70"/>
      <c r="H37" s="8"/>
      <c r="I37" s="61"/>
      <c r="J37" s="62"/>
      <c r="K37" s="62"/>
      <c r="L37" s="62"/>
      <c r="M37" s="62"/>
      <c r="N37" s="62"/>
      <c r="O37" s="63"/>
      <c r="P37" s="8"/>
      <c r="Q37" s="8"/>
      <c r="R37" s="8"/>
      <c r="S37" s="8"/>
      <c r="T37" s="8"/>
      <c r="U37" s="8"/>
    </row>
    <row r="38" spans="2:21">
      <c r="B38" s="7"/>
      <c r="C38" s="7"/>
      <c r="D38" s="7"/>
      <c r="E38" s="8"/>
      <c r="F38" s="7"/>
      <c r="G38" s="7"/>
      <c r="H38" s="7"/>
      <c r="P38" s="8"/>
      <c r="Q38" s="8"/>
      <c r="R38" s="8"/>
      <c r="S38" s="8"/>
      <c r="T38" s="8"/>
      <c r="U38" s="8"/>
    </row>
    <row r="39" spans="2:21">
      <c r="B39" s="5" t="s">
        <v>28</v>
      </c>
      <c r="C39" s="10"/>
      <c r="D39" s="10"/>
      <c r="E39" s="8"/>
      <c r="F39" s="5"/>
      <c r="G39" s="10"/>
      <c r="H39" s="10"/>
      <c r="P39" s="8"/>
      <c r="Q39" s="8"/>
      <c r="R39" s="8"/>
      <c r="S39" s="8"/>
      <c r="T39" s="8"/>
      <c r="U39" s="8"/>
    </row>
    <row r="40" spans="2:21">
      <c r="B40" s="10" t="s">
        <v>90</v>
      </c>
      <c r="C40" s="10"/>
      <c r="D40" s="10"/>
      <c r="E40" s="8"/>
      <c r="F40" s="10"/>
      <c r="G40" s="10"/>
      <c r="H40" s="10"/>
      <c r="I40" s="10"/>
      <c r="J40" s="66" t="s">
        <v>108</v>
      </c>
      <c r="K40" s="10"/>
      <c r="L40" s="10"/>
      <c r="M40" s="10"/>
      <c r="N40" s="10"/>
      <c r="O40" s="10"/>
      <c r="P40" s="8"/>
      <c r="Q40" s="8"/>
      <c r="R40" s="8"/>
      <c r="S40" s="8"/>
      <c r="T40" s="8"/>
      <c r="U40" s="8"/>
    </row>
    <row r="41" spans="2:21">
      <c r="B41" s="10"/>
      <c r="C41" s="10"/>
      <c r="D41" s="10"/>
      <c r="E41" s="8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8"/>
      <c r="Q41" s="8"/>
      <c r="R41" s="8"/>
      <c r="S41" s="8"/>
      <c r="T41" s="8"/>
      <c r="U41" s="8"/>
    </row>
    <row r="42" spans="2:21">
      <c r="B42" s="5" t="s">
        <v>73</v>
      </c>
      <c r="C42" s="29"/>
      <c r="D42" s="29"/>
      <c r="E42" s="8"/>
      <c r="F42" s="29"/>
      <c r="G42" s="15"/>
      <c r="H42" s="29"/>
      <c r="I42" s="29"/>
      <c r="J42" s="29"/>
      <c r="K42" s="29"/>
      <c r="L42" s="10"/>
      <c r="M42" s="10"/>
      <c r="N42" s="10"/>
      <c r="O42" s="10"/>
      <c r="P42" s="8"/>
      <c r="Q42" s="8"/>
      <c r="R42" s="8"/>
      <c r="S42" s="8"/>
      <c r="T42" s="8"/>
      <c r="U42" s="8"/>
    </row>
    <row r="43" spans="2:21">
      <c r="B43" s="237" t="s">
        <v>15</v>
      </c>
      <c r="C43" s="238"/>
      <c r="D43" s="237" t="s">
        <v>9</v>
      </c>
      <c r="E43" s="239"/>
      <c r="F43" s="238"/>
      <c r="G43" s="237" t="s">
        <v>10</v>
      </c>
      <c r="H43" s="239"/>
      <c r="I43" s="238"/>
      <c r="J43" s="237" t="s">
        <v>29</v>
      </c>
      <c r="K43" s="239"/>
      <c r="L43" s="238"/>
      <c r="M43" s="239" t="s">
        <v>11</v>
      </c>
      <c r="N43" s="239"/>
      <c r="O43" s="238"/>
      <c r="R43" s="8"/>
      <c r="S43" s="8"/>
      <c r="T43" s="8"/>
      <c r="U43" s="8"/>
    </row>
    <row r="44" spans="2:21">
      <c r="B44" s="243" t="s">
        <v>114</v>
      </c>
      <c r="C44" s="245"/>
      <c r="D44" s="243"/>
      <c r="E44" s="244"/>
      <c r="F44" s="245"/>
      <c r="G44" s="240"/>
      <c r="H44" s="241"/>
      <c r="I44" s="242"/>
      <c r="J44" s="243"/>
      <c r="K44" s="244"/>
      <c r="L44" s="245"/>
      <c r="M44" s="244"/>
      <c r="N44" s="244"/>
      <c r="O44" s="245"/>
      <c r="R44" s="8"/>
      <c r="S44" s="8"/>
      <c r="T44" s="8"/>
      <c r="U44" s="8"/>
    </row>
    <row r="45" spans="2:21">
      <c r="B45" s="243"/>
      <c r="C45" s="245"/>
      <c r="D45" s="249"/>
      <c r="E45" s="244"/>
      <c r="F45" s="245"/>
      <c r="G45" s="240"/>
      <c r="H45" s="241"/>
      <c r="I45" s="242"/>
      <c r="J45" s="243"/>
      <c r="K45" s="244"/>
      <c r="L45" s="245"/>
      <c r="M45" s="244"/>
      <c r="N45" s="244"/>
      <c r="O45" s="245"/>
      <c r="R45" s="8"/>
      <c r="S45" s="8"/>
      <c r="T45" s="8"/>
      <c r="U45" s="8"/>
    </row>
    <row r="46" spans="2:21">
      <c r="B46" s="243"/>
      <c r="C46" s="245"/>
      <c r="D46" s="249"/>
      <c r="E46" s="244"/>
      <c r="F46" s="245"/>
      <c r="G46" s="240"/>
      <c r="H46" s="241"/>
      <c r="I46" s="242"/>
      <c r="J46" s="243"/>
      <c r="K46" s="244"/>
      <c r="L46" s="245"/>
      <c r="M46" s="244"/>
      <c r="N46" s="244"/>
      <c r="O46" s="245"/>
      <c r="P46" s="8"/>
      <c r="Q46" s="8"/>
      <c r="R46" s="8"/>
      <c r="S46" s="8"/>
      <c r="T46" s="8"/>
      <c r="U46" s="8"/>
    </row>
    <row r="47" spans="2:21">
      <c r="B47" s="243"/>
      <c r="C47" s="245"/>
      <c r="D47" s="243"/>
      <c r="E47" s="244"/>
      <c r="F47" s="245"/>
      <c r="G47" s="240"/>
      <c r="H47" s="241"/>
      <c r="I47" s="242"/>
      <c r="J47" s="243"/>
      <c r="K47" s="244"/>
      <c r="L47" s="245"/>
      <c r="M47" s="244"/>
      <c r="N47" s="244"/>
      <c r="O47" s="245"/>
      <c r="P47" s="8"/>
      <c r="Q47" s="8"/>
      <c r="R47" s="8"/>
      <c r="S47" s="8"/>
      <c r="T47" s="8"/>
      <c r="U47" s="8"/>
    </row>
    <row r="48" spans="2:21">
      <c r="B48" s="243"/>
      <c r="C48" s="245"/>
      <c r="D48" s="243"/>
      <c r="E48" s="244"/>
      <c r="F48" s="245"/>
      <c r="G48" s="240"/>
      <c r="H48" s="241"/>
      <c r="I48" s="242"/>
      <c r="J48" s="243"/>
      <c r="K48" s="244"/>
      <c r="L48" s="245"/>
      <c r="M48" s="244"/>
      <c r="N48" s="244"/>
      <c r="O48" s="245"/>
      <c r="P48" s="8"/>
      <c r="Q48" s="8"/>
      <c r="R48" s="8"/>
      <c r="S48" s="8"/>
      <c r="T48" s="8"/>
      <c r="U48" s="8"/>
    </row>
    <row r="49" spans="2:21">
      <c r="B49" s="243"/>
      <c r="C49" s="245"/>
      <c r="D49" s="243"/>
      <c r="E49" s="244"/>
      <c r="F49" s="245"/>
      <c r="G49" s="240"/>
      <c r="H49" s="241"/>
      <c r="I49" s="242"/>
      <c r="J49" s="243"/>
      <c r="K49" s="244"/>
      <c r="L49" s="245"/>
      <c r="M49" s="244"/>
      <c r="N49" s="244"/>
      <c r="O49" s="245"/>
      <c r="P49" s="8"/>
      <c r="Q49" s="8"/>
      <c r="R49" s="8"/>
      <c r="S49" s="8"/>
      <c r="T49" s="8"/>
      <c r="U49" s="8"/>
    </row>
    <row r="50" spans="2:21">
      <c r="B50" s="243"/>
      <c r="C50" s="245"/>
      <c r="D50" s="243"/>
      <c r="E50" s="244"/>
      <c r="F50" s="245"/>
      <c r="G50" s="240"/>
      <c r="H50" s="241"/>
      <c r="I50" s="242"/>
      <c r="J50" s="243"/>
      <c r="K50" s="244"/>
      <c r="L50" s="245"/>
      <c r="M50" s="244"/>
      <c r="N50" s="244"/>
      <c r="O50" s="245"/>
      <c r="P50" s="8"/>
      <c r="Q50" s="8"/>
      <c r="R50" s="8"/>
      <c r="S50" s="8"/>
      <c r="T50" s="8"/>
      <c r="U50" s="8"/>
    </row>
    <row r="51" spans="2:21">
      <c r="P51" s="8"/>
      <c r="Q51" s="8"/>
      <c r="R51" s="8"/>
      <c r="S51" s="8"/>
      <c r="T51" s="8"/>
      <c r="U51" s="8"/>
    </row>
    <row r="52" spans="2:21" ht="13.5" thickBot="1">
      <c r="B52" s="10"/>
      <c r="C52" s="5"/>
      <c r="D52" s="10"/>
      <c r="E52" s="10"/>
      <c r="F52" s="10"/>
      <c r="G52" s="10"/>
      <c r="H52" s="5"/>
      <c r="I52" s="5"/>
      <c r="J52" s="5"/>
      <c r="K52" s="5"/>
      <c r="L52" s="5"/>
      <c r="M52" s="7"/>
      <c r="N52" s="7"/>
      <c r="O52" s="30"/>
      <c r="P52" s="31"/>
    </row>
    <row r="53" spans="2:21">
      <c r="B53" s="32" t="s">
        <v>30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1"/>
      <c r="P53" s="31"/>
    </row>
    <row r="54" spans="2:21">
      <c r="B54" s="7"/>
      <c r="C54" s="7"/>
      <c r="D54" s="7"/>
      <c r="E54" s="36" t="s">
        <v>31</v>
      </c>
      <c r="F54" s="37"/>
      <c r="G54" s="38"/>
      <c r="H54" s="39" t="s">
        <v>32</v>
      </c>
      <c r="I54" s="39"/>
      <c r="J54" s="40"/>
      <c r="K54" s="39" t="s">
        <v>33</v>
      </c>
      <c r="L54" s="37"/>
      <c r="M54" s="39"/>
      <c r="N54" s="41"/>
      <c r="O54" s="42"/>
      <c r="P54" s="6"/>
    </row>
    <row r="55" spans="2:21" ht="13.5">
      <c r="B55" s="246" t="s">
        <v>34</v>
      </c>
      <c r="C55" s="247"/>
      <c r="D55" s="248"/>
      <c r="E55" s="43" t="s">
        <v>6</v>
      </c>
      <c r="F55" s="44"/>
      <c r="G55" s="45"/>
      <c r="H55" s="44"/>
      <c r="I55" s="46"/>
      <c r="J55" s="47"/>
      <c r="K55" s="46"/>
      <c r="L55" s="44"/>
      <c r="M55" s="46"/>
      <c r="N55" s="44"/>
      <c r="O55" s="45"/>
      <c r="P55" s="6"/>
    </row>
    <row r="56" spans="2:21">
      <c r="B56" s="31"/>
      <c r="C56" s="31"/>
      <c r="D56" s="31"/>
      <c r="E56" s="31"/>
      <c r="F56" s="31"/>
      <c r="G56" s="31"/>
      <c r="H56" s="31"/>
      <c r="I56" s="34"/>
      <c r="J56" s="34"/>
      <c r="K56" s="31"/>
      <c r="L56" s="31"/>
      <c r="M56" s="31"/>
      <c r="N56" s="31"/>
      <c r="O56" s="31"/>
      <c r="P56" s="31"/>
    </row>
  </sheetData>
  <sheetProtection selectLockedCells="1" selectUnlockedCells="1"/>
  <sortState ref="M29:O30">
    <sortCondition sortBy="cellColor" ref="O26" dxfId="0"/>
  </sortState>
  <mergeCells count="48">
    <mergeCell ref="M50:O50"/>
    <mergeCell ref="B49:C49"/>
    <mergeCell ref="D49:F49"/>
    <mergeCell ref="G49:I49"/>
    <mergeCell ref="J49:L49"/>
    <mergeCell ref="M49:O49"/>
    <mergeCell ref="B48:C48"/>
    <mergeCell ref="D48:F48"/>
    <mergeCell ref="G48:I48"/>
    <mergeCell ref="G50:I50"/>
    <mergeCell ref="J50:L50"/>
    <mergeCell ref="M2:N2"/>
    <mergeCell ref="E9:H9"/>
    <mergeCell ref="L3:M3"/>
    <mergeCell ref="N3:O3"/>
    <mergeCell ref="N15:O15"/>
    <mergeCell ref="B6:O6"/>
    <mergeCell ref="B55:D55"/>
    <mergeCell ref="J45:L45"/>
    <mergeCell ref="B44:C44"/>
    <mergeCell ref="B45:C45"/>
    <mergeCell ref="M44:O44"/>
    <mergeCell ref="M45:O45"/>
    <mergeCell ref="D44:F44"/>
    <mergeCell ref="D45:F45"/>
    <mergeCell ref="B46:C46"/>
    <mergeCell ref="D46:F46"/>
    <mergeCell ref="G46:I46"/>
    <mergeCell ref="J46:L46"/>
    <mergeCell ref="J48:L48"/>
    <mergeCell ref="M48:O48"/>
    <mergeCell ref="B50:C50"/>
    <mergeCell ref="D50:F50"/>
    <mergeCell ref="G44:I44"/>
    <mergeCell ref="G45:I45"/>
    <mergeCell ref="J44:L44"/>
    <mergeCell ref="M46:O46"/>
    <mergeCell ref="B47:C47"/>
    <mergeCell ref="D47:F47"/>
    <mergeCell ref="G47:I47"/>
    <mergeCell ref="J47:L47"/>
    <mergeCell ref="M47:O47"/>
    <mergeCell ref="S10:T10"/>
    <mergeCell ref="B43:C43"/>
    <mergeCell ref="D43:F43"/>
    <mergeCell ref="G43:I43"/>
    <mergeCell ref="J43:L43"/>
    <mergeCell ref="M43:O43"/>
  </mergeCells>
  <dataValidations count="2">
    <dataValidation type="list" allowBlank="1" showInputMessage="1" showErrorMessage="1" sqref="M22">
      <formula1>$R$24:$R$25</formula1>
    </dataValidation>
    <dataValidation type="list" allowBlank="1" showInputMessage="1" showErrorMessage="1" sqref="G25:G26 G30:G37">
      <formula1>$R$21:$R$22</formula1>
    </dataValidation>
  </dataValidations>
  <printOptions horizontalCentered="1"/>
  <pageMargins left="0" right="0" top="7.874015748031496E-2" bottom="0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3:GG99"/>
  <sheetViews>
    <sheetView view="pageBreakPreview" zoomScaleSheetLayoutView="100" workbookViewId="0">
      <selection activeCell="D8" sqref="D8:F8"/>
    </sheetView>
  </sheetViews>
  <sheetFormatPr defaultColWidth="9.6640625" defaultRowHeight="15.75"/>
  <cols>
    <col min="1" max="1" width="1.6640625" style="79" customWidth="1"/>
    <col min="2" max="2" width="3.77734375" style="79" customWidth="1"/>
    <col min="3" max="3" width="9.44140625" style="79" customWidth="1"/>
    <col min="4" max="4" width="7.44140625" style="79" customWidth="1"/>
    <col min="5" max="5" width="6.109375" style="80" customWidth="1"/>
    <col min="6" max="6" width="4.44140625" style="80" customWidth="1"/>
    <col min="7" max="7" width="7.77734375" style="80" customWidth="1"/>
    <col min="8" max="8" width="4.44140625" style="80" customWidth="1"/>
    <col min="9" max="9" width="7.77734375" style="80" customWidth="1"/>
    <col min="10" max="10" width="4.5546875" style="10" customWidth="1"/>
    <col min="11" max="11" width="7.77734375" style="79" customWidth="1"/>
    <col min="12" max="13" width="7.88671875" style="79" customWidth="1"/>
    <col min="14" max="14" width="6.5546875" style="79" customWidth="1"/>
    <col min="15" max="15" width="4.5546875" style="79" customWidth="1"/>
    <col min="16" max="17" width="1.6640625" style="79" customWidth="1"/>
    <col min="18" max="18" width="11.109375" style="79" customWidth="1"/>
    <col min="19" max="19" width="5.6640625" style="111" bestFit="1" customWidth="1"/>
    <col min="20" max="20" width="16.109375" style="111" customWidth="1"/>
    <col min="21" max="21" width="11.44140625" style="111" customWidth="1"/>
    <col min="22" max="26" width="9.6640625" style="111" customWidth="1"/>
    <col min="27" max="189" width="9.6640625" style="79" customWidth="1"/>
    <col min="190" max="16384" width="9.6640625" style="175"/>
  </cols>
  <sheetData>
    <row r="3" spans="1:29">
      <c r="M3" s="173" t="s">
        <v>8</v>
      </c>
      <c r="N3" s="258" t="str">
        <f>Data1!$N$3</f>
        <v>2 PAGES</v>
      </c>
      <c r="O3" s="258"/>
      <c r="P3" s="174"/>
    </row>
    <row r="4" spans="1:29" ht="14.1" customHeight="1"/>
    <row r="5" spans="1:29" ht="14.1" customHeight="1">
      <c r="M5" s="175"/>
      <c r="N5" s="175"/>
      <c r="O5" s="175"/>
      <c r="P5" s="175"/>
    </row>
    <row r="6" spans="1:29" ht="21.75" customHeight="1">
      <c r="B6" s="259" t="s">
        <v>2</v>
      </c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1"/>
    </row>
    <row r="7" spans="1:29" ht="14.1" customHeight="1"/>
    <row r="8" spans="1:29" ht="14.1" customHeight="1">
      <c r="B8" s="5" t="s">
        <v>68</v>
      </c>
      <c r="D8" s="251">
        <f>Data1!$E$9</f>
        <v>42396</v>
      </c>
      <c r="E8" s="251"/>
      <c r="F8" s="251"/>
      <c r="G8" s="77"/>
      <c r="H8" s="81"/>
      <c r="I8" s="81"/>
      <c r="K8" s="10"/>
      <c r="M8" s="16" t="s">
        <v>74</v>
      </c>
      <c r="N8" s="10" t="str">
        <f>Data1!$N$9</f>
        <v>PSA/BMCL/16/018-NA</v>
      </c>
      <c r="O8" s="10"/>
      <c r="P8" s="82"/>
    </row>
    <row r="9" spans="1:29" ht="14.1" customHeight="1">
      <c r="A9" s="10"/>
      <c r="B9" s="82"/>
      <c r="C9" s="82"/>
      <c r="D9" s="82"/>
      <c r="E9" s="83"/>
      <c r="F9" s="83"/>
      <c r="G9" s="83"/>
      <c r="H9" s="83"/>
      <c r="I9" s="83"/>
      <c r="K9" s="176"/>
      <c r="M9" s="84"/>
      <c r="N9" s="82"/>
      <c r="O9" s="82"/>
      <c r="P9" s="82"/>
    </row>
    <row r="10" spans="1:29" ht="14.1" customHeight="1">
      <c r="A10" s="82"/>
      <c r="B10" s="82"/>
      <c r="C10" s="82"/>
      <c r="D10" s="82"/>
      <c r="E10" s="83"/>
      <c r="F10" s="83"/>
      <c r="G10" s="83"/>
      <c r="H10" s="83"/>
      <c r="I10" s="83"/>
      <c r="K10" s="82"/>
      <c r="M10" s="84"/>
      <c r="N10" s="82"/>
      <c r="O10" s="82"/>
    </row>
    <row r="11" spans="1:29" ht="14.1" customHeight="1">
      <c r="A11" s="10"/>
      <c r="B11" s="5" t="s">
        <v>1</v>
      </c>
      <c r="D11" s="10" t="str">
        <f>Data1!$E$21</f>
        <v>Check Master</v>
      </c>
      <c r="F11" s="85"/>
      <c r="G11" s="85"/>
      <c r="H11" s="85"/>
      <c r="I11" s="85"/>
      <c r="K11" s="5"/>
      <c r="M11" s="16" t="s">
        <v>75</v>
      </c>
      <c r="N11" s="18" t="str">
        <f>Data1!$N$22</f>
        <v xml:space="preserve">                                                  </v>
      </c>
      <c r="O11" s="10"/>
      <c r="P11" s="82"/>
    </row>
    <row r="12" spans="1:29" ht="14.1" customHeight="1">
      <c r="A12" s="10"/>
      <c r="D12" s="10">
        <f>Data1!$N$21</f>
        <v>0</v>
      </c>
      <c r="K12" s="82"/>
      <c r="L12" s="82"/>
      <c r="M12" s="2"/>
      <c r="N12" s="10"/>
      <c r="O12" s="82"/>
      <c r="P12" s="82"/>
    </row>
    <row r="13" spans="1:29" ht="14.1" customHeight="1">
      <c r="A13" s="10"/>
      <c r="D13" s="10"/>
      <c r="K13" s="82"/>
      <c r="L13" s="82"/>
      <c r="M13" s="2"/>
      <c r="N13" s="10"/>
      <c r="O13" s="82"/>
      <c r="P13" s="82"/>
    </row>
    <row r="14" spans="1:29" ht="14.1" customHeight="1">
      <c r="A14" s="10"/>
      <c r="B14" s="265" t="s">
        <v>3</v>
      </c>
      <c r="C14" s="266"/>
      <c r="D14" s="267"/>
      <c r="E14" s="265" t="s">
        <v>95</v>
      </c>
      <c r="F14" s="266"/>
      <c r="G14" s="267"/>
      <c r="H14" s="265" t="s">
        <v>110</v>
      </c>
      <c r="I14" s="266"/>
      <c r="J14" s="267"/>
      <c r="K14" s="265" t="s">
        <v>96</v>
      </c>
      <c r="L14" s="266"/>
      <c r="M14" s="266"/>
      <c r="N14" s="266"/>
      <c r="O14" s="266"/>
      <c r="P14" s="267"/>
      <c r="R14" s="80"/>
      <c r="S14" s="110"/>
      <c r="T14" s="110"/>
      <c r="U14" s="110"/>
      <c r="AA14" s="111"/>
      <c r="AB14" s="111"/>
      <c r="AC14" s="111"/>
    </row>
    <row r="15" spans="1:29" ht="14.1" customHeight="1">
      <c r="A15" s="10"/>
      <c r="B15" s="270" t="s">
        <v>113</v>
      </c>
      <c r="C15" s="271"/>
      <c r="D15" s="272"/>
      <c r="E15" s="265" t="s">
        <v>115</v>
      </c>
      <c r="F15" s="266"/>
      <c r="G15" s="267"/>
      <c r="H15" s="265" t="s">
        <v>112</v>
      </c>
      <c r="I15" s="266"/>
      <c r="J15" s="267"/>
      <c r="K15" s="265"/>
      <c r="L15" s="266"/>
      <c r="M15" s="266"/>
      <c r="N15" s="266"/>
      <c r="O15" s="266"/>
      <c r="P15" s="267"/>
      <c r="R15" s="80"/>
      <c r="S15" s="110"/>
      <c r="T15" s="110"/>
      <c r="U15" s="110"/>
      <c r="AA15" s="111"/>
      <c r="AB15" s="111"/>
      <c r="AC15" s="111"/>
    </row>
    <row r="16" spans="1:29" ht="18" customHeight="1">
      <c r="A16" s="10"/>
      <c r="B16" s="112"/>
      <c r="C16" s="106"/>
      <c r="D16" s="112"/>
      <c r="E16" s="101"/>
      <c r="F16" s="101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86"/>
      <c r="R16" s="109"/>
      <c r="S16" s="110"/>
      <c r="T16" s="110"/>
      <c r="U16" s="110"/>
      <c r="AA16" s="111"/>
      <c r="AB16" s="111"/>
      <c r="AC16" s="111"/>
    </row>
    <row r="17" spans="1:29" ht="16.5" thickBot="1">
      <c r="A17" s="10"/>
      <c r="B17" s="264" t="s">
        <v>3</v>
      </c>
      <c r="C17" s="264"/>
      <c r="D17" s="264"/>
      <c r="E17" s="273" t="s">
        <v>109</v>
      </c>
      <c r="F17" s="274"/>
      <c r="G17" s="264" t="s">
        <v>53</v>
      </c>
      <c r="H17" s="264"/>
      <c r="I17" s="264"/>
      <c r="J17" s="264"/>
      <c r="K17" s="264" t="s">
        <v>69</v>
      </c>
      <c r="L17" s="264"/>
      <c r="M17" s="264"/>
      <c r="N17" s="264"/>
      <c r="O17" s="264"/>
      <c r="P17" s="264"/>
      <c r="Q17" s="86"/>
      <c r="R17" s="109"/>
      <c r="S17" s="110"/>
      <c r="T17" s="110"/>
      <c r="U17" s="110"/>
      <c r="V17" s="79"/>
      <c r="W17" s="79"/>
      <c r="X17" s="79"/>
      <c r="Y17" s="79"/>
      <c r="Z17" s="79"/>
    </row>
    <row r="18" spans="1:29" ht="26.25" customHeight="1">
      <c r="A18" s="10"/>
      <c r="B18" s="264"/>
      <c r="C18" s="264"/>
      <c r="D18" s="264"/>
      <c r="E18" s="275"/>
      <c r="F18" s="276"/>
      <c r="G18" s="264" t="s">
        <v>50</v>
      </c>
      <c r="H18" s="264"/>
      <c r="I18" s="264" t="s">
        <v>52</v>
      </c>
      <c r="J18" s="264"/>
      <c r="K18" s="48" t="s">
        <v>16</v>
      </c>
      <c r="L18" s="48" t="s">
        <v>17</v>
      </c>
      <c r="M18" s="48" t="s">
        <v>18</v>
      </c>
      <c r="N18" s="48" t="s">
        <v>12</v>
      </c>
      <c r="O18" s="48" t="s">
        <v>19</v>
      </c>
      <c r="P18" s="48"/>
      <c r="Q18" s="86"/>
      <c r="R18" s="201" t="s">
        <v>98</v>
      </c>
      <c r="S18" s="202" t="s">
        <v>99</v>
      </c>
      <c r="T18" s="203" t="s">
        <v>100</v>
      </c>
      <c r="U18" s="204" t="s">
        <v>101</v>
      </c>
      <c r="V18" s="79"/>
      <c r="W18" s="79"/>
      <c r="X18" s="79"/>
      <c r="Y18" s="79"/>
      <c r="Z18" s="79"/>
    </row>
    <row r="19" spans="1:29" ht="14.1" customHeight="1">
      <c r="A19" s="10"/>
      <c r="B19" s="90"/>
      <c r="C19" s="106"/>
      <c r="D19" s="88"/>
      <c r="E19" s="94"/>
      <c r="F19" s="95"/>
      <c r="G19" s="114"/>
      <c r="H19" s="89"/>
      <c r="I19" s="98"/>
      <c r="J19" s="95"/>
      <c r="K19" s="115"/>
      <c r="L19" s="116"/>
      <c r="M19" s="117"/>
      <c r="N19" s="103"/>
      <c r="O19" s="118"/>
      <c r="P19" s="119"/>
      <c r="Q19" s="86"/>
      <c r="R19" s="205"/>
      <c r="S19" s="120"/>
      <c r="T19" s="120"/>
      <c r="U19" s="206"/>
      <c r="V19" s="121" t="s">
        <v>60</v>
      </c>
      <c r="W19" s="122" t="s">
        <v>59</v>
      </c>
      <c r="X19" s="122" t="s">
        <v>61</v>
      </c>
      <c r="Y19" s="122" t="s">
        <v>62</v>
      </c>
      <c r="Z19" s="123" t="s">
        <v>63</v>
      </c>
      <c r="AA19" s="123" t="s">
        <v>55</v>
      </c>
      <c r="AB19" s="123" t="s">
        <v>54</v>
      </c>
      <c r="AC19" s="123" t="s">
        <v>64</v>
      </c>
    </row>
    <row r="20" spans="1:29" ht="14.1" customHeight="1">
      <c r="A20" s="10"/>
      <c r="B20" s="87" t="s">
        <v>102</v>
      </c>
      <c r="C20" s="86"/>
      <c r="D20" s="124"/>
      <c r="G20" s="125"/>
      <c r="H20" s="126"/>
      <c r="K20" s="127"/>
      <c r="M20" s="127"/>
      <c r="O20" s="127"/>
      <c r="P20" s="119" t="str">
        <f t="shared" ref="P20" si="0">IF(AC20=TRUE,"*","")</f>
        <v/>
      </c>
      <c r="R20" s="205"/>
      <c r="S20" s="120"/>
      <c r="T20" s="120"/>
      <c r="U20" s="206"/>
      <c r="V20" s="128"/>
      <c r="W20" s="129"/>
      <c r="X20" s="129"/>
      <c r="Y20" s="129"/>
      <c r="Z20" s="129"/>
      <c r="AA20" s="129"/>
      <c r="AB20" s="129"/>
      <c r="AC20" s="129"/>
    </row>
    <row r="21" spans="1:29" ht="14.1" customHeight="1">
      <c r="A21" s="10"/>
      <c r="B21" s="87"/>
      <c r="C21" s="6" t="s">
        <v>103</v>
      </c>
      <c r="D21" s="124"/>
      <c r="G21" s="125"/>
      <c r="H21" s="126"/>
      <c r="K21" s="127"/>
      <c r="M21" s="127"/>
      <c r="O21" s="127"/>
      <c r="P21" s="119"/>
      <c r="R21" s="205"/>
      <c r="S21" s="120"/>
      <c r="T21" s="120"/>
      <c r="U21" s="206"/>
      <c r="V21" s="128"/>
      <c r="W21" s="129"/>
      <c r="X21" s="129"/>
      <c r="Y21" s="129"/>
      <c r="Z21" s="129"/>
      <c r="AA21" s="129"/>
      <c r="AB21" s="129"/>
      <c r="AC21" s="129"/>
    </row>
    <row r="22" spans="1:29" ht="14.1" customHeight="1">
      <c r="A22" s="10"/>
      <c r="B22" s="90"/>
      <c r="C22" s="98">
        <v>0</v>
      </c>
      <c r="D22" s="78" t="s">
        <v>97</v>
      </c>
      <c r="E22" s="130">
        <v>0</v>
      </c>
      <c r="F22" s="6" t="s">
        <v>97</v>
      </c>
      <c r="G22" s="102">
        <f>AA22</f>
        <v>-1</v>
      </c>
      <c r="H22" s="78" t="s">
        <v>97</v>
      </c>
      <c r="I22" s="97">
        <f>AB22</f>
        <v>1</v>
      </c>
      <c r="J22" s="92" t="s">
        <v>97</v>
      </c>
      <c r="K22" s="216"/>
      <c r="L22" s="217"/>
      <c r="M22" s="216"/>
      <c r="N22" s="103" t="e">
        <f>AVERAGE(K22:M22)</f>
        <v>#DIV/0!</v>
      </c>
      <c r="O22" s="131" t="s">
        <v>97</v>
      </c>
      <c r="P22" s="119"/>
      <c r="Q22" s="86"/>
      <c r="R22" s="207">
        <f>K22-L22</f>
        <v>0</v>
      </c>
      <c r="S22" s="120">
        <f>POWER(R22,2)</f>
        <v>0</v>
      </c>
      <c r="T22" s="132">
        <f>0.002*51.7149</f>
        <v>0.1034298</v>
      </c>
      <c r="U22" s="208" t="e">
        <f>(0.05%*N22)/2</f>
        <v>#DIV/0!</v>
      </c>
      <c r="V22" s="133">
        <v>0.5</v>
      </c>
      <c r="W22" s="134">
        <v>1</v>
      </c>
      <c r="X22" s="134">
        <v>1</v>
      </c>
      <c r="Y22" s="135">
        <f>E22</f>
        <v>0</v>
      </c>
      <c r="Z22" s="136">
        <f>Y22*V22%+W22*X22</f>
        <v>1</v>
      </c>
      <c r="AA22" s="137">
        <f t="shared" ref="AA22:AA41" si="1">+Y22-Z22</f>
        <v>-1</v>
      </c>
      <c r="AB22" s="137">
        <f t="shared" ref="AB22:AB41" si="2">+Y22+Z22</f>
        <v>1</v>
      </c>
      <c r="AC22" s="136" t="e">
        <f t="shared" ref="AC22:AC41" si="3">OR(N22&lt;G22,N22&gt;I22)</f>
        <v>#DIV/0!</v>
      </c>
    </row>
    <row r="23" spans="1:29" ht="14.1" customHeight="1">
      <c r="A23" s="10"/>
      <c r="B23" s="91"/>
      <c r="C23" s="98">
        <v>50</v>
      </c>
      <c r="D23" s="78" t="s">
        <v>97</v>
      </c>
      <c r="E23" s="130">
        <v>50</v>
      </c>
      <c r="F23" s="6" t="s">
        <v>97</v>
      </c>
      <c r="G23" s="102">
        <f>AA23</f>
        <v>48.75</v>
      </c>
      <c r="H23" s="78" t="s">
        <v>97</v>
      </c>
      <c r="I23" s="97">
        <f t="shared" ref="I23:I41" si="4">AB23</f>
        <v>51.25</v>
      </c>
      <c r="J23" s="92" t="s">
        <v>97</v>
      </c>
      <c r="K23" s="216"/>
      <c r="L23" s="216"/>
      <c r="M23" s="216"/>
      <c r="N23" s="103" t="e">
        <f t="shared" ref="N23:N41" si="5">AVERAGE(K23:M23)</f>
        <v>#DIV/0!</v>
      </c>
      <c r="O23" s="131" t="s">
        <v>97</v>
      </c>
      <c r="P23" s="119"/>
      <c r="Q23" s="86"/>
      <c r="R23" s="207">
        <f t="shared" ref="R23:R41" si="6">K23-L23</f>
        <v>0</v>
      </c>
      <c r="S23" s="120">
        <f t="shared" ref="S23:S41" si="7">POWER(R23,2)</f>
        <v>0</v>
      </c>
      <c r="T23" s="132">
        <f t="shared" ref="T23:T41" si="8">0.002*51.7149</f>
        <v>0.1034298</v>
      </c>
      <c r="U23" s="208" t="e">
        <f>(0.05%*N23)/2</f>
        <v>#DIV/0!</v>
      </c>
      <c r="V23" s="133">
        <v>0.5</v>
      </c>
      <c r="W23" s="134">
        <v>1</v>
      </c>
      <c r="X23" s="134">
        <v>1</v>
      </c>
      <c r="Y23" s="135">
        <f t="shared" ref="Y23:Y41" si="9">E23</f>
        <v>50</v>
      </c>
      <c r="Z23" s="136">
        <f t="shared" ref="Z23:Z41" si="10">Y23*V23%+W23*X23</f>
        <v>1.25</v>
      </c>
      <c r="AA23" s="137">
        <f t="shared" si="1"/>
        <v>48.75</v>
      </c>
      <c r="AB23" s="136">
        <f>+Y23+Z23</f>
        <v>51.25</v>
      </c>
      <c r="AC23" s="136" t="e">
        <f t="shared" si="3"/>
        <v>#DIV/0!</v>
      </c>
    </row>
    <row r="24" spans="1:29" ht="14.1" customHeight="1">
      <c r="A24" s="10"/>
      <c r="B24" s="91"/>
      <c r="C24" s="98">
        <v>100</v>
      </c>
      <c r="D24" s="78" t="s">
        <v>97</v>
      </c>
      <c r="E24" s="130">
        <v>100</v>
      </c>
      <c r="F24" s="6" t="s">
        <v>97</v>
      </c>
      <c r="G24" s="102">
        <f t="shared" ref="G24:G41" si="11">AA24</f>
        <v>98.5</v>
      </c>
      <c r="H24" s="78" t="s">
        <v>97</v>
      </c>
      <c r="I24" s="97">
        <f t="shared" si="4"/>
        <v>101.5</v>
      </c>
      <c r="J24" s="92" t="s">
        <v>97</v>
      </c>
      <c r="K24" s="216"/>
      <c r="L24" s="217"/>
      <c r="M24" s="216"/>
      <c r="N24" s="103" t="e">
        <f t="shared" si="5"/>
        <v>#DIV/0!</v>
      </c>
      <c r="O24" s="131" t="s">
        <v>97</v>
      </c>
      <c r="P24" s="119"/>
      <c r="Q24" s="86"/>
      <c r="R24" s="207">
        <f t="shared" si="6"/>
        <v>0</v>
      </c>
      <c r="S24" s="120">
        <f t="shared" si="7"/>
        <v>0</v>
      </c>
      <c r="T24" s="132">
        <f t="shared" si="8"/>
        <v>0.1034298</v>
      </c>
      <c r="U24" s="208" t="e">
        <f t="shared" ref="U24:U41" si="12">(0.05%*N24)/2</f>
        <v>#DIV/0!</v>
      </c>
      <c r="V24" s="133">
        <v>0.5</v>
      </c>
      <c r="W24" s="134">
        <v>1</v>
      </c>
      <c r="X24" s="134">
        <v>1</v>
      </c>
      <c r="Y24" s="135">
        <f>E24</f>
        <v>100</v>
      </c>
      <c r="Z24" s="136">
        <f t="shared" si="10"/>
        <v>1.5</v>
      </c>
      <c r="AA24" s="137">
        <f t="shared" si="1"/>
        <v>98.5</v>
      </c>
      <c r="AB24" s="137">
        <f t="shared" si="2"/>
        <v>101.5</v>
      </c>
      <c r="AC24" s="136" t="e">
        <f t="shared" si="3"/>
        <v>#DIV/0!</v>
      </c>
    </row>
    <row r="25" spans="1:29" ht="14.1" customHeight="1">
      <c r="A25" s="10"/>
      <c r="B25" s="91"/>
      <c r="C25" s="98">
        <v>150</v>
      </c>
      <c r="D25" s="78" t="s">
        <v>97</v>
      </c>
      <c r="E25" s="130">
        <v>150</v>
      </c>
      <c r="F25" s="6" t="s">
        <v>97</v>
      </c>
      <c r="G25" s="102">
        <f t="shared" si="11"/>
        <v>148.25</v>
      </c>
      <c r="H25" s="78" t="s">
        <v>97</v>
      </c>
      <c r="I25" s="97">
        <f t="shared" si="4"/>
        <v>151.75</v>
      </c>
      <c r="J25" s="92" t="s">
        <v>97</v>
      </c>
      <c r="K25" s="216"/>
      <c r="L25" s="216"/>
      <c r="M25" s="216"/>
      <c r="N25" s="103" t="e">
        <f t="shared" si="5"/>
        <v>#DIV/0!</v>
      </c>
      <c r="O25" s="131" t="s">
        <v>97</v>
      </c>
      <c r="P25" s="119"/>
      <c r="Q25" s="86"/>
      <c r="R25" s="207">
        <f t="shared" si="6"/>
        <v>0</v>
      </c>
      <c r="S25" s="120">
        <f t="shared" si="7"/>
        <v>0</v>
      </c>
      <c r="T25" s="132">
        <f t="shared" si="8"/>
        <v>0.1034298</v>
      </c>
      <c r="U25" s="208" t="e">
        <f t="shared" si="12"/>
        <v>#DIV/0!</v>
      </c>
      <c r="V25" s="133">
        <v>0.5</v>
      </c>
      <c r="W25" s="134">
        <v>1</v>
      </c>
      <c r="X25" s="134">
        <v>1</v>
      </c>
      <c r="Y25" s="135">
        <f t="shared" si="9"/>
        <v>150</v>
      </c>
      <c r="Z25" s="136">
        <f t="shared" si="10"/>
        <v>1.75</v>
      </c>
      <c r="AA25" s="137">
        <f t="shared" si="1"/>
        <v>148.25</v>
      </c>
      <c r="AB25" s="137">
        <f t="shared" si="2"/>
        <v>151.75</v>
      </c>
      <c r="AC25" s="136" t="e">
        <f t="shared" si="3"/>
        <v>#DIV/0!</v>
      </c>
    </row>
    <row r="26" spans="1:29" ht="14.1" customHeight="1">
      <c r="A26" s="10"/>
      <c r="B26" s="91"/>
      <c r="C26" s="98">
        <v>200</v>
      </c>
      <c r="D26" s="78" t="s">
        <v>97</v>
      </c>
      <c r="E26" s="130">
        <v>200</v>
      </c>
      <c r="F26" s="6" t="s">
        <v>97</v>
      </c>
      <c r="G26" s="102">
        <f t="shared" si="11"/>
        <v>198</v>
      </c>
      <c r="H26" s="78" t="s">
        <v>97</v>
      </c>
      <c r="I26" s="97">
        <f t="shared" si="4"/>
        <v>202</v>
      </c>
      <c r="J26" s="92" t="s">
        <v>97</v>
      </c>
      <c r="K26" s="216"/>
      <c r="L26" s="217"/>
      <c r="M26" s="216"/>
      <c r="N26" s="103" t="e">
        <f t="shared" si="5"/>
        <v>#DIV/0!</v>
      </c>
      <c r="O26" s="131" t="s">
        <v>97</v>
      </c>
      <c r="P26" s="119"/>
      <c r="Q26" s="86"/>
      <c r="R26" s="207">
        <f t="shared" si="6"/>
        <v>0</v>
      </c>
      <c r="S26" s="120">
        <f t="shared" si="7"/>
        <v>0</v>
      </c>
      <c r="T26" s="132">
        <f t="shared" si="8"/>
        <v>0.1034298</v>
      </c>
      <c r="U26" s="208" t="e">
        <f t="shared" si="12"/>
        <v>#DIV/0!</v>
      </c>
      <c r="V26" s="133">
        <v>0.5</v>
      </c>
      <c r="W26" s="134">
        <v>1</v>
      </c>
      <c r="X26" s="134">
        <v>1</v>
      </c>
      <c r="Y26" s="135">
        <f t="shared" si="9"/>
        <v>200</v>
      </c>
      <c r="Z26" s="136">
        <f t="shared" si="10"/>
        <v>2</v>
      </c>
      <c r="AA26" s="137">
        <f t="shared" si="1"/>
        <v>198</v>
      </c>
      <c r="AB26" s="137">
        <f t="shared" si="2"/>
        <v>202</v>
      </c>
      <c r="AC26" s="136" t="e">
        <f t="shared" si="3"/>
        <v>#DIV/0!</v>
      </c>
    </row>
    <row r="27" spans="1:29" ht="14.1" customHeight="1">
      <c r="A27" s="10"/>
      <c r="B27" s="90"/>
      <c r="C27" s="98">
        <v>250</v>
      </c>
      <c r="D27" s="78" t="s">
        <v>97</v>
      </c>
      <c r="E27" s="130">
        <v>250</v>
      </c>
      <c r="F27" s="6" t="s">
        <v>97</v>
      </c>
      <c r="G27" s="102">
        <f t="shared" si="11"/>
        <v>247.75</v>
      </c>
      <c r="H27" s="78" t="s">
        <v>97</v>
      </c>
      <c r="I27" s="97">
        <f t="shared" si="4"/>
        <v>252.25</v>
      </c>
      <c r="J27" s="92" t="s">
        <v>97</v>
      </c>
      <c r="K27" s="216"/>
      <c r="L27" s="218"/>
      <c r="M27" s="216"/>
      <c r="N27" s="103" t="e">
        <f t="shared" si="5"/>
        <v>#DIV/0!</v>
      </c>
      <c r="O27" s="131" t="s">
        <v>97</v>
      </c>
      <c r="P27" s="119"/>
      <c r="Q27" s="86"/>
      <c r="R27" s="207">
        <f t="shared" si="6"/>
        <v>0</v>
      </c>
      <c r="S27" s="120">
        <f t="shared" si="7"/>
        <v>0</v>
      </c>
      <c r="T27" s="132">
        <f t="shared" si="8"/>
        <v>0.1034298</v>
      </c>
      <c r="U27" s="208" t="e">
        <f t="shared" si="12"/>
        <v>#DIV/0!</v>
      </c>
      <c r="V27" s="133">
        <v>0.5</v>
      </c>
      <c r="W27" s="134">
        <v>1</v>
      </c>
      <c r="X27" s="134">
        <v>1</v>
      </c>
      <c r="Y27" s="135">
        <f t="shared" si="9"/>
        <v>250</v>
      </c>
      <c r="Z27" s="136">
        <f t="shared" si="10"/>
        <v>2.25</v>
      </c>
      <c r="AA27" s="137">
        <f t="shared" si="1"/>
        <v>247.75</v>
      </c>
      <c r="AB27" s="137">
        <f t="shared" si="2"/>
        <v>252.25</v>
      </c>
      <c r="AC27" s="136" t="e">
        <f t="shared" si="3"/>
        <v>#DIV/0!</v>
      </c>
    </row>
    <row r="28" spans="1:29" ht="14.1" customHeight="1">
      <c r="A28" s="10"/>
      <c r="B28" s="90"/>
      <c r="C28" s="98">
        <v>300</v>
      </c>
      <c r="D28" s="78" t="s">
        <v>97</v>
      </c>
      <c r="E28" s="130">
        <v>300</v>
      </c>
      <c r="F28" s="6" t="s">
        <v>97</v>
      </c>
      <c r="G28" s="102">
        <f t="shared" si="11"/>
        <v>297.5</v>
      </c>
      <c r="H28" s="78" t="s">
        <v>97</v>
      </c>
      <c r="I28" s="97">
        <f t="shared" si="4"/>
        <v>302.5</v>
      </c>
      <c r="J28" s="92" t="s">
        <v>97</v>
      </c>
      <c r="K28" s="219"/>
      <c r="L28" s="219"/>
      <c r="M28" s="219"/>
      <c r="N28" s="103" t="e">
        <f t="shared" si="5"/>
        <v>#DIV/0!</v>
      </c>
      <c r="O28" s="131" t="s">
        <v>97</v>
      </c>
      <c r="P28" s="119"/>
      <c r="Q28" s="86"/>
      <c r="R28" s="207">
        <f t="shared" si="6"/>
        <v>0</v>
      </c>
      <c r="S28" s="120">
        <f t="shared" si="7"/>
        <v>0</v>
      </c>
      <c r="T28" s="132">
        <f t="shared" si="8"/>
        <v>0.1034298</v>
      </c>
      <c r="U28" s="208" t="e">
        <f t="shared" si="12"/>
        <v>#DIV/0!</v>
      </c>
      <c r="V28" s="133">
        <v>0.5</v>
      </c>
      <c r="W28" s="134">
        <v>1</v>
      </c>
      <c r="X28" s="134">
        <v>1</v>
      </c>
      <c r="Y28" s="135">
        <f t="shared" si="9"/>
        <v>300</v>
      </c>
      <c r="Z28" s="136">
        <f t="shared" si="10"/>
        <v>2.5</v>
      </c>
      <c r="AA28" s="137">
        <f t="shared" si="1"/>
        <v>297.5</v>
      </c>
      <c r="AB28" s="137">
        <f t="shared" si="2"/>
        <v>302.5</v>
      </c>
      <c r="AC28" s="136" t="e">
        <f t="shared" si="3"/>
        <v>#DIV/0!</v>
      </c>
    </row>
    <row r="29" spans="1:29" ht="14.1" customHeight="1">
      <c r="A29" s="10"/>
      <c r="B29" s="87"/>
      <c r="C29" s="98">
        <v>350</v>
      </c>
      <c r="D29" s="78" t="s">
        <v>97</v>
      </c>
      <c r="E29" s="130">
        <v>350</v>
      </c>
      <c r="F29" s="6" t="s">
        <v>97</v>
      </c>
      <c r="G29" s="102">
        <f t="shared" si="11"/>
        <v>342</v>
      </c>
      <c r="H29" s="78" t="s">
        <v>97</v>
      </c>
      <c r="I29" s="97">
        <f t="shared" si="4"/>
        <v>358</v>
      </c>
      <c r="J29" s="92" t="s">
        <v>97</v>
      </c>
      <c r="K29" s="220"/>
      <c r="L29" s="220"/>
      <c r="M29" s="220"/>
      <c r="N29" s="103" t="e">
        <f t="shared" si="5"/>
        <v>#DIV/0!</v>
      </c>
      <c r="O29" s="131" t="s">
        <v>97</v>
      </c>
      <c r="P29" s="119"/>
      <c r="Q29" s="86"/>
      <c r="R29" s="207">
        <f t="shared" si="6"/>
        <v>0</v>
      </c>
      <c r="S29" s="120">
        <f t="shared" si="7"/>
        <v>0</v>
      </c>
      <c r="T29" s="132">
        <f t="shared" si="8"/>
        <v>0.1034298</v>
      </c>
      <c r="U29" s="208" t="e">
        <f t="shared" si="12"/>
        <v>#DIV/0!</v>
      </c>
      <c r="V29" s="133">
        <v>2</v>
      </c>
      <c r="W29" s="134">
        <v>1</v>
      </c>
      <c r="X29" s="134">
        <v>1</v>
      </c>
      <c r="Y29" s="135">
        <f>E29</f>
        <v>350</v>
      </c>
      <c r="Z29" s="136">
        <f t="shared" si="10"/>
        <v>8</v>
      </c>
      <c r="AA29" s="137">
        <f t="shared" si="1"/>
        <v>342</v>
      </c>
      <c r="AB29" s="137">
        <f t="shared" si="2"/>
        <v>358</v>
      </c>
      <c r="AC29" s="136" t="e">
        <f t="shared" si="3"/>
        <v>#DIV/0!</v>
      </c>
    </row>
    <row r="30" spans="1:29" ht="14.1" customHeight="1">
      <c r="A30" s="10"/>
      <c r="B30" s="87"/>
      <c r="C30" s="98">
        <v>400</v>
      </c>
      <c r="D30" s="78" t="s">
        <v>97</v>
      </c>
      <c r="E30" s="130">
        <v>400</v>
      </c>
      <c r="F30" s="6" t="s">
        <v>97</v>
      </c>
      <c r="G30" s="102">
        <f t="shared" si="11"/>
        <v>391</v>
      </c>
      <c r="H30" s="78" t="s">
        <v>97</v>
      </c>
      <c r="I30" s="97">
        <f t="shared" si="4"/>
        <v>409</v>
      </c>
      <c r="J30" s="92" t="s">
        <v>97</v>
      </c>
      <c r="K30" s="220"/>
      <c r="L30" s="220"/>
      <c r="M30" s="220"/>
      <c r="N30" s="103" t="e">
        <f t="shared" si="5"/>
        <v>#DIV/0!</v>
      </c>
      <c r="O30" s="131" t="s">
        <v>97</v>
      </c>
      <c r="P30" s="119"/>
      <c r="Q30" s="86"/>
      <c r="R30" s="207">
        <f t="shared" si="6"/>
        <v>0</v>
      </c>
      <c r="S30" s="120">
        <f t="shared" si="7"/>
        <v>0</v>
      </c>
      <c r="T30" s="132">
        <f t="shared" si="8"/>
        <v>0.1034298</v>
      </c>
      <c r="U30" s="208" t="e">
        <f t="shared" si="12"/>
        <v>#DIV/0!</v>
      </c>
      <c r="V30" s="133">
        <v>2</v>
      </c>
      <c r="W30" s="134">
        <v>1</v>
      </c>
      <c r="X30" s="134">
        <v>1</v>
      </c>
      <c r="Y30" s="135">
        <f>E30</f>
        <v>400</v>
      </c>
      <c r="Z30" s="136">
        <f>Y30*V30%+W30*X30</f>
        <v>9</v>
      </c>
      <c r="AA30" s="137">
        <f t="shared" si="1"/>
        <v>391</v>
      </c>
      <c r="AB30" s="137">
        <f t="shared" si="2"/>
        <v>409</v>
      </c>
      <c r="AC30" s="136" t="e">
        <f t="shared" si="3"/>
        <v>#DIV/0!</v>
      </c>
    </row>
    <row r="31" spans="1:29" ht="14.1" customHeight="1">
      <c r="A31" s="10"/>
      <c r="B31" s="87"/>
      <c r="C31" s="103"/>
      <c r="D31" s="78"/>
      <c r="E31" s="130"/>
      <c r="F31" s="6"/>
      <c r="G31" s="102"/>
      <c r="H31" s="78"/>
      <c r="I31" s="97"/>
      <c r="J31" s="92"/>
      <c r="K31" s="220"/>
      <c r="L31" s="221"/>
      <c r="M31" s="220"/>
      <c r="N31" s="103"/>
      <c r="O31" s="131"/>
      <c r="P31" s="119"/>
      <c r="Q31" s="86"/>
      <c r="R31" s="207"/>
      <c r="S31" s="120"/>
      <c r="T31" s="132"/>
      <c r="U31" s="208"/>
      <c r="V31" s="133"/>
      <c r="W31" s="134"/>
      <c r="X31" s="134"/>
      <c r="Y31" s="135"/>
      <c r="Z31" s="136"/>
      <c r="AA31" s="137"/>
      <c r="AB31" s="137"/>
      <c r="AC31" s="136"/>
    </row>
    <row r="32" spans="1:29" ht="14.1" customHeight="1">
      <c r="A32" s="10"/>
      <c r="B32" s="87"/>
      <c r="C32" s="103" t="s">
        <v>104</v>
      </c>
      <c r="D32" s="78"/>
      <c r="E32" s="130"/>
      <c r="F32" s="6"/>
      <c r="G32" s="102"/>
      <c r="H32" s="78"/>
      <c r="I32" s="97"/>
      <c r="J32" s="92"/>
      <c r="K32" s="220"/>
      <c r="L32" s="221"/>
      <c r="M32" s="220"/>
      <c r="N32" s="103"/>
      <c r="O32" s="131"/>
      <c r="P32" s="119"/>
      <c r="Q32" s="86"/>
      <c r="R32" s="207"/>
      <c r="S32" s="120"/>
      <c r="T32" s="132"/>
      <c r="U32" s="208"/>
      <c r="V32" s="133"/>
      <c r="W32" s="134"/>
      <c r="X32" s="134"/>
      <c r="Y32" s="135"/>
      <c r="Z32" s="136"/>
      <c r="AA32" s="137"/>
      <c r="AB32" s="137"/>
      <c r="AC32" s="136"/>
    </row>
    <row r="33" spans="1:30" ht="14.1" customHeight="1">
      <c r="A33" s="10"/>
      <c r="B33" s="87"/>
      <c r="C33" s="98">
        <v>400</v>
      </c>
      <c r="D33" s="78" t="s">
        <v>97</v>
      </c>
      <c r="E33" s="130">
        <v>400</v>
      </c>
      <c r="F33" s="6" t="s">
        <v>97</v>
      </c>
      <c r="G33" s="102">
        <f>AA33</f>
        <v>391</v>
      </c>
      <c r="H33" s="78" t="s">
        <v>97</v>
      </c>
      <c r="I33" s="97">
        <f t="shared" si="4"/>
        <v>409</v>
      </c>
      <c r="J33" s="92" t="s">
        <v>97</v>
      </c>
      <c r="K33" s="220"/>
      <c r="L33" s="220"/>
      <c r="M33" s="220"/>
      <c r="N33" s="103" t="e">
        <f t="shared" si="5"/>
        <v>#DIV/0!</v>
      </c>
      <c r="O33" s="131" t="s">
        <v>97</v>
      </c>
      <c r="P33" s="119"/>
      <c r="Q33" s="86"/>
      <c r="R33" s="207">
        <f t="shared" si="6"/>
        <v>0</v>
      </c>
      <c r="S33" s="120">
        <f t="shared" si="7"/>
        <v>0</v>
      </c>
      <c r="T33" s="132">
        <f t="shared" si="8"/>
        <v>0.1034298</v>
      </c>
      <c r="U33" s="208" t="e">
        <f t="shared" si="12"/>
        <v>#DIV/0!</v>
      </c>
      <c r="V33" s="133">
        <v>2</v>
      </c>
      <c r="W33" s="134">
        <v>1</v>
      </c>
      <c r="X33" s="134">
        <v>1</v>
      </c>
      <c r="Y33" s="135">
        <f t="shared" si="9"/>
        <v>400</v>
      </c>
      <c r="Z33" s="136">
        <f t="shared" si="10"/>
        <v>9</v>
      </c>
      <c r="AA33" s="137">
        <f t="shared" si="1"/>
        <v>391</v>
      </c>
      <c r="AB33" s="137">
        <f t="shared" si="2"/>
        <v>409</v>
      </c>
      <c r="AC33" s="136" t="e">
        <f t="shared" si="3"/>
        <v>#DIV/0!</v>
      </c>
    </row>
    <row r="34" spans="1:30" ht="14.1" customHeight="1">
      <c r="A34" s="10"/>
      <c r="B34" s="87"/>
      <c r="C34" s="98">
        <v>350</v>
      </c>
      <c r="D34" s="78" t="s">
        <v>97</v>
      </c>
      <c r="E34" s="130">
        <v>350</v>
      </c>
      <c r="F34" s="6" t="s">
        <v>97</v>
      </c>
      <c r="G34" s="102">
        <f t="shared" ref="G34:G39" si="13">AA34</f>
        <v>342</v>
      </c>
      <c r="H34" s="78" t="s">
        <v>97</v>
      </c>
      <c r="I34" s="97">
        <f t="shared" si="4"/>
        <v>358</v>
      </c>
      <c r="J34" s="92" t="s">
        <v>97</v>
      </c>
      <c r="K34" s="220"/>
      <c r="L34" s="220"/>
      <c r="M34" s="220"/>
      <c r="N34" s="103" t="e">
        <f t="shared" si="5"/>
        <v>#DIV/0!</v>
      </c>
      <c r="O34" s="131" t="s">
        <v>97</v>
      </c>
      <c r="P34" s="119"/>
      <c r="Q34" s="86"/>
      <c r="R34" s="207">
        <f t="shared" si="6"/>
        <v>0</v>
      </c>
      <c r="S34" s="120">
        <f t="shared" si="7"/>
        <v>0</v>
      </c>
      <c r="T34" s="132">
        <f t="shared" si="8"/>
        <v>0.1034298</v>
      </c>
      <c r="U34" s="208" t="e">
        <f t="shared" si="12"/>
        <v>#DIV/0!</v>
      </c>
      <c r="V34" s="133">
        <v>2</v>
      </c>
      <c r="W34" s="134">
        <v>1</v>
      </c>
      <c r="X34" s="134">
        <v>1</v>
      </c>
      <c r="Y34" s="135">
        <f t="shared" si="9"/>
        <v>350</v>
      </c>
      <c r="Z34" s="136">
        <f t="shared" si="10"/>
        <v>8</v>
      </c>
      <c r="AA34" s="137">
        <f t="shared" si="1"/>
        <v>342</v>
      </c>
      <c r="AB34" s="137">
        <f t="shared" si="2"/>
        <v>358</v>
      </c>
      <c r="AC34" s="136" t="e">
        <f t="shared" si="3"/>
        <v>#DIV/0!</v>
      </c>
    </row>
    <row r="35" spans="1:30" ht="14.1" customHeight="1">
      <c r="A35" s="10"/>
      <c r="B35" s="87"/>
      <c r="C35" s="98">
        <v>300</v>
      </c>
      <c r="D35" s="78" t="s">
        <v>97</v>
      </c>
      <c r="E35" s="130">
        <v>300</v>
      </c>
      <c r="F35" s="6" t="s">
        <v>97</v>
      </c>
      <c r="G35" s="102">
        <f t="shared" si="13"/>
        <v>297.5</v>
      </c>
      <c r="H35" s="78" t="s">
        <v>97</v>
      </c>
      <c r="I35" s="97">
        <f t="shared" si="4"/>
        <v>302.5</v>
      </c>
      <c r="J35" s="92" t="s">
        <v>97</v>
      </c>
      <c r="K35" s="220"/>
      <c r="L35" s="220"/>
      <c r="M35" s="220"/>
      <c r="N35" s="103" t="e">
        <f t="shared" si="5"/>
        <v>#DIV/0!</v>
      </c>
      <c r="O35" s="131" t="s">
        <v>97</v>
      </c>
      <c r="P35" s="119"/>
      <c r="Q35" s="86"/>
      <c r="R35" s="207">
        <f t="shared" si="6"/>
        <v>0</v>
      </c>
      <c r="S35" s="120">
        <f t="shared" si="7"/>
        <v>0</v>
      </c>
      <c r="T35" s="132">
        <f t="shared" si="8"/>
        <v>0.1034298</v>
      </c>
      <c r="U35" s="208" t="e">
        <f t="shared" si="12"/>
        <v>#DIV/0!</v>
      </c>
      <c r="V35" s="133">
        <v>0.5</v>
      </c>
      <c r="W35" s="134">
        <v>1</v>
      </c>
      <c r="X35" s="134">
        <v>1</v>
      </c>
      <c r="Y35" s="135">
        <f t="shared" si="9"/>
        <v>300</v>
      </c>
      <c r="Z35" s="136">
        <f t="shared" si="10"/>
        <v>2.5</v>
      </c>
      <c r="AA35" s="137">
        <f t="shared" si="1"/>
        <v>297.5</v>
      </c>
      <c r="AB35" s="137">
        <f t="shared" si="2"/>
        <v>302.5</v>
      </c>
      <c r="AC35" s="136" t="e">
        <f>OR(N35&lt;G35,N35&gt;I35)</f>
        <v>#DIV/0!</v>
      </c>
    </row>
    <row r="36" spans="1:30" ht="14.1" customHeight="1">
      <c r="A36" s="10"/>
      <c r="B36" s="87"/>
      <c r="C36" s="98">
        <v>250</v>
      </c>
      <c r="D36" s="78" t="s">
        <v>97</v>
      </c>
      <c r="E36" s="130">
        <v>250</v>
      </c>
      <c r="F36" s="6" t="s">
        <v>97</v>
      </c>
      <c r="G36" s="102">
        <f t="shared" si="13"/>
        <v>247.75</v>
      </c>
      <c r="H36" s="78" t="s">
        <v>97</v>
      </c>
      <c r="I36" s="97">
        <f t="shared" si="4"/>
        <v>252.25</v>
      </c>
      <c r="J36" s="92" t="s">
        <v>97</v>
      </c>
      <c r="K36" s="219"/>
      <c r="L36" s="222"/>
      <c r="M36" s="219"/>
      <c r="N36" s="103" t="e">
        <f t="shared" si="5"/>
        <v>#DIV/0!</v>
      </c>
      <c r="O36" s="131" t="s">
        <v>97</v>
      </c>
      <c r="P36" s="119"/>
      <c r="Q36" s="86"/>
      <c r="R36" s="207">
        <f t="shared" si="6"/>
        <v>0</v>
      </c>
      <c r="S36" s="120">
        <f t="shared" si="7"/>
        <v>0</v>
      </c>
      <c r="T36" s="132">
        <f t="shared" si="8"/>
        <v>0.1034298</v>
      </c>
      <c r="U36" s="208" t="e">
        <f t="shared" si="12"/>
        <v>#DIV/0!</v>
      </c>
      <c r="V36" s="133">
        <v>0.5</v>
      </c>
      <c r="W36" s="134">
        <v>1</v>
      </c>
      <c r="X36" s="134">
        <v>1</v>
      </c>
      <c r="Y36" s="135">
        <f t="shared" si="9"/>
        <v>250</v>
      </c>
      <c r="Z36" s="136">
        <f t="shared" si="10"/>
        <v>2.25</v>
      </c>
      <c r="AA36" s="137">
        <f t="shared" si="1"/>
        <v>247.75</v>
      </c>
      <c r="AB36" s="137">
        <f t="shared" si="2"/>
        <v>252.25</v>
      </c>
      <c r="AC36" s="136" t="e">
        <f t="shared" si="3"/>
        <v>#DIV/0!</v>
      </c>
    </row>
    <row r="37" spans="1:30" ht="14.1" customHeight="1">
      <c r="A37" s="10"/>
      <c r="B37" s="87"/>
      <c r="C37" s="98">
        <v>200</v>
      </c>
      <c r="D37" s="78" t="s">
        <v>97</v>
      </c>
      <c r="E37" s="130">
        <v>200</v>
      </c>
      <c r="F37" s="6" t="s">
        <v>97</v>
      </c>
      <c r="G37" s="102">
        <f t="shared" si="13"/>
        <v>198</v>
      </c>
      <c r="H37" s="78" t="s">
        <v>97</v>
      </c>
      <c r="I37" s="97">
        <f t="shared" si="4"/>
        <v>202</v>
      </c>
      <c r="J37" s="92" t="s">
        <v>97</v>
      </c>
      <c r="K37" s="216"/>
      <c r="L37" s="216"/>
      <c r="M37" s="216"/>
      <c r="N37" s="103" t="e">
        <f t="shared" si="5"/>
        <v>#DIV/0!</v>
      </c>
      <c r="O37" s="131" t="s">
        <v>97</v>
      </c>
      <c r="P37" s="119"/>
      <c r="Q37" s="86"/>
      <c r="R37" s="207">
        <f t="shared" si="6"/>
        <v>0</v>
      </c>
      <c r="S37" s="120">
        <f t="shared" si="7"/>
        <v>0</v>
      </c>
      <c r="T37" s="132">
        <f t="shared" si="8"/>
        <v>0.1034298</v>
      </c>
      <c r="U37" s="208" t="e">
        <f t="shared" si="12"/>
        <v>#DIV/0!</v>
      </c>
      <c r="V37" s="133">
        <v>0.5</v>
      </c>
      <c r="W37" s="134">
        <v>1</v>
      </c>
      <c r="X37" s="134">
        <v>1</v>
      </c>
      <c r="Y37" s="135">
        <f t="shared" si="9"/>
        <v>200</v>
      </c>
      <c r="Z37" s="136">
        <f t="shared" si="10"/>
        <v>2</v>
      </c>
      <c r="AA37" s="137">
        <f t="shared" si="1"/>
        <v>198</v>
      </c>
      <c r="AB37" s="137">
        <f t="shared" si="2"/>
        <v>202</v>
      </c>
      <c r="AC37" s="136" t="e">
        <f t="shared" si="3"/>
        <v>#DIV/0!</v>
      </c>
    </row>
    <row r="38" spans="1:30" ht="14.1" customHeight="1">
      <c r="A38" s="10"/>
      <c r="B38" s="87"/>
      <c r="C38" s="98">
        <v>150</v>
      </c>
      <c r="D38" s="78" t="s">
        <v>97</v>
      </c>
      <c r="E38" s="130">
        <v>150</v>
      </c>
      <c r="F38" s="6" t="s">
        <v>97</v>
      </c>
      <c r="G38" s="102">
        <f t="shared" si="13"/>
        <v>148.25</v>
      </c>
      <c r="H38" s="78" t="s">
        <v>97</v>
      </c>
      <c r="I38" s="97">
        <f t="shared" si="4"/>
        <v>151.75</v>
      </c>
      <c r="J38" s="92" t="s">
        <v>97</v>
      </c>
      <c r="K38" s="216"/>
      <c r="L38" s="216"/>
      <c r="M38" s="216"/>
      <c r="N38" s="103" t="e">
        <f t="shared" si="5"/>
        <v>#DIV/0!</v>
      </c>
      <c r="O38" s="131" t="s">
        <v>97</v>
      </c>
      <c r="P38" s="119"/>
      <c r="Q38" s="86"/>
      <c r="R38" s="207">
        <f t="shared" si="6"/>
        <v>0</v>
      </c>
      <c r="S38" s="120">
        <f t="shared" si="7"/>
        <v>0</v>
      </c>
      <c r="T38" s="132">
        <f t="shared" si="8"/>
        <v>0.1034298</v>
      </c>
      <c r="U38" s="208" t="e">
        <f t="shared" si="12"/>
        <v>#DIV/0!</v>
      </c>
      <c r="V38" s="133">
        <v>0.5</v>
      </c>
      <c r="W38" s="134">
        <v>1</v>
      </c>
      <c r="X38" s="134">
        <v>1</v>
      </c>
      <c r="Y38" s="135">
        <f t="shared" si="9"/>
        <v>150</v>
      </c>
      <c r="Z38" s="136">
        <f t="shared" si="10"/>
        <v>1.75</v>
      </c>
      <c r="AA38" s="137">
        <f t="shared" si="1"/>
        <v>148.25</v>
      </c>
      <c r="AB38" s="137">
        <f t="shared" si="2"/>
        <v>151.75</v>
      </c>
      <c r="AC38" s="136" t="e">
        <f t="shared" si="3"/>
        <v>#DIV/0!</v>
      </c>
    </row>
    <row r="39" spans="1:30" ht="14.1" customHeight="1">
      <c r="A39" s="10"/>
      <c r="B39" s="87"/>
      <c r="C39" s="98">
        <v>100</v>
      </c>
      <c r="D39" s="78" t="s">
        <v>97</v>
      </c>
      <c r="E39" s="130">
        <v>100</v>
      </c>
      <c r="F39" s="6" t="s">
        <v>97</v>
      </c>
      <c r="G39" s="102">
        <f t="shared" si="13"/>
        <v>98.5</v>
      </c>
      <c r="H39" s="78" t="s">
        <v>97</v>
      </c>
      <c r="I39" s="97">
        <f>AB39</f>
        <v>101.5</v>
      </c>
      <c r="J39" s="92" t="s">
        <v>97</v>
      </c>
      <c r="K39" s="216"/>
      <c r="L39" s="217"/>
      <c r="M39" s="216"/>
      <c r="N39" s="103" t="e">
        <f t="shared" si="5"/>
        <v>#DIV/0!</v>
      </c>
      <c r="O39" s="131" t="s">
        <v>97</v>
      </c>
      <c r="P39" s="119"/>
      <c r="Q39" s="86"/>
      <c r="R39" s="207">
        <f t="shared" si="6"/>
        <v>0</v>
      </c>
      <c r="S39" s="120">
        <f t="shared" si="7"/>
        <v>0</v>
      </c>
      <c r="T39" s="132">
        <f t="shared" si="8"/>
        <v>0.1034298</v>
      </c>
      <c r="U39" s="208" t="e">
        <f t="shared" si="12"/>
        <v>#DIV/0!</v>
      </c>
      <c r="V39" s="133">
        <v>0.5</v>
      </c>
      <c r="W39" s="134">
        <v>1</v>
      </c>
      <c r="X39" s="134">
        <v>1</v>
      </c>
      <c r="Y39" s="135">
        <f t="shared" si="9"/>
        <v>100</v>
      </c>
      <c r="Z39" s="136">
        <f t="shared" si="10"/>
        <v>1.5</v>
      </c>
      <c r="AA39" s="137">
        <f t="shared" si="1"/>
        <v>98.5</v>
      </c>
      <c r="AB39" s="137">
        <f t="shared" si="2"/>
        <v>101.5</v>
      </c>
      <c r="AC39" s="136" t="e">
        <f t="shared" si="3"/>
        <v>#DIV/0!</v>
      </c>
    </row>
    <row r="40" spans="1:30" ht="14.1" customHeight="1">
      <c r="A40" s="10"/>
      <c r="B40" s="91"/>
      <c r="C40" s="98">
        <v>50</v>
      </c>
      <c r="D40" s="78" t="s">
        <v>97</v>
      </c>
      <c r="E40" s="130">
        <v>50</v>
      </c>
      <c r="F40" s="6" t="s">
        <v>97</v>
      </c>
      <c r="G40" s="102">
        <f t="shared" si="11"/>
        <v>48.75</v>
      </c>
      <c r="H40" s="78" t="s">
        <v>97</v>
      </c>
      <c r="I40" s="97">
        <f t="shared" si="4"/>
        <v>51.25</v>
      </c>
      <c r="J40" s="92" t="s">
        <v>97</v>
      </c>
      <c r="K40" s="216"/>
      <c r="L40" s="217"/>
      <c r="M40" s="216"/>
      <c r="N40" s="103" t="e">
        <f t="shared" si="5"/>
        <v>#DIV/0!</v>
      </c>
      <c r="O40" s="131" t="s">
        <v>97</v>
      </c>
      <c r="P40" s="119"/>
      <c r="Q40" s="86"/>
      <c r="R40" s="207">
        <f t="shared" si="6"/>
        <v>0</v>
      </c>
      <c r="S40" s="120">
        <f t="shared" si="7"/>
        <v>0</v>
      </c>
      <c r="T40" s="132">
        <f t="shared" si="8"/>
        <v>0.1034298</v>
      </c>
      <c r="U40" s="208" t="e">
        <f t="shared" si="12"/>
        <v>#DIV/0!</v>
      </c>
      <c r="V40" s="133">
        <v>0.5</v>
      </c>
      <c r="W40" s="134">
        <v>1</v>
      </c>
      <c r="X40" s="134">
        <v>1</v>
      </c>
      <c r="Y40" s="135">
        <f t="shared" si="9"/>
        <v>50</v>
      </c>
      <c r="Z40" s="136">
        <f t="shared" si="10"/>
        <v>1.25</v>
      </c>
      <c r="AA40" s="137">
        <f t="shared" si="1"/>
        <v>48.75</v>
      </c>
      <c r="AB40" s="137">
        <f t="shared" si="2"/>
        <v>51.25</v>
      </c>
      <c r="AC40" s="136" t="e">
        <f t="shared" si="3"/>
        <v>#DIV/0!</v>
      </c>
    </row>
    <row r="41" spans="1:30" ht="14.1" customHeight="1">
      <c r="A41" s="10"/>
      <c r="B41" s="91"/>
      <c r="C41" s="223">
        <v>0</v>
      </c>
      <c r="D41" s="78" t="s">
        <v>97</v>
      </c>
      <c r="E41" s="138">
        <v>0</v>
      </c>
      <c r="F41" s="6" t="s">
        <v>97</v>
      </c>
      <c r="G41" s="102">
        <f t="shared" si="11"/>
        <v>-1</v>
      </c>
      <c r="H41" s="78" t="s">
        <v>97</v>
      </c>
      <c r="I41" s="97">
        <f t="shared" si="4"/>
        <v>1</v>
      </c>
      <c r="J41" s="92" t="s">
        <v>97</v>
      </c>
      <c r="K41" s="220"/>
      <c r="L41" s="221"/>
      <c r="M41" s="220"/>
      <c r="N41" s="103" t="e">
        <f t="shared" si="5"/>
        <v>#DIV/0!</v>
      </c>
      <c r="O41" s="131" t="s">
        <v>97</v>
      </c>
      <c r="P41" s="119"/>
      <c r="Q41" s="86"/>
      <c r="R41" s="207">
        <f t="shared" si="6"/>
        <v>0</v>
      </c>
      <c r="S41" s="120">
        <f t="shared" si="7"/>
        <v>0</v>
      </c>
      <c r="T41" s="132">
        <f t="shared" si="8"/>
        <v>0.1034298</v>
      </c>
      <c r="U41" s="208" t="e">
        <f t="shared" si="12"/>
        <v>#DIV/0!</v>
      </c>
      <c r="V41" s="133">
        <v>0.5</v>
      </c>
      <c r="W41" s="134">
        <v>1</v>
      </c>
      <c r="X41" s="134">
        <v>1</v>
      </c>
      <c r="Y41" s="135">
        <f t="shared" si="9"/>
        <v>0</v>
      </c>
      <c r="Z41" s="136">
        <f t="shared" si="10"/>
        <v>1</v>
      </c>
      <c r="AA41" s="137">
        <f t="shared" si="1"/>
        <v>-1</v>
      </c>
      <c r="AB41" s="137">
        <f t="shared" si="2"/>
        <v>1</v>
      </c>
      <c r="AC41" s="136" t="e">
        <f t="shared" si="3"/>
        <v>#DIV/0!</v>
      </c>
    </row>
    <row r="42" spans="1:30" ht="14.1" customHeight="1" thickBot="1">
      <c r="A42" s="10"/>
      <c r="B42" s="140"/>
      <c r="C42" s="141"/>
      <c r="D42" s="142"/>
      <c r="E42" s="141"/>
      <c r="F42" s="143"/>
      <c r="G42" s="144"/>
      <c r="H42" s="142"/>
      <c r="I42" s="145"/>
      <c r="J42" s="143"/>
      <c r="K42" s="146"/>
      <c r="L42" s="147"/>
      <c r="M42" s="146"/>
      <c r="N42" s="148"/>
      <c r="O42" s="149"/>
      <c r="P42" s="150"/>
      <c r="Q42" s="151"/>
      <c r="R42" s="209"/>
      <c r="S42" s="210"/>
      <c r="T42" s="210"/>
      <c r="U42" s="211"/>
      <c r="V42" s="152"/>
      <c r="W42" s="153"/>
      <c r="X42" s="153"/>
      <c r="Y42" s="154"/>
      <c r="Z42" s="155"/>
      <c r="AA42" s="156"/>
      <c r="AB42" s="156"/>
      <c r="AC42" s="65"/>
      <c r="AD42" s="139"/>
    </row>
    <row r="43" spans="1:30" ht="14.1" customHeight="1">
      <c r="A43" s="10" t="s">
        <v>0</v>
      </c>
      <c r="B43" s="157"/>
      <c r="C43" s="158"/>
      <c r="D43" s="157"/>
      <c r="E43" s="158"/>
      <c r="F43" s="157"/>
      <c r="G43" s="159"/>
      <c r="H43" s="157"/>
      <c r="I43" s="159"/>
      <c r="J43" s="157"/>
      <c r="K43" s="96"/>
      <c r="L43" s="96"/>
      <c r="M43" s="96"/>
      <c r="N43" s="160"/>
      <c r="O43" s="161"/>
      <c r="P43" s="162"/>
      <c r="Q43" s="151"/>
      <c r="R43" s="214" t="s">
        <v>105</v>
      </c>
      <c r="S43" s="215">
        <f>SUM(S22:S41)</f>
        <v>0</v>
      </c>
      <c r="T43" s="163"/>
      <c r="U43" s="163"/>
      <c r="V43" s="164"/>
      <c r="W43" s="164"/>
      <c r="X43" s="164"/>
      <c r="Y43" s="96"/>
      <c r="Z43" s="165"/>
      <c r="AA43" s="166"/>
      <c r="AB43" s="166"/>
      <c r="AC43" s="167"/>
      <c r="AD43" s="139"/>
    </row>
    <row r="44" spans="1:30" s="79" customFormat="1" ht="14.1" customHeight="1" thickBot="1">
      <c r="Q44" s="151"/>
      <c r="R44" s="212" t="s">
        <v>106</v>
      </c>
      <c r="S44" s="213">
        <v>18</v>
      </c>
      <c r="T44" s="168"/>
      <c r="U44" s="168"/>
      <c r="V44" s="164"/>
      <c r="W44" s="164"/>
      <c r="X44" s="164"/>
      <c r="Y44" s="96"/>
      <c r="Z44" s="165"/>
      <c r="AA44" s="166"/>
      <c r="AB44" s="166"/>
      <c r="AC44" s="167"/>
      <c r="AD44" s="139"/>
    </row>
    <row r="45" spans="1:30" s="79" customFormat="1" ht="14.1" customHeight="1">
      <c r="Q45" s="139"/>
      <c r="R45" s="169"/>
      <c r="S45" s="170"/>
      <c r="T45" s="170"/>
      <c r="U45" s="170"/>
      <c r="V45" s="171"/>
      <c r="W45" s="171"/>
      <c r="X45" s="171"/>
      <c r="Y45" s="171"/>
      <c r="Z45" s="171"/>
      <c r="AA45" s="171"/>
      <c r="AB45" s="171"/>
      <c r="AC45" s="171"/>
      <c r="AD45" s="139"/>
    </row>
    <row r="46" spans="1:30" s="79" customFormat="1" ht="14.1" customHeight="1">
      <c r="B46" s="268" t="s">
        <v>3</v>
      </c>
      <c r="C46" s="268"/>
      <c r="D46" s="268"/>
      <c r="E46" s="277" t="s">
        <v>95</v>
      </c>
      <c r="F46" s="278"/>
      <c r="G46" s="279"/>
      <c r="H46" s="277" t="s">
        <v>110</v>
      </c>
      <c r="I46" s="278"/>
      <c r="J46" s="279"/>
      <c r="K46" s="268" t="s">
        <v>96</v>
      </c>
      <c r="L46" s="268"/>
      <c r="M46" s="268"/>
      <c r="N46" s="268"/>
      <c r="O46" s="268"/>
      <c r="P46" s="268"/>
      <c r="Q46" s="151"/>
      <c r="R46" s="172"/>
      <c r="S46" s="170"/>
      <c r="T46" s="170"/>
      <c r="U46" s="170"/>
      <c r="V46" s="171"/>
      <c r="W46" s="171"/>
      <c r="X46" s="171"/>
      <c r="Y46" s="171"/>
      <c r="Z46" s="171"/>
      <c r="AA46" s="171"/>
      <c r="AB46" s="171"/>
      <c r="AC46" s="171"/>
      <c r="AD46" s="139"/>
    </row>
    <row r="47" spans="1:30" s="79" customFormat="1" ht="14.1" customHeight="1">
      <c r="B47" s="269" t="s">
        <v>116</v>
      </c>
      <c r="C47" s="269"/>
      <c r="D47" s="269"/>
      <c r="E47" s="277" t="s">
        <v>107</v>
      </c>
      <c r="F47" s="278"/>
      <c r="G47" s="279"/>
      <c r="H47" s="277" t="s">
        <v>117</v>
      </c>
      <c r="I47" s="278"/>
      <c r="J47" s="279"/>
      <c r="K47" s="268"/>
      <c r="L47" s="268"/>
      <c r="M47" s="268"/>
      <c r="N47" s="268"/>
      <c r="O47" s="268"/>
      <c r="P47" s="268"/>
      <c r="R47" s="177"/>
      <c r="S47" s="178"/>
      <c r="T47" s="178"/>
      <c r="U47" s="178"/>
      <c r="V47" s="111"/>
      <c r="W47" s="111"/>
      <c r="X47" s="111"/>
      <c r="Y47" s="111"/>
      <c r="Z47" s="111"/>
      <c r="AA47" s="111"/>
      <c r="AB47" s="111"/>
      <c r="AC47" s="111"/>
    </row>
    <row r="48" spans="1:30" s="79" customFormat="1" ht="14.1" customHeight="1">
      <c r="B48" s="107"/>
      <c r="C48" s="106"/>
      <c r="D48" s="106"/>
      <c r="E48" s="94"/>
      <c r="F48" s="183"/>
      <c r="G48" s="104"/>
      <c r="H48" s="183"/>
      <c r="I48" s="104"/>
      <c r="J48" s="183"/>
      <c r="K48" s="184"/>
      <c r="L48" s="184"/>
      <c r="M48" s="184"/>
      <c r="N48" s="108"/>
      <c r="O48" s="185"/>
      <c r="P48" s="186"/>
      <c r="Q48" s="86"/>
      <c r="S48" s="187"/>
      <c r="T48" s="187"/>
      <c r="U48" s="187"/>
      <c r="V48" s="188"/>
      <c r="W48" s="189"/>
      <c r="X48" s="189"/>
      <c r="Y48" s="189"/>
      <c r="Z48" s="190"/>
    </row>
    <row r="49" spans="1:26" s="79" customFormat="1" ht="14.1" customHeight="1">
      <c r="B49" s="107"/>
      <c r="C49" s="106"/>
      <c r="D49" s="106"/>
      <c r="E49" s="94"/>
      <c r="F49" s="183"/>
      <c r="G49" s="104"/>
      <c r="H49" s="183"/>
      <c r="I49" s="104"/>
      <c r="J49" s="183"/>
      <c r="K49" s="184"/>
      <c r="L49" s="184"/>
      <c r="M49" s="184"/>
      <c r="N49" s="108"/>
      <c r="O49" s="185"/>
      <c r="P49" s="186"/>
      <c r="Q49" s="86"/>
      <c r="S49" s="187"/>
      <c r="T49" s="187"/>
      <c r="U49" s="187"/>
      <c r="V49" s="188"/>
      <c r="W49" s="189"/>
      <c r="X49" s="189"/>
      <c r="Y49" s="189"/>
      <c r="Z49" s="190"/>
    </row>
    <row r="50" spans="1:26" s="79" customFormat="1" ht="14.1" customHeight="1">
      <c r="B50" s="107"/>
      <c r="C50" s="106"/>
      <c r="D50" s="106"/>
      <c r="E50" s="94"/>
      <c r="F50" s="183"/>
      <c r="G50" s="104"/>
      <c r="H50" s="183"/>
      <c r="I50" s="104"/>
      <c r="J50" s="183"/>
      <c r="K50" s="184"/>
      <c r="L50" s="184"/>
      <c r="M50" s="184"/>
      <c r="N50" s="108"/>
      <c r="O50" s="185"/>
      <c r="P50" s="186"/>
      <c r="Q50" s="86"/>
      <c r="S50" s="187"/>
      <c r="T50" s="187"/>
      <c r="U50" s="187"/>
      <c r="V50" s="188"/>
      <c r="W50" s="189"/>
      <c r="X50" s="189"/>
      <c r="Y50" s="189"/>
      <c r="Z50" s="190"/>
    </row>
    <row r="51" spans="1:26" s="79" customFormat="1" ht="13.5" customHeight="1">
      <c r="B51" s="106"/>
      <c r="C51" s="101"/>
      <c r="D51" s="101"/>
      <c r="E51" s="94"/>
      <c r="F51" s="95"/>
      <c r="G51" s="93"/>
      <c r="H51" s="105"/>
      <c r="I51" s="93"/>
      <c r="J51" s="101"/>
      <c r="K51" s="96"/>
      <c r="L51" s="97"/>
      <c r="M51" s="97"/>
      <c r="N51" s="103"/>
      <c r="O51" s="101"/>
      <c r="P51" s="186"/>
      <c r="Q51" s="86"/>
    </row>
    <row r="52" spans="1:26" s="79" customFormat="1" ht="13.5" customHeight="1">
      <c r="B52" s="106"/>
      <c r="C52" s="101"/>
      <c r="D52" s="101"/>
      <c r="E52" s="94"/>
      <c r="F52" s="95"/>
      <c r="G52" s="93"/>
      <c r="H52" s="105"/>
      <c r="I52" s="93"/>
      <c r="J52" s="101"/>
      <c r="K52" s="96"/>
      <c r="L52" s="97"/>
      <c r="M52" s="97"/>
      <c r="N52" s="103"/>
      <c r="O52" s="101"/>
      <c r="P52" s="186"/>
      <c r="Q52" s="86"/>
    </row>
    <row r="53" spans="1:26" s="79" customFormat="1" ht="13.5" customHeight="1">
      <c r="B53" s="106"/>
      <c r="C53" s="191"/>
      <c r="D53" s="191"/>
      <c r="E53" s="95"/>
      <c r="F53" s="192"/>
      <c r="G53" s="108"/>
      <c r="H53" s="108"/>
      <c r="I53" s="108"/>
      <c r="J53" s="6"/>
      <c r="N53" s="105"/>
      <c r="O53" s="105"/>
      <c r="P53" s="103"/>
      <c r="Q53" s="86"/>
      <c r="S53" s="111"/>
      <c r="T53" s="111"/>
      <c r="U53" s="111"/>
      <c r="V53" s="111"/>
      <c r="W53" s="111"/>
      <c r="X53" s="111"/>
      <c r="Y53" s="111"/>
      <c r="Z53" s="111"/>
    </row>
    <row r="54" spans="1:26" s="79" customFormat="1" ht="14.1" customHeight="1">
      <c r="B54" s="193" t="s">
        <v>4</v>
      </c>
      <c r="C54" s="179"/>
      <c r="D54" s="263" t="str">
        <f>Data1!S10</f>
        <v/>
      </c>
      <c r="E54" s="263"/>
      <c r="F54" s="100"/>
      <c r="G54" s="100"/>
      <c r="H54" s="100"/>
      <c r="I54" s="100"/>
      <c r="J54" s="180" t="s">
        <v>7</v>
      </c>
      <c r="K54" s="180"/>
      <c r="L54" s="180"/>
      <c r="M54" s="181"/>
      <c r="N54" s="181"/>
      <c r="O54" s="181"/>
      <c r="P54" s="194"/>
      <c r="S54" s="111"/>
      <c r="T54" s="111"/>
      <c r="U54" s="111"/>
      <c r="V54" s="111"/>
      <c r="W54" s="111"/>
      <c r="X54" s="111"/>
      <c r="Y54" s="111"/>
      <c r="Z54" s="111"/>
    </row>
    <row r="55" spans="1:26" s="79" customFormat="1" ht="14.1" customHeight="1">
      <c r="A55" s="10"/>
      <c r="B55" s="195" t="s">
        <v>76</v>
      </c>
      <c r="C55" s="196"/>
      <c r="D55" s="262">
        <f>Data1!$E$9</f>
        <v>42396</v>
      </c>
      <c r="E55" s="262"/>
      <c r="F55" s="262"/>
      <c r="G55" s="182"/>
      <c r="H55" s="197"/>
      <c r="I55" s="197"/>
      <c r="J55" s="198" t="s">
        <v>5</v>
      </c>
      <c r="K55" s="198"/>
      <c r="L55" s="198"/>
      <c r="M55" s="199"/>
      <c r="N55" s="199"/>
      <c r="O55" s="199"/>
      <c r="P55" s="200"/>
      <c r="S55" s="111"/>
      <c r="T55" s="111"/>
      <c r="U55" s="111"/>
      <c r="V55" s="111"/>
      <c r="W55" s="111"/>
      <c r="X55" s="111"/>
      <c r="Y55" s="111"/>
      <c r="Z55" s="111"/>
    </row>
    <row r="56" spans="1:26" s="79" customFormat="1" ht="14.1" customHeight="1">
      <c r="E56" s="80"/>
      <c r="F56" s="80"/>
      <c r="G56" s="80"/>
      <c r="H56" s="80"/>
      <c r="I56" s="80"/>
      <c r="J56" s="10"/>
      <c r="S56" s="111"/>
      <c r="T56" s="111"/>
      <c r="U56" s="111"/>
      <c r="V56" s="111"/>
      <c r="W56" s="111"/>
      <c r="X56" s="111"/>
      <c r="Y56" s="111"/>
      <c r="Z56" s="111"/>
    </row>
    <row r="57" spans="1:26" s="79" customFormat="1" ht="14.1" customHeight="1">
      <c r="E57" s="80"/>
      <c r="F57" s="80"/>
      <c r="G57" s="80"/>
      <c r="H57" s="80"/>
      <c r="I57" s="80"/>
      <c r="J57" s="10"/>
      <c r="S57" s="111"/>
      <c r="T57" s="111"/>
      <c r="U57" s="111"/>
      <c r="V57" s="111"/>
      <c r="W57" s="111"/>
      <c r="X57" s="111"/>
      <c r="Y57" s="111"/>
      <c r="Z57" s="111"/>
    </row>
    <row r="58" spans="1:26" s="79" customFormat="1" ht="14.1" customHeight="1">
      <c r="E58" s="80"/>
      <c r="F58" s="80"/>
      <c r="G58" s="80"/>
      <c r="H58" s="80"/>
      <c r="I58" s="80"/>
      <c r="J58" s="10"/>
      <c r="S58" s="111"/>
      <c r="T58" s="111"/>
      <c r="U58" s="111"/>
      <c r="V58" s="111"/>
      <c r="W58" s="111"/>
      <c r="X58" s="111"/>
      <c r="Y58" s="111"/>
      <c r="Z58" s="111"/>
    </row>
    <row r="59" spans="1:26" s="79" customFormat="1" ht="14.1" customHeight="1">
      <c r="A59" s="10"/>
      <c r="E59" s="80"/>
      <c r="F59" s="80"/>
      <c r="G59" s="80"/>
      <c r="H59" s="80"/>
      <c r="I59" s="80"/>
      <c r="J59" s="10"/>
      <c r="S59" s="111"/>
      <c r="T59" s="111"/>
      <c r="U59" s="111"/>
      <c r="V59" s="111"/>
      <c r="W59" s="111"/>
      <c r="X59" s="111"/>
      <c r="Y59" s="111"/>
      <c r="Z59" s="111"/>
    </row>
    <row r="60" spans="1:26" s="79" customFormat="1" ht="14.1" customHeight="1">
      <c r="A60" s="82"/>
      <c r="E60" s="80"/>
      <c r="F60" s="80"/>
      <c r="G60" s="80"/>
      <c r="H60" s="80"/>
      <c r="I60" s="80"/>
      <c r="J60" s="10"/>
      <c r="S60" s="111"/>
      <c r="T60" s="111"/>
      <c r="U60" s="111"/>
      <c r="V60" s="111"/>
      <c r="W60" s="111"/>
      <c r="X60" s="111"/>
      <c r="Y60" s="111"/>
      <c r="Z60" s="111"/>
    </row>
    <row r="61" spans="1:26" s="79" customFormat="1" ht="14.1" customHeight="1">
      <c r="A61" s="82"/>
      <c r="E61" s="80"/>
      <c r="F61" s="80"/>
      <c r="G61" s="80"/>
      <c r="H61" s="80"/>
      <c r="I61" s="80"/>
      <c r="J61" s="10"/>
      <c r="S61" s="111"/>
      <c r="T61" s="111"/>
      <c r="U61" s="111"/>
      <c r="V61" s="111"/>
      <c r="W61" s="111"/>
      <c r="X61" s="111"/>
      <c r="Y61" s="111"/>
      <c r="Z61" s="111"/>
    </row>
    <row r="62" spans="1:26" s="79" customFormat="1" ht="14.1" customHeight="1">
      <c r="A62" s="10"/>
      <c r="E62" s="80"/>
      <c r="F62" s="80"/>
      <c r="G62" s="80"/>
      <c r="H62" s="80"/>
      <c r="I62" s="80"/>
      <c r="J62" s="10"/>
      <c r="S62" s="111"/>
      <c r="T62" s="111"/>
      <c r="U62" s="111"/>
      <c r="V62" s="111"/>
      <c r="W62" s="111"/>
      <c r="X62" s="111"/>
      <c r="Y62" s="111"/>
      <c r="Z62" s="111"/>
    </row>
    <row r="63" spans="1:26" s="79" customFormat="1" ht="14.1" customHeight="1">
      <c r="A63" s="10"/>
      <c r="E63" s="80"/>
      <c r="F63" s="80"/>
      <c r="G63" s="80"/>
      <c r="H63" s="80"/>
      <c r="I63" s="80"/>
      <c r="J63" s="10"/>
      <c r="S63" s="111"/>
      <c r="T63" s="111"/>
      <c r="U63" s="111"/>
      <c r="V63" s="111"/>
      <c r="W63" s="111"/>
      <c r="X63" s="111"/>
      <c r="Y63" s="111"/>
      <c r="Z63" s="111"/>
    </row>
    <row r="64" spans="1:26" s="79" customFormat="1" ht="14.1" customHeight="1">
      <c r="A64" s="10"/>
      <c r="E64" s="80"/>
      <c r="F64" s="80"/>
      <c r="G64" s="80"/>
      <c r="H64" s="80"/>
      <c r="I64" s="80"/>
      <c r="J64" s="10"/>
      <c r="S64" s="111"/>
      <c r="T64" s="111"/>
      <c r="U64" s="111"/>
      <c r="V64" s="111"/>
      <c r="W64" s="111"/>
      <c r="X64" s="111"/>
      <c r="Y64" s="111"/>
      <c r="Z64" s="111"/>
    </row>
    <row r="65" spans="5:26" s="79" customFormat="1" ht="14.1" customHeight="1">
      <c r="E65" s="80"/>
      <c r="F65" s="80"/>
      <c r="G65" s="80"/>
      <c r="H65" s="80"/>
      <c r="I65" s="80"/>
      <c r="J65" s="10"/>
      <c r="S65" s="111"/>
      <c r="T65" s="111"/>
      <c r="U65" s="111"/>
      <c r="V65" s="111"/>
      <c r="W65" s="111"/>
      <c r="X65" s="111"/>
      <c r="Y65" s="111"/>
      <c r="Z65" s="111"/>
    </row>
    <row r="66" spans="5:26" s="79" customFormat="1" ht="14.1" customHeight="1">
      <c r="E66" s="80"/>
      <c r="F66" s="80"/>
      <c r="G66" s="80"/>
      <c r="H66" s="80"/>
      <c r="I66" s="80"/>
      <c r="J66" s="10"/>
      <c r="S66" s="111"/>
      <c r="T66" s="111"/>
      <c r="U66" s="111"/>
      <c r="V66" s="111"/>
      <c r="W66" s="111"/>
      <c r="X66" s="111"/>
      <c r="Y66" s="111"/>
      <c r="Z66" s="111"/>
    </row>
    <row r="67" spans="5:26" s="79" customFormat="1" ht="14.1" customHeight="1">
      <c r="E67" s="80"/>
      <c r="F67" s="80"/>
      <c r="G67" s="80"/>
      <c r="H67" s="80"/>
      <c r="I67" s="80"/>
      <c r="J67" s="10"/>
      <c r="S67" s="111"/>
      <c r="T67" s="111"/>
      <c r="U67" s="111"/>
      <c r="V67" s="111"/>
      <c r="W67" s="111"/>
      <c r="X67" s="111"/>
      <c r="Y67" s="111"/>
      <c r="Z67" s="111"/>
    </row>
    <row r="68" spans="5:26" s="79" customFormat="1" ht="14.1" customHeight="1">
      <c r="E68" s="80"/>
      <c r="F68" s="80"/>
      <c r="G68" s="80"/>
      <c r="H68" s="80"/>
      <c r="I68" s="80"/>
      <c r="J68" s="10"/>
      <c r="S68" s="111"/>
      <c r="T68" s="111"/>
      <c r="U68" s="111"/>
      <c r="V68" s="111"/>
      <c r="W68" s="111"/>
      <c r="X68" s="111"/>
      <c r="Y68" s="111"/>
      <c r="Z68" s="111"/>
    </row>
    <row r="69" spans="5:26" s="79" customFormat="1" ht="14.1" customHeight="1">
      <c r="E69" s="80"/>
      <c r="F69" s="80"/>
      <c r="G69" s="80"/>
      <c r="H69" s="80"/>
      <c r="I69" s="80"/>
      <c r="J69" s="10"/>
      <c r="S69" s="111"/>
      <c r="T69" s="111"/>
      <c r="U69" s="111"/>
      <c r="V69" s="111"/>
      <c r="W69" s="111"/>
      <c r="X69" s="111"/>
      <c r="Y69" s="111"/>
      <c r="Z69" s="111"/>
    </row>
    <row r="70" spans="5:26" s="79" customFormat="1" ht="14.1" customHeight="1">
      <c r="E70" s="80"/>
      <c r="F70" s="80"/>
      <c r="G70" s="80"/>
      <c r="H70" s="80"/>
      <c r="I70" s="80"/>
      <c r="J70" s="10"/>
      <c r="S70" s="111"/>
      <c r="T70" s="111"/>
      <c r="U70" s="111"/>
      <c r="V70" s="111"/>
      <c r="W70" s="111"/>
      <c r="X70" s="111"/>
      <c r="Y70" s="111"/>
      <c r="Z70" s="111"/>
    </row>
    <row r="71" spans="5:26" s="79" customFormat="1" ht="14.1" customHeight="1">
      <c r="E71" s="80"/>
      <c r="F71" s="80"/>
      <c r="G71" s="80"/>
      <c r="H71" s="80"/>
      <c r="I71" s="80"/>
      <c r="J71" s="10"/>
      <c r="S71" s="111"/>
      <c r="T71" s="111"/>
      <c r="U71" s="111"/>
      <c r="V71" s="111"/>
      <c r="W71" s="111"/>
      <c r="X71" s="111"/>
      <c r="Y71" s="111"/>
      <c r="Z71" s="111"/>
    </row>
    <row r="72" spans="5:26" s="79" customFormat="1" ht="14.1" customHeight="1">
      <c r="E72" s="80"/>
      <c r="F72" s="80"/>
      <c r="G72" s="80"/>
      <c r="H72" s="80"/>
      <c r="I72" s="80"/>
      <c r="J72" s="10"/>
      <c r="S72" s="111"/>
      <c r="T72" s="111"/>
      <c r="U72" s="111"/>
      <c r="V72" s="111"/>
      <c r="W72" s="111"/>
      <c r="X72" s="111"/>
      <c r="Y72" s="111"/>
      <c r="Z72" s="111"/>
    </row>
    <row r="73" spans="5:26" s="79" customFormat="1" ht="14.1" customHeight="1">
      <c r="E73" s="80"/>
      <c r="F73" s="80"/>
      <c r="G73" s="80"/>
      <c r="H73" s="80"/>
      <c r="I73" s="80"/>
      <c r="J73" s="10"/>
      <c r="S73" s="111"/>
      <c r="T73" s="111"/>
      <c r="U73" s="111"/>
      <c r="V73" s="111"/>
      <c r="W73" s="111"/>
      <c r="X73" s="111"/>
      <c r="Y73" s="111"/>
      <c r="Z73" s="111"/>
    </row>
    <row r="74" spans="5:26" s="79" customFormat="1" ht="14.1" customHeight="1">
      <c r="E74" s="80"/>
      <c r="F74" s="80"/>
      <c r="G74" s="80"/>
      <c r="H74" s="80"/>
      <c r="I74" s="80"/>
      <c r="J74" s="10"/>
      <c r="S74" s="111"/>
      <c r="T74" s="111"/>
      <c r="U74" s="111"/>
      <c r="V74" s="111"/>
      <c r="W74" s="111"/>
      <c r="X74" s="111"/>
      <c r="Y74" s="111"/>
      <c r="Z74" s="111"/>
    </row>
    <row r="75" spans="5:26" s="79" customFormat="1" ht="14.1" customHeight="1">
      <c r="E75" s="80"/>
      <c r="F75" s="80"/>
      <c r="G75" s="80"/>
      <c r="H75" s="80"/>
      <c r="I75" s="80"/>
      <c r="J75" s="10"/>
      <c r="S75" s="111"/>
      <c r="T75" s="111"/>
      <c r="U75" s="111"/>
      <c r="V75" s="111"/>
      <c r="W75" s="111"/>
      <c r="X75" s="111"/>
      <c r="Y75" s="111"/>
      <c r="Z75" s="111"/>
    </row>
    <row r="76" spans="5:26" s="79" customFormat="1" ht="14.1" customHeight="1">
      <c r="E76" s="80"/>
      <c r="F76" s="80"/>
      <c r="G76" s="80"/>
      <c r="H76" s="80"/>
      <c r="I76" s="80"/>
      <c r="J76" s="10"/>
      <c r="S76" s="111"/>
      <c r="T76" s="111"/>
      <c r="U76" s="111"/>
      <c r="V76" s="111"/>
      <c r="W76" s="111"/>
      <c r="X76" s="111"/>
      <c r="Y76" s="111"/>
      <c r="Z76" s="111"/>
    </row>
    <row r="77" spans="5:26" s="79" customFormat="1" ht="14.1" customHeight="1">
      <c r="E77" s="80"/>
      <c r="F77" s="80"/>
      <c r="G77" s="80"/>
      <c r="H77" s="80"/>
      <c r="I77" s="80"/>
      <c r="J77" s="10"/>
      <c r="S77" s="111"/>
      <c r="T77" s="111"/>
      <c r="U77" s="111"/>
      <c r="V77" s="111"/>
      <c r="W77" s="111"/>
      <c r="X77" s="111"/>
      <c r="Y77" s="111"/>
      <c r="Z77" s="111"/>
    </row>
    <row r="78" spans="5:26" s="79" customFormat="1" ht="14.1" customHeight="1">
      <c r="E78" s="80"/>
      <c r="F78" s="80"/>
      <c r="G78" s="80"/>
      <c r="H78" s="80"/>
      <c r="I78" s="80"/>
      <c r="J78" s="10"/>
      <c r="S78" s="111"/>
      <c r="T78" s="111"/>
      <c r="U78" s="111"/>
      <c r="V78" s="111"/>
      <c r="W78" s="111"/>
      <c r="X78" s="111"/>
      <c r="Y78" s="111"/>
      <c r="Z78" s="111"/>
    </row>
    <row r="79" spans="5:26" s="79" customFormat="1" ht="14.1" customHeight="1">
      <c r="E79" s="80"/>
      <c r="F79" s="80"/>
      <c r="G79" s="80"/>
      <c r="H79" s="80"/>
      <c r="I79" s="80"/>
      <c r="J79" s="10"/>
      <c r="S79" s="111"/>
      <c r="T79" s="111"/>
      <c r="U79" s="111"/>
      <c r="V79" s="111"/>
      <c r="W79" s="111"/>
      <c r="X79" s="111"/>
      <c r="Y79" s="111"/>
      <c r="Z79" s="111"/>
    </row>
    <row r="80" spans="5:26" s="79" customFormat="1" ht="14.1" customHeight="1">
      <c r="E80" s="80"/>
      <c r="F80" s="80"/>
      <c r="G80" s="80"/>
      <c r="H80" s="80"/>
      <c r="I80" s="80"/>
      <c r="J80" s="10"/>
      <c r="S80" s="111"/>
      <c r="T80" s="111"/>
      <c r="U80" s="111"/>
      <c r="V80" s="111"/>
      <c r="W80" s="111"/>
      <c r="X80" s="111"/>
      <c r="Y80" s="111"/>
      <c r="Z80" s="111"/>
    </row>
    <row r="81" spans="5:26" s="79" customFormat="1" ht="14.1" customHeight="1">
      <c r="E81" s="80"/>
      <c r="F81" s="80"/>
      <c r="G81" s="80"/>
      <c r="H81" s="80"/>
      <c r="I81" s="80"/>
      <c r="J81" s="10"/>
      <c r="S81" s="111"/>
      <c r="T81" s="111"/>
      <c r="U81" s="111"/>
      <c r="V81" s="111"/>
      <c r="W81" s="111"/>
      <c r="X81" s="111"/>
      <c r="Y81" s="111"/>
      <c r="Z81" s="111"/>
    </row>
    <row r="82" spans="5:26" s="79" customFormat="1" ht="14.1" customHeight="1">
      <c r="E82" s="80"/>
      <c r="F82" s="80"/>
      <c r="G82" s="80"/>
      <c r="H82" s="80"/>
      <c r="I82" s="80"/>
      <c r="J82" s="10"/>
      <c r="S82" s="111"/>
      <c r="T82" s="111"/>
      <c r="U82" s="111"/>
      <c r="V82" s="111"/>
      <c r="W82" s="111"/>
      <c r="X82" s="111"/>
      <c r="Y82" s="111"/>
      <c r="Z82" s="111"/>
    </row>
    <row r="83" spans="5:26" s="79" customFormat="1" ht="14.1" customHeight="1">
      <c r="E83" s="80"/>
      <c r="F83" s="80"/>
      <c r="G83" s="80"/>
      <c r="H83" s="80"/>
      <c r="I83" s="80"/>
      <c r="J83" s="10"/>
      <c r="S83" s="111"/>
      <c r="T83" s="111"/>
      <c r="U83" s="111"/>
      <c r="V83" s="111"/>
      <c r="W83" s="111"/>
      <c r="X83" s="111"/>
      <c r="Y83" s="111"/>
      <c r="Z83" s="111"/>
    </row>
    <row r="84" spans="5:26" s="79" customFormat="1" ht="14.1" customHeight="1">
      <c r="E84" s="80"/>
      <c r="F84" s="80"/>
      <c r="G84" s="80"/>
      <c r="H84" s="80"/>
      <c r="I84" s="80"/>
      <c r="J84" s="10"/>
      <c r="S84" s="111"/>
      <c r="T84" s="111"/>
      <c r="U84" s="111"/>
      <c r="V84" s="111"/>
      <c r="W84" s="111"/>
      <c r="X84" s="111"/>
      <c r="Y84" s="111"/>
      <c r="Z84" s="111"/>
    </row>
    <row r="85" spans="5:26" s="79" customFormat="1" ht="14.1" customHeight="1">
      <c r="E85" s="80"/>
      <c r="F85" s="80"/>
      <c r="G85" s="80"/>
      <c r="H85" s="80"/>
      <c r="I85" s="80"/>
      <c r="J85" s="10"/>
      <c r="S85" s="111"/>
      <c r="T85" s="111"/>
      <c r="U85" s="111"/>
      <c r="V85" s="111"/>
      <c r="W85" s="111"/>
      <c r="X85" s="111"/>
      <c r="Y85" s="111"/>
      <c r="Z85" s="111"/>
    </row>
    <row r="86" spans="5:26" s="79" customFormat="1" ht="14.1" customHeight="1">
      <c r="E86" s="80"/>
      <c r="F86" s="80"/>
      <c r="G86" s="80"/>
      <c r="H86" s="80"/>
      <c r="I86" s="80"/>
      <c r="J86" s="10"/>
      <c r="S86" s="111"/>
      <c r="T86" s="111"/>
      <c r="U86" s="111"/>
      <c r="V86" s="111"/>
      <c r="W86" s="111"/>
      <c r="X86" s="111"/>
      <c r="Y86" s="111"/>
      <c r="Z86" s="111"/>
    </row>
    <row r="87" spans="5:26" s="79" customFormat="1" ht="14.1" customHeight="1">
      <c r="E87" s="80"/>
      <c r="F87" s="80"/>
      <c r="G87" s="80"/>
      <c r="H87" s="80"/>
      <c r="I87" s="80"/>
      <c r="J87" s="10"/>
      <c r="S87" s="111"/>
      <c r="T87" s="111"/>
      <c r="U87" s="111"/>
      <c r="V87" s="111"/>
      <c r="W87" s="111"/>
      <c r="X87" s="111"/>
      <c r="Y87" s="111"/>
      <c r="Z87" s="111"/>
    </row>
    <row r="88" spans="5:26" s="79" customFormat="1" ht="14.1" customHeight="1">
      <c r="E88" s="80"/>
      <c r="F88" s="80"/>
      <c r="G88" s="80"/>
      <c r="H88" s="80"/>
      <c r="I88" s="80"/>
      <c r="J88" s="10"/>
      <c r="S88" s="111"/>
      <c r="T88" s="111"/>
      <c r="U88" s="111"/>
      <c r="V88" s="111"/>
      <c r="W88" s="111"/>
      <c r="X88" s="111"/>
      <c r="Y88" s="111"/>
      <c r="Z88" s="111"/>
    </row>
    <row r="89" spans="5:26" s="79" customFormat="1" ht="14.1" customHeight="1">
      <c r="E89" s="80"/>
      <c r="F89" s="80"/>
      <c r="G89" s="80"/>
      <c r="H89" s="80"/>
      <c r="I89" s="80"/>
      <c r="J89" s="10"/>
      <c r="S89" s="111"/>
      <c r="T89" s="111"/>
      <c r="U89" s="111"/>
      <c r="V89" s="111"/>
      <c r="W89" s="111"/>
      <c r="X89" s="111"/>
      <c r="Y89" s="111"/>
      <c r="Z89" s="111"/>
    </row>
    <row r="90" spans="5:26" s="79" customFormat="1" ht="14.1" customHeight="1">
      <c r="E90" s="80"/>
      <c r="F90" s="80"/>
      <c r="G90" s="80"/>
      <c r="H90" s="80"/>
      <c r="I90" s="80"/>
      <c r="J90" s="10"/>
      <c r="S90" s="111"/>
      <c r="T90" s="111"/>
      <c r="U90" s="111"/>
      <c r="V90" s="111"/>
      <c r="W90" s="111"/>
      <c r="X90" s="111"/>
      <c r="Y90" s="111"/>
      <c r="Z90" s="111"/>
    </row>
    <row r="91" spans="5:26" s="79" customFormat="1" ht="14.1" customHeight="1">
      <c r="E91" s="80"/>
      <c r="F91" s="80"/>
      <c r="G91" s="80"/>
      <c r="H91" s="80"/>
      <c r="I91" s="80"/>
      <c r="J91" s="10"/>
      <c r="S91" s="111"/>
      <c r="T91" s="111"/>
      <c r="U91" s="111"/>
      <c r="V91" s="111"/>
      <c r="W91" s="111"/>
      <c r="X91" s="111"/>
      <c r="Y91" s="111"/>
      <c r="Z91" s="111"/>
    </row>
    <row r="92" spans="5:26" s="79" customFormat="1" ht="14.1" customHeight="1">
      <c r="E92" s="80"/>
      <c r="F92" s="80"/>
      <c r="G92" s="80"/>
      <c r="H92" s="80"/>
      <c r="I92" s="80"/>
      <c r="J92" s="10"/>
      <c r="S92" s="111"/>
      <c r="T92" s="111"/>
      <c r="U92" s="111"/>
      <c r="V92" s="111"/>
      <c r="W92" s="111"/>
      <c r="X92" s="111"/>
      <c r="Y92" s="111"/>
      <c r="Z92" s="111"/>
    </row>
    <row r="93" spans="5:26" s="79" customFormat="1" ht="14.1" customHeight="1">
      <c r="E93" s="80"/>
      <c r="F93" s="80"/>
      <c r="G93" s="80"/>
      <c r="H93" s="80"/>
      <c r="I93" s="80"/>
      <c r="J93" s="10"/>
      <c r="S93" s="111"/>
      <c r="T93" s="111"/>
      <c r="U93" s="111"/>
      <c r="V93" s="111"/>
      <c r="W93" s="111"/>
      <c r="X93" s="111"/>
      <c r="Y93" s="111"/>
      <c r="Z93" s="111"/>
    </row>
    <row r="94" spans="5:26" s="79" customFormat="1" ht="14.1" customHeight="1">
      <c r="E94" s="80"/>
      <c r="F94" s="80"/>
      <c r="G94" s="80"/>
      <c r="H94" s="80"/>
      <c r="I94" s="80"/>
      <c r="J94" s="10"/>
      <c r="S94" s="111"/>
      <c r="T94" s="111"/>
      <c r="U94" s="111"/>
      <c r="V94" s="111"/>
      <c r="W94" s="111"/>
      <c r="X94" s="111"/>
      <c r="Y94" s="111"/>
      <c r="Z94" s="111"/>
    </row>
    <row r="95" spans="5:26" s="79" customFormat="1" ht="14.1" customHeight="1">
      <c r="E95" s="80"/>
      <c r="F95" s="80"/>
      <c r="G95" s="80"/>
      <c r="H95" s="80"/>
      <c r="I95" s="80"/>
      <c r="J95" s="10"/>
      <c r="S95" s="111"/>
      <c r="T95" s="111"/>
      <c r="U95" s="111"/>
      <c r="V95" s="111"/>
      <c r="W95" s="111"/>
      <c r="X95" s="111"/>
      <c r="Y95" s="111"/>
      <c r="Z95" s="111"/>
    </row>
    <row r="96" spans="5:26" s="79" customFormat="1" ht="14.1" customHeight="1">
      <c r="E96" s="80"/>
      <c r="F96" s="80"/>
      <c r="G96" s="80"/>
      <c r="H96" s="80"/>
      <c r="I96" s="80"/>
      <c r="J96" s="10"/>
      <c r="S96" s="111"/>
      <c r="T96" s="111"/>
      <c r="U96" s="111"/>
      <c r="V96" s="111"/>
      <c r="W96" s="111"/>
      <c r="X96" s="111"/>
      <c r="Y96" s="111"/>
      <c r="Z96" s="111"/>
    </row>
    <row r="97" spans="5:26" s="79" customFormat="1" ht="14.1" customHeight="1">
      <c r="E97" s="80"/>
      <c r="F97" s="80"/>
      <c r="G97" s="80"/>
      <c r="H97" s="80"/>
      <c r="I97" s="80"/>
      <c r="J97" s="10"/>
      <c r="S97" s="111"/>
      <c r="T97" s="111"/>
      <c r="U97" s="111"/>
      <c r="V97" s="111"/>
      <c r="W97" s="111"/>
      <c r="X97" s="111"/>
      <c r="Y97" s="111"/>
      <c r="Z97" s="111"/>
    </row>
    <row r="98" spans="5:26" s="79" customFormat="1" ht="14.1" customHeight="1">
      <c r="E98" s="80"/>
      <c r="F98" s="80"/>
      <c r="G98" s="80"/>
      <c r="H98" s="80"/>
      <c r="I98" s="80"/>
      <c r="J98" s="10"/>
      <c r="S98" s="111"/>
      <c r="T98" s="111"/>
      <c r="U98" s="111"/>
      <c r="V98" s="111"/>
      <c r="W98" s="111"/>
      <c r="X98" s="111"/>
      <c r="Y98" s="111"/>
      <c r="Z98" s="111"/>
    </row>
    <row r="99" spans="5:26" s="79" customFormat="1" ht="14.1" customHeight="1">
      <c r="E99" s="80"/>
      <c r="F99" s="80"/>
      <c r="G99" s="80"/>
      <c r="H99" s="80"/>
      <c r="I99" s="80"/>
      <c r="J99" s="10"/>
      <c r="S99" s="111"/>
      <c r="T99" s="111"/>
      <c r="U99" s="111"/>
      <c r="V99" s="111"/>
      <c r="W99" s="111"/>
      <c r="X99" s="111"/>
      <c r="Y99" s="111"/>
      <c r="Z99" s="111"/>
    </row>
  </sheetData>
  <sheetProtection selectLockedCells="1" selectUnlockedCells="1"/>
  <mergeCells count="27">
    <mergeCell ref="E47:G47"/>
    <mergeCell ref="E46:G46"/>
    <mergeCell ref="H46:J46"/>
    <mergeCell ref="H47:J47"/>
    <mergeCell ref="K17:P17"/>
    <mergeCell ref="E14:G14"/>
    <mergeCell ref="H14:J14"/>
    <mergeCell ref="I18:J18"/>
    <mergeCell ref="E17:F18"/>
    <mergeCell ref="H15:J15"/>
    <mergeCell ref="E15:G15"/>
    <mergeCell ref="N3:O3"/>
    <mergeCell ref="B6:P6"/>
    <mergeCell ref="D8:F8"/>
    <mergeCell ref="D55:F55"/>
    <mergeCell ref="D54:E54"/>
    <mergeCell ref="G18:H18"/>
    <mergeCell ref="B14:D14"/>
    <mergeCell ref="B46:D46"/>
    <mergeCell ref="K46:P46"/>
    <mergeCell ref="B47:D47"/>
    <mergeCell ref="K47:P47"/>
    <mergeCell ref="K14:P14"/>
    <mergeCell ref="B15:D15"/>
    <mergeCell ref="K15:P15"/>
    <mergeCell ref="B17:D18"/>
    <mergeCell ref="G17:J17"/>
  </mergeCells>
  <printOptions horizontalCentered="1"/>
  <pageMargins left="0.19685039370078741" right="0.19685039370078741" top="7.874015748031496E-2" bottom="0.23622047244094491" header="0" footer="0"/>
  <pageSetup paperSize="9" scale="87" orientation="portrait" r:id="rId1"/>
  <headerFooter alignWithMargins="0"/>
  <ignoredErrors>
    <ignoredError sqref="N23:N41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Data1</vt:lpstr>
      <vt:lpstr>Data2</vt:lpstr>
      <vt:lpstr>Ö</vt:lpstr>
      <vt:lpstr>Data1!Print_Area</vt:lpstr>
      <vt:lpstr>Data2!Print_Area</vt:lpstr>
      <vt:lpstr>Data2!RESULTS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Nurafiah.MS</dc:creator>
  <cp:lastModifiedBy>Lenovo</cp:lastModifiedBy>
  <cp:lastPrinted>2014-03-10T08:31:53Z</cp:lastPrinted>
  <dcterms:created xsi:type="dcterms:W3CDTF">2012-05-28T09:01:07Z</dcterms:created>
  <dcterms:modified xsi:type="dcterms:W3CDTF">2016-01-27T03:16:18Z</dcterms:modified>
</cp:coreProperties>
</file>