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  <sheet name="Data3" sheetId="41" r:id="rId3"/>
  </sheets>
  <definedNames>
    <definedName name="_3PAGE_1" localSheetId="1">Data2!#REF!</definedName>
    <definedName name="_3PAGE_1" localSheetId="2">Data3!#REF!</definedName>
    <definedName name="_7PAGE_1" localSheetId="2">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Data2!$A$1:$Q$51</definedName>
    <definedName name="_xlnm.Print_Area" localSheetId="2">Data3!$A$1:$S$51</definedName>
    <definedName name="_xlnm.Print_Area">#REF!</definedName>
    <definedName name="RESULTS" localSheetId="1">Data2!$A$4:$P$13</definedName>
    <definedName name="RESULTS" localSheetId="2">Data3!$A$1:$R$13</definedName>
    <definedName name="RESULTS">#REF!</definedName>
    <definedName name="xx" localSheetId="2">#REF!</definedName>
    <definedName name="xx">#REF!</definedName>
    <definedName name="xxc" localSheetId="2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D12" i="41" l="1"/>
  <c r="D12" i="4" l="1"/>
  <c r="S10" i="20" l="1"/>
  <c r="D49" i="41" l="1"/>
  <c r="D49" i="4"/>
  <c r="N18" i="4"/>
  <c r="N20" i="4"/>
  <c r="N21" i="4"/>
  <c r="N24" i="4"/>
  <c r="N25" i="4"/>
  <c r="N26" i="4"/>
  <c r="N27" i="4"/>
  <c r="N29" i="4"/>
  <c r="N30" i="4"/>
  <c r="N31" i="4"/>
  <c r="N32" i="4"/>
  <c r="N34" i="4"/>
  <c r="N35" i="4"/>
  <c r="N36" i="4"/>
  <c r="N37" i="4"/>
  <c r="N40" i="4"/>
  <c r="N41" i="4"/>
  <c r="N42" i="4"/>
  <c r="N43" i="4"/>
  <c r="N44" i="4"/>
  <c r="N19" i="4"/>
  <c r="D8" i="41" l="1"/>
  <c r="D50" i="41"/>
  <c r="D50" i="4"/>
  <c r="D8" i="4"/>
  <c r="P3" i="41"/>
  <c r="X45" i="41"/>
  <c r="AA45" i="41" s="1"/>
  <c r="K45" i="41" s="1"/>
  <c r="X44" i="41"/>
  <c r="AA44" i="41" s="1"/>
  <c r="K44" i="41" s="1"/>
  <c r="X42" i="41"/>
  <c r="AA42" i="41" s="1"/>
  <c r="K42" i="41" s="1"/>
  <c r="X41" i="41"/>
  <c r="AA41" i="41" s="1"/>
  <c r="K41" i="41" s="1"/>
  <c r="X38" i="41"/>
  <c r="AA38" i="41" s="1"/>
  <c r="K38" i="41" s="1"/>
  <c r="X37" i="41"/>
  <c r="AA37" i="41" s="1"/>
  <c r="K37" i="41" s="1"/>
  <c r="X36" i="41"/>
  <c r="AA36" i="41" s="1"/>
  <c r="K36" i="41" s="1"/>
  <c r="X35" i="41"/>
  <c r="AA35" i="41" s="1"/>
  <c r="K35" i="41" s="1"/>
  <c r="X34" i="41"/>
  <c r="AA34" i="41" s="1"/>
  <c r="K34" i="41" s="1"/>
  <c r="X32" i="41"/>
  <c r="AA32" i="41" s="1"/>
  <c r="K32" i="41" s="1"/>
  <c r="X31" i="41"/>
  <c r="AA31" i="41" s="1"/>
  <c r="K31" i="41" s="1"/>
  <c r="X30" i="41"/>
  <c r="AA30" i="41" s="1"/>
  <c r="K30" i="41" s="1"/>
  <c r="X29" i="41"/>
  <c r="AA29" i="41" s="1"/>
  <c r="K29" i="41" s="1"/>
  <c r="X28" i="41"/>
  <c r="AA28" i="41" s="1"/>
  <c r="K28" i="41" s="1"/>
  <c r="X26" i="41"/>
  <c r="AA26" i="41" s="1"/>
  <c r="K26" i="41" s="1"/>
  <c r="X25" i="41"/>
  <c r="AA25" i="41" s="1"/>
  <c r="K25" i="41" s="1"/>
  <c r="X24" i="41"/>
  <c r="AA24" i="41" s="1"/>
  <c r="K24" i="41" s="1"/>
  <c r="X23" i="41"/>
  <c r="AA23" i="41" s="1"/>
  <c r="K23" i="41" s="1"/>
  <c r="X22" i="41"/>
  <c r="AA22" i="41" s="1"/>
  <c r="K22" i="41" s="1"/>
  <c r="X18" i="41"/>
  <c r="AA18" i="41" s="1"/>
  <c r="K18" i="41" s="1"/>
  <c r="X19" i="41"/>
  <c r="P11" i="41"/>
  <c r="D11" i="41"/>
  <c r="P8" i="41"/>
  <c r="V44" i="4"/>
  <c r="V43" i="4"/>
  <c r="W43" i="4" s="1"/>
  <c r="Y43" i="4" s="1"/>
  <c r="I43" i="4" s="1"/>
  <c r="V42" i="4"/>
  <c r="V41" i="4"/>
  <c r="W41" i="4" s="1"/>
  <c r="Y41" i="4" s="1"/>
  <c r="I41" i="4" s="1"/>
  <c r="V40" i="4"/>
  <c r="P39" i="4"/>
  <c r="V37" i="4"/>
  <c r="W37" i="4" s="1"/>
  <c r="Y37" i="4" s="1"/>
  <c r="I37" i="4" s="1"/>
  <c r="V36" i="4"/>
  <c r="V35" i="4"/>
  <c r="W35" i="4" s="1"/>
  <c r="Y35" i="4" s="1"/>
  <c r="I35" i="4" s="1"/>
  <c r="V34" i="4"/>
  <c r="V32" i="4"/>
  <c r="V31" i="4"/>
  <c r="W31" i="4" s="1"/>
  <c r="Y31" i="4" s="1"/>
  <c r="I31" i="4" s="1"/>
  <c r="V30" i="4"/>
  <c r="V29" i="4"/>
  <c r="W29" i="4" s="1"/>
  <c r="Y29" i="4" s="1"/>
  <c r="I29" i="4" s="1"/>
  <c r="P44" i="41" l="1"/>
  <c r="Z44" i="41"/>
  <c r="I44" i="41" s="1"/>
  <c r="P45" i="41"/>
  <c r="Z45" i="41"/>
  <c r="I45" i="41" s="1"/>
  <c r="Z42" i="41"/>
  <c r="I42" i="41" s="1"/>
  <c r="P42" i="41"/>
  <c r="Z41" i="41"/>
  <c r="I41" i="41" s="1"/>
  <c r="P41" i="41"/>
  <c r="P34" i="41"/>
  <c r="Z34" i="41"/>
  <c r="I34" i="41" s="1"/>
  <c r="P35" i="41"/>
  <c r="Z35" i="41"/>
  <c r="I35" i="41" s="1"/>
  <c r="P36" i="41"/>
  <c r="Z36" i="41"/>
  <c r="I36" i="41" s="1"/>
  <c r="P37" i="41"/>
  <c r="Z37" i="41"/>
  <c r="I37" i="41" s="1"/>
  <c r="P38" i="41"/>
  <c r="Z38" i="41"/>
  <c r="I38" i="41" s="1"/>
  <c r="P28" i="41"/>
  <c r="Z28" i="41"/>
  <c r="I28" i="41" s="1"/>
  <c r="P29" i="41"/>
  <c r="Z29" i="41"/>
  <c r="I29" i="41" s="1"/>
  <c r="P30" i="41"/>
  <c r="Z30" i="41"/>
  <c r="I30" i="41" s="1"/>
  <c r="P31" i="41"/>
  <c r="Z31" i="41"/>
  <c r="I31" i="41" s="1"/>
  <c r="P32" i="41"/>
  <c r="Z32" i="41"/>
  <c r="I32" i="41" s="1"/>
  <c r="P26" i="41"/>
  <c r="Z26" i="41"/>
  <c r="I26" i="41" s="1"/>
  <c r="P25" i="41"/>
  <c r="Z25" i="41"/>
  <c r="I25" i="41" s="1"/>
  <c r="Z24" i="41"/>
  <c r="I24" i="41" s="1"/>
  <c r="P22" i="41"/>
  <c r="Z22" i="41"/>
  <c r="I22" i="41" s="1"/>
  <c r="P23" i="41"/>
  <c r="Z23" i="41"/>
  <c r="I23" i="41" s="1"/>
  <c r="P18" i="41"/>
  <c r="Z18" i="41"/>
  <c r="I18" i="41" s="1"/>
  <c r="P19" i="41"/>
  <c r="Z19" i="41"/>
  <c r="I19" i="41" s="1"/>
  <c r="W44" i="4"/>
  <c r="Y44" i="4" s="1"/>
  <c r="I44" i="4" s="1"/>
  <c r="X41" i="4"/>
  <c r="G41" i="4" s="1"/>
  <c r="X43" i="4"/>
  <c r="G43" i="4" s="1"/>
  <c r="W40" i="4"/>
  <c r="Y40" i="4" s="1"/>
  <c r="I40" i="4" s="1"/>
  <c r="W42" i="4"/>
  <c r="Y42" i="4" s="1"/>
  <c r="I42" i="4" s="1"/>
  <c r="X29" i="4"/>
  <c r="G29" i="4" s="1"/>
  <c r="X31" i="4"/>
  <c r="G31" i="4" s="1"/>
  <c r="X35" i="4"/>
  <c r="G35" i="4" s="1"/>
  <c r="X37" i="4"/>
  <c r="G37" i="4" s="1"/>
  <c r="W34" i="4"/>
  <c r="X34" i="4" s="1"/>
  <c r="G34" i="4" s="1"/>
  <c r="W36" i="4"/>
  <c r="X36" i="4" s="1"/>
  <c r="G36" i="4" s="1"/>
  <c r="W30" i="4"/>
  <c r="Y30" i="4" s="1"/>
  <c r="I30" i="4" s="1"/>
  <c r="W32" i="4"/>
  <c r="Y32" i="4" s="1"/>
  <c r="I32" i="4" s="1"/>
  <c r="AB41" i="41" l="1"/>
  <c r="R41" i="41" s="1"/>
  <c r="Z43" i="4"/>
  <c r="P43" i="4" s="1"/>
  <c r="P24" i="41"/>
  <c r="AB24" i="41" s="1"/>
  <c r="R24" i="41" s="1"/>
  <c r="AB22" i="41"/>
  <c r="R22" i="41" s="1"/>
  <c r="AB42" i="41"/>
  <c r="R42" i="41" s="1"/>
  <c r="AB44" i="41"/>
  <c r="R44" i="41" s="1"/>
  <c r="AB45" i="41"/>
  <c r="R45" i="41" s="1"/>
  <c r="AB38" i="41"/>
  <c r="R38" i="41" s="1"/>
  <c r="AB37" i="41"/>
  <c r="R37" i="41" s="1"/>
  <c r="AB36" i="41"/>
  <c r="R36" i="41" s="1"/>
  <c r="AB35" i="41"/>
  <c r="R35" i="41" s="1"/>
  <c r="AB34" i="41"/>
  <c r="R34" i="41" s="1"/>
  <c r="AB32" i="41"/>
  <c r="R32" i="41" s="1"/>
  <c r="AB31" i="41"/>
  <c r="R31" i="41" s="1"/>
  <c r="AB30" i="41"/>
  <c r="R30" i="41" s="1"/>
  <c r="AB29" i="41"/>
  <c r="R29" i="41" s="1"/>
  <c r="AB28" i="41"/>
  <c r="R28" i="41" s="1"/>
  <c r="AB26" i="41"/>
  <c r="R26" i="41" s="1"/>
  <c r="AB25" i="41"/>
  <c r="R25" i="41" s="1"/>
  <c r="AB23" i="41"/>
  <c r="R23" i="41" s="1"/>
  <c r="AB18" i="41"/>
  <c r="R18" i="41" s="1"/>
  <c r="AA19" i="41"/>
  <c r="K19" i="41" s="1"/>
  <c r="Y36" i="4"/>
  <c r="I36" i="4" s="1"/>
  <c r="Z41" i="4"/>
  <c r="P41" i="4" s="1"/>
  <c r="X44" i="4"/>
  <c r="G44" i="4" s="1"/>
  <c r="X40" i="4"/>
  <c r="G40" i="4" s="1"/>
  <c r="X42" i="4"/>
  <c r="G42" i="4" s="1"/>
  <c r="X30" i="4"/>
  <c r="G30" i="4" s="1"/>
  <c r="Z37" i="4"/>
  <c r="P37" i="4" s="1"/>
  <c r="Z35" i="4"/>
  <c r="P35" i="4" s="1"/>
  <c r="Z31" i="4"/>
  <c r="P31" i="4" s="1"/>
  <c r="Z29" i="4"/>
  <c r="P29" i="4" s="1"/>
  <c r="Y34" i="4"/>
  <c r="I34" i="4" s="1"/>
  <c r="X32" i="4"/>
  <c r="G32" i="4" s="1"/>
  <c r="V27" i="4"/>
  <c r="W27" i="4" s="1"/>
  <c r="Y27" i="4" s="1"/>
  <c r="I27" i="4" s="1"/>
  <c r="V26" i="4"/>
  <c r="V25" i="4"/>
  <c r="V24" i="4"/>
  <c r="P23" i="4"/>
  <c r="V21" i="4"/>
  <c r="W21" i="4" s="1"/>
  <c r="V20" i="4"/>
  <c r="W20" i="4" s="1"/>
  <c r="V18" i="4"/>
  <c r="W18" i="4" s="1"/>
  <c r="V19" i="4"/>
  <c r="W19" i="4" s="1"/>
  <c r="Z40" i="4" l="1"/>
  <c r="P40" i="4" s="1"/>
  <c r="Z32" i="4"/>
  <c r="P32" i="4" s="1"/>
  <c r="Z42" i="4"/>
  <c r="P42" i="4" s="1"/>
  <c r="Z36" i="4"/>
  <c r="P36" i="4" s="1"/>
  <c r="Z30" i="4"/>
  <c r="P30" i="4" s="1"/>
  <c r="Z44" i="4"/>
  <c r="P44" i="4" s="1"/>
  <c r="Z34" i="4"/>
  <c r="P34" i="4" s="1"/>
  <c r="AB19" i="41"/>
  <c r="R19" i="41" s="1"/>
  <c r="Y18" i="4"/>
  <c r="X18" i="4"/>
  <c r="Y21" i="4"/>
  <c r="W25" i="4"/>
  <c r="Y25" i="4" s="1"/>
  <c r="I25" i="4" s="1"/>
  <c r="X27" i="4"/>
  <c r="G27" i="4" s="1"/>
  <c r="Y19" i="4"/>
  <c r="Y20" i="4"/>
  <c r="W24" i="4"/>
  <c r="Y24" i="4" s="1"/>
  <c r="I24" i="4" s="1"/>
  <c r="W26" i="4"/>
  <c r="Y26" i="4" s="1"/>
  <c r="I26" i="4" s="1"/>
  <c r="Z18" i="4" l="1"/>
  <c r="Z27" i="4"/>
  <c r="P27" i="4" s="1"/>
  <c r="X25" i="4"/>
  <c r="G25" i="4" s="1"/>
  <c r="X21" i="4"/>
  <c r="X26" i="4"/>
  <c r="G26" i="4" s="1"/>
  <c r="X19" i="4"/>
  <c r="X24" i="4"/>
  <c r="G24" i="4" s="1"/>
  <c r="X20" i="4"/>
  <c r="Z24" i="4" l="1"/>
  <c r="P24" i="4" s="1"/>
  <c r="Z20" i="4"/>
  <c r="Z19" i="4"/>
  <c r="Z26" i="4"/>
  <c r="P26" i="4" s="1"/>
  <c r="Z21" i="4"/>
  <c r="Z25" i="4"/>
  <c r="P25" i="4" s="1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sharedStrings.xml><?xml version="1.0" encoding="utf-8"?>
<sst xmlns="http://schemas.openxmlformats.org/spreadsheetml/2006/main" count="423" uniqueCount="160">
  <si>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</si>
  <si>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</si>
  <si>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</si>
  <si>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</si>
  <si>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</si>
  <si>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</si>
  <si>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</si>
  <si>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</si>
  <si>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</si>
  <si>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 xml:space="preserve">         Serial No. :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</si>
  <si>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</si>
  <si>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</si>
  <si>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</si>
  <si>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</si>
  <si>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</si>
  <si>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</si>
  <si>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</si>
  <si>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</si>
  <si>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</si>
  <si>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</si>
  <si>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</si>
  <si>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</si>
  <si>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</si>
  <si>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</si>
  <si>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</si>
  <si>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</si>
  <si>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</si>
  <si>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</si>
  <si>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</si>
  <si>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</si>
  <si>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</si>
  <si>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</si>
  <si>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</si>
  <si>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</si>
  <si>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</si>
  <si>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</si>
  <si>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</si>
  <si>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</si>
  <si>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</si>
  <si>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</si>
  <si>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</si>
  <si>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</si>
  <si>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</si>
  <si>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</si>
  <si>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</si>
  <si>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</si>
  <si>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</si>
  <si>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</si>
  <si>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</si>
  <si>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</si>
  <si>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</si>
  <si>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</si>
  <si>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</si>
  <si>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</si>
  <si>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Value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</si>
  <si>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</si>
  <si>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</si>
  <si>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</si>
  <si>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</si>
  <si>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</si>
  <si>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</si>
  <si>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</si>
  <si>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</si>
  <si>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</si>
  <si>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</si>
  <si>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</si>
  <si>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</si>
  <si>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W</t>
  </si>
  <si>
    <t>%</t>
  </si>
  <si>
    <t>X</t>
  </si>
  <si>
    <t>Issued To</t>
  </si>
  <si>
    <t>1. ECG Amplitude Accuracy Test</t>
  </si>
  <si>
    <t>Calibration Date   :</t>
  </si>
  <si>
    <t>Setting</t>
  </si>
  <si>
    <t>30 BPM</t>
  </si>
  <si>
    <t>mV</t>
  </si>
  <si>
    <t>2. Respiration Baseline Impedance Test</t>
  </si>
  <si>
    <t>RL - RA</t>
  </si>
  <si>
    <t>RL - LL</t>
  </si>
  <si>
    <t>RL - LA</t>
  </si>
  <si>
    <t>3. Respiration V Leads Resistance Test</t>
  </si>
  <si>
    <t>V1 - V2</t>
  </si>
  <si>
    <t>V1 - V3</t>
  </si>
  <si>
    <t>V1 - V4</t>
  </si>
  <si>
    <t>V1 - V6</t>
  </si>
  <si>
    <t>V1 - V5</t>
  </si>
  <si>
    <t>4. Cardiac Output Test</t>
  </si>
  <si>
    <t>Blood Temperature</t>
  </si>
  <si>
    <t>Equivalent</t>
  </si>
  <si>
    <r>
      <rPr>
        <vertAlign val="superscript"/>
        <sz val="8"/>
        <rFont val="Times New Roman"/>
        <family val="1"/>
      </rPr>
      <t>o</t>
    </r>
    <r>
      <rPr>
        <sz val="10"/>
        <rFont val="Times New Roman"/>
        <family val="1"/>
      </rPr>
      <t>C</t>
    </r>
  </si>
  <si>
    <t>kΩ</t>
  </si>
  <si>
    <t>5. Temperature Accuracy Test</t>
  </si>
  <si>
    <t>Pin 7 - Pin 2</t>
  </si>
  <si>
    <t>Pin 7 - Pin 8</t>
  </si>
  <si>
    <t>Pin 7 - Pin 5</t>
  </si>
  <si>
    <t>6. Blood Pressure Sensitivity Test</t>
  </si>
  <si>
    <t>BP - 1</t>
  </si>
  <si>
    <r>
      <t>μ</t>
    </r>
    <r>
      <rPr>
        <sz val="10"/>
        <rFont val="Cambria"/>
        <family val="1"/>
        <scheme val="major"/>
      </rPr>
      <t>V/V</t>
    </r>
  </si>
  <si>
    <t>BP - 2</t>
  </si>
  <si>
    <t>Limits</t>
  </si>
  <si>
    <t>Lower</t>
  </si>
  <si>
    <t>Upper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</si>
  <si>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</si>
  <si>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</si>
  <si>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</si>
  <si>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</si>
  <si>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</si>
  <si>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</si>
  <si>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</si>
  <si>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</si>
  <si>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3 PAGES</t>
  </si>
  <si>
    <t>PAGE 3 OF</t>
  </si>
  <si>
    <t>KEITHLEY 2000</t>
  </si>
  <si>
    <t>A-M SYS 3000</t>
  </si>
  <si>
    <t>57929</t>
  </si>
  <si>
    <t>AGILENT E3631A</t>
  </si>
  <si>
    <t>MY50240057</t>
  </si>
  <si>
    <t>Ramli B. Jiman</t>
  </si>
  <si>
    <t>Nor Sham Bt. Hasan</t>
  </si>
  <si>
    <t>Liyana Bt. Mahmud</t>
  </si>
  <si>
    <t>Roslina Bt. Abdul Aziz</t>
  </si>
  <si>
    <t>H</t>
  </si>
  <si>
    <t>TDS  3012C</t>
  </si>
  <si>
    <t>C015061</t>
  </si>
  <si>
    <t>SSTS/R/2013 D-2245</t>
  </si>
  <si>
    <t>NML M'sia</t>
  </si>
  <si>
    <t>SSTS/R/2013 D-994</t>
  </si>
  <si>
    <t>SSTS/R/2013 D-473</t>
  </si>
  <si>
    <t>UUT</t>
  </si>
  <si>
    <t>Vp</t>
  </si>
  <si>
    <t>-</t>
  </si>
  <si>
    <t xml:space="preserve">V 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</si>
  <si>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</si>
  <si>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</si>
  <si>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</si>
  <si>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</si>
  <si>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</si>
  <si>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</si>
  <si>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</si>
  <si>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</si>
  <si>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</si>
  <si>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</si>
  <si>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</si>
  <si>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</si>
  <si>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</si>
  <si>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(Temp 400)</t>
  </si>
  <si>
    <t>(Temp 700 T1)</t>
  </si>
  <si>
    <t>(Temp 700 T2)</t>
  </si>
  <si>
    <t>(400 mmHg)</t>
  </si>
  <si>
    <t>(240 mmHg)</t>
  </si>
  <si>
    <t>BMCL/CP/01 Rev.0</t>
  </si>
  <si>
    <t>1287660</t>
  </si>
  <si>
    <t>SSTS/R/2013K-426</t>
  </si>
  <si>
    <t>Ö</t>
  </si>
  <si>
    <t>CENTURY CHEMICAL WORKS SENDIRIAN BERHAD</t>
  </si>
  <si>
    <t>PSA/BMCL/16/014</t>
  </si>
  <si>
    <t>BMCL/15/021-2</t>
  </si>
  <si>
    <t>Caliper Gauge</t>
  </si>
  <si>
    <t>N/A  /  G-P-</t>
  </si>
  <si>
    <t xml:space="preserve">2015-ID-47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</si>
</sst>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[$-F800]dddd\,\ mmmm\ dd\,\ yyyy"/>
    <numFmt numFmtId="167" formatCode="[$-809]d\ mmmm\ yyyy;@"/>
  </numFmts>
  <fonts count="24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vertAlign val="superscript"/>
      <sz val="8"/>
      <name val="Times New Roman"/>
      <family val="1"/>
    </font>
    <font>
      <sz val="10"/>
      <name val="Calibri"/>
      <family val="2"/>
    </font>
    <font>
      <b/>
      <i/>
      <sz val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/>
  </cellStyleXfs>
  <cellXfs count="280">
    <xf numFmtId="0" fontId="0" fillId="0" borderId="0" xfId="0"/>
    <xf numFmtId="0" fontId="1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3" fillId="0" borderId="0" xfId="0" applyNumberFormat="1" applyFont="1" applyAlignment="1" applyProtection="1"/>
    <xf numFmtId="0" fontId="2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/>
    <xf numFmtId="0" fontId="1" fillId="0" borderId="0" xfId="0" applyNumberFormat="1" applyFont="1" applyAlignment="1" applyProtection="1">
      <alignment horizontal="center"/>
    </xf>
    <xf numFmtId="2" fontId="4" fillId="0" borderId="13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left"/>
    </xf>
    <xf numFmtId="0" fontId="4" fillId="0" borderId="3" xfId="0" applyNumberFormat="1" applyFont="1" applyBorder="1" applyAlignment="1" applyProtection="1"/>
    <xf numFmtId="0" fontId="4" fillId="0" borderId="3" xfId="0" applyNumberFormat="1" applyFont="1" applyBorder="1" applyAlignment="1" applyProtection="1">
      <alignment horizontal="right"/>
    </xf>
    <xf numFmtId="0" fontId="4" fillId="0" borderId="8" xfId="0" applyNumberFormat="1" applyFont="1" applyBorder="1" applyAlignment="1" applyProtection="1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/>
    </xf>
    <xf numFmtId="1" fontId="4" fillId="0" borderId="13" xfId="0" applyNumberFormat="1" applyFont="1" applyBorder="1" applyAlignment="1" applyProtection="1">
      <alignment horizontal="center"/>
    </xf>
    <xf numFmtId="0" fontId="4" fillId="0" borderId="20" xfId="0" applyNumberFormat="1" applyFont="1" applyBorder="1" applyAlignment="1" applyProtection="1"/>
    <xf numFmtId="0" fontId="4" fillId="0" borderId="5" xfId="0" applyFont="1" applyBorder="1" applyAlignment="1" applyProtection="1"/>
    <xf numFmtId="0" fontId="4" fillId="0" borderId="23" xfId="0" applyNumberFormat="1" applyFont="1" applyBorder="1" applyAlignment="1" applyProtection="1">
      <alignment horizontal="left"/>
    </xf>
    <xf numFmtId="0" fontId="1" fillId="0" borderId="20" xfId="0" applyNumberFormat="1" applyFont="1" applyBorder="1" applyAlignment="1" applyProtection="1"/>
    <xf numFmtId="0" fontId="4" fillId="0" borderId="20" xfId="0" applyNumberFormat="1" applyFont="1" applyBorder="1" applyAlignment="1" applyProtection="1">
      <alignment horizontal="right"/>
    </xf>
    <xf numFmtId="0" fontId="4" fillId="0" borderId="24" xfId="0" applyNumberFormat="1" applyFont="1" applyBorder="1" applyAlignment="1" applyProtection="1"/>
    <xf numFmtId="0" fontId="1" fillId="0" borderId="3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2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vertical="center"/>
    </xf>
    <xf numFmtId="0" fontId="7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7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1" fontId="4" fillId="0" borderId="4" xfId="0" applyNumberFormat="1" applyFont="1" applyBorder="1" applyAlignment="1" applyProtection="1">
      <alignment horizontal="right"/>
      <protection locked="0"/>
    </xf>
    <xf numFmtId="0" fontId="4" fillId="0" borderId="0" xfId="0" applyNumberFormat="1" applyFont="1" applyBorder="1" applyAlignment="1" applyProtection="1">
      <alignment horizontal="centerContinuous"/>
    </xf>
    <xf numFmtId="164" fontId="4" fillId="0" borderId="0" xfId="0" applyNumberFormat="1" applyFont="1" applyBorder="1" applyAlignment="1" applyProtection="1">
      <alignment horizontal="center"/>
    </xf>
    <xf numFmtId="1" fontId="4" fillId="0" borderId="7" xfId="0" applyNumberFormat="1" applyFont="1" applyBorder="1" applyAlignment="1" applyProtection="1">
      <alignment horizontal="right"/>
      <protection locked="0"/>
    </xf>
    <xf numFmtId="1" fontId="4" fillId="0" borderId="8" xfId="0" applyNumberFormat="1" applyFont="1" applyBorder="1" applyAlignment="1" applyProtection="1">
      <alignment horizontal="center"/>
      <protection locked="0"/>
    </xf>
    <xf numFmtId="164" fontId="4" fillId="0" borderId="7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3" xfId="0" applyNumberFormat="1" applyFont="1" applyBorder="1" applyAlignment="1" applyProtection="1">
      <alignment horizontal="center"/>
    </xf>
    <xf numFmtId="1" fontId="4" fillId="0" borderId="14" xfId="0" applyNumberFormat="1" applyFont="1" applyBorder="1" applyAlignment="1" applyProtection="1">
      <alignment horizontal="center"/>
    </xf>
    <xf numFmtId="0" fontId="4" fillId="0" borderId="8" xfId="0" applyFont="1" applyBorder="1" applyAlignment="1" applyProtection="1"/>
    <xf numFmtId="0" fontId="4" fillId="0" borderId="4" xfId="0" applyNumberFormat="1" applyFont="1" applyBorder="1" applyAlignment="1" applyProtection="1">
      <alignment horizontal="right"/>
    </xf>
    <xf numFmtId="2" fontId="12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protection locked="0"/>
    </xf>
    <xf numFmtId="0" fontId="11" fillId="0" borderId="26" xfId="0" applyNumberFormat="1" applyFont="1" applyBorder="1" applyAlignment="1" applyProtection="1">
      <alignment horizontal="centerContinuous" vertical="center"/>
    </xf>
    <xf numFmtId="0" fontId="7" fillId="0" borderId="27" xfId="0" applyNumberFormat="1" applyFont="1" applyBorder="1" applyAlignment="1" applyProtection="1">
      <alignment horizontal="centerContinuous" vertical="center"/>
    </xf>
    <xf numFmtId="0" fontId="7" fillId="0" borderId="28" xfId="0" applyNumberFormat="1" applyFont="1" applyBorder="1" applyAlignment="1" applyProtection="1">
      <alignment horizontal="centerContinuous" vertical="center"/>
    </xf>
    <xf numFmtId="0" fontId="11" fillId="0" borderId="27" xfId="0" applyNumberFormat="1" applyFont="1" applyBorder="1" applyAlignment="1" applyProtection="1">
      <alignment horizontal="centerContinuous" vertical="center"/>
    </xf>
    <xf numFmtId="0" fontId="11" fillId="0" borderId="28" xfId="0" applyNumberFormat="1" applyFont="1" applyBorder="1" applyAlignment="1" applyProtection="1">
      <alignment horizontal="centerContinuous" vertical="center"/>
    </xf>
    <xf numFmtId="0" fontId="11" fillId="0" borderId="29" xfId="0" applyNumberFormat="1" applyFont="1" applyBorder="1" applyAlignment="1" applyProtection="1">
      <alignment horizontal="centerContinuous" vertical="center"/>
    </xf>
    <xf numFmtId="0" fontId="11" fillId="0" borderId="30" xfId="0" applyNumberFormat="1" applyFont="1" applyBorder="1" applyAlignment="1" applyProtection="1">
      <alignment horizontal="centerContinuous" vertical="center"/>
    </xf>
    <xf numFmtId="0" fontId="4" fillId="0" borderId="26" xfId="0" applyNumberFormat="1" applyFont="1" applyBorder="1" applyAlignment="1" applyProtection="1">
      <alignment vertical="center"/>
    </xf>
    <xf numFmtId="0" fontId="4" fillId="0" borderId="27" xfId="0" applyNumberFormat="1" applyFont="1" applyBorder="1" applyAlignment="1" applyProtection="1">
      <alignment vertical="center"/>
    </xf>
    <xf numFmtId="0" fontId="4" fillId="0" borderId="28" xfId="0" applyNumberFormat="1" applyFont="1" applyBorder="1" applyAlignment="1" applyProtection="1">
      <alignment vertical="center"/>
    </xf>
    <xf numFmtId="0" fontId="11" fillId="0" borderId="27" xfId="0" applyNumberFormat="1" applyFont="1" applyBorder="1" applyAlignment="1" applyProtection="1">
      <alignment vertical="center"/>
    </xf>
    <xf numFmtId="0" fontId="11" fillId="0" borderId="28" xfId="0" applyNumberFormat="1" applyFont="1" applyBorder="1" applyAlignment="1" applyProtection="1">
      <alignment vertical="center"/>
    </xf>
    <xf numFmtId="164" fontId="4" fillId="0" borderId="13" xfId="0" applyNumberFormat="1" applyFont="1" applyBorder="1" applyAlignment="1" applyProtection="1">
      <alignment horizont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/>
    </xf>
    <xf numFmtId="0" fontId="1" fillId="0" borderId="0" xfId="0" applyNumberFormat="1" applyFont="1" applyBorder="1" applyAlignment="1" applyProtection="1"/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/>
    <xf numFmtId="164" fontId="4" fillId="0" borderId="1" xfId="0" applyNumberFormat="1" applyFont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2" fontId="12" fillId="0" borderId="5" xfId="0" applyNumberFormat="1" applyFont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2" fillId="0" borderId="5" xfId="0" applyNumberFormat="1" applyFont="1" applyBorder="1" applyAlignment="1" applyProtection="1">
      <alignment horizontal="left"/>
    </xf>
    <xf numFmtId="1" fontId="12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</xf>
    <xf numFmtId="2" fontId="12" fillId="0" borderId="1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/>
    <xf numFmtId="0" fontId="4" fillId="0" borderId="5" xfId="0" applyNumberFormat="1" applyFont="1" applyBorder="1" applyAlignment="1" applyProtection="1"/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</xf>
    <xf numFmtId="1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5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</xf>
    <xf numFmtId="0" fontId="4" fillId="0" borderId="0" xfId="0" quotePrefix="1" applyFont="1" applyProtection="1"/>
    <xf numFmtId="166" fontId="4" fillId="0" borderId="3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right"/>
      <protection locked="0"/>
    </xf>
    <xf numFmtId="164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/>
    <xf numFmtId="0" fontId="12" fillId="0" borderId="0" xfId="0" applyNumberFormat="1" applyFont="1" applyBorder="1" applyAlignment="1" applyProtection="1">
      <alignment horizontal="left"/>
    </xf>
    <xf numFmtId="0" fontId="4" fillId="0" borderId="18" xfId="0" applyNumberFormat="1" applyFont="1" applyBorder="1" applyAlignment="1" applyProtection="1">
      <alignment horizontal="center"/>
    </xf>
    <xf numFmtId="2" fontId="12" fillId="0" borderId="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  <protection locked="0"/>
    </xf>
    <xf numFmtId="165" fontId="18" fillId="0" borderId="5" xfId="0" applyNumberFormat="1" applyFont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</xf>
    <xf numFmtId="164" fontId="18" fillId="0" borderId="5" xfId="0" applyNumberFormat="1" applyFont="1" applyBorder="1" applyAlignment="1" applyProtection="1">
      <alignment horizontal="center"/>
      <protection locked="0"/>
    </xf>
    <xf numFmtId="164" fontId="20" fillId="0" borderId="5" xfId="0" quotePrefix="1" applyNumberFormat="1" applyFont="1" applyBorder="1" applyAlignment="1" applyProtection="1">
      <alignment horizontal="center"/>
      <protection locked="0"/>
    </xf>
    <xf numFmtId="0" fontId="4" fillId="0" borderId="40" xfId="0" applyNumberFormat="1" applyFont="1" applyBorder="1" applyAlignment="1" applyProtection="1">
      <alignment horizontal="left"/>
    </xf>
    <xf numFmtId="0" fontId="4" fillId="0" borderId="41" xfId="0" applyNumberFormat="1" applyFont="1" applyBorder="1" applyAlignment="1" applyProtection="1">
      <alignment horizontal="center"/>
    </xf>
    <xf numFmtId="0" fontId="4" fillId="0" borderId="41" xfId="0" applyFont="1" applyBorder="1" applyAlignment="1" applyProtection="1"/>
    <xf numFmtId="0" fontId="5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right"/>
    </xf>
    <xf numFmtId="166" fontId="4" fillId="0" borderId="18" xfId="0" applyNumberFormat="1" applyFont="1" applyBorder="1" applyAlignment="1" applyProtection="1"/>
    <xf numFmtId="0" fontId="6" fillId="0" borderId="0" xfId="0" applyNumberFormat="1" applyFont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Border="1" applyAlignment="1" applyProtection="1">
      <alignment horizontal="center"/>
      <protection locked="0"/>
    </xf>
    <xf numFmtId="1" fontId="12" fillId="0" borderId="1" xfId="0" applyNumberFormat="1" applyFont="1" applyBorder="1" applyAlignment="1" applyProtection="1">
      <alignment horizontal="center"/>
      <protection locked="0"/>
    </xf>
    <xf numFmtId="164" fontId="18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165" fontId="18" fillId="0" borderId="0" xfId="0" applyNumberFormat="1" applyFont="1" applyBorder="1" applyAlignment="1" applyProtection="1">
      <alignment horizontal="center"/>
      <protection locked="0"/>
    </xf>
    <xf numFmtId="164" fontId="18" fillId="0" borderId="0" xfId="0" applyNumberFormat="1" applyFont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</xf>
    <xf numFmtId="0" fontId="5" fillId="0" borderId="43" xfId="0" applyNumberFormat="1" applyFont="1" applyBorder="1" applyAlignment="1" applyProtection="1">
      <alignment vertical="center"/>
    </xf>
    <xf numFmtId="0" fontId="4" fillId="0" borderId="44" xfId="0" applyNumberFormat="1" applyFont="1" applyBorder="1" applyAlignment="1" applyProtection="1">
      <alignment vertical="center"/>
    </xf>
    <xf numFmtId="0" fontId="10" fillId="0" borderId="44" xfId="0" applyFont="1" applyBorder="1" applyProtection="1"/>
    <xf numFmtId="0" fontId="10" fillId="0" borderId="44" xfId="0" applyNumberFormat="1" applyFont="1" applyBorder="1" applyAlignment="1" applyProtection="1">
      <alignment vertical="center"/>
    </xf>
    <xf numFmtId="0" fontId="4" fillId="0" borderId="45" xfId="0" applyNumberFormat="1" applyFont="1" applyBorder="1" applyAlignment="1" applyProtection="1">
      <alignment vertical="center"/>
    </xf>
    <xf numFmtId="0" fontId="4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vertical="center"/>
    </xf>
    <xf numFmtId="0" fontId="5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horizontal="center" vertical="center"/>
    </xf>
    <xf numFmtId="0" fontId="10" fillId="0" borderId="46" xfId="0" applyFont="1" applyBorder="1" applyProtection="1"/>
    <xf numFmtId="0" fontId="7" fillId="0" borderId="47" xfId="0" applyNumberFormat="1" applyFont="1" applyBorder="1" applyAlignment="1" applyProtection="1">
      <alignment vertical="center"/>
    </xf>
    <xf numFmtId="0" fontId="7" fillId="0" borderId="48" xfId="0" applyNumberFormat="1" applyFont="1" applyBorder="1" applyAlignment="1" applyProtection="1">
      <alignment vertical="center"/>
    </xf>
    <xf numFmtId="0" fontId="7" fillId="0" borderId="49" xfId="0" applyNumberFormat="1" applyFont="1" applyBorder="1" applyAlignment="1" applyProtection="1">
      <alignment vertical="center"/>
    </xf>
    <xf numFmtId="0" fontId="7" fillId="0" borderId="50" xfId="0" applyNumberFormat="1" applyFont="1" applyBorder="1" applyAlignment="1" applyProtection="1">
      <alignment vertical="center"/>
    </xf>
    <xf numFmtId="164" fontId="4" fillId="0" borderId="46" xfId="0" applyNumberFormat="1" applyFont="1" applyBorder="1" applyAlignment="1" applyProtection="1">
      <alignment horizontal="right"/>
    </xf>
    <xf numFmtId="1" fontId="4" fillId="0" borderId="46" xfId="0" applyNumberFormat="1" applyFont="1" applyBorder="1" applyAlignment="1" applyProtection="1">
      <alignment horizontal="right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2" xfId="0" applyNumberFormat="1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  <protection locked="0"/>
    </xf>
    <xf numFmtId="1" fontId="4" fillId="0" borderId="52" xfId="0" applyNumberFormat="1" applyFont="1" applyFill="1" applyBorder="1" applyAlignment="1" applyProtection="1">
      <alignment horizontal="center"/>
      <protection locked="0"/>
    </xf>
    <xf numFmtId="2" fontId="12" fillId="0" borderId="4" xfId="0" applyNumberFormat="1" applyFont="1" applyBorder="1" applyAlignment="1" applyProtection="1">
      <alignment horizontal="center"/>
    </xf>
    <xf numFmtId="164" fontId="4" fillId="0" borderId="54" xfId="0" applyNumberFormat="1" applyFont="1" applyFill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4" fillId="0" borderId="5" xfId="0" applyNumberFormat="1" applyFont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left"/>
    </xf>
    <xf numFmtId="2" fontId="4" fillId="0" borderId="4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25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55" xfId="0" applyFont="1" applyBorder="1" applyProtection="1"/>
    <xf numFmtId="0" fontId="22" fillId="0" borderId="0" xfId="0" applyFont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/>
    <xf numFmtId="0" fontId="4" fillId="0" borderId="37" xfId="0" applyNumberFormat="1" applyFont="1" applyBorder="1" applyAlignment="1" applyProtection="1">
      <alignment horizontal="left"/>
    </xf>
    <xf numFmtId="0" fontId="1" fillId="0" borderId="38"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2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" fontId="4" fillId="0" borderId="51" xfId="0" applyNumberFormat="1" applyFont="1" applyFill="1" applyBorder="1" applyAlignment="1" applyProtection="1">
      <alignment horizontal="center"/>
      <protection locked="0"/>
    </xf>
    <xf numFmtId="1" fontId="4" fillId="0" borderId="53" xfId="0" applyNumberFormat="1" applyFont="1" applyFill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</xf>
    <xf numFmtId="1" fontId="5" fillId="3" borderId="9" xfId="0" applyNumberFormat="1" applyFont="1" applyFill="1" applyBorder="1" applyAlignment="1" applyProtection="1">
      <alignment horizont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2" xfId="0" applyNumberFormat="1" applyFont="1" applyBorder="1" applyAlignment="1" applyProtection="1">
      <alignment horizontal="center" vertical="center"/>
    </xf>
    <xf numFmtId="1" fontId="4" fillId="0" borderId="18" xfId="0" applyNumberFormat="1" applyFont="1" applyBorder="1" applyAlignment="1" applyProtection="1">
      <alignment horizontal="center" vertical="center"/>
    </xf>
    <xf numFmtId="0" fontId="12" fillId="0" borderId="9" xfId="0" applyNumberFormat="1" applyFont="1" applyBorder="1" applyAlignment="1" applyProtection="1">
      <alignment horizontal="center" vertical="center"/>
    </xf>
    <xf numFmtId="0" fontId="17" fillId="0" borderId="9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 vertical="center"/>
    </xf>
    <xf numFmtId="0" fontId="5" fillId="0" borderId="26" xfId="0" applyNumberFormat="1" applyFont="1" applyBorder="1" applyAlignment="1" applyProtection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</xf>
    <xf numFmtId="0" fontId="5" fillId="0" borderId="27" xfId="0" applyNumberFormat="1" applyFont="1" applyBorder="1" applyAlignment="1" applyProtection="1">
      <alignment horizontal="center" vertical="center"/>
    </xf>
    <xf numFmtId="167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center" vertical="center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NumberFormat="1" applyFont="1" applyBorder="1" applyAlignment="1" applyProtection="1">
      <alignment horizontal="center" vertical="center"/>
      <protection locked="0"/>
    </xf>
    <xf numFmtId="0" fontId="14" fillId="0" borderId="31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14" fillId="0" borderId="33" xfId="0" applyNumberFormat="1" applyFont="1" applyBorder="1" applyAlignment="1" applyProtection="1">
      <alignment horizontal="center" vertical="center"/>
    </xf>
    <xf numFmtId="0" fontId="4" fillId="0" borderId="26" xfId="0" quotePrefix="1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21" fillId="0" borderId="0" xfId="0" applyNumberFormat="1" applyFont="1" applyBorder="1" applyAlignment="1" applyProtection="1">
      <alignment horizontal="right" vertical="center"/>
    </xf>
    <xf numFmtId="0" fontId="21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</xf>
    <xf numFmtId="0" fontId="16" fillId="0" borderId="19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4" fillId="0" borderId="22" xfId="0" applyNumberFormat="1" applyFont="1" applyBorder="1" applyAlignment="1" applyProtection="1">
      <alignment horizontal="center" vertical="center"/>
    </xf>
    <xf numFmtId="0" fontId="8" fillId="0" borderId="12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24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center" vertical="center"/>
    </xf>
    <xf numFmtId="0" fontId="4" fillId="0" borderId="38" xfId="0" applyNumberFormat="1" applyFont="1" applyBorder="1" applyAlignment="1" applyProtection="1">
      <alignment horizontal="center" vertical="center"/>
    </xf>
    <xf numFmtId="0" fontId="4" fillId="0" borderId="39" xfId="0" applyNumberFormat="1" applyFont="1" applyBorder="1" applyAlignment="1" applyProtection="1">
      <alignment horizontal="center" vertical="center"/>
    </xf>
    <xf numFmtId="167" fontId="4" fillId="0" borderId="18" xfId="0" quotePrefix="1" applyNumberFormat="1" applyFont="1" applyBorder="1" applyAlignment="1" applyProtection="1">
      <alignment horizontal="left" vertical="center"/>
      <protection locked="0"/>
    </xf>
    <xf numFmtId="0" fontId="4" fillId="0" borderId="20" xfId="0" applyNumberFormat="1" applyFont="1" applyBorder="1" applyAlignment="1" applyProtection="1">
      <alignment horizontal="left"/>
    </xf>
    <xf numFmtId="167" fontId="4" fillId="0" borderId="3" xfId="0" quotePrefix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10" xfId="1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666750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4</xdr:col>
      <xdr:colOff>9525</xdr:colOff>
      <xdr:row>4</xdr:row>
      <xdr:rowOff>97977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857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topLeftCell="A10" zoomScaleSheetLayoutView="100" workbookViewId="0">
      <selection activeCell="T24" sqref="T24"/>
    </sheetView>
  </sheetViews>
  <sheetFormatPr defaultRowHeight="12.75"/>
  <cols>
    <col min="1" max="1" width="2.77734375" style="36" customWidth="1"/>
    <col min="2" max="3" width="8.44140625" style="36" customWidth="1"/>
    <col min="4" max="4" width="2.21875" style="36" customWidth="1"/>
    <col min="5" max="6" width="6.6640625" style="36" customWidth="1"/>
    <col min="7" max="7" width="3.88671875" style="36" customWidth="1"/>
    <col min="8" max="8" width="3.33203125" style="36" customWidth="1"/>
    <col min="9" max="9" width="4.44140625" style="36" customWidth="1"/>
    <col min="10" max="10" width="6.6640625" style="36" customWidth="1"/>
    <col min="11" max="11" width="5" style="36" customWidth="1"/>
    <col min="12" max="12" width="2.77734375" style="36" customWidth="1"/>
    <col min="13" max="14" width="6.6640625" style="36" customWidth="1"/>
    <col min="15" max="15" width="5.33203125" style="36" bestFit="1" customWidth="1"/>
    <col min="16" max="16" width="2.6640625" style="36" customWidth="1"/>
    <col min="17" max="17" width="8.88671875" style="36"/>
    <col min="18" max="18" width="4.21875" style="36" customWidth="1"/>
    <col min="19" max="16384" width="8.88671875" style="36"/>
  </cols>
  <sheetData>
    <row r="2" spans="2:27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50"/>
      <c r="N2" s="250"/>
      <c r="O2" s="35"/>
      <c r="P2" s="35"/>
      <c r="R2" s="34"/>
      <c r="S2" s="34"/>
      <c r="T2" s="34"/>
      <c r="U2" s="35"/>
    </row>
    <row r="3" spans="2:27">
      <c r="B3" s="37"/>
      <c r="C3" s="34"/>
      <c r="D3" s="34"/>
      <c r="E3" s="34"/>
      <c r="F3" s="37"/>
      <c r="G3" s="37"/>
      <c r="H3" s="37"/>
      <c r="I3" s="37"/>
      <c r="J3" s="37"/>
      <c r="K3" s="37"/>
      <c r="L3" s="252" t="s">
        <v>58</v>
      </c>
      <c r="M3" s="252"/>
      <c r="N3" s="253" t="s">
        <v>110</v>
      </c>
      <c r="O3" s="253"/>
      <c r="P3" s="35"/>
      <c r="R3" s="37"/>
      <c r="S3" s="37"/>
      <c r="T3" s="37"/>
      <c r="U3" s="35"/>
    </row>
    <row r="4" spans="2:27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35"/>
      <c r="Q4" s="35"/>
      <c r="R4" s="35"/>
      <c r="S4" s="35"/>
      <c r="T4" s="35"/>
      <c r="U4" s="35"/>
    </row>
    <row r="5" spans="2:27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/>
      <c r="P5" s="35"/>
      <c r="Q5" s="35"/>
      <c r="R5" s="35"/>
      <c r="S5" s="35"/>
      <c r="T5" s="35"/>
      <c r="U5" s="35"/>
    </row>
    <row r="6" spans="2:27" ht="25.5">
      <c r="B6" s="255" t="s">
        <v>2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7"/>
      <c r="P6" s="32"/>
      <c r="Q6" s="32"/>
      <c r="R6" s="32"/>
      <c r="S6" s="32"/>
      <c r="T6" s="32"/>
      <c r="U6" s="32"/>
    </row>
    <row r="7" spans="2:27">
      <c r="B7" s="34"/>
      <c r="C7" s="34"/>
      <c r="D7" s="34"/>
      <c r="E7" s="34"/>
      <c r="F7" s="34"/>
      <c r="G7" s="34"/>
      <c r="H7" s="34"/>
      <c r="I7" s="34"/>
      <c r="J7" s="34"/>
      <c r="K7" s="34"/>
      <c r="O7" s="37"/>
      <c r="P7" s="35"/>
      <c r="R7" s="35"/>
      <c r="S7" s="35"/>
      <c r="T7" s="35"/>
      <c r="U7" s="35"/>
    </row>
    <row r="8" spans="2:27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35"/>
      <c r="Q8" s="35"/>
      <c r="R8" s="38" t="s">
        <v>52</v>
      </c>
      <c r="S8" s="35"/>
      <c r="T8" s="35"/>
      <c r="U8" s="35"/>
      <c r="W8" s="39"/>
      <c r="X8" s="39"/>
      <c r="Y8" s="39"/>
      <c r="Z8" s="39"/>
      <c r="AA8" s="39"/>
    </row>
    <row r="9" spans="2:27">
      <c r="B9" s="40" t="s">
        <v>15</v>
      </c>
      <c r="D9" s="41" t="s">
        <v>14</v>
      </c>
      <c r="E9" s="251">
        <v>42376</v>
      </c>
      <c r="F9" s="251"/>
      <c r="G9" s="251"/>
      <c r="H9" s="251"/>
      <c r="I9" s="42"/>
      <c r="J9" s="42"/>
      <c r="K9" s="42"/>
      <c r="L9" s="35"/>
      <c r="M9" s="43" t="s">
        <v>21</v>
      </c>
      <c r="N9" s="197" t="s">
        <v>155</v>
      </c>
      <c r="O9" s="37"/>
      <c r="P9" s="35"/>
      <c r="T9" s="44"/>
      <c r="V9" s="44"/>
      <c r="W9" s="44"/>
      <c r="X9" s="44"/>
      <c r="Y9" s="44"/>
      <c r="Z9" s="44"/>
      <c r="AA9" s="44"/>
    </row>
    <row r="10" spans="2:27">
      <c r="B10" s="45"/>
      <c r="E10" s="37"/>
      <c r="F10" s="37"/>
      <c r="G10" s="37"/>
      <c r="H10" s="37"/>
      <c r="I10" s="37"/>
      <c r="J10" s="37"/>
      <c r="K10" s="34"/>
      <c r="L10" s="35"/>
      <c r="M10" s="43"/>
      <c r="N10" s="34"/>
      <c r="O10" s="37"/>
      <c r="P10" s="35"/>
      <c r="R10" s="184" t="s">
        <v>69</v>
      </c>
      <c r="S10" s="236" t="str">
        <f>IF(R10=R13,S13,IF(R10=R14,S14,IF(R10=R15,S15,IF(R10=R16,S16,IF(R10=R17,S17,IF(R10=R18,S18,IF(R10=R19,S19)))))))</f>
        <v/>
      </c>
      <c r="T10" s="236"/>
      <c r="U10" s="19"/>
      <c r="V10" s="19"/>
      <c r="W10" s="44"/>
      <c r="X10" s="44"/>
      <c r="Y10" s="44"/>
      <c r="Z10" s="44"/>
      <c r="AA10" s="44"/>
    </row>
    <row r="11" spans="2:27">
      <c r="B11" s="40" t="s">
        <v>104</v>
      </c>
      <c r="D11" s="41" t="s">
        <v>14</v>
      </c>
      <c r="E11" s="37" t="s">
        <v>154</v>
      </c>
      <c r="F11" s="37"/>
      <c r="G11" s="37"/>
      <c r="H11" s="37"/>
      <c r="I11" s="37"/>
      <c r="J11" s="34"/>
      <c r="K11" s="34"/>
      <c r="L11" s="35"/>
      <c r="M11" s="43" t="s">
        <v>22</v>
      </c>
      <c r="N11" s="198">
        <v>14</v>
      </c>
      <c r="O11" s="37"/>
      <c r="P11" s="35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2:27" ht="13.5" thickBot="1">
      <c r="B12" s="46"/>
      <c r="C12" s="46"/>
      <c r="D12" s="46"/>
      <c r="E12" s="46"/>
      <c r="F12" s="47"/>
      <c r="G12" s="48"/>
      <c r="H12" s="48"/>
      <c r="I12" s="48"/>
      <c r="J12" s="49"/>
      <c r="K12" s="50"/>
      <c r="L12" s="49"/>
      <c r="M12" s="49"/>
      <c r="N12" s="49"/>
      <c r="O12" s="49"/>
      <c r="P12" s="35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2:27">
      <c r="B13" s="228"/>
      <c r="C13" s="228"/>
      <c r="D13" s="228"/>
      <c r="E13" s="2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5"/>
      <c r="R13" s="20" t="s">
        <v>136</v>
      </c>
      <c r="S13" s="17" t="s">
        <v>117</v>
      </c>
      <c r="U13" s="44"/>
      <c r="V13" s="44"/>
      <c r="W13" s="44"/>
      <c r="X13" s="44"/>
      <c r="Y13" s="44"/>
      <c r="Z13" s="44"/>
      <c r="AA13" s="44"/>
    </row>
    <row r="14" spans="2:27">
      <c r="B14" s="40" t="s">
        <v>70</v>
      </c>
      <c r="D14" s="41" t="s">
        <v>14</v>
      </c>
      <c r="E14" s="199"/>
      <c r="F14" s="37"/>
      <c r="G14" s="37"/>
      <c r="H14" s="37"/>
      <c r="I14" s="37"/>
      <c r="J14" s="34"/>
      <c r="K14" s="34"/>
      <c r="L14" s="35"/>
      <c r="M14" s="43" t="s">
        <v>23</v>
      </c>
      <c r="N14" s="197" t="s">
        <v>156</v>
      </c>
      <c r="O14" s="37"/>
      <c r="P14" s="35"/>
      <c r="R14" s="20" t="s">
        <v>121</v>
      </c>
      <c r="S14" s="17" t="s">
        <v>118</v>
      </c>
      <c r="U14" s="35"/>
      <c r="V14" s="39"/>
      <c r="W14" s="32"/>
      <c r="X14" s="39"/>
      <c r="Y14" s="39"/>
      <c r="Z14" s="39"/>
      <c r="AA14" s="39"/>
    </row>
    <row r="15" spans="2:27">
      <c r="B15" s="45"/>
      <c r="C15" s="37"/>
      <c r="E15" s="199"/>
      <c r="F15" s="37"/>
      <c r="G15" s="37"/>
      <c r="H15" s="37"/>
      <c r="I15" s="37"/>
      <c r="J15" s="34"/>
      <c r="K15" s="34"/>
      <c r="L15" s="35"/>
      <c r="M15" s="43" t="s">
        <v>24</v>
      </c>
      <c r="N15" s="254"/>
      <c r="O15" s="254"/>
      <c r="P15" s="226"/>
      <c r="R15" s="20" t="s">
        <v>139</v>
      </c>
      <c r="S15" s="17" t="s">
        <v>119</v>
      </c>
      <c r="U15" s="35"/>
      <c r="V15" s="39"/>
      <c r="W15" s="32"/>
      <c r="X15" s="39"/>
      <c r="Y15" s="39"/>
      <c r="Z15" s="39"/>
      <c r="AA15" s="39"/>
    </row>
    <row r="16" spans="2:27">
      <c r="B16" s="37"/>
      <c r="C16" s="37"/>
      <c r="D16" s="37"/>
      <c r="E16" s="199"/>
      <c r="F16" s="37"/>
      <c r="G16" s="37"/>
      <c r="H16" s="37"/>
      <c r="I16" s="37"/>
      <c r="J16" s="34"/>
      <c r="K16" s="43"/>
      <c r="L16" s="43"/>
      <c r="M16" s="37"/>
      <c r="N16" s="35"/>
      <c r="O16" s="37"/>
      <c r="P16" s="35"/>
      <c r="R16" s="20" t="s">
        <v>135</v>
      </c>
      <c r="S16" s="17" t="s">
        <v>120</v>
      </c>
      <c r="U16" s="35"/>
      <c r="W16" s="39"/>
      <c r="X16" s="39"/>
      <c r="Y16" s="39"/>
      <c r="Z16" s="39"/>
      <c r="AA16" s="39"/>
    </row>
    <row r="17" spans="2:27">
      <c r="B17" s="37"/>
      <c r="C17" s="37"/>
      <c r="D17" s="37"/>
      <c r="E17" s="199"/>
      <c r="F17" s="37"/>
      <c r="G17" s="37"/>
      <c r="H17" s="37"/>
      <c r="I17" s="37"/>
      <c r="J17" s="34"/>
      <c r="K17" s="37"/>
      <c r="L17" s="37"/>
      <c r="M17" s="37"/>
      <c r="N17" s="35"/>
      <c r="O17" s="34"/>
      <c r="P17" s="35"/>
      <c r="R17" s="20" t="s">
        <v>137</v>
      </c>
      <c r="S17" s="17" t="s">
        <v>134</v>
      </c>
      <c r="U17" s="35"/>
      <c r="X17" s="39"/>
      <c r="Y17" s="39"/>
      <c r="Z17" s="39"/>
      <c r="AA17" s="39"/>
    </row>
    <row r="18" spans="2:27">
      <c r="B18" s="37"/>
      <c r="C18" s="37"/>
      <c r="D18" s="37"/>
      <c r="E18" s="199"/>
      <c r="F18" s="37"/>
      <c r="G18" s="37"/>
      <c r="H18" s="37"/>
      <c r="I18" s="37"/>
      <c r="J18" s="34"/>
      <c r="K18" s="37"/>
      <c r="L18" s="37"/>
      <c r="M18" s="37"/>
      <c r="N18" s="35"/>
      <c r="O18" s="34"/>
      <c r="P18" s="35"/>
      <c r="R18" s="185" t="s">
        <v>133</v>
      </c>
      <c r="S18" s="17" t="s">
        <v>138</v>
      </c>
      <c r="U18" s="35"/>
      <c r="X18" s="39"/>
      <c r="Y18" s="39"/>
      <c r="Z18" s="39"/>
      <c r="AA18" s="39"/>
    </row>
    <row r="19" spans="2:27">
      <c r="B19" s="37"/>
      <c r="C19" s="37"/>
      <c r="D19" s="37"/>
      <c r="E19" s="199"/>
      <c r="F19" s="37"/>
      <c r="G19" s="37"/>
      <c r="H19" s="37"/>
      <c r="I19" s="37"/>
      <c r="J19" s="34"/>
      <c r="K19" s="37"/>
      <c r="L19" s="37"/>
      <c r="M19" s="37"/>
      <c r="N19" s="35"/>
      <c r="O19" s="34"/>
      <c r="P19" s="35"/>
      <c r="R19" s="20" t="s">
        <v>69</v>
      </c>
      <c r="S19" s="124" t="s">
        <v>6</v>
      </c>
      <c r="T19" s="35"/>
      <c r="U19" s="35"/>
      <c r="X19" s="39"/>
      <c r="Y19" s="39"/>
      <c r="Z19" s="39"/>
      <c r="AA19" s="39"/>
    </row>
    <row r="20" spans="2:27" ht="15">
      <c r="B20" s="34"/>
      <c r="C20" s="34"/>
      <c r="D20" s="37"/>
      <c r="E20" s="37"/>
      <c r="F20" s="37"/>
      <c r="G20" s="37"/>
      <c r="H20" s="37"/>
      <c r="I20" s="34"/>
      <c r="J20" s="34"/>
      <c r="K20" s="34"/>
      <c r="L20" s="34"/>
      <c r="M20" s="34"/>
      <c r="N20" s="35"/>
      <c r="O20" s="37"/>
      <c r="P20" s="35"/>
      <c r="R20" s="51"/>
      <c r="S20" s="35"/>
      <c r="T20" s="35"/>
      <c r="U20" s="35"/>
    </row>
    <row r="21" spans="2:27">
      <c r="B21" s="40" t="s">
        <v>103</v>
      </c>
      <c r="C21" s="52"/>
      <c r="D21" s="41" t="s">
        <v>14</v>
      </c>
      <c r="E21" s="37" t="s">
        <v>157</v>
      </c>
      <c r="F21" s="37"/>
      <c r="G21" s="37"/>
      <c r="H21" s="37"/>
      <c r="I21" s="37"/>
      <c r="J21" s="34"/>
      <c r="K21" s="35"/>
      <c r="L21" s="35"/>
      <c r="M21" s="43" t="s">
        <v>26</v>
      </c>
      <c r="N21" s="45" t="s">
        <v>158</v>
      </c>
      <c r="O21" s="37"/>
      <c r="P21" s="35"/>
      <c r="R21" s="233" t="s">
        <v>153</v>
      </c>
      <c r="S21" s="53"/>
      <c r="T21" s="53"/>
      <c r="U21" s="35"/>
    </row>
    <row r="22" spans="2:27" ht="15">
      <c r="B22" s="40" t="s">
        <v>27</v>
      </c>
      <c r="C22" s="35"/>
      <c r="D22" s="41" t="s">
        <v>14</v>
      </c>
      <c r="E22" s="37"/>
      <c r="F22" s="37"/>
      <c r="G22" s="37"/>
      <c r="H22" s="37"/>
      <c r="I22" s="37"/>
      <c r="J22" s="34"/>
      <c r="K22" s="35"/>
      <c r="L22" s="35"/>
      <c r="M22" s="200" t="s">
        <v>25</v>
      </c>
      <c r="N22" s="235" t="s">
        <v>159</v>
      </c>
      <c r="O22" s="37"/>
      <c r="P22" s="35"/>
      <c r="R22" s="234"/>
      <c r="S22" s="35"/>
      <c r="T22" s="35"/>
      <c r="U22" s="35"/>
    </row>
    <row r="23" spans="2:27" ht="1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3"/>
      <c r="N23" s="198"/>
      <c r="O23" s="37"/>
      <c r="P23" s="35"/>
      <c r="Q23" s="35"/>
      <c r="R23" s="51"/>
      <c r="S23" s="35"/>
      <c r="T23" s="35"/>
      <c r="U23" s="35"/>
    </row>
    <row r="24" spans="2:27">
      <c r="B24" s="32" t="s">
        <v>45</v>
      </c>
      <c r="C24" s="37"/>
      <c r="D24" s="37"/>
      <c r="E24" s="35"/>
      <c r="F24" s="37"/>
      <c r="G24" s="37" t="s">
        <v>48</v>
      </c>
      <c r="H24" s="35"/>
      <c r="I24" s="17"/>
      <c r="J24" s="17"/>
      <c r="K24" s="17"/>
      <c r="L24" s="17"/>
      <c r="M24" s="206" t="s">
        <v>141</v>
      </c>
      <c r="N24" s="206" t="s">
        <v>142</v>
      </c>
      <c r="O24" s="17"/>
      <c r="P24" s="37"/>
      <c r="Q24" s="34"/>
      <c r="R24" s="55"/>
      <c r="S24" s="35"/>
      <c r="T24" s="35"/>
      <c r="U24" s="35"/>
    </row>
    <row r="25" spans="2:27">
      <c r="B25" s="37" t="s">
        <v>36</v>
      </c>
      <c r="C25" s="37"/>
      <c r="D25" s="37"/>
      <c r="E25" s="35"/>
      <c r="F25" s="37"/>
      <c r="G25" s="201"/>
      <c r="H25" s="35"/>
      <c r="I25" s="55" t="s">
        <v>143</v>
      </c>
      <c r="J25" s="17"/>
      <c r="K25" s="17"/>
      <c r="L25" s="17" t="s">
        <v>14</v>
      </c>
      <c r="M25" s="229"/>
      <c r="N25" s="230"/>
      <c r="O25" s="17" t="s">
        <v>144</v>
      </c>
      <c r="P25" s="42"/>
      <c r="Q25" s="37"/>
      <c r="R25" s="55"/>
      <c r="S25" s="35"/>
      <c r="T25" s="35"/>
      <c r="U25" s="35"/>
    </row>
    <row r="26" spans="2:27" ht="15">
      <c r="B26" s="37" t="s">
        <v>37</v>
      </c>
      <c r="C26" s="34"/>
      <c r="D26" s="34"/>
      <c r="E26" s="35"/>
      <c r="F26" s="34"/>
      <c r="G26" s="201"/>
      <c r="H26" s="35"/>
      <c r="M26" s="207"/>
      <c r="P26" s="35"/>
      <c r="Q26" s="35"/>
      <c r="R26" s="54"/>
      <c r="S26" s="35"/>
      <c r="T26" s="35"/>
      <c r="U26" s="35"/>
    </row>
    <row r="27" spans="2:27">
      <c r="B27" s="37" t="s">
        <v>38</v>
      </c>
      <c r="C27" s="34"/>
      <c r="D27" s="34"/>
      <c r="E27" s="35"/>
      <c r="F27" s="34"/>
      <c r="G27" s="34"/>
      <c r="H27" s="35"/>
      <c r="I27" s="156" t="s">
        <v>105</v>
      </c>
      <c r="J27" s="157"/>
      <c r="K27" s="158"/>
      <c r="L27" s="159"/>
      <c r="M27" s="158"/>
      <c r="N27" s="158"/>
      <c r="O27" s="160"/>
      <c r="P27" s="35"/>
      <c r="Q27" s="35"/>
      <c r="S27" s="35"/>
      <c r="T27" s="35"/>
      <c r="U27" s="35"/>
    </row>
    <row r="28" spans="2:27">
      <c r="B28" s="34"/>
      <c r="C28" s="34"/>
      <c r="D28" s="34"/>
      <c r="E28" s="35"/>
      <c r="F28" s="34"/>
      <c r="G28" s="34"/>
      <c r="H28" s="35"/>
      <c r="I28" s="161"/>
      <c r="J28" s="33"/>
      <c r="K28" s="33"/>
      <c r="L28" s="33"/>
      <c r="M28" s="227" t="s">
        <v>57</v>
      </c>
      <c r="N28" s="227" t="s">
        <v>56</v>
      </c>
      <c r="O28" s="162"/>
      <c r="P28" s="35"/>
      <c r="Q28" s="35"/>
      <c r="S28" s="35"/>
      <c r="T28" s="35"/>
      <c r="U28" s="35"/>
    </row>
    <row r="29" spans="2:27" ht="12.75" customHeight="1">
      <c r="B29" s="32" t="s">
        <v>46</v>
      </c>
      <c r="C29" s="37"/>
      <c r="D29" s="37"/>
      <c r="E29" s="35"/>
      <c r="F29" s="37"/>
      <c r="G29" s="202"/>
      <c r="H29" s="35"/>
      <c r="I29" s="163" t="s">
        <v>49</v>
      </c>
      <c r="J29" s="58"/>
      <c r="K29" s="33"/>
      <c r="L29" s="141" t="s">
        <v>14</v>
      </c>
      <c r="M29" s="231"/>
      <c r="N29" s="231"/>
      <c r="O29" s="164" t="s">
        <v>28</v>
      </c>
      <c r="P29" s="35"/>
      <c r="Q29" s="35"/>
      <c r="R29" s="203"/>
      <c r="S29" s="35"/>
      <c r="T29" s="35"/>
      <c r="U29" s="35"/>
    </row>
    <row r="30" spans="2:27" ht="15">
      <c r="B30" s="37" t="s">
        <v>39</v>
      </c>
      <c r="C30" s="37"/>
      <c r="D30" s="37"/>
      <c r="E30" s="35"/>
      <c r="F30" s="37"/>
      <c r="G30" s="201"/>
      <c r="H30" s="35"/>
      <c r="I30" s="165"/>
      <c r="J30" s="58"/>
      <c r="K30" s="58"/>
      <c r="L30" s="58"/>
      <c r="M30" s="58"/>
      <c r="N30" s="58"/>
      <c r="O30" s="166"/>
      <c r="P30" s="35"/>
      <c r="Q30" s="35"/>
      <c r="R30" s="203"/>
      <c r="S30" s="35"/>
      <c r="T30" s="35"/>
      <c r="U30" s="35"/>
    </row>
    <row r="31" spans="2:27">
      <c r="B31" s="37" t="s">
        <v>40</v>
      </c>
      <c r="C31" s="37"/>
      <c r="D31" s="37"/>
      <c r="E31" s="35"/>
      <c r="F31" s="37"/>
      <c r="G31" s="201"/>
      <c r="H31" s="35"/>
      <c r="I31" s="163" t="s">
        <v>132</v>
      </c>
      <c r="J31" s="58"/>
      <c r="K31" s="58"/>
      <c r="L31" s="141" t="s">
        <v>14</v>
      </c>
      <c r="M31" s="232">
        <f>((M29+N29)/2)-M29</f>
        <v>0</v>
      </c>
      <c r="N31" s="227" t="s">
        <v>28</v>
      </c>
      <c r="O31" s="166"/>
      <c r="P31" s="35"/>
      <c r="Q31" s="35"/>
      <c r="R31" s="35"/>
      <c r="S31" s="35"/>
      <c r="T31" s="35"/>
      <c r="U31" s="35"/>
    </row>
    <row r="32" spans="2:27">
      <c r="B32" s="37" t="s">
        <v>41</v>
      </c>
      <c r="C32" s="37"/>
      <c r="D32" s="37"/>
      <c r="E32" s="35"/>
      <c r="F32" s="37"/>
      <c r="G32" s="201"/>
      <c r="H32" s="35"/>
      <c r="I32" s="163"/>
      <c r="J32" s="58"/>
      <c r="K32" s="58"/>
      <c r="L32" s="58"/>
      <c r="M32" s="58"/>
      <c r="N32" s="58"/>
      <c r="O32" s="166"/>
      <c r="P32" s="35"/>
      <c r="Q32" s="35"/>
      <c r="R32" s="35"/>
      <c r="S32" s="35"/>
      <c r="T32" s="35"/>
      <c r="U32" s="35"/>
    </row>
    <row r="33" spans="2:21">
      <c r="B33" s="37" t="s">
        <v>42</v>
      </c>
      <c r="C33" s="34"/>
      <c r="D33" s="34"/>
      <c r="E33" s="35"/>
      <c r="F33" s="34"/>
      <c r="G33" s="201"/>
      <c r="H33" s="35"/>
      <c r="I33" s="161"/>
      <c r="J33" s="33"/>
      <c r="K33" s="33"/>
      <c r="L33" s="33"/>
      <c r="M33" s="227" t="s">
        <v>57</v>
      </c>
      <c r="N33" s="227" t="s">
        <v>56</v>
      </c>
      <c r="O33" s="162"/>
      <c r="P33" s="35"/>
      <c r="Q33" s="35"/>
      <c r="R33" s="35"/>
      <c r="S33" s="35"/>
      <c r="T33" s="35"/>
      <c r="U33" s="35"/>
    </row>
    <row r="34" spans="2:21">
      <c r="B34" s="37" t="s">
        <v>43</v>
      </c>
      <c r="C34" s="34"/>
      <c r="D34" s="34"/>
      <c r="E34" s="35"/>
      <c r="F34" s="34"/>
      <c r="G34" s="201"/>
      <c r="H34" s="35"/>
      <c r="I34" s="163" t="s">
        <v>50</v>
      </c>
      <c r="J34" s="58"/>
      <c r="K34" s="33"/>
      <c r="L34" s="141" t="s">
        <v>14</v>
      </c>
      <c r="M34" s="231"/>
      <c r="N34" s="231"/>
      <c r="O34" s="164" t="s">
        <v>68</v>
      </c>
      <c r="P34" s="35"/>
      <c r="Q34" s="35"/>
      <c r="R34" s="35"/>
      <c r="S34" s="35"/>
      <c r="T34" s="35"/>
      <c r="U34" s="35"/>
    </row>
    <row r="35" spans="2:21">
      <c r="B35" s="37" t="s">
        <v>47</v>
      </c>
      <c r="C35" s="34"/>
      <c r="D35" s="34"/>
      <c r="E35" s="35"/>
      <c r="F35" s="34"/>
      <c r="G35" s="201"/>
      <c r="H35" s="35"/>
      <c r="I35" s="165"/>
      <c r="J35" s="58"/>
      <c r="K35" s="58"/>
      <c r="L35" s="58"/>
      <c r="M35" s="58"/>
      <c r="N35" s="58"/>
      <c r="O35" s="166"/>
      <c r="P35" s="35"/>
      <c r="Q35" s="35"/>
      <c r="R35" s="35"/>
      <c r="S35" s="35"/>
      <c r="T35" s="35"/>
      <c r="U35" s="35"/>
    </row>
    <row r="36" spans="2:21">
      <c r="B36" s="37" t="s">
        <v>59</v>
      </c>
      <c r="C36" s="34"/>
      <c r="D36" s="204"/>
      <c r="E36" s="81" t="s">
        <v>60</v>
      </c>
      <c r="F36" s="205"/>
      <c r="G36" s="201"/>
      <c r="H36" s="35"/>
      <c r="I36" s="163" t="s">
        <v>132</v>
      </c>
      <c r="J36" s="58"/>
      <c r="K36" s="58"/>
      <c r="L36" s="141" t="s">
        <v>14</v>
      </c>
      <c r="M36" s="232">
        <f>((M34+N34)/2)-M34</f>
        <v>0</v>
      </c>
      <c r="N36" s="227" t="s">
        <v>68</v>
      </c>
      <c r="O36" s="166"/>
      <c r="P36" s="35"/>
      <c r="Q36" s="35"/>
      <c r="R36" s="35"/>
      <c r="S36" s="35"/>
      <c r="T36" s="35"/>
      <c r="U36" s="35"/>
    </row>
    <row r="37" spans="2:21">
      <c r="B37" s="37" t="s">
        <v>44</v>
      </c>
      <c r="C37" s="34"/>
      <c r="D37" s="34"/>
      <c r="E37" s="80"/>
      <c r="F37" s="34"/>
      <c r="G37" s="201"/>
      <c r="H37" s="35"/>
      <c r="I37" s="167"/>
      <c r="J37" s="168"/>
      <c r="K37" s="168"/>
      <c r="L37" s="168"/>
      <c r="M37" s="168"/>
      <c r="N37" s="168"/>
      <c r="O37" s="169"/>
      <c r="P37" s="35"/>
      <c r="Q37" s="35"/>
      <c r="R37" s="35"/>
      <c r="S37" s="35"/>
      <c r="T37" s="35"/>
      <c r="U37" s="35"/>
    </row>
    <row r="38" spans="2:21">
      <c r="B38" s="34"/>
      <c r="C38" s="34"/>
      <c r="D38" s="34"/>
      <c r="E38" s="35"/>
      <c r="F38" s="34"/>
      <c r="G38" s="34"/>
      <c r="H38" s="34"/>
      <c r="P38" s="35"/>
      <c r="Q38" s="35"/>
      <c r="R38" s="35"/>
      <c r="S38" s="35"/>
      <c r="T38" s="35"/>
      <c r="U38" s="35"/>
    </row>
    <row r="39" spans="2:21">
      <c r="B39" s="32" t="s">
        <v>29</v>
      </c>
      <c r="C39" s="37"/>
      <c r="D39" s="37"/>
      <c r="E39" s="35"/>
      <c r="F39" s="32"/>
      <c r="G39" s="37"/>
      <c r="H39" s="37"/>
      <c r="P39" s="35"/>
      <c r="Q39" s="35"/>
      <c r="R39" s="35"/>
      <c r="S39" s="35"/>
      <c r="T39" s="35"/>
      <c r="U39" s="35"/>
    </row>
    <row r="40" spans="2:21">
      <c r="B40" s="37" t="s">
        <v>140</v>
      </c>
      <c r="C40" s="37"/>
      <c r="D40" s="37"/>
      <c r="E40" s="35"/>
      <c r="F40" s="37"/>
      <c r="G40" s="37"/>
      <c r="H40" s="37"/>
      <c r="I40" s="37"/>
      <c r="J40" s="197" t="s">
        <v>150</v>
      </c>
      <c r="K40" s="37"/>
      <c r="L40" s="37"/>
      <c r="M40" s="37"/>
      <c r="N40" s="37"/>
      <c r="O40" s="37"/>
      <c r="P40" s="35"/>
      <c r="Q40" s="35"/>
      <c r="R40" s="35"/>
      <c r="S40" s="35"/>
      <c r="T40" s="35"/>
      <c r="U40" s="35"/>
    </row>
    <row r="41" spans="2:21">
      <c r="B41" s="37"/>
      <c r="C41" s="37"/>
      <c r="D41" s="37"/>
      <c r="E41" s="3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5"/>
      <c r="Q41" s="35"/>
      <c r="R41" s="35"/>
      <c r="S41" s="35"/>
      <c r="T41" s="35"/>
      <c r="U41" s="35"/>
    </row>
    <row r="42" spans="2:21">
      <c r="B42" s="32" t="s">
        <v>106</v>
      </c>
      <c r="C42" s="56"/>
      <c r="D42" s="56"/>
      <c r="E42" s="35"/>
      <c r="F42" s="56"/>
      <c r="G42" s="42"/>
      <c r="H42" s="56"/>
      <c r="I42" s="56"/>
      <c r="J42" s="56"/>
      <c r="K42" s="56"/>
      <c r="L42" s="37"/>
      <c r="M42" s="37"/>
      <c r="N42" s="37"/>
      <c r="O42" s="37"/>
      <c r="P42" s="35"/>
      <c r="Q42" s="35"/>
      <c r="R42" s="35"/>
      <c r="S42" s="35"/>
      <c r="T42" s="35"/>
      <c r="U42" s="35"/>
    </row>
    <row r="43" spans="2:21">
      <c r="B43" s="237" t="s">
        <v>16</v>
      </c>
      <c r="C43" s="238"/>
      <c r="D43" s="237" t="s">
        <v>10</v>
      </c>
      <c r="E43" s="239"/>
      <c r="F43" s="238"/>
      <c r="G43" s="237" t="s">
        <v>11</v>
      </c>
      <c r="H43" s="239"/>
      <c r="I43" s="238"/>
      <c r="J43" s="237" t="s">
        <v>30</v>
      </c>
      <c r="K43" s="239"/>
      <c r="L43" s="238"/>
      <c r="M43" s="239" t="s">
        <v>12</v>
      </c>
      <c r="N43" s="239"/>
      <c r="O43" s="238"/>
      <c r="R43" s="35"/>
      <c r="S43" s="35"/>
      <c r="T43" s="35"/>
      <c r="U43" s="35"/>
    </row>
    <row r="44" spans="2:21">
      <c r="B44" s="243" t="s">
        <v>122</v>
      </c>
      <c r="C44" s="245"/>
      <c r="D44" s="243" t="s">
        <v>123</v>
      </c>
      <c r="E44" s="244"/>
      <c r="F44" s="245"/>
      <c r="G44" s="240">
        <v>42117</v>
      </c>
      <c r="H44" s="241"/>
      <c r="I44" s="242"/>
      <c r="J44" s="243" t="s">
        <v>124</v>
      </c>
      <c r="K44" s="244"/>
      <c r="L44" s="245"/>
      <c r="M44" s="244" t="s">
        <v>125</v>
      </c>
      <c r="N44" s="244"/>
      <c r="O44" s="245"/>
      <c r="R44" s="35"/>
      <c r="S44" s="35"/>
      <c r="T44" s="35"/>
      <c r="U44" s="35"/>
    </row>
    <row r="45" spans="2:21">
      <c r="B45" s="243" t="s">
        <v>113</v>
      </c>
      <c r="C45" s="245"/>
      <c r="D45" s="249" t="s">
        <v>114</v>
      </c>
      <c r="E45" s="244"/>
      <c r="F45" s="245"/>
      <c r="G45" s="240">
        <v>42103</v>
      </c>
      <c r="H45" s="241"/>
      <c r="I45" s="242"/>
      <c r="J45" s="243" t="s">
        <v>126</v>
      </c>
      <c r="K45" s="244"/>
      <c r="L45" s="245"/>
      <c r="M45" s="244" t="s">
        <v>125</v>
      </c>
      <c r="N45" s="244"/>
      <c r="O45" s="245"/>
      <c r="R45" s="35"/>
      <c r="S45" s="35"/>
      <c r="T45" s="35"/>
      <c r="U45" s="35"/>
    </row>
    <row r="46" spans="2:21">
      <c r="B46" s="243" t="s">
        <v>112</v>
      </c>
      <c r="C46" s="245"/>
      <c r="D46" s="249" t="s">
        <v>151</v>
      </c>
      <c r="E46" s="244"/>
      <c r="F46" s="245"/>
      <c r="G46" s="240">
        <v>42315</v>
      </c>
      <c r="H46" s="241"/>
      <c r="I46" s="242"/>
      <c r="J46" s="243" t="s">
        <v>152</v>
      </c>
      <c r="K46" s="244"/>
      <c r="L46" s="245"/>
      <c r="M46" s="244" t="s">
        <v>125</v>
      </c>
      <c r="N46" s="244"/>
      <c r="O46" s="245"/>
      <c r="P46" s="35"/>
      <c r="Q46" s="35"/>
      <c r="R46" s="35"/>
      <c r="S46" s="35"/>
      <c r="T46" s="35"/>
      <c r="U46" s="35"/>
    </row>
    <row r="47" spans="2:21">
      <c r="B47" s="243" t="s">
        <v>115</v>
      </c>
      <c r="C47" s="245"/>
      <c r="D47" s="243" t="s">
        <v>116</v>
      </c>
      <c r="E47" s="244"/>
      <c r="F47" s="245"/>
      <c r="G47" s="240">
        <v>42098</v>
      </c>
      <c r="H47" s="241"/>
      <c r="I47" s="242"/>
      <c r="J47" s="243" t="s">
        <v>127</v>
      </c>
      <c r="K47" s="244"/>
      <c r="L47" s="245"/>
      <c r="M47" s="244" t="s">
        <v>125</v>
      </c>
      <c r="N47" s="244"/>
      <c r="O47" s="245"/>
      <c r="P47" s="35"/>
      <c r="Q47" s="35"/>
      <c r="R47" s="35"/>
      <c r="S47" s="35"/>
      <c r="T47" s="35"/>
      <c r="U47" s="35"/>
    </row>
    <row r="48" spans="2:21">
      <c r="B48" s="243"/>
      <c r="C48" s="245"/>
      <c r="D48" s="243"/>
      <c r="E48" s="244"/>
      <c r="F48" s="245"/>
      <c r="G48" s="240"/>
      <c r="H48" s="241"/>
      <c r="I48" s="242"/>
      <c r="J48" s="243"/>
      <c r="K48" s="244"/>
      <c r="L48" s="245"/>
      <c r="M48" s="244"/>
      <c r="N48" s="244"/>
      <c r="O48" s="245"/>
      <c r="P48" s="35"/>
      <c r="Q48" s="35"/>
      <c r="R48" s="35"/>
      <c r="S48" s="35"/>
      <c r="T48" s="35"/>
      <c r="U48" s="35"/>
    </row>
    <row r="49" spans="2:21">
      <c r="B49" s="243"/>
      <c r="C49" s="245"/>
      <c r="D49" s="243"/>
      <c r="E49" s="244"/>
      <c r="F49" s="245"/>
      <c r="G49" s="240"/>
      <c r="H49" s="241"/>
      <c r="I49" s="242"/>
      <c r="J49" s="243"/>
      <c r="K49" s="244"/>
      <c r="L49" s="245"/>
      <c r="M49" s="244"/>
      <c r="N49" s="244"/>
      <c r="O49" s="245"/>
      <c r="P49" s="35"/>
      <c r="Q49" s="35"/>
      <c r="R49" s="35"/>
      <c r="S49" s="35"/>
      <c r="T49" s="35"/>
      <c r="U49" s="35"/>
    </row>
    <row r="50" spans="2:21">
      <c r="B50" s="243"/>
      <c r="C50" s="245"/>
      <c r="D50" s="243"/>
      <c r="E50" s="244"/>
      <c r="F50" s="245"/>
      <c r="G50" s="240"/>
      <c r="H50" s="241"/>
      <c r="I50" s="242"/>
      <c r="J50" s="243"/>
      <c r="K50" s="244"/>
      <c r="L50" s="245"/>
      <c r="M50" s="244"/>
      <c r="N50" s="244"/>
      <c r="O50" s="245"/>
      <c r="P50" s="35"/>
      <c r="Q50" s="35"/>
      <c r="R50" s="35"/>
      <c r="S50" s="35"/>
      <c r="T50" s="35"/>
      <c r="U50" s="35"/>
    </row>
    <row r="51" spans="2:21">
      <c r="P51" s="35"/>
      <c r="Q51" s="35"/>
      <c r="R51" s="35"/>
      <c r="S51" s="35"/>
      <c r="T51" s="35"/>
      <c r="U51" s="35"/>
    </row>
    <row r="52" spans="2:21" ht="13.5" thickBot="1">
      <c r="B52" s="37"/>
      <c r="C52" s="32"/>
      <c r="D52" s="37"/>
      <c r="E52" s="37"/>
      <c r="F52" s="37"/>
      <c r="G52" s="37"/>
      <c r="H52" s="32"/>
      <c r="I52" s="32"/>
      <c r="J52" s="32"/>
      <c r="K52" s="32"/>
      <c r="L52" s="32"/>
      <c r="M52" s="34"/>
      <c r="N52" s="34"/>
      <c r="O52" s="57"/>
      <c r="P52" s="58"/>
    </row>
    <row r="53" spans="2:21">
      <c r="B53" s="59" t="s">
        <v>31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8"/>
      <c r="P53" s="58"/>
    </row>
    <row r="54" spans="2:21">
      <c r="B54" s="34"/>
      <c r="C54" s="34"/>
      <c r="D54" s="34"/>
      <c r="E54" s="83" t="s">
        <v>32</v>
      </c>
      <c r="F54" s="84"/>
      <c r="G54" s="85"/>
      <c r="H54" s="86" t="s">
        <v>33</v>
      </c>
      <c r="I54" s="86"/>
      <c r="J54" s="87"/>
      <c r="K54" s="86" t="s">
        <v>34</v>
      </c>
      <c r="L54" s="84"/>
      <c r="M54" s="86"/>
      <c r="N54" s="88"/>
      <c r="O54" s="89"/>
      <c r="P54" s="33"/>
    </row>
    <row r="55" spans="2:21" ht="13.5">
      <c r="B55" s="246" t="s">
        <v>35</v>
      </c>
      <c r="C55" s="247"/>
      <c r="D55" s="248"/>
      <c r="E55" s="90" t="s">
        <v>6</v>
      </c>
      <c r="F55" s="91"/>
      <c r="G55" s="92"/>
      <c r="H55" s="91"/>
      <c r="I55" s="93"/>
      <c r="J55" s="94"/>
      <c r="K55" s="93"/>
      <c r="L55" s="91"/>
      <c r="M55" s="93"/>
      <c r="N55" s="91"/>
      <c r="O55" s="92"/>
      <c r="P55" s="33"/>
    </row>
    <row r="56" spans="2:21">
      <c r="B56" s="58"/>
      <c r="C56" s="58"/>
      <c r="D56" s="58"/>
      <c r="E56" s="58"/>
      <c r="F56" s="58"/>
      <c r="G56" s="58"/>
      <c r="H56" s="58"/>
      <c r="I56" s="80"/>
      <c r="J56" s="80"/>
      <c r="K56" s="58"/>
      <c r="L56" s="58"/>
      <c r="M56" s="58"/>
      <c r="N56" s="58"/>
      <c r="O56" s="58"/>
      <c r="P56" s="58"/>
    </row>
  </sheetData>
  <sheetProtection selectLockedCells="1" selectUnlockedCells="1"/>
  <sortState ref="M29:O30">
    <sortCondition sortBy="cellColor" ref="O26" dxfId="0"/>
  </sortState>
  <mergeCells count="48">
    <mergeCell ref="M50:O50"/>
    <mergeCell ref="B49:C49"/>
    <mergeCell ref="D49:F49"/>
    <mergeCell ref="G49:I49"/>
    <mergeCell ref="J49:L49"/>
    <mergeCell ref="M49:O49"/>
    <mergeCell ref="B48:C48"/>
    <mergeCell ref="D48:F48"/>
    <mergeCell ref="G48:I48"/>
    <mergeCell ref="G50:I50"/>
    <mergeCell ref="J50:L50"/>
    <mergeCell ref="M2:N2"/>
    <mergeCell ref="E9:H9"/>
    <mergeCell ref="L3:M3"/>
    <mergeCell ref="N3:O3"/>
    <mergeCell ref="N15:O15"/>
    <mergeCell ref="B6:O6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S10:T10"/>
    <mergeCell ref="B43:C43"/>
    <mergeCell ref="D43:F43"/>
    <mergeCell ref="G43:I43"/>
    <mergeCell ref="J43:L43"/>
    <mergeCell ref="M43:O43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G94"/>
  <sheetViews>
    <sheetView view="pageBreakPreview" zoomScaleSheetLayoutView="100" workbookViewId="0">
      <selection activeCell="D28" sqref="D28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11.21875" style="1" customWidth="1"/>
    <col min="5" max="5" width="6.109375" style="11" customWidth="1"/>
    <col min="6" max="6" width="4.44140625" style="11" customWidth="1"/>
    <col min="7" max="7" width="7.77734375" style="11" customWidth="1"/>
    <col min="8" max="8" width="4.44140625" style="11" customWidth="1"/>
    <col min="9" max="9" width="7.77734375" style="11" customWidth="1"/>
    <col min="10" max="10" width="4.5546875" style="5" customWidth="1"/>
    <col min="11" max="11" width="7.77734375" style="1" customWidth="1"/>
    <col min="12" max="13" width="7.88671875" style="1" customWidth="1"/>
    <col min="14" max="14" width="6.5546875" style="1" customWidth="1"/>
    <col min="15" max="15" width="4.5546875" style="1" customWidth="1"/>
    <col min="16" max="17" width="1.6640625" style="1" customWidth="1"/>
    <col min="18" max="18" width="9.6640625" style="1" customWidth="1"/>
    <col min="19" max="26" width="9.6640625" style="82" customWidth="1"/>
    <col min="27" max="189" width="9.6640625" style="1" customWidth="1"/>
    <col min="190" max="16384" width="9.6640625" style="208"/>
  </cols>
  <sheetData>
    <row r="3" spans="1:17">
      <c r="M3" s="142" t="s">
        <v>8</v>
      </c>
      <c r="N3" s="258" t="str">
        <f>Data1!$N$3</f>
        <v>3 PAGES</v>
      </c>
      <c r="O3" s="258"/>
      <c r="P3" s="10"/>
    </row>
    <row r="4" spans="1:17" ht="14.1" customHeight="1"/>
    <row r="5" spans="1:17" ht="14.1" customHeight="1">
      <c r="M5" s="208"/>
      <c r="N5" s="208"/>
      <c r="O5" s="208"/>
      <c r="P5" s="208"/>
    </row>
    <row r="6" spans="1:17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6"/>
    </row>
    <row r="7" spans="1:17" ht="14.1" customHeight="1"/>
    <row r="8" spans="1:17" ht="14.1" customHeight="1">
      <c r="B8" s="6" t="s">
        <v>72</v>
      </c>
      <c r="D8" s="251">
        <f>Data1!$E$9</f>
        <v>42376</v>
      </c>
      <c r="E8" s="251"/>
      <c r="F8" s="251"/>
      <c r="G8" s="209"/>
      <c r="H8" s="178"/>
      <c r="I8" s="178"/>
      <c r="K8" s="5"/>
      <c r="M8" s="7" t="s">
        <v>107</v>
      </c>
      <c r="N8" s="5" t="str">
        <f>Data1!$N$9</f>
        <v>PSA/BMCL/16/014</v>
      </c>
      <c r="O8" s="5"/>
      <c r="P8" s="2"/>
    </row>
    <row r="9" spans="1:17" ht="14.1" customHeight="1">
      <c r="A9" s="5"/>
      <c r="B9" s="2"/>
      <c r="C9" s="2"/>
      <c r="D9" s="2"/>
      <c r="E9" s="4"/>
      <c r="F9" s="4"/>
      <c r="G9" s="4"/>
      <c r="H9" s="4"/>
      <c r="I9" s="4"/>
      <c r="K9" s="3"/>
      <c r="M9" s="8"/>
      <c r="N9" s="2"/>
      <c r="O9" s="2"/>
      <c r="P9" s="2"/>
    </row>
    <row r="10" spans="1:17" ht="14.1" customHeight="1">
      <c r="A10" s="2"/>
      <c r="B10" s="2"/>
      <c r="C10" s="2"/>
      <c r="D10" s="2"/>
      <c r="E10" s="4"/>
      <c r="F10" s="4"/>
      <c r="G10" s="4"/>
      <c r="H10" s="4"/>
      <c r="I10" s="4"/>
      <c r="K10" s="2"/>
      <c r="M10" s="8"/>
      <c r="N10" s="2"/>
      <c r="O10" s="2"/>
    </row>
    <row r="11" spans="1:17" ht="14.1" customHeight="1">
      <c r="A11" s="5"/>
      <c r="B11" s="6" t="s">
        <v>1</v>
      </c>
      <c r="D11" s="5" t="str">
        <f>Data1!$E$21</f>
        <v>Caliper Gauge</v>
      </c>
      <c r="F11" s="196"/>
      <c r="G11" s="196"/>
      <c r="H11" s="196"/>
      <c r="I11" s="196"/>
      <c r="K11" s="6"/>
      <c r="M11" s="7" t="s">
        <v>108</v>
      </c>
      <c r="N11" s="97" t="str">
        <f>Data1!$N$22</f>
        <v xml:space="preserve">2015-ID-47                                        </v>
      </c>
      <c r="O11" s="5"/>
      <c r="P11" s="2"/>
    </row>
    <row r="12" spans="1:17" ht="14.1" customHeight="1">
      <c r="A12" s="5"/>
      <c r="D12" s="5" t="str">
        <f>Data1!$N$21</f>
        <v>N/A  /  G-P-</v>
      </c>
      <c r="K12" s="2"/>
      <c r="L12" s="2"/>
      <c r="M12" s="18"/>
      <c r="N12" s="5"/>
      <c r="O12" s="2"/>
      <c r="P12" s="2"/>
    </row>
    <row r="13" spans="1:17" ht="14.1" customHeight="1">
      <c r="A13" s="5" t="s">
        <v>0</v>
      </c>
      <c r="B13" s="5"/>
      <c r="C13" s="5"/>
      <c r="D13" s="5"/>
      <c r="E13" s="196"/>
      <c r="F13" s="196"/>
      <c r="G13" s="196"/>
      <c r="H13" s="196"/>
      <c r="I13" s="196"/>
      <c r="K13" s="5"/>
      <c r="L13" s="5"/>
      <c r="M13" s="5"/>
      <c r="N13" s="5"/>
      <c r="O13" s="5"/>
      <c r="P13" s="5"/>
    </row>
    <row r="14" spans="1:17" s="1" customFormat="1" ht="14.1" customHeight="1">
      <c r="B14" s="273" t="s">
        <v>3</v>
      </c>
      <c r="C14" s="274"/>
      <c r="D14" s="275"/>
      <c r="E14" s="269" t="s">
        <v>128</v>
      </c>
      <c r="F14" s="270"/>
      <c r="G14" s="259" t="s">
        <v>55</v>
      </c>
      <c r="H14" s="260"/>
      <c r="I14" s="260"/>
      <c r="J14" s="261"/>
      <c r="K14" s="259" t="s">
        <v>102</v>
      </c>
      <c r="L14" s="260"/>
      <c r="M14" s="260"/>
      <c r="N14" s="260"/>
      <c r="O14" s="260"/>
      <c r="P14" s="261"/>
      <c r="Q14" s="98"/>
    </row>
    <row r="15" spans="1:17" s="1" customFormat="1" ht="14.1" customHeight="1">
      <c r="B15" s="267"/>
      <c r="C15" s="276"/>
      <c r="D15" s="268"/>
      <c r="E15" s="267" t="s">
        <v>73</v>
      </c>
      <c r="F15" s="268"/>
      <c r="G15" s="262" t="s">
        <v>51</v>
      </c>
      <c r="H15" s="263"/>
      <c r="I15" s="262" t="s">
        <v>53</v>
      </c>
      <c r="J15" s="263"/>
      <c r="K15" s="96" t="s">
        <v>17</v>
      </c>
      <c r="L15" s="96" t="s">
        <v>18</v>
      </c>
      <c r="M15" s="96" t="s">
        <v>19</v>
      </c>
      <c r="N15" s="96" t="s">
        <v>13</v>
      </c>
      <c r="O15" s="186" t="s">
        <v>20</v>
      </c>
      <c r="P15" s="187"/>
      <c r="Q15" s="98"/>
    </row>
    <row r="16" spans="1:17" s="1" customFormat="1" ht="14.1" customHeight="1">
      <c r="B16" s="193"/>
      <c r="C16" s="194"/>
      <c r="D16" s="195"/>
      <c r="E16" s="99"/>
      <c r="F16" s="100"/>
      <c r="G16" s="193"/>
      <c r="H16" s="195"/>
      <c r="I16" s="194"/>
      <c r="J16" s="101"/>
      <c r="K16" s="117"/>
      <c r="L16" s="118"/>
      <c r="M16" s="118"/>
      <c r="N16" s="95"/>
      <c r="O16" s="102"/>
      <c r="P16" s="21"/>
      <c r="Q16" s="98"/>
    </row>
    <row r="17" spans="2:26" s="1" customFormat="1" ht="14.1" customHeight="1">
      <c r="B17" s="179" t="s">
        <v>71</v>
      </c>
      <c r="C17" s="191"/>
      <c r="D17" s="180"/>
      <c r="E17" s="61"/>
      <c r="F17" s="77"/>
      <c r="G17" s="78"/>
      <c r="H17" s="77"/>
      <c r="I17" s="79"/>
      <c r="J17" s="77"/>
      <c r="K17" s="119"/>
      <c r="L17" s="120"/>
      <c r="M17" s="120"/>
      <c r="N17" s="22"/>
      <c r="O17" s="113"/>
      <c r="P17" s="24"/>
      <c r="Q17" s="98"/>
      <c r="S17" s="75" t="s">
        <v>62</v>
      </c>
      <c r="T17" s="75" t="s">
        <v>61</v>
      </c>
      <c r="U17" s="75" t="s">
        <v>63</v>
      </c>
      <c r="V17" s="75" t="s">
        <v>64</v>
      </c>
      <c r="W17" s="103" t="s">
        <v>65</v>
      </c>
      <c r="X17" s="103" t="s">
        <v>57</v>
      </c>
      <c r="Y17" s="103" t="s">
        <v>56</v>
      </c>
      <c r="Z17" s="103" t="s">
        <v>66</v>
      </c>
    </row>
    <row r="18" spans="2:26" s="1" customFormat="1" ht="14.1" customHeight="1">
      <c r="B18" s="72"/>
      <c r="C18" s="191" t="s">
        <v>74</v>
      </c>
      <c r="D18" s="180"/>
      <c r="E18" s="182">
        <v>0.5</v>
      </c>
      <c r="F18" s="112" t="s">
        <v>129</v>
      </c>
      <c r="G18" s="271" t="s">
        <v>130</v>
      </c>
      <c r="H18" s="272"/>
      <c r="I18" s="271" t="s">
        <v>130</v>
      </c>
      <c r="J18" s="272"/>
      <c r="K18" s="127"/>
      <c r="L18" s="127"/>
      <c r="M18" s="127"/>
      <c r="N18" s="12" t="e">
        <f>AVERAGE(K18:M18)</f>
        <v>#DIV/0!</v>
      </c>
      <c r="O18" s="145" t="s">
        <v>131</v>
      </c>
      <c r="P18" s="24"/>
      <c r="Q18" s="98"/>
      <c r="S18" s="30">
        <v>2</v>
      </c>
      <c r="T18" s="30"/>
      <c r="U18" s="30"/>
      <c r="V18" s="219">
        <f>E18</f>
        <v>0.5</v>
      </c>
      <c r="W18" s="106">
        <f>V18*S18%</f>
        <v>0.01</v>
      </c>
      <c r="X18" s="106">
        <f>+V18-W18</f>
        <v>0.49</v>
      </c>
      <c r="Y18" s="106">
        <f>+V18+W18</f>
        <v>0.51</v>
      </c>
      <c r="Z18" s="106" t="e">
        <f>OR(N18&lt;G18,N18&gt;I18)</f>
        <v>#DIV/0!</v>
      </c>
    </row>
    <row r="19" spans="2:26" s="1" customFormat="1" ht="14.1" customHeight="1">
      <c r="B19" s="115"/>
      <c r="C19" s="128"/>
      <c r="D19" s="116"/>
      <c r="E19" s="182">
        <v>1</v>
      </c>
      <c r="F19" s="112" t="s">
        <v>129</v>
      </c>
      <c r="G19" s="271" t="s">
        <v>130</v>
      </c>
      <c r="H19" s="272"/>
      <c r="I19" s="271" t="s">
        <v>130</v>
      </c>
      <c r="J19" s="272"/>
      <c r="K19" s="121"/>
      <c r="L19" s="121"/>
      <c r="M19" s="121"/>
      <c r="N19" s="12" t="e">
        <f>AVERAGE(K19:M19)</f>
        <v>#DIV/0!</v>
      </c>
      <c r="O19" s="145" t="s">
        <v>131</v>
      </c>
      <c r="P19" s="24"/>
      <c r="Q19" s="98"/>
      <c r="S19" s="30">
        <v>2</v>
      </c>
      <c r="T19" s="30"/>
      <c r="U19" s="30"/>
      <c r="V19" s="219">
        <f t="shared" ref="V19:V26" si="0">E19</f>
        <v>1</v>
      </c>
      <c r="W19" s="106">
        <f>V19*S19%</f>
        <v>0.02</v>
      </c>
      <c r="X19" s="106">
        <f t="shared" ref="X19:X26" si="1">+V19-W19</f>
        <v>0.98</v>
      </c>
      <c r="Y19" s="106">
        <f t="shared" ref="Y19:Y26" si="2">+V19+W19</f>
        <v>1.02</v>
      </c>
      <c r="Z19" s="106" t="e">
        <f t="shared" ref="Z19:Z26" si="3">OR(N19&lt;G19,N19&gt;I19)</f>
        <v>#DIV/0!</v>
      </c>
    </row>
    <row r="20" spans="2:26" s="1" customFormat="1" ht="14.1" customHeight="1">
      <c r="B20" s="72"/>
      <c r="C20" s="191"/>
      <c r="D20" s="180"/>
      <c r="E20" s="182">
        <v>1.5</v>
      </c>
      <c r="F20" s="112" t="s">
        <v>129</v>
      </c>
      <c r="G20" s="271" t="s">
        <v>130</v>
      </c>
      <c r="H20" s="272"/>
      <c r="I20" s="271" t="s">
        <v>130</v>
      </c>
      <c r="J20" s="272"/>
      <c r="K20" s="121"/>
      <c r="L20" s="121"/>
      <c r="M20" s="121"/>
      <c r="N20" s="12" t="e">
        <f t="shared" ref="N20:N44" si="4">AVERAGE(K20:M20)</f>
        <v>#DIV/0!</v>
      </c>
      <c r="O20" s="145" t="s">
        <v>131</v>
      </c>
      <c r="P20" s="24"/>
      <c r="Q20" s="98"/>
      <c r="S20" s="30">
        <v>2</v>
      </c>
      <c r="T20" s="30"/>
      <c r="U20" s="30"/>
      <c r="V20" s="219">
        <f t="shared" si="0"/>
        <v>1.5</v>
      </c>
      <c r="W20" s="106">
        <f t="shared" ref="W20:W21" si="5">V20*S20%</f>
        <v>0.03</v>
      </c>
      <c r="X20" s="106">
        <f t="shared" si="1"/>
        <v>1.47</v>
      </c>
      <c r="Y20" s="106">
        <f t="shared" si="2"/>
        <v>1.53</v>
      </c>
      <c r="Z20" s="106" t="e">
        <f t="shared" si="3"/>
        <v>#DIV/0!</v>
      </c>
    </row>
    <row r="21" spans="2:26" s="1" customFormat="1" ht="14.1" customHeight="1">
      <c r="B21" s="72"/>
      <c r="C21" s="191"/>
      <c r="D21" s="180"/>
      <c r="E21" s="182">
        <v>2</v>
      </c>
      <c r="F21" s="112" t="s">
        <v>129</v>
      </c>
      <c r="G21" s="271" t="s">
        <v>130</v>
      </c>
      <c r="H21" s="272"/>
      <c r="I21" s="271" t="s">
        <v>130</v>
      </c>
      <c r="J21" s="272"/>
      <c r="K21" s="121"/>
      <c r="L21" s="121"/>
      <c r="M21" s="121"/>
      <c r="N21" s="12" t="e">
        <f t="shared" si="4"/>
        <v>#DIV/0!</v>
      </c>
      <c r="O21" s="145" t="s">
        <v>131</v>
      </c>
      <c r="P21" s="24"/>
      <c r="Q21" s="98"/>
      <c r="S21" s="30">
        <v>2</v>
      </c>
      <c r="T21" s="30"/>
      <c r="U21" s="30"/>
      <c r="V21" s="219">
        <f t="shared" si="0"/>
        <v>2</v>
      </c>
      <c r="W21" s="106">
        <f t="shared" si="5"/>
        <v>0.04</v>
      </c>
      <c r="X21" s="106">
        <f t="shared" si="1"/>
        <v>1.96</v>
      </c>
      <c r="Y21" s="106">
        <f t="shared" si="2"/>
        <v>2.04</v>
      </c>
      <c r="Z21" s="106" t="e">
        <f t="shared" si="3"/>
        <v>#DIV/0!</v>
      </c>
    </row>
    <row r="22" spans="2:26" s="1" customFormat="1" ht="14.1" customHeight="1">
      <c r="B22" s="72"/>
      <c r="C22" s="191"/>
      <c r="D22" s="180"/>
      <c r="E22" s="61"/>
      <c r="F22" s="104"/>
      <c r="G22" s="189"/>
      <c r="H22" s="104"/>
      <c r="I22" s="190"/>
      <c r="J22" s="104"/>
      <c r="K22" s="121"/>
      <c r="L22" s="121"/>
      <c r="M22" s="121"/>
      <c r="N22" s="12"/>
      <c r="O22" s="114"/>
      <c r="P22" s="24"/>
      <c r="Q22" s="98"/>
      <c r="S22" s="30"/>
      <c r="T22" s="30"/>
      <c r="U22" s="30"/>
      <c r="V22" s="105"/>
      <c r="W22" s="224"/>
      <c r="X22" s="224"/>
      <c r="Y22" s="224"/>
      <c r="Z22" s="106"/>
    </row>
    <row r="23" spans="2:26" s="1" customFormat="1" ht="13.5" customHeight="1">
      <c r="B23" s="115" t="s">
        <v>76</v>
      </c>
      <c r="C23" s="128"/>
      <c r="D23" s="180"/>
      <c r="E23" s="61"/>
      <c r="F23" s="104"/>
      <c r="G23" s="78"/>
      <c r="H23" s="104"/>
      <c r="I23" s="79"/>
      <c r="J23" s="104"/>
      <c r="K23" s="119"/>
      <c r="L23" s="119"/>
      <c r="M23" s="119"/>
      <c r="N23" s="12"/>
      <c r="O23" s="114"/>
      <c r="P23" s="24" t="str">
        <f t="shared" ref="P23:P27" si="6">IF(Z23=TRUE,"*","")</f>
        <v/>
      </c>
      <c r="Q23" s="98"/>
      <c r="S23" s="75" t="s">
        <v>62</v>
      </c>
      <c r="T23" s="75" t="s">
        <v>61</v>
      </c>
      <c r="U23" s="75" t="s">
        <v>63</v>
      </c>
      <c r="V23" s="75" t="s">
        <v>64</v>
      </c>
      <c r="W23" s="225" t="s">
        <v>65</v>
      </c>
      <c r="X23" s="225" t="s">
        <v>57</v>
      </c>
      <c r="Y23" s="225" t="s">
        <v>56</v>
      </c>
      <c r="Z23" s="103" t="s">
        <v>66</v>
      </c>
    </row>
    <row r="24" spans="2:26" s="1" customFormat="1" ht="13.5" customHeight="1">
      <c r="B24" s="115"/>
      <c r="C24" s="128" t="s">
        <v>77</v>
      </c>
      <c r="D24" s="116"/>
      <c r="E24" s="61">
        <v>525</v>
      </c>
      <c r="F24" s="104" t="s">
        <v>67</v>
      </c>
      <c r="G24" s="78">
        <f t="shared" ref="G24:G26" si="7">X24</f>
        <v>498.75</v>
      </c>
      <c r="H24" s="111" t="s">
        <v>67</v>
      </c>
      <c r="I24" s="79">
        <f t="shared" ref="I24:I26" si="8">Y24</f>
        <v>551.25</v>
      </c>
      <c r="J24" s="173" t="s">
        <v>67</v>
      </c>
      <c r="K24" s="222"/>
      <c r="L24" s="222"/>
      <c r="M24" s="222"/>
      <c r="N24" s="22" t="e">
        <f t="shared" si="4"/>
        <v>#DIV/0!</v>
      </c>
      <c r="O24" s="176" t="s">
        <v>67</v>
      </c>
      <c r="P24" s="24" t="e">
        <f t="shared" si="6"/>
        <v>#DIV/0!</v>
      </c>
      <c r="Q24" s="98"/>
      <c r="S24" s="30">
        <v>5</v>
      </c>
      <c r="T24" s="30"/>
      <c r="U24" s="30">
        <v>1</v>
      </c>
      <c r="V24" s="105">
        <f t="shared" si="0"/>
        <v>525</v>
      </c>
      <c r="W24" s="224">
        <f>V24*(S24/100)+T24*U24</f>
        <v>26.25</v>
      </c>
      <c r="X24" s="224">
        <f t="shared" si="1"/>
        <v>498.75</v>
      </c>
      <c r="Y24" s="224">
        <f t="shared" si="2"/>
        <v>551.25</v>
      </c>
      <c r="Z24" s="109" t="e">
        <f t="shared" si="3"/>
        <v>#DIV/0!</v>
      </c>
    </row>
    <row r="25" spans="2:26" s="1" customFormat="1" ht="13.5" customHeight="1">
      <c r="B25" s="179"/>
      <c r="C25" s="128" t="s">
        <v>77</v>
      </c>
      <c r="D25" s="116"/>
      <c r="E25" s="61">
        <v>1000</v>
      </c>
      <c r="F25" s="104" t="s">
        <v>67</v>
      </c>
      <c r="G25" s="78">
        <f t="shared" si="7"/>
        <v>950</v>
      </c>
      <c r="H25" s="154" t="s">
        <v>67</v>
      </c>
      <c r="I25" s="171">
        <f t="shared" si="8"/>
        <v>1050</v>
      </c>
      <c r="J25" s="173" t="s">
        <v>67</v>
      </c>
      <c r="K25" s="175"/>
      <c r="L25" s="175"/>
      <c r="M25" s="175"/>
      <c r="N25" s="22" t="e">
        <f t="shared" si="4"/>
        <v>#DIV/0!</v>
      </c>
      <c r="O25" s="176" t="s">
        <v>67</v>
      </c>
      <c r="P25" s="24" t="e">
        <f t="shared" si="6"/>
        <v>#DIV/0!</v>
      </c>
      <c r="Q25" s="98"/>
      <c r="S25" s="30">
        <v>5</v>
      </c>
      <c r="T25" s="30"/>
      <c r="U25" s="30">
        <v>1</v>
      </c>
      <c r="V25" s="105">
        <f t="shared" si="0"/>
        <v>1000</v>
      </c>
      <c r="W25" s="224">
        <f t="shared" ref="W25:W27" si="9">V25*(S25/100)+T25*U25</f>
        <v>50</v>
      </c>
      <c r="X25" s="224">
        <f t="shared" si="1"/>
        <v>950</v>
      </c>
      <c r="Y25" s="224">
        <f t="shared" si="2"/>
        <v>1050</v>
      </c>
      <c r="Z25" s="109" t="e">
        <f t="shared" si="3"/>
        <v>#DIV/0!</v>
      </c>
    </row>
    <row r="26" spans="2:26" s="1" customFormat="1" ht="13.5" customHeight="1">
      <c r="B26" s="179"/>
      <c r="C26" s="128" t="s">
        <v>77</v>
      </c>
      <c r="D26" s="116"/>
      <c r="E26" s="61">
        <v>1500</v>
      </c>
      <c r="F26" s="104" t="s">
        <v>67</v>
      </c>
      <c r="G26" s="78">
        <f t="shared" si="7"/>
        <v>1425</v>
      </c>
      <c r="H26" s="154" t="s">
        <v>67</v>
      </c>
      <c r="I26" s="171">
        <f t="shared" si="8"/>
        <v>1575</v>
      </c>
      <c r="J26" s="173" t="s">
        <v>67</v>
      </c>
      <c r="K26" s="175"/>
      <c r="L26" s="175"/>
      <c r="M26" s="175"/>
      <c r="N26" s="22" t="e">
        <f t="shared" si="4"/>
        <v>#DIV/0!</v>
      </c>
      <c r="O26" s="176" t="s">
        <v>67</v>
      </c>
      <c r="P26" s="24" t="e">
        <f t="shared" si="6"/>
        <v>#DIV/0!</v>
      </c>
      <c r="Q26" s="98"/>
      <c r="S26" s="30">
        <v>5</v>
      </c>
      <c r="T26" s="30"/>
      <c r="U26" s="30">
        <v>1</v>
      </c>
      <c r="V26" s="105">
        <f t="shared" si="0"/>
        <v>1500</v>
      </c>
      <c r="W26" s="224">
        <f t="shared" si="9"/>
        <v>75</v>
      </c>
      <c r="X26" s="224">
        <f t="shared" si="1"/>
        <v>1425</v>
      </c>
      <c r="Y26" s="224">
        <f t="shared" si="2"/>
        <v>1575</v>
      </c>
      <c r="Z26" s="109" t="e">
        <f t="shared" si="3"/>
        <v>#DIV/0!</v>
      </c>
    </row>
    <row r="27" spans="2:26" s="1" customFormat="1" ht="13.5" customHeight="1">
      <c r="B27" s="72"/>
      <c r="C27" s="128" t="s">
        <v>77</v>
      </c>
      <c r="D27" s="116"/>
      <c r="E27" s="61">
        <v>2000</v>
      </c>
      <c r="F27" s="104" t="s">
        <v>67</v>
      </c>
      <c r="G27" s="78">
        <f>X27</f>
        <v>1900</v>
      </c>
      <c r="H27" s="154" t="s">
        <v>67</v>
      </c>
      <c r="I27" s="171">
        <f>Y27</f>
        <v>2100</v>
      </c>
      <c r="J27" s="173" t="s">
        <v>67</v>
      </c>
      <c r="K27" s="175"/>
      <c r="L27" s="175"/>
      <c r="M27" s="175"/>
      <c r="N27" s="22" t="e">
        <f t="shared" si="4"/>
        <v>#DIV/0!</v>
      </c>
      <c r="O27" s="176" t="s">
        <v>67</v>
      </c>
      <c r="P27" s="24" t="e">
        <f t="shared" si="6"/>
        <v>#DIV/0!</v>
      </c>
      <c r="Q27" s="98"/>
      <c r="S27" s="30">
        <v>5</v>
      </c>
      <c r="T27" s="30"/>
      <c r="U27" s="30">
        <v>1</v>
      </c>
      <c r="V27" s="105">
        <f>E27</f>
        <v>2000</v>
      </c>
      <c r="W27" s="224">
        <f t="shared" si="9"/>
        <v>100</v>
      </c>
      <c r="X27" s="224">
        <f>+V27-W27</f>
        <v>1900</v>
      </c>
      <c r="Y27" s="224">
        <f>+V27+W27</f>
        <v>2100</v>
      </c>
      <c r="Z27" s="109" t="e">
        <f>OR(N27&lt;G27,N27&gt;I27)</f>
        <v>#DIV/0!</v>
      </c>
    </row>
    <row r="28" spans="2:26" s="1" customFormat="1" ht="13.5" customHeight="1">
      <c r="B28" s="72"/>
      <c r="C28" s="129"/>
      <c r="D28" s="110"/>
      <c r="E28" s="61"/>
      <c r="F28" s="104"/>
      <c r="G28" s="78"/>
      <c r="H28" s="154"/>
      <c r="I28" s="171"/>
      <c r="J28" s="173"/>
      <c r="K28" s="175"/>
      <c r="L28" s="175"/>
      <c r="M28" s="175"/>
      <c r="N28" s="22"/>
      <c r="O28" s="176"/>
      <c r="P28" s="24"/>
      <c r="Q28" s="98"/>
      <c r="S28" s="30"/>
      <c r="T28" s="30"/>
      <c r="U28" s="30"/>
      <c r="V28" s="105"/>
      <c r="W28" s="224"/>
      <c r="X28" s="224"/>
      <c r="Y28" s="224"/>
      <c r="Z28" s="109"/>
    </row>
    <row r="29" spans="2:26" s="1" customFormat="1" ht="13.5" customHeight="1">
      <c r="B29" s="115"/>
      <c r="C29" s="128" t="s">
        <v>79</v>
      </c>
      <c r="D29" s="116"/>
      <c r="E29" s="61">
        <v>525</v>
      </c>
      <c r="F29" s="104" t="s">
        <v>67</v>
      </c>
      <c r="G29" s="78">
        <f t="shared" ref="G29:G31" si="10">X29</f>
        <v>498.75</v>
      </c>
      <c r="H29" s="154" t="s">
        <v>67</v>
      </c>
      <c r="I29" s="171">
        <f t="shared" ref="I29:I31" si="11">Y29</f>
        <v>551.25</v>
      </c>
      <c r="J29" s="174" t="s">
        <v>67</v>
      </c>
      <c r="K29" s="222"/>
      <c r="L29" s="222"/>
      <c r="M29" s="222"/>
      <c r="N29" s="22" t="e">
        <f t="shared" si="4"/>
        <v>#DIV/0!</v>
      </c>
      <c r="O29" s="176" t="s">
        <v>67</v>
      </c>
      <c r="P29" s="24" t="e">
        <f t="shared" ref="P29:P32" si="12">IF(Z29=TRUE,"*","")</f>
        <v>#DIV/0!</v>
      </c>
      <c r="Q29" s="98"/>
      <c r="S29" s="30">
        <v>5</v>
      </c>
      <c r="T29" s="30"/>
      <c r="U29" s="30">
        <v>1</v>
      </c>
      <c r="V29" s="105">
        <f t="shared" ref="V29:V31" si="13">E29</f>
        <v>525</v>
      </c>
      <c r="W29" s="224">
        <f>V29*(S29/100)+T29*U29</f>
        <v>26.25</v>
      </c>
      <c r="X29" s="224">
        <f t="shared" ref="X29:X31" si="14">+V29-W29</f>
        <v>498.75</v>
      </c>
      <c r="Y29" s="224">
        <f t="shared" ref="Y29:Y31" si="15">+V29+W29</f>
        <v>551.25</v>
      </c>
      <c r="Z29" s="109" t="e">
        <f t="shared" ref="Z29:Z31" si="16">OR(N29&lt;G29,N29&gt;I29)</f>
        <v>#DIV/0!</v>
      </c>
    </row>
    <row r="30" spans="2:26" s="1" customFormat="1" ht="13.5" customHeight="1">
      <c r="B30" s="179"/>
      <c r="C30" s="128" t="s">
        <v>79</v>
      </c>
      <c r="D30" s="116"/>
      <c r="E30" s="61">
        <v>1000</v>
      </c>
      <c r="F30" s="104" t="s">
        <v>67</v>
      </c>
      <c r="G30" s="78">
        <f t="shared" si="10"/>
        <v>950</v>
      </c>
      <c r="H30" s="154" t="s">
        <v>67</v>
      </c>
      <c r="I30" s="171">
        <f t="shared" si="11"/>
        <v>1050</v>
      </c>
      <c r="J30" s="174" t="s">
        <v>67</v>
      </c>
      <c r="K30" s="175"/>
      <c r="L30" s="175"/>
      <c r="M30" s="175"/>
      <c r="N30" s="22" t="e">
        <f t="shared" si="4"/>
        <v>#DIV/0!</v>
      </c>
      <c r="O30" s="176" t="s">
        <v>67</v>
      </c>
      <c r="P30" s="24" t="e">
        <f t="shared" si="12"/>
        <v>#DIV/0!</v>
      </c>
      <c r="Q30" s="98"/>
      <c r="S30" s="30">
        <v>5</v>
      </c>
      <c r="T30" s="30"/>
      <c r="U30" s="30">
        <v>1</v>
      </c>
      <c r="V30" s="105">
        <f t="shared" si="13"/>
        <v>1000</v>
      </c>
      <c r="W30" s="224">
        <f t="shared" ref="W30:W32" si="17">V30*(S30/100)+T30*U30</f>
        <v>50</v>
      </c>
      <c r="X30" s="224">
        <f t="shared" si="14"/>
        <v>950</v>
      </c>
      <c r="Y30" s="224">
        <f t="shared" si="15"/>
        <v>1050</v>
      </c>
      <c r="Z30" s="109" t="e">
        <f t="shared" si="16"/>
        <v>#DIV/0!</v>
      </c>
    </row>
    <row r="31" spans="2:26" s="1" customFormat="1" ht="13.5" customHeight="1">
      <c r="B31" s="179"/>
      <c r="C31" s="128" t="s">
        <v>79</v>
      </c>
      <c r="D31" s="116"/>
      <c r="E31" s="61">
        <v>1500</v>
      </c>
      <c r="F31" s="104" t="s">
        <v>67</v>
      </c>
      <c r="G31" s="78">
        <f t="shared" si="10"/>
        <v>1425</v>
      </c>
      <c r="H31" s="154" t="s">
        <v>67</v>
      </c>
      <c r="I31" s="171">
        <f t="shared" si="11"/>
        <v>1575</v>
      </c>
      <c r="J31" s="174" t="s">
        <v>67</v>
      </c>
      <c r="K31" s="175"/>
      <c r="L31" s="175"/>
      <c r="M31" s="175"/>
      <c r="N31" s="22" t="e">
        <f t="shared" si="4"/>
        <v>#DIV/0!</v>
      </c>
      <c r="O31" s="176" t="s">
        <v>67</v>
      </c>
      <c r="P31" s="24" t="e">
        <f t="shared" si="12"/>
        <v>#DIV/0!</v>
      </c>
      <c r="Q31" s="98"/>
      <c r="S31" s="30">
        <v>5</v>
      </c>
      <c r="T31" s="30"/>
      <c r="U31" s="30">
        <v>1</v>
      </c>
      <c r="V31" s="105">
        <f t="shared" si="13"/>
        <v>1500</v>
      </c>
      <c r="W31" s="224">
        <f t="shared" si="17"/>
        <v>75</v>
      </c>
      <c r="X31" s="224">
        <f t="shared" si="14"/>
        <v>1425</v>
      </c>
      <c r="Y31" s="224">
        <f t="shared" si="15"/>
        <v>1575</v>
      </c>
      <c r="Z31" s="109" t="e">
        <f t="shared" si="16"/>
        <v>#DIV/0!</v>
      </c>
    </row>
    <row r="32" spans="2:26" s="1" customFormat="1" ht="13.5" customHeight="1">
      <c r="B32" s="72"/>
      <c r="C32" s="128" t="s">
        <v>79</v>
      </c>
      <c r="D32" s="116"/>
      <c r="E32" s="61">
        <v>2000</v>
      </c>
      <c r="F32" s="104" t="s">
        <v>67</v>
      </c>
      <c r="G32" s="78">
        <f>X32</f>
        <v>1900</v>
      </c>
      <c r="H32" s="154" t="s">
        <v>67</v>
      </c>
      <c r="I32" s="171">
        <f>Y32</f>
        <v>2100</v>
      </c>
      <c r="J32" s="173" t="s">
        <v>67</v>
      </c>
      <c r="K32" s="175"/>
      <c r="L32" s="175"/>
      <c r="M32" s="175"/>
      <c r="N32" s="22" t="e">
        <f t="shared" si="4"/>
        <v>#DIV/0!</v>
      </c>
      <c r="O32" s="176" t="s">
        <v>67</v>
      </c>
      <c r="P32" s="24" t="e">
        <f t="shared" si="12"/>
        <v>#DIV/0!</v>
      </c>
      <c r="Q32" s="98"/>
      <c r="S32" s="30">
        <v>5</v>
      </c>
      <c r="T32" s="30"/>
      <c r="U32" s="30">
        <v>1</v>
      </c>
      <c r="V32" s="105">
        <f>E32</f>
        <v>2000</v>
      </c>
      <c r="W32" s="224">
        <f t="shared" si="17"/>
        <v>100</v>
      </c>
      <c r="X32" s="224">
        <f>+V32-W32</f>
        <v>1900</v>
      </c>
      <c r="Y32" s="224">
        <f>+V32+W32</f>
        <v>2100</v>
      </c>
      <c r="Z32" s="109" t="e">
        <f>OR(N32&lt;G32,N32&gt;I32)</f>
        <v>#DIV/0!</v>
      </c>
    </row>
    <row r="33" spans="2:26" s="1" customFormat="1" ht="13.5" customHeight="1">
      <c r="B33" s="72"/>
      <c r="C33" s="191"/>
      <c r="D33" s="180"/>
      <c r="E33" s="61"/>
      <c r="F33" s="104"/>
      <c r="G33" s="78"/>
      <c r="H33" s="154"/>
      <c r="I33" s="171"/>
      <c r="J33" s="174"/>
      <c r="K33" s="175"/>
      <c r="L33" s="175"/>
      <c r="M33" s="175"/>
      <c r="N33" s="22"/>
      <c r="O33" s="176"/>
      <c r="P33" s="24"/>
      <c r="Q33" s="98"/>
      <c r="S33" s="30"/>
      <c r="T33" s="30"/>
      <c r="U33" s="30"/>
      <c r="V33" s="105"/>
      <c r="W33" s="224"/>
      <c r="X33" s="224"/>
      <c r="Y33" s="224"/>
      <c r="Z33" s="109"/>
    </row>
    <row r="34" spans="2:26" s="1" customFormat="1" ht="13.5" customHeight="1">
      <c r="B34" s="115"/>
      <c r="C34" s="128" t="s">
        <v>78</v>
      </c>
      <c r="D34" s="116"/>
      <c r="E34" s="61">
        <v>525</v>
      </c>
      <c r="F34" s="104" t="s">
        <v>67</v>
      </c>
      <c r="G34" s="78">
        <f t="shared" ref="G34:G36" si="18">X34</f>
        <v>498.75</v>
      </c>
      <c r="H34" s="154" t="s">
        <v>67</v>
      </c>
      <c r="I34" s="171">
        <f t="shared" ref="I34:I36" si="19">Y34</f>
        <v>551.25</v>
      </c>
      <c r="J34" s="173" t="s">
        <v>67</v>
      </c>
      <c r="K34" s="222"/>
      <c r="L34" s="222"/>
      <c r="M34" s="222"/>
      <c r="N34" s="22" t="e">
        <f t="shared" si="4"/>
        <v>#DIV/0!</v>
      </c>
      <c r="O34" s="176" t="s">
        <v>67</v>
      </c>
      <c r="P34" s="24" t="e">
        <f t="shared" ref="P34:P37" si="20">IF(Z34=TRUE,"*","")</f>
        <v>#DIV/0!</v>
      </c>
      <c r="Q34" s="98"/>
      <c r="S34" s="30">
        <v>5</v>
      </c>
      <c r="T34" s="30"/>
      <c r="U34" s="30">
        <v>1</v>
      </c>
      <c r="V34" s="105">
        <f t="shared" ref="V34:V36" si="21">E34</f>
        <v>525</v>
      </c>
      <c r="W34" s="224">
        <f>V34*(S34/100)+T34*U34</f>
        <v>26.25</v>
      </c>
      <c r="X34" s="224">
        <f t="shared" ref="X34:X36" si="22">+V34-W34</f>
        <v>498.75</v>
      </c>
      <c r="Y34" s="224">
        <f t="shared" ref="Y34:Y36" si="23">+V34+W34</f>
        <v>551.25</v>
      </c>
      <c r="Z34" s="109" t="e">
        <f t="shared" ref="Z34:Z36" si="24">OR(N34&lt;G34,N34&gt;I34)</f>
        <v>#DIV/0!</v>
      </c>
    </row>
    <row r="35" spans="2:26" s="1" customFormat="1" ht="13.5" customHeight="1">
      <c r="B35" s="179"/>
      <c r="C35" s="128" t="s">
        <v>78</v>
      </c>
      <c r="D35" s="116"/>
      <c r="E35" s="61">
        <v>1000</v>
      </c>
      <c r="F35" s="104" t="s">
        <v>67</v>
      </c>
      <c r="G35" s="78">
        <f t="shared" si="18"/>
        <v>950</v>
      </c>
      <c r="H35" s="154" t="s">
        <v>67</v>
      </c>
      <c r="I35" s="171">
        <f t="shared" si="19"/>
        <v>1050</v>
      </c>
      <c r="J35" s="173" t="s">
        <v>67</v>
      </c>
      <c r="K35" s="175"/>
      <c r="L35" s="175"/>
      <c r="M35" s="175"/>
      <c r="N35" s="22" t="e">
        <f t="shared" si="4"/>
        <v>#DIV/0!</v>
      </c>
      <c r="O35" s="176" t="s">
        <v>67</v>
      </c>
      <c r="P35" s="24" t="e">
        <f t="shared" si="20"/>
        <v>#DIV/0!</v>
      </c>
      <c r="Q35" s="98"/>
      <c r="S35" s="30">
        <v>5</v>
      </c>
      <c r="T35" s="30"/>
      <c r="U35" s="30">
        <v>1</v>
      </c>
      <c r="V35" s="105">
        <f t="shared" si="21"/>
        <v>1000</v>
      </c>
      <c r="W35" s="224">
        <f t="shared" ref="W35:W37" si="25">V35*(S35/100)+T35*U35</f>
        <v>50</v>
      </c>
      <c r="X35" s="224">
        <f t="shared" si="22"/>
        <v>950</v>
      </c>
      <c r="Y35" s="224">
        <f t="shared" si="23"/>
        <v>1050</v>
      </c>
      <c r="Z35" s="109" t="e">
        <f t="shared" si="24"/>
        <v>#DIV/0!</v>
      </c>
    </row>
    <row r="36" spans="2:26" s="1" customFormat="1" ht="13.5" customHeight="1">
      <c r="B36" s="179"/>
      <c r="C36" s="128" t="s">
        <v>78</v>
      </c>
      <c r="D36" s="116"/>
      <c r="E36" s="61">
        <v>1500</v>
      </c>
      <c r="F36" s="104" t="s">
        <v>67</v>
      </c>
      <c r="G36" s="78">
        <f t="shared" si="18"/>
        <v>1425</v>
      </c>
      <c r="H36" s="111" t="s">
        <v>67</v>
      </c>
      <c r="I36" s="79">
        <f t="shared" si="19"/>
        <v>1575</v>
      </c>
      <c r="J36" s="173" t="s">
        <v>67</v>
      </c>
      <c r="K36" s="175"/>
      <c r="L36" s="175"/>
      <c r="M36" s="175"/>
      <c r="N36" s="22" t="e">
        <f t="shared" si="4"/>
        <v>#DIV/0!</v>
      </c>
      <c r="O36" s="176" t="s">
        <v>67</v>
      </c>
      <c r="P36" s="24" t="e">
        <f t="shared" si="20"/>
        <v>#DIV/0!</v>
      </c>
      <c r="Q36" s="98"/>
      <c r="S36" s="30">
        <v>5</v>
      </c>
      <c r="T36" s="30"/>
      <c r="U36" s="30">
        <v>1</v>
      </c>
      <c r="V36" s="105">
        <f t="shared" si="21"/>
        <v>1500</v>
      </c>
      <c r="W36" s="224">
        <f t="shared" si="25"/>
        <v>75</v>
      </c>
      <c r="X36" s="224">
        <f t="shared" si="22"/>
        <v>1425</v>
      </c>
      <c r="Y36" s="224">
        <f t="shared" si="23"/>
        <v>1575</v>
      </c>
      <c r="Z36" s="109" t="e">
        <f t="shared" si="24"/>
        <v>#DIV/0!</v>
      </c>
    </row>
    <row r="37" spans="2:26" s="1" customFormat="1" ht="13.5" customHeight="1">
      <c r="B37" s="72"/>
      <c r="C37" s="128" t="s">
        <v>78</v>
      </c>
      <c r="D37" s="116"/>
      <c r="E37" s="61">
        <v>2000</v>
      </c>
      <c r="F37" s="104" t="s">
        <v>67</v>
      </c>
      <c r="G37" s="78">
        <f>X37</f>
        <v>1900</v>
      </c>
      <c r="H37" s="111" t="s">
        <v>67</v>
      </c>
      <c r="I37" s="79">
        <f>Y37</f>
        <v>2100</v>
      </c>
      <c r="J37" s="173" t="s">
        <v>67</v>
      </c>
      <c r="K37" s="175"/>
      <c r="L37" s="175"/>
      <c r="M37" s="175"/>
      <c r="N37" s="22" t="e">
        <f t="shared" si="4"/>
        <v>#DIV/0!</v>
      </c>
      <c r="O37" s="131" t="s">
        <v>67</v>
      </c>
      <c r="P37" s="24" t="e">
        <f t="shared" si="20"/>
        <v>#DIV/0!</v>
      </c>
      <c r="Q37" s="98"/>
      <c r="S37" s="30">
        <v>5</v>
      </c>
      <c r="T37" s="30"/>
      <c r="U37" s="30">
        <v>1</v>
      </c>
      <c r="V37" s="105">
        <f>E37</f>
        <v>2000</v>
      </c>
      <c r="W37" s="224">
        <f t="shared" si="25"/>
        <v>100</v>
      </c>
      <c r="X37" s="224">
        <f>+V37-W37</f>
        <v>1900</v>
      </c>
      <c r="Y37" s="224">
        <f>+V37+W37</f>
        <v>2100</v>
      </c>
      <c r="Z37" s="109" t="e">
        <f>OR(N37&lt;G37,N37&gt;I37)</f>
        <v>#DIV/0!</v>
      </c>
    </row>
    <row r="38" spans="2:26" s="1" customFormat="1" ht="13.5" customHeight="1">
      <c r="B38" s="72"/>
      <c r="C38" s="128"/>
      <c r="D38" s="116"/>
      <c r="E38" s="61"/>
      <c r="F38" s="104"/>
      <c r="G38" s="78"/>
      <c r="H38" s="111"/>
      <c r="I38" s="79"/>
      <c r="J38" s="173"/>
      <c r="K38" s="223"/>
      <c r="L38" s="223"/>
      <c r="M38" s="223"/>
      <c r="N38" s="22"/>
      <c r="O38" s="131"/>
      <c r="P38" s="24"/>
      <c r="Q38" s="98"/>
      <c r="S38" s="30"/>
      <c r="T38" s="30"/>
      <c r="U38" s="30"/>
      <c r="V38" s="105"/>
      <c r="W38" s="224"/>
      <c r="X38" s="224"/>
      <c r="Y38" s="224"/>
      <c r="Z38" s="109"/>
    </row>
    <row r="39" spans="2:26" s="1" customFormat="1" ht="13.5" customHeight="1">
      <c r="B39" s="115" t="s">
        <v>80</v>
      </c>
      <c r="C39" s="128"/>
      <c r="D39" s="180"/>
      <c r="E39" s="61"/>
      <c r="F39" s="104"/>
      <c r="G39" s="78"/>
      <c r="H39" s="104"/>
      <c r="I39" s="79"/>
      <c r="J39" s="104"/>
      <c r="K39" s="119"/>
      <c r="L39" s="119"/>
      <c r="M39" s="119"/>
      <c r="N39" s="22"/>
      <c r="O39" s="114"/>
      <c r="P39" s="24" t="str">
        <f t="shared" ref="P39:P43" si="26">IF(Z39=TRUE,"*","")</f>
        <v/>
      </c>
      <c r="Q39" s="98"/>
      <c r="S39" s="75" t="s">
        <v>62</v>
      </c>
      <c r="T39" s="75" t="s">
        <v>61</v>
      </c>
      <c r="U39" s="75" t="s">
        <v>63</v>
      </c>
      <c r="V39" s="75" t="s">
        <v>64</v>
      </c>
      <c r="W39" s="225" t="s">
        <v>65</v>
      </c>
      <c r="X39" s="225" t="s">
        <v>57</v>
      </c>
      <c r="Y39" s="225" t="s">
        <v>56</v>
      </c>
      <c r="Z39" s="103" t="s">
        <v>66</v>
      </c>
    </row>
    <row r="40" spans="2:26" s="1" customFormat="1" ht="13.5" customHeight="1">
      <c r="B40" s="115"/>
      <c r="C40" s="128" t="s">
        <v>81</v>
      </c>
      <c r="D40" s="116"/>
      <c r="E40" s="61">
        <v>1000</v>
      </c>
      <c r="F40" s="104" t="s">
        <v>67</v>
      </c>
      <c r="G40" s="78">
        <f t="shared" ref="G40:G42" si="27">X40</f>
        <v>950</v>
      </c>
      <c r="H40" s="111" t="s">
        <v>67</v>
      </c>
      <c r="I40" s="79">
        <f t="shared" ref="I40:I42" si="28">Y40</f>
        <v>1050</v>
      </c>
      <c r="J40" s="107" t="s">
        <v>67</v>
      </c>
      <c r="K40" s="119"/>
      <c r="L40" s="119"/>
      <c r="M40" s="119"/>
      <c r="N40" s="22" t="e">
        <f t="shared" si="4"/>
        <v>#DIV/0!</v>
      </c>
      <c r="O40" s="114" t="s">
        <v>67</v>
      </c>
      <c r="P40" s="24" t="e">
        <f t="shared" si="26"/>
        <v>#DIV/0!</v>
      </c>
      <c r="Q40" s="98"/>
      <c r="S40" s="30">
        <v>5</v>
      </c>
      <c r="T40" s="30"/>
      <c r="U40" s="30">
        <v>1</v>
      </c>
      <c r="V40" s="105">
        <f t="shared" ref="V40:V42" si="29">E40</f>
        <v>1000</v>
      </c>
      <c r="W40" s="224">
        <f>V40*(S40/100)+T40*U40</f>
        <v>50</v>
      </c>
      <c r="X40" s="224">
        <f t="shared" ref="X40:X42" si="30">+V40-W40</f>
        <v>950</v>
      </c>
      <c r="Y40" s="224">
        <f t="shared" ref="Y40:Y42" si="31">+V40+W40</f>
        <v>1050</v>
      </c>
      <c r="Z40" s="109" t="e">
        <f t="shared" ref="Z40:Z42" si="32">OR(N40&lt;G40,N40&gt;I40)</f>
        <v>#DIV/0!</v>
      </c>
    </row>
    <row r="41" spans="2:26" s="1" customFormat="1" ht="13.5" customHeight="1">
      <c r="B41" s="179"/>
      <c r="C41" s="128" t="s">
        <v>82</v>
      </c>
      <c r="D41" s="116"/>
      <c r="E41" s="61">
        <v>1000</v>
      </c>
      <c r="F41" s="104" t="s">
        <v>67</v>
      </c>
      <c r="G41" s="78">
        <f t="shared" si="27"/>
        <v>950</v>
      </c>
      <c r="H41" s="111" t="s">
        <v>67</v>
      </c>
      <c r="I41" s="79">
        <f t="shared" si="28"/>
        <v>1050</v>
      </c>
      <c r="J41" s="107" t="s">
        <v>67</v>
      </c>
      <c r="K41" s="119"/>
      <c r="L41" s="119"/>
      <c r="M41" s="119"/>
      <c r="N41" s="22" t="e">
        <f t="shared" si="4"/>
        <v>#DIV/0!</v>
      </c>
      <c r="O41" s="114" t="s">
        <v>67</v>
      </c>
      <c r="P41" s="24" t="e">
        <f t="shared" si="26"/>
        <v>#DIV/0!</v>
      </c>
      <c r="Q41" s="98"/>
      <c r="S41" s="30">
        <v>5</v>
      </c>
      <c r="T41" s="30"/>
      <c r="U41" s="30">
        <v>1</v>
      </c>
      <c r="V41" s="105">
        <f t="shared" si="29"/>
        <v>1000</v>
      </c>
      <c r="W41" s="224">
        <f t="shared" ref="W41:W43" si="33">V41*(S41/100)+T41*U41</f>
        <v>50</v>
      </c>
      <c r="X41" s="224">
        <f t="shared" si="30"/>
        <v>950</v>
      </c>
      <c r="Y41" s="224">
        <f t="shared" si="31"/>
        <v>1050</v>
      </c>
      <c r="Z41" s="109" t="e">
        <f t="shared" si="32"/>
        <v>#DIV/0!</v>
      </c>
    </row>
    <row r="42" spans="2:26" s="1" customFormat="1" ht="13.5" customHeight="1">
      <c r="B42" s="179"/>
      <c r="C42" s="128" t="s">
        <v>83</v>
      </c>
      <c r="D42" s="116"/>
      <c r="E42" s="61">
        <v>1000</v>
      </c>
      <c r="F42" s="104" t="s">
        <v>67</v>
      </c>
      <c r="G42" s="78">
        <f t="shared" si="27"/>
        <v>950</v>
      </c>
      <c r="H42" s="111" t="s">
        <v>67</v>
      </c>
      <c r="I42" s="79">
        <f t="shared" si="28"/>
        <v>1050</v>
      </c>
      <c r="J42" s="107" t="s">
        <v>67</v>
      </c>
      <c r="K42" s="119"/>
      <c r="L42" s="119"/>
      <c r="M42" s="119"/>
      <c r="N42" s="22" t="e">
        <f t="shared" si="4"/>
        <v>#DIV/0!</v>
      </c>
      <c r="O42" s="114" t="s">
        <v>67</v>
      </c>
      <c r="P42" s="24" t="e">
        <f t="shared" si="26"/>
        <v>#DIV/0!</v>
      </c>
      <c r="Q42" s="98"/>
      <c r="S42" s="30">
        <v>5</v>
      </c>
      <c r="T42" s="30"/>
      <c r="U42" s="30">
        <v>1</v>
      </c>
      <c r="V42" s="105">
        <f t="shared" si="29"/>
        <v>1000</v>
      </c>
      <c r="W42" s="224">
        <f t="shared" si="33"/>
        <v>50</v>
      </c>
      <c r="X42" s="224">
        <f t="shared" si="30"/>
        <v>950</v>
      </c>
      <c r="Y42" s="224">
        <f t="shared" si="31"/>
        <v>1050</v>
      </c>
      <c r="Z42" s="109" t="e">
        <f t="shared" si="32"/>
        <v>#DIV/0!</v>
      </c>
    </row>
    <row r="43" spans="2:26" s="1" customFormat="1" ht="13.5" customHeight="1">
      <c r="B43" s="72"/>
      <c r="C43" s="128" t="s">
        <v>85</v>
      </c>
      <c r="D43" s="116"/>
      <c r="E43" s="61">
        <v>1000</v>
      </c>
      <c r="F43" s="104" t="s">
        <v>67</v>
      </c>
      <c r="G43" s="78">
        <f>X43</f>
        <v>950</v>
      </c>
      <c r="H43" s="111" t="s">
        <v>67</v>
      </c>
      <c r="I43" s="79">
        <f>Y43</f>
        <v>1050</v>
      </c>
      <c r="J43" s="107" t="s">
        <v>67</v>
      </c>
      <c r="K43" s="119"/>
      <c r="L43" s="119"/>
      <c r="M43" s="119"/>
      <c r="N43" s="22" t="e">
        <f t="shared" si="4"/>
        <v>#DIV/0!</v>
      </c>
      <c r="O43" s="114" t="s">
        <v>67</v>
      </c>
      <c r="P43" s="24" t="e">
        <f t="shared" si="26"/>
        <v>#DIV/0!</v>
      </c>
      <c r="Q43" s="98"/>
      <c r="S43" s="30">
        <v>5</v>
      </c>
      <c r="T43" s="30"/>
      <c r="U43" s="30">
        <v>1</v>
      </c>
      <c r="V43" s="105">
        <f>E43</f>
        <v>1000</v>
      </c>
      <c r="W43" s="224">
        <f t="shared" si="33"/>
        <v>50</v>
      </c>
      <c r="X43" s="224">
        <f>+V43-W43</f>
        <v>950</v>
      </c>
      <c r="Y43" s="224">
        <f>+V43+W43</f>
        <v>1050</v>
      </c>
      <c r="Z43" s="109" t="e">
        <f>OR(N43&lt;G43,N43&gt;I43)</f>
        <v>#DIV/0!</v>
      </c>
    </row>
    <row r="44" spans="2:26" s="1" customFormat="1" ht="13.5" customHeight="1">
      <c r="B44" s="72"/>
      <c r="C44" s="128" t="s">
        <v>84</v>
      </c>
      <c r="D44" s="116"/>
      <c r="E44" s="61">
        <v>1000</v>
      </c>
      <c r="F44" s="104" t="s">
        <v>67</v>
      </c>
      <c r="G44" s="78">
        <f>X44</f>
        <v>950</v>
      </c>
      <c r="H44" s="111" t="s">
        <v>67</v>
      </c>
      <c r="I44" s="79">
        <f>Y44</f>
        <v>1050</v>
      </c>
      <c r="J44" s="107" t="s">
        <v>67</v>
      </c>
      <c r="K44" s="119"/>
      <c r="L44" s="119"/>
      <c r="M44" s="119"/>
      <c r="N44" s="22" t="e">
        <f t="shared" si="4"/>
        <v>#DIV/0!</v>
      </c>
      <c r="O44" s="114" t="s">
        <v>67</v>
      </c>
      <c r="P44" s="24" t="e">
        <f t="shared" ref="P44" si="34">IF(Z44=TRUE,"*","")</f>
        <v>#DIV/0!</v>
      </c>
      <c r="Q44" s="98"/>
      <c r="S44" s="30">
        <v>5</v>
      </c>
      <c r="T44" s="30"/>
      <c r="U44" s="30">
        <v>1</v>
      </c>
      <c r="V44" s="105">
        <f>E44</f>
        <v>1000</v>
      </c>
      <c r="W44" s="224">
        <f t="shared" ref="W44" si="35">V44*(S44/100)+T44*U44</f>
        <v>50</v>
      </c>
      <c r="X44" s="224">
        <f>+V44-W44</f>
        <v>950</v>
      </c>
      <c r="Y44" s="224">
        <f>+V44+W44</f>
        <v>1050</v>
      </c>
      <c r="Z44" s="109" t="e">
        <f>OR(N44&lt;G44,N44&gt;I44)</f>
        <v>#DIV/0!</v>
      </c>
    </row>
    <row r="45" spans="2:26" s="1" customFormat="1" ht="13.5" customHeight="1">
      <c r="B45" s="138"/>
      <c r="C45" s="130"/>
      <c r="D45" s="139"/>
      <c r="E45" s="64"/>
      <c r="F45" s="65"/>
      <c r="G45" s="66"/>
      <c r="H45" s="67"/>
      <c r="I45" s="68"/>
      <c r="J45" s="69"/>
      <c r="K45" s="122"/>
      <c r="L45" s="123"/>
      <c r="M45" s="123"/>
      <c r="N45" s="70"/>
      <c r="O45" s="130"/>
      <c r="P45" s="140"/>
      <c r="Q45" s="98"/>
    </row>
    <row r="46" spans="2:26" s="1" customFormat="1" ht="13.5" customHeight="1">
      <c r="B46" s="191"/>
      <c r="C46" s="212"/>
      <c r="D46" s="212"/>
      <c r="E46" s="213"/>
      <c r="F46" s="76"/>
      <c r="G46" s="74"/>
      <c r="H46" s="63"/>
      <c r="I46" s="74"/>
      <c r="J46" s="212"/>
      <c r="K46" s="183"/>
      <c r="L46" s="181"/>
      <c r="M46" s="181"/>
      <c r="N46" s="192"/>
      <c r="O46" s="212"/>
      <c r="P46" s="214"/>
      <c r="Q46" s="98"/>
    </row>
    <row r="47" spans="2:26" s="1" customFormat="1" ht="13.5" customHeight="1">
      <c r="B47" s="191"/>
      <c r="C47" s="212"/>
      <c r="D47" s="212"/>
      <c r="E47" s="213"/>
      <c r="F47" s="76"/>
      <c r="G47" s="74"/>
      <c r="H47" s="63"/>
      <c r="I47" s="74"/>
      <c r="J47" s="212"/>
      <c r="K47" s="183"/>
      <c r="L47" s="181"/>
      <c r="M47" s="181"/>
      <c r="N47" s="192"/>
      <c r="O47" s="212"/>
      <c r="P47" s="214"/>
      <c r="Q47" s="98"/>
    </row>
    <row r="48" spans="2:26" s="1" customFormat="1" ht="13.5" customHeight="1">
      <c r="B48" s="191"/>
      <c r="C48" s="62"/>
      <c r="D48" s="62"/>
      <c r="E48" s="76"/>
      <c r="F48" s="210"/>
      <c r="G48" s="211"/>
      <c r="H48" s="211"/>
      <c r="I48" s="211"/>
      <c r="J48" s="128"/>
      <c r="N48" s="63"/>
      <c r="O48" s="63"/>
      <c r="P48" s="192"/>
      <c r="Q48" s="98"/>
      <c r="S48" s="82"/>
      <c r="T48" s="82"/>
      <c r="U48" s="82"/>
      <c r="V48" s="82"/>
      <c r="W48" s="82"/>
      <c r="X48" s="82"/>
      <c r="Y48" s="82"/>
      <c r="Z48" s="82"/>
    </row>
    <row r="49" spans="1:26" s="1" customFormat="1" ht="14.1" customHeight="1">
      <c r="B49" s="25" t="s">
        <v>4</v>
      </c>
      <c r="C49" s="26"/>
      <c r="D49" s="278" t="str">
        <f>Data1!S10</f>
        <v/>
      </c>
      <c r="E49" s="278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8"/>
      <c r="S49" s="82"/>
      <c r="T49" s="82"/>
      <c r="U49" s="82"/>
      <c r="V49" s="82"/>
      <c r="W49" s="82"/>
      <c r="X49" s="82"/>
      <c r="Y49" s="82"/>
      <c r="Z49" s="82"/>
    </row>
    <row r="50" spans="1:26" s="1" customFormat="1" ht="14.1" customHeight="1">
      <c r="A50" s="5"/>
      <c r="B50" s="13" t="s">
        <v>109</v>
      </c>
      <c r="C50" s="29"/>
      <c r="D50" s="277">
        <f>Data1!$E$9</f>
        <v>42376</v>
      </c>
      <c r="E50" s="277"/>
      <c r="F50" s="277"/>
      <c r="G50" s="143"/>
      <c r="H50" s="125"/>
      <c r="I50" s="125"/>
      <c r="J50" s="15" t="s">
        <v>5</v>
      </c>
      <c r="K50" s="15"/>
      <c r="L50" s="15"/>
      <c r="M50" s="14"/>
      <c r="N50" s="14"/>
      <c r="O50" s="14"/>
      <c r="P50" s="16"/>
      <c r="S50" s="82"/>
      <c r="T50" s="82"/>
      <c r="U50" s="82"/>
      <c r="V50" s="82"/>
      <c r="W50" s="82"/>
      <c r="X50" s="82"/>
      <c r="Y50" s="82"/>
      <c r="Z50" s="82"/>
    </row>
    <row r="51" spans="1:26" s="1" customFormat="1" ht="14.1" customHeight="1">
      <c r="E51" s="11"/>
      <c r="F51" s="11"/>
      <c r="G51" s="11"/>
      <c r="H51" s="11"/>
      <c r="I51" s="11"/>
      <c r="J51" s="5"/>
      <c r="S51" s="82"/>
      <c r="T51" s="82"/>
      <c r="U51" s="82"/>
      <c r="V51" s="82"/>
      <c r="W51" s="82"/>
      <c r="X51" s="82"/>
      <c r="Y51" s="82"/>
      <c r="Z51" s="82"/>
    </row>
    <row r="52" spans="1:26" s="1" customFormat="1" ht="14.1" customHeight="1">
      <c r="E52" s="11"/>
      <c r="F52" s="11"/>
      <c r="G52" s="11"/>
      <c r="H52" s="11"/>
      <c r="I52" s="11"/>
      <c r="J52" s="5"/>
      <c r="S52" s="82"/>
      <c r="T52" s="82"/>
      <c r="U52" s="82"/>
      <c r="V52" s="82"/>
      <c r="W52" s="82"/>
      <c r="X52" s="82"/>
      <c r="Y52" s="82"/>
      <c r="Z52" s="82"/>
    </row>
    <row r="53" spans="1:26" s="1" customFormat="1" ht="14.1" customHeight="1">
      <c r="E53" s="11"/>
      <c r="F53" s="11"/>
      <c r="G53" s="11"/>
      <c r="H53" s="11"/>
      <c r="I53" s="11"/>
      <c r="J53" s="5"/>
      <c r="S53" s="82"/>
      <c r="T53" s="82"/>
      <c r="U53" s="82"/>
      <c r="V53" s="82"/>
      <c r="W53" s="82"/>
      <c r="X53" s="82"/>
      <c r="Y53" s="82"/>
      <c r="Z53" s="82"/>
    </row>
    <row r="54" spans="1:26" s="1" customFormat="1" ht="14.1" customHeight="1">
      <c r="A54" s="5"/>
      <c r="E54" s="11"/>
      <c r="F54" s="11"/>
      <c r="G54" s="11"/>
      <c r="H54" s="11"/>
      <c r="I54" s="11"/>
      <c r="J54" s="5"/>
      <c r="S54" s="82"/>
      <c r="T54" s="82"/>
      <c r="U54" s="82"/>
      <c r="V54" s="82"/>
      <c r="W54" s="82"/>
      <c r="X54" s="82"/>
      <c r="Y54" s="82"/>
      <c r="Z54" s="82"/>
    </row>
    <row r="55" spans="1:26" s="1" customFormat="1" ht="14.1" customHeight="1">
      <c r="A55" s="2"/>
      <c r="E55" s="11"/>
      <c r="F55" s="11"/>
      <c r="G55" s="11"/>
      <c r="H55" s="11"/>
      <c r="I55" s="11"/>
      <c r="J55" s="5"/>
      <c r="S55" s="82"/>
      <c r="T55" s="82"/>
      <c r="U55" s="82"/>
      <c r="V55" s="82"/>
      <c r="W55" s="82"/>
      <c r="X55" s="82"/>
      <c r="Y55" s="82"/>
      <c r="Z55" s="82"/>
    </row>
    <row r="56" spans="1:26" s="1" customFormat="1" ht="14.1" customHeight="1">
      <c r="A56" s="2"/>
      <c r="E56" s="11"/>
      <c r="F56" s="11"/>
      <c r="G56" s="11"/>
      <c r="H56" s="11"/>
      <c r="I56" s="11"/>
      <c r="J56" s="5"/>
      <c r="S56" s="82"/>
      <c r="T56" s="82"/>
      <c r="U56" s="82"/>
      <c r="V56" s="82"/>
      <c r="W56" s="82"/>
      <c r="X56" s="82"/>
      <c r="Y56" s="82"/>
      <c r="Z56" s="82"/>
    </row>
    <row r="57" spans="1:26" s="1" customFormat="1" ht="14.1" customHeight="1">
      <c r="A57" s="5"/>
      <c r="E57" s="11"/>
      <c r="F57" s="11"/>
      <c r="G57" s="11"/>
      <c r="H57" s="11"/>
      <c r="I57" s="11"/>
      <c r="J57" s="5"/>
      <c r="S57" s="82"/>
      <c r="T57" s="82"/>
      <c r="U57" s="82"/>
      <c r="V57" s="82"/>
      <c r="W57" s="82"/>
      <c r="X57" s="82"/>
      <c r="Y57" s="82"/>
      <c r="Z57" s="82"/>
    </row>
    <row r="58" spans="1:26" s="1" customFormat="1" ht="14.1" customHeight="1">
      <c r="A58" s="5"/>
      <c r="E58" s="11"/>
      <c r="F58" s="11"/>
      <c r="G58" s="11"/>
      <c r="H58" s="11"/>
      <c r="I58" s="11"/>
      <c r="J58" s="5"/>
      <c r="S58" s="82"/>
      <c r="T58" s="82"/>
      <c r="U58" s="82"/>
      <c r="V58" s="82"/>
      <c r="W58" s="82"/>
      <c r="X58" s="82"/>
      <c r="Y58" s="82"/>
      <c r="Z58" s="82"/>
    </row>
    <row r="59" spans="1:26" s="1" customFormat="1" ht="14.1" customHeight="1">
      <c r="A59" s="5"/>
      <c r="E59" s="11"/>
      <c r="F59" s="11"/>
      <c r="G59" s="11"/>
      <c r="H59" s="11"/>
      <c r="I59" s="11"/>
      <c r="J59" s="5"/>
      <c r="S59" s="82"/>
      <c r="T59" s="82"/>
      <c r="U59" s="82"/>
      <c r="V59" s="82"/>
      <c r="W59" s="82"/>
      <c r="X59" s="82"/>
      <c r="Y59" s="82"/>
      <c r="Z59" s="82"/>
    </row>
    <row r="60" spans="1:26" s="1" customFormat="1" ht="14.1" customHeight="1">
      <c r="E60" s="11"/>
      <c r="F60" s="11"/>
      <c r="G60" s="11"/>
      <c r="H60" s="11"/>
      <c r="I60" s="11"/>
      <c r="J60" s="5"/>
      <c r="S60" s="82"/>
      <c r="T60" s="82"/>
      <c r="U60" s="82"/>
      <c r="V60" s="82"/>
      <c r="W60" s="82"/>
      <c r="X60" s="82"/>
      <c r="Y60" s="82"/>
      <c r="Z60" s="82"/>
    </row>
    <row r="61" spans="1:26" s="1" customFormat="1" ht="14.1" customHeight="1">
      <c r="E61" s="11"/>
      <c r="F61" s="11"/>
      <c r="G61" s="11"/>
      <c r="H61" s="11"/>
      <c r="I61" s="11"/>
      <c r="J61" s="5"/>
      <c r="S61" s="82"/>
      <c r="T61" s="82"/>
      <c r="U61" s="82"/>
      <c r="V61" s="82"/>
      <c r="W61" s="82"/>
      <c r="X61" s="82"/>
      <c r="Y61" s="82"/>
      <c r="Z61" s="82"/>
    </row>
    <row r="62" spans="1:26" s="1" customFormat="1" ht="14.1" customHeight="1">
      <c r="E62" s="11"/>
      <c r="F62" s="11"/>
      <c r="G62" s="11"/>
      <c r="H62" s="11"/>
      <c r="I62" s="11"/>
      <c r="J62" s="5"/>
      <c r="S62" s="82"/>
      <c r="T62" s="82"/>
      <c r="U62" s="82"/>
      <c r="V62" s="82"/>
      <c r="W62" s="82"/>
      <c r="X62" s="82"/>
      <c r="Y62" s="82"/>
      <c r="Z62" s="82"/>
    </row>
    <row r="63" spans="1:26" s="1" customFormat="1" ht="14.1" customHeight="1">
      <c r="E63" s="11"/>
      <c r="F63" s="11"/>
      <c r="G63" s="11"/>
      <c r="H63" s="11"/>
      <c r="I63" s="11"/>
      <c r="J63" s="5"/>
      <c r="S63" s="82"/>
      <c r="T63" s="82"/>
      <c r="U63" s="82"/>
      <c r="V63" s="82"/>
      <c r="W63" s="82"/>
      <c r="X63" s="82"/>
      <c r="Y63" s="82"/>
      <c r="Z63" s="82"/>
    </row>
    <row r="64" spans="1:26" s="1" customFormat="1" ht="14.1" customHeight="1">
      <c r="E64" s="11"/>
      <c r="F64" s="11"/>
      <c r="G64" s="11"/>
      <c r="H64" s="11"/>
      <c r="I64" s="11"/>
      <c r="J64" s="5"/>
      <c r="S64" s="82"/>
      <c r="T64" s="82"/>
      <c r="U64" s="82"/>
      <c r="V64" s="82"/>
      <c r="W64" s="82"/>
      <c r="X64" s="82"/>
      <c r="Y64" s="82"/>
      <c r="Z64" s="82"/>
    </row>
    <row r="65" spans="5:26" s="1" customFormat="1" ht="14.1" customHeight="1">
      <c r="E65" s="11"/>
      <c r="F65" s="11"/>
      <c r="G65" s="11"/>
      <c r="H65" s="11"/>
      <c r="I65" s="11"/>
      <c r="J65" s="5"/>
      <c r="S65" s="82"/>
      <c r="T65" s="82"/>
      <c r="U65" s="82"/>
      <c r="V65" s="82"/>
      <c r="W65" s="82"/>
      <c r="X65" s="82"/>
      <c r="Y65" s="82"/>
      <c r="Z65" s="82"/>
    </row>
    <row r="66" spans="5:26" s="1" customFormat="1" ht="14.1" customHeight="1">
      <c r="E66" s="11"/>
      <c r="F66" s="11"/>
      <c r="G66" s="11"/>
      <c r="H66" s="11"/>
      <c r="I66" s="11"/>
      <c r="J66" s="5"/>
      <c r="S66" s="82"/>
      <c r="T66" s="82"/>
      <c r="U66" s="82"/>
      <c r="V66" s="82"/>
      <c r="W66" s="82"/>
      <c r="X66" s="82"/>
      <c r="Y66" s="82"/>
      <c r="Z66" s="82"/>
    </row>
    <row r="67" spans="5:26" s="1" customFormat="1" ht="14.1" customHeight="1">
      <c r="E67" s="11"/>
      <c r="F67" s="11"/>
      <c r="G67" s="11"/>
      <c r="H67" s="11"/>
      <c r="I67" s="11"/>
      <c r="J67" s="5"/>
      <c r="S67" s="82"/>
      <c r="T67" s="82"/>
      <c r="U67" s="82"/>
      <c r="V67" s="82"/>
      <c r="W67" s="82"/>
      <c r="X67" s="82"/>
      <c r="Y67" s="82"/>
      <c r="Z67" s="82"/>
    </row>
    <row r="68" spans="5:26" s="1" customFormat="1" ht="14.1" customHeight="1">
      <c r="E68" s="11"/>
      <c r="F68" s="11"/>
      <c r="G68" s="11"/>
      <c r="H68" s="11"/>
      <c r="I68" s="11"/>
      <c r="J68" s="5"/>
      <c r="S68" s="82"/>
      <c r="T68" s="82"/>
      <c r="U68" s="82"/>
      <c r="V68" s="82"/>
      <c r="W68" s="82"/>
      <c r="X68" s="82"/>
      <c r="Y68" s="82"/>
      <c r="Z68" s="82"/>
    </row>
    <row r="69" spans="5:26" s="1" customFormat="1" ht="14.1" customHeight="1">
      <c r="E69" s="11"/>
      <c r="F69" s="11"/>
      <c r="G69" s="11"/>
      <c r="H69" s="11"/>
      <c r="I69" s="11"/>
      <c r="J69" s="5"/>
      <c r="S69" s="82"/>
      <c r="T69" s="82"/>
      <c r="U69" s="82"/>
      <c r="V69" s="82"/>
      <c r="W69" s="82"/>
      <c r="X69" s="82"/>
      <c r="Y69" s="82"/>
      <c r="Z69" s="82"/>
    </row>
    <row r="70" spans="5:26" s="1" customFormat="1" ht="14.1" customHeight="1">
      <c r="E70" s="11"/>
      <c r="F70" s="11"/>
      <c r="G70" s="11"/>
      <c r="H70" s="11"/>
      <c r="I70" s="11"/>
      <c r="J70" s="5"/>
      <c r="S70" s="82"/>
      <c r="T70" s="82"/>
      <c r="U70" s="82"/>
      <c r="V70" s="82"/>
      <c r="W70" s="82"/>
      <c r="X70" s="82"/>
      <c r="Y70" s="82"/>
      <c r="Z70" s="82"/>
    </row>
    <row r="71" spans="5:26" s="1" customFormat="1" ht="14.1" customHeight="1">
      <c r="E71" s="11"/>
      <c r="F71" s="11"/>
      <c r="G71" s="11"/>
      <c r="H71" s="11"/>
      <c r="I71" s="11"/>
      <c r="J71" s="5"/>
      <c r="S71" s="82"/>
      <c r="T71" s="82"/>
      <c r="U71" s="82"/>
      <c r="V71" s="82"/>
      <c r="W71" s="82"/>
      <c r="X71" s="82"/>
      <c r="Y71" s="82"/>
      <c r="Z71" s="82"/>
    </row>
    <row r="72" spans="5:26" s="1" customFormat="1" ht="14.1" customHeight="1">
      <c r="E72" s="11"/>
      <c r="F72" s="11"/>
      <c r="G72" s="11"/>
      <c r="H72" s="11"/>
      <c r="I72" s="11"/>
      <c r="J72" s="5"/>
      <c r="S72" s="82"/>
      <c r="T72" s="82"/>
      <c r="U72" s="82"/>
      <c r="V72" s="82"/>
      <c r="W72" s="82"/>
      <c r="X72" s="82"/>
      <c r="Y72" s="82"/>
      <c r="Z72" s="82"/>
    </row>
    <row r="73" spans="5:26" s="1" customFormat="1" ht="14.1" customHeight="1">
      <c r="E73" s="11"/>
      <c r="F73" s="11"/>
      <c r="G73" s="11"/>
      <c r="H73" s="11"/>
      <c r="I73" s="11"/>
      <c r="J73" s="5"/>
      <c r="S73" s="82"/>
      <c r="T73" s="82"/>
      <c r="U73" s="82"/>
      <c r="V73" s="82"/>
      <c r="W73" s="82"/>
      <c r="X73" s="82"/>
      <c r="Y73" s="82"/>
      <c r="Z73" s="82"/>
    </row>
    <row r="74" spans="5:26" s="1" customFormat="1" ht="14.1" customHeight="1">
      <c r="E74" s="11"/>
      <c r="F74" s="11"/>
      <c r="G74" s="11"/>
      <c r="H74" s="11"/>
      <c r="I74" s="11"/>
      <c r="J74" s="5"/>
      <c r="S74" s="82"/>
      <c r="T74" s="82"/>
      <c r="U74" s="82"/>
      <c r="V74" s="82"/>
      <c r="W74" s="82"/>
      <c r="X74" s="82"/>
      <c r="Y74" s="82"/>
      <c r="Z74" s="82"/>
    </row>
    <row r="75" spans="5:26" s="1" customFormat="1" ht="14.1" customHeight="1">
      <c r="E75" s="11"/>
      <c r="F75" s="11"/>
      <c r="G75" s="11"/>
      <c r="H75" s="11"/>
      <c r="I75" s="11"/>
      <c r="J75" s="5"/>
      <c r="S75" s="82"/>
      <c r="T75" s="82"/>
      <c r="U75" s="82"/>
      <c r="V75" s="82"/>
      <c r="W75" s="82"/>
      <c r="X75" s="82"/>
      <c r="Y75" s="82"/>
      <c r="Z75" s="82"/>
    </row>
    <row r="76" spans="5:26" s="1" customFormat="1" ht="14.1" customHeight="1">
      <c r="E76" s="11"/>
      <c r="F76" s="11"/>
      <c r="G76" s="11"/>
      <c r="H76" s="11"/>
      <c r="I76" s="11"/>
      <c r="J76" s="5"/>
      <c r="S76" s="82"/>
      <c r="T76" s="82"/>
      <c r="U76" s="82"/>
      <c r="V76" s="82"/>
      <c r="W76" s="82"/>
      <c r="X76" s="82"/>
      <c r="Y76" s="82"/>
      <c r="Z76" s="82"/>
    </row>
    <row r="77" spans="5:26" s="1" customFormat="1" ht="14.1" customHeight="1">
      <c r="E77" s="11"/>
      <c r="F77" s="11"/>
      <c r="G77" s="11"/>
      <c r="H77" s="11"/>
      <c r="I77" s="11"/>
      <c r="J77" s="5"/>
      <c r="S77" s="82"/>
      <c r="T77" s="82"/>
      <c r="U77" s="82"/>
      <c r="V77" s="82"/>
      <c r="W77" s="82"/>
      <c r="X77" s="82"/>
      <c r="Y77" s="82"/>
      <c r="Z77" s="82"/>
    </row>
    <row r="78" spans="5:26" s="1" customFormat="1" ht="14.1" customHeight="1">
      <c r="E78" s="11"/>
      <c r="F78" s="11"/>
      <c r="G78" s="11"/>
      <c r="H78" s="11"/>
      <c r="I78" s="11"/>
      <c r="J78" s="5"/>
      <c r="S78" s="82"/>
      <c r="T78" s="82"/>
      <c r="U78" s="82"/>
      <c r="V78" s="82"/>
      <c r="W78" s="82"/>
      <c r="X78" s="82"/>
      <c r="Y78" s="82"/>
      <c r="Z78" s="82"/>
    </row>
    <row r="79" spans="5:26" s="1" customFormat="1" ht="14.1" customHeight="1">
      <c r="E79" s="11"/>
      <c r="F79" s="11"/>
      <c r="G79" s="11"/>
      <c r="H79" s="11"/>
      <c r="I79" s="11"/>
      <c r="J79" s="5"/>
      <c r="S79" s="82"/>
      <c r="T79" s="82"/>
      <c r="U79" s="82"/>
      <c r="V79" s="82"/>
      <c r="W79" s="82"/>
      <c r="X79" s="82"/>
      <c r="Y79" s="82"/>
      <c r="Z79" s="82"/>
    </row>
    <row r="80" spans="5:26" s="1" customFormat="1" ht="14.1" customHeight="1">
      <c r="E80" s="11"/>
      <c r="F80" s="11"/>
      <c r="G80" s="11"/>
      <c r="H80" s="11"/>
      <c r="I80" s="11"/>
      <c r="J80" s="5"/>
      <c r="S80" s="82"/>
      <c r="T80" s="82"/>
      <c r="U80" s="82"/>
      <c r="V80" s="82"/>
      <c r="W80" s="82"/>
      <c r="X80" s="82"/>
      <c r="Y80" s="82"/>
      <c r="Z80" s="82"/>
    </row>
    <row r="81" spans="5:26" s="1" customFormat="1" ht="14.1" customHeight="1">
      <c r="E81" s="11"/>
      <c r="F81" s="11"/>
      <c r="G81" s="11"/>
      <c r="H81" s="11"/>
      <c r="I81" s="11"/>
      <c r="J81" s="5"/>
      <c r="S81" s="82"/>
      <c r="T81" s="82"/>
      <c r="U81" s="82"/>
      <c r="V81" s="82"/>
      <c r="W81" s="82"/>
      <c r="X81" s="82"/>
      <c r="Y81" s="82"/>
      <c r="Z81" s="82"/>
    </row>
    <row r="82" spans="5:26" s="1" customFormat="1" ht="14.1" customHeight="1">
      <c r="E82" s="11"/>
      <c r="F82" s="11"/>
      <c r="G82" s="11"/>
      <c r="H82" s="11"/>
      <c r="I82" s="11"/>
      <c r="J82" s="5"/>
      <c r="S82" s="82"/>
      <c r="T82" s="82"/>
      <c r="U82" s="82"/>
      <c r="V82" s="82"/>
      <c r="W82" s="82"/>
      <c r="X82" s="82"/>
      <c r="Y82" s="82"/>
      <c r="Z82" s="82"/>
    </row>
    <row r="83" spans="5:26" s="1" customFormat="1" ht="14.1" customHeight="1">
      <c r="E83" s="11"/>
      <c r="F83" s="11"/>
      <c r="G83" s="11"/>
      <c r="H83" s="11"/>
      <c r="I83" s="11"/>
      <c r="J83" s="5"/>
      <c r="S83" s="82"/>
      <c r="T83" s="82"/>
      <c r="U83" s="82"/>
      <c r="V83" s="82"/>
      <c r="W83" s="82"/>
      <c r="X83" s="82"/>
      <c r="Y83" s="82"/>
      <c r="Z83" s="82"/>
    </row>
    <row r="84" spans="5:26" s="1" customFormat="1" ht="14.1" customHeight="1">
      <c r="E84" s="11"/>
      <c r="F84" s="11"/>
      <c r="G84" s="11"/>
      <c r="H84" s="11"/>
      <c r="I84" s="11"/>
      <c r="J84" s="5"/>
      <c r="S84" s="82"/>
      <c r="T84" s="82"/>
      <c r="U84" s="82"/>
      <c r="V84" s="82"/>
      <c r="W84" s="82"/>
      <c r="X84" s="82"/>
      <c r="Y84" s="82"/>
      <c r="Z84" s="82"/>
    </row>
    <row r="85" spans="5:26" s="1" customFormat="1" ht="14.1" customHeight="1">
      <c r="E85" s="11"/>
      <c r="F85" s="11"/>
      <c r="G85" s="11"/>
      <c r="H85" s="11"/>
      <c r="I85" s="11"/>
      <c r="J85" s="5"/>
      <c r="S85" s="82"/>
      <c r="T85" s="82"/>
      <c r="U85" s="82"/>
      <c r="V85" s="82"/>
      <c r="W85" s="82"/>
      <c r="X85" s="82"/>
      <c r="Y85" s="82"/>
      <c r="Z85" s="82"/>
    </row>
    <row r="86" spans="5:26" s="1" customFormat="1" ht="14.1" customHeight="1">
      <c r="E86" s="11"/>
      <c r="F86" s="11"/>
      <c r="G86" s="11"/>
      <c r="H86" s="11"/>
      <c r="I86" s="11"/>
      <c r="J86" s="5"/>
      <c r="S86" s="82"/>
      <c r="T86" s="82"/>
      <c r="U86" s="82"/>
      <c r="V86" s="82"/>
      <c r="W86" s="82"/>
      <c r="X86" s="82"/>
      <c r="Y86" s="82"/>
      <c r="Z86" s="82"/>
    </row>
    <row r="87" spans="5:26" s="1" customFormat="1" ht="14.1" customHeight="1">
      <c r="E87" s="11"/>
      <c r="F87" s="11"/>
      <c r="G87" s="11"/>
      <c r="H87" s="11"/>
      <c r="I87" s="11"/>
      <c r="J87" s="5"/>
      <c r="S87" s="82"/>
      <c r="T87" s="82"/>
      <c r="U87" s="82"/>
      <c r="V87" s="82"/>
      <c r="W87" s="82"/>
      <c r="X87" s="82"/>
      <c r="Y87" s="82"/>
      <c r="Z87" s="82"/>
    </row>
    <row r="88" spans="5:26" s="1" customFormat="1" ht="14.1" customHeight="1">
      <c r="E88" s="11"/>
      <c r="F88" s="11"/>
      <c r="G88" s="11"/>
      <c r="H88" s="11"/>
      <c r="I88" s="11"/>
      <c r="J88" s="5"/>
      <c r="S88" s="82"/>
      <c r="T88" s="82"/>
      <c r="U88" s="82"/>
      <c r="V88" s="82"/>
      <c r="W88" s="82"/>
      <c r="X88" s="82"/>
      <c r="Y88" s="82"/>
      <c r="Z88" s="82"/>
    </row>
    <row r="89" spans="5:26" s="1" customFormat="1" ht="14.1" customHeight="1">
      <c r="E89" s="11"/>
      <c r="F89" s="11"/>
      <c r="G89" s="11"/>
      <c r="H89" s="11"/>
      <c r="I89" s="11"/>
      <c r="J89" s="5"/>
      <c r="S89" s="82"/>
      <c r="T89" s="82"/>
      <c r="U89" s="82"/>
      <c r="V89" s="82"/>
      <c r="W89" s="82"/>
      <c r="X89" s="82"/>
      <c r="Y89" s="82"/>
      <c r="Z89" s="82"/>
    </row>
    <row r="90" spans="5:26" s="1" customFormat="1" ht="14.1" customHeight="1">
      <c r="E90" s="11"/>
      <c r="F90" s="11"/>
      <c r="G90" s="11"/>
      <c r="H90" s="11"/>
      <c r="I90" s="11"/>
      <c r="J90" s="5"/>
      <c r="S90" s="82"/>
      <c r="T90" s="82"/>
      <c r="U90" s="82"/>
      <c r="V90" s="82"/>
      <c r="W90" s="82"/>
      <c r="X90" s="82"/>
      <c r="Y90" s="82"/>
      <c r="Z90" s="82"/>
    </row>
    <row r="91" spans="5:26" s="1" customFormat="1" ht="14.1" customHeight="1">
      <c r="E91" s="11"/>
      <c r="F91" s="11"/>
      <c r="G91" s="11"/>
      <c r="H91" s="11"/>
      <c r="I91" s="11"/>
      <c r="J91" s="5"/>
      <c r="S91" s="82"/>
      <c r="T91" s="82"/>
      <c r="U91" s="82"/>
      <c r="V91" s="82"/>
      <c r="W91" s="82"/>
      <c r="X91" s="82"/>
      <c r="Y91" s="82"/>
      <c r="Z91" s="82"/>
    </row>
    <row r="92" spans="5:26" s="1" customFormat="1" ht="14.1" customHeight="1">
      <c r="E92" s="11"/>
      <c r="F92" s="11"/>
      <c r="G92" s="11"/>
      <c r="H92" s="11"/>
      <c r="I92" s="11"/>
      <c r="J92" s="5"/>
      <c r="S92" s="82"/>
      <c r="T92" s="82"/>
      <c r="U92" s="82"/>
      <c r="V92" s="82"/>
      <c r="W92" s="82"/>
      <c r="X92" s="82"/>
      <c r="Y92" s="82"/>
      <c r="Z92" s="82"/>
    </row>
    <row r="93" spans="5:26" s="1" customFormat="1" ht="14.1" customHeight="1">
      <c r="E93" s="11"/>
      <c r="F93" s="11"/>
      <c r="G93" s="11"/>
      <c r="H93" s="11"/>
      <c r="I93" s="11"/>
      <c r="J93" s="5"/>
      <c r="S93" s="82"/>
      <c r="T93" s="82"/>
      <c r="U93" s="82"/>
      <c r="V93" s="82"/>
      <c r="W93" s="82"/>
      <c r="X93" s="82"/>
      <c r="Y93" s="82"/>
      <c r="Z93" s="82"/>
    </row>
    <row r="94" spans="5:26" s="1" customFormat="1" ht="14.1" customHeight="1">
      <c r="E94" s="11"/>
      <c r="F94" s="11"/>
      <c r="G94" s="11"/>
      <c r="H94" s="11"/>
      <c r="I94" s="11"/>
      <c r="J94" s="5"/>
      <c r="S94" s="82"/>
      <c r="T94" s="82"/>
      <c r="U94" s="82"/>
      <c r="V94" s="82"/>
      <c r="W94" s="82"/>
      <c r="X94" s="82"/>
      <c r="Y94" s="82"/>
      <c r="Z94" s="82"/>
    </row>
  </sheetData>
  <sheetProtection selectLockedCells="1" selectUnlockedCells="1"/>
  <mergeCells count="20">
    <mergeCell ref="I18:J18"/>
    <mergeCell ref="I20:J20"/>
    <mergeCell ref="I21:J21"/>
    <mergeCell ref="B14:D15"/>
    <mergeCell ref="D50:F50"/>
    <mergeCell ref="D49:E49"/>
    <mergeCell ref="G19:H19"/>
    <mergeCell ref="G18:H18"/>
    <mergeCell ref="G20:H20"/>
    <mergeCell ref="G21:H21"/>
    <mergeCell ref="I19:J19"/>
    <mergeCell ref="N3:O3"/>
    <mergeCell ref="G14:J14"/>
    <mergeCell ref="I15:J15"/>
    <mergeCell ref="G15:H15"/>
    <mergeCell ref="B6:P6"/>
    <mergeCell ref="K14:P14"/>
    <mergeCell ref="E15:F15"/>
    <mergeCell ref="E14:F14"/>
    <mergeCell ref="D8:F8"/>
  </mergeCells>
  <printOptions horizontalCentered="1"/>
  <pageMargins left="0.19685039370078741" right="0.19685039370078741" top="7.874015748031496E-2" bottom="0.23622047244094491" header="0" footer="0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95"/>
  <sheetViews>
    <sheetView view="pageBreakPreview" topLeftCell="A7" zoomScaleSheetLayoutView="100" workbookViewId="0">
      <selection activeCell="G20" sqref="G20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7.77734375" style="1" customWidth="1"/>
    <col min="5" max="5" width="6.109375" style="1" customWidth="1"/>
    <col min="6" max="6" width="4.44140625" style="1" customWidth="1"/>
    <col min="7" max="7" width="6.109375" style="11" customWidth="1"/>
    <col min="8" max="8" width="4.44140625" style="11" customWidth="1"/>
    <col min="9" max="9" width="6.109375" style="11" customWidth="1"/>
    <col min="10" max="10" width="4.44140625" style="11" customWidth="1"/>
    <col min="11" max="11" width="6.109375" style="11" customWidth="1"/>
    <col min="12" max="12" width="4.5546875" style="5" customWidth="1"/>
    <col min="13" max="13" width="7.77734375" style="1" customWidth="1"/>
    <col min="14" max="15" width="7.88671875" style="1" customWidth="1"/>
    <col min="16" max="16" width="6.5546875" style="1" customWidth="1"/>
    <col min="17" max="17" width="4.5546875" style="1" customWidth="1"/>
    <col min="18" max="19" width="1.6640625" style="1" customWidth="1"/>
    <col min="20" max="20" width="9.6640625" style="1" customWidth="1"/>
    <col min="21" max="28" width="6.77734375" style="82" customWidth="1"/>
    <col min="29" max="191" width="9.6640625" style="1" customWidth="1"/>
    <col min="192" max="16384" width="9.6640625" style="208"/>
  </cols>
  <sheetData>
    <row r="1" spans="1:28" ht="14.1" customHeight="1"/>
    <row r="2" spans="1:28" s="1" customFormat="1" ht="14.1" customHeight="1">
      <c r="G2" s="11"/>
      <c r="H2" s="11"/>
      <c r="I2" s="11"/>
      <c r="J2" s="11"/>
      <c r="K2" s="11"/>
      <c r="L2" s="5"/>
      <c r="P2" s="9"/>
      <c r="Q2" s="10"/>
      <c r="R2" s="10"/>
      <c r="U2" s="82"/>
      <c r="V2" s="82"/>
      <c r="W2" s="82"/>
      <c r="X2" s="82"/>
      <c r="Y2" s="82"/>
      <c r="Z2" s="82"/>
      <c r="AA2" s="82"/>
      <c r="AB2" s="82"/>
    </row>
    <row r="3" spans="1:28" s="1" customFormat="1" ht="14.1" customHeight="1">
      <c r="G3" s="11"/>
      <c r="H3" s="11"/>
      <c r="I3" s="11"/>
      <c r="J3" s="11"/>
      <c r="K3" s="11"/>
      <c r="L3" s="5"/>
      <c r="O3" s="142" t="s">
        <v>111</v>
      </c>
      <c r="P3" s="258" t="str">
        <f>Data1!$N$3</f>
        <v>3 PAGES</v>
      </c>
      <c r="Q3" s="258"/>
      <c r="R3" s="144"/>
      <c r="U3" s="82"/>
      <c r="V3" s="82"/>
      <c r="W3" s="82"/>
      <c r="X3" s="82"/>
      <c r="Y3" s="82"/>
      <c r="Z3" s="82"/>
      <c r="AA3" s="82"/>
      <c r="AB3" s="82"/>
    </row>
    <row r="4" spans="1:28" s="1" customFormat="1" ht="14.1" customHeight="1">
      <c r="G4" s="11"/>
      <c r="H4" s="11"/>
      <c r="I4" s="11"/>
      <c r="J4" s="11"/>
      <c r="K4" s="11"/>
      <c r="L4" s="5"/>
      <c r="P4" s="9"/>
      <c r="Q4" s="144"/>
      <c r="R4" s="144"/>
      <c r="U4" s="82"/>
      <c r="V4" s="82"/>
      <c r="W4" s="82"/>
      <c r="X4" s="82"/>
      <c r="Y4" s="82"/>
      <c r="Z4" s="82"/>
      <c r="AA4" s="82"/>
      <c r="AB4" s="82"/>
    </row>
    <row r="5" spans="1:28" s="1" customFormat="1" ht="14.1" customHeight="1">
      <c r="G5" s="11"/>
      <c r="H5" s="11"/>
      <c r="I5" s="11"/>
      <c r="J5" s="11"/>
      <c r="K5" s="11"/>
      <c r="L5" s="5"/>
      <c r="O5" s="9"/>
      <c r="P5" s="10"/>
      <c r="U5" s="82"/>
      <c r="V5" s="82"/>
      <c r="W5" s="82"/>
      <c r="X5" s="82"/>
      <c r="Y5" s="82"/>
      <c r="Z5" s="82"/>
      <c r="AA5" s="82"/>
      <c r="AB5" s="82"/>
    </row>
    <row r="6" spans="1:28" s="1" customFormat="1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6"/>
      <c r="U6" s="82"/>
      <c r="V6" s="82"/>
      <c r="W6" s="82"/>
      <c r="X6" s="82"/>
      <c r="Y6" s="82"/>
      <c r="Z6" s="82"/>
      <c r="AA6" s="82"/>
      <c r="AB6" s="82"/>
    </row>
    <row r="7" spans="1:28" s="1" customFormat="1" ht="14.1" customHeight="1">
      <c r="G7" s="11"/>
      <c r="H7" s="11"/>
      <c r="I7" s="11"/>
      <c r="J7" s="11"/>
      <c r="K7" s="11"/>
      <c r="L7" s="5"/>
      <c r="U7" s="82"/>
      <c r="V7" s="82"/>
      <c r="W7" s="82"/>
      <c r="X7" s="82"/>
      <c r="Y7" s="82"/>
      <c r="Z7" s="82"/>
      <c r="AA7" s="82"/>
      <c r="AB7" s="82"/>
    </row>
    <row r="8" spans="1:28" s="1" customFormat="1" ht="14.1" customHeight="1">
      <c r="B8" s="6" t="s">
        <v>72</v>
      </c>
      <c r="D8" s="251">
        <f>Data1!$E$9</f>
        <v>42376</v>
      </c>
      <c r="E8" s="251"/>
      <c r="F8" s="251"/>
      <c r="G8" s="251"/>
      <c r="H8" s="251"/>
      <c r="I8" s="209"/>
      <c r="J8" s="178"/>
      <c r="K8" s="178"/>
      <c r="L8" s="5"/>
      <c r="M8" s="5"/>
      <c r="O8" s="7" t="s">
        <v>107</v>
      </c>
      <c r="P8" s="5" t="str">
        <f>Data1!$N$9</f>
        <v>PSA/BMCL/16/014</v>
      </c>
      <c r="Q8" s="5"/>
      <c r="R8" s="2"/>
      <c r="U8" s="82"/>
      <c r="V8" s="82"/>
      <c r="W8" s="82"/>
      <c r="X8" s="82"/>
      <c r="Y8" s="82"/>
      <c r="Z8" s="82"/>
      <c r="AA8" s="82"/>
      <c r="AB8" s="82"/>
    </row>
    <row r="9" spans="1:28" s="1" customFormat="1" ht="14.1" customHeight="1">
      <c r="A9" s="5"/>
      <c r="B9" s="2"/>
      <c r="C9" s="2"/>
      <c r="D9" s="2"/>
      <c r="E9" s="2"/>
      <c r="F9" s="2"/>
      <c r="G9" s="4"/>
      <c r="H9" s="4"/>
      <c r="I9" s="4"/>
      <c r="J9" s="4"/>
      <c r="K9" s="4"/>
      <c r="L9" s="5"/>
      <c r="M9" s="3"/>
      <c r="O9" s="8"/>
      <c r="P9" s="2"/>
      <c r="Q9" s="2"/>
      <c r="R9" s="2"/>
      <c r="U9" s="82"/>
      <c r="V9" s="82"/>
      <c r="W9" s="82"/>
      <c r="X9" s="82"/>
      <c r="Y9" s="82"/>
      <c r="Z9" s="82"/>
      <c r="AA9" s="82"/>
      <c r="AB9" s="82"/>
    </row>
    <row r="10" spans="1:28" s="1" customFormat="1" ht="14.1" customHeight="1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5"/>
      <c r="M10" s="2"/>
      <c r="O10" s="8"/>
      <c r="P10" s="2"/>
      <c r="Q10" s="2"/>
      <c r="U10" s="82"/>
      <c r="V10" s="82"/>
      <c r="W10" s="82"/>
      <c r="X10" s="82"/>
      <c r="Y10" s="82"/>
      <c r="Z10" s="82"/>
      <c r="AA10" s="82"/>
      <c r="AB10" s="82"/>
    </row>
    <row r="11" spans="1:28" s="1" customFormat="1" ht="14.1" customHeight="1">
      <c r="A11" s="5"/>
      <c r="B11" s="6" t="s">
        <v>1</v>
      </c>
      <c r="D11" s="5" t="str">
        <f>Data1!$E$21</f>
        <v>Caliper Gauge</v>
      </c>
      <c r="E11" s="5"/>
      <c r="F11" s="5"/>
      <c r="G11" s="11"/>
      <c r="H11" s="196"/>
      <c r="I11" s="196"/>
      <c r="J11" s="196"/>
      <c r="K11" s="196"/>
      <c r="L11" s="5"/>
      <c r="M11" s="6"/>
      <c r="O11" s="7" t="s">
        <v>9</v>
      </c>
      <c r="P11" s="97" t="str">
        <f>Data1!$N$22</f>
        <v xml:space="preserve">2015-ID-47                                        </v>
      </c>
      <c r="Q11" s="5"/>
      <c r="R11" s="2"/>
      <c r="U11" s="82"/>
      <c r="V11" s="82"/>
      <c r="W11" s="82"/>
      <c r="X11" s="82"/>
      <c r="Y11" s="82"/>
      <c r="Z11" s="82"/>
      <c r="AA11" s="82"/>
      <c r="AB11" s="82"/>
    </row>
    <row r="12" spans="1:28" s="1" customFormat="1" ht="14.1" customHeight="1">
      <c r="A12" s="5"/>
      <c r="D12" s="5" t="str">
        <f>Data1!N21</f>
        <v>N/A  /  G-P-</v>
      </c>
      <c r="G12" s="11"/>
      <c r="H12" s="11"/>
      <c r="I12" s="11"/>
      <c r="J12" s="11"/>
      <c r="K12" s="11"/>
      <c r="L12" s="5"/>
      <c r="M12" s="2"/>
      <c r="N12" s="2"/>
      <c r="O12" s="18"/>
      <c r="P12" s="5"/>
      <c r="Q12" s="2"/>
      <c r="R12" s="2"/>
      <c r="U12" s="82"/>
      <c r="V12" s="82"/>
      <c r="W12" s="82"/>
      <c r="X12" s="82"/>
      <c r="Y12" s="82"/>
      <c r="Z12" s="82"/>
      <c r="AA12" s="82"/>
      <c r="AB12" s="82"/>
    </row>
    <row r="13" spans="1:28" s="1" customFormat="1" ht="14.1" customHeight="1">
      <c r="A13" s="5" t="s">
        <v>0</v>
      </c>
      <c r="B13" s="5"/>
      <c r="C13" s="5"/>
      <c r="D13" s="5"/>
      <c r="E13" s="5"/>
      <c r="F13" s="5"/>
      <c r="G13" s="196"/>
      <c r="H13" s="196"/>
      <c r="I13" s="196"/>
      <c r="J13" s="196"/>
      <c r="K13" s="196"/>
      <c r="L13" s="5"/>
      <c r="M13" s="5"/>
      <c r="N13" s="5"/>
      <c r="O13" s="5"/>
      <c r="P13" s="5"/>
      <c r="Q13" s="5"/>
      <c r="R13" s="5"/>
      <c r="U13" s="82"/>
      <c r="V13" s="82"/>
      <c r="W13" s="82"/>
      <c r="X13" s="82"/>
      <c r="Y13" s="82"/>
      <c r="Z13" s="82"/>
      <c r="AA13" s="82"/>
      <c r="AB13" s="82"/>
    </row>
    <row r="14" spans="1:28" s="1" customFormat="1" ht="14.1" customHeight="1">
      <c r="B14" s="273" t="s">
        <v>3</v>
      </c>
      <c r="C14" s="274"/>
      <c r="D14" s="275"/>
      <c r="E14" s="269" t="s">
        <v>128</v>
      </c>
      <c r="F14" s="270"/>
      <c r="G14" s="269" t="s">
        <v>88</v>
      </c>
      <c r="H14" s="270"/>
      <c r="I14" s="259" t="s">
        <v>99</v>
      </c>
      <c r="J14" s="260"/>
      <c r="K14" s="260"/>
      <c r="L14" s="261"/>
      <c r="M14" s="259" t="s">
        <v>102</v>
      </c>
      <c r="N14" s="260"/>
      <c r="O14" s="260"/>
      <c r="P14" s="260"/>
      <c r="Q14" s="260"/>
      <c r="R14" s="261"/>
      <c r="S14" s="98"/>
    </row>
    <row r="15" spans="1:28" s="1" customFormat="1" ht="14.1" customHeight="1">
      <c r="B15" s="267"/>
      <c r="C15" s="276"/>
      <c r="D15" s="268"/>
      <c r="E15" s="267" t="s">
        <v>73</v>
      </c>
      <c r="F15" s="268"/>
      <c r="G15" s="267" t="s">
        <v>54</v>
      </c>
      <c r="H15" s="268"/>
      <c r="I15" s="262" t="s">
        <v>100</v>
      </c>
      <c r="J15" s="263"/>
      <c r="K15" s="262" t="s">
        <v>101</v>
      </c>
      <c r="L15" s="263"/>
      <c r="M15" s="96" t="s">
        <v>17</v>
      </c>
      <c r="N15" s="96" t="s">
        <v>18</v>
      </c>
      <c r="O15" s="96" t="s">
        <v>19</v>
      </c>
      <c r="P15" s="96" t="s">
        <v>13</v>
      </c>
      <c r="Q15" s="186" t="s">
        <v>20</v>
      </c>
      <c r="R15" s="187"/>
      <c r="S15" s="98"/>
    </row>
    <row r="16" spans="1:28" s="1" customFormat="1" ht="14.1" customHeight="1">
      <c r="B16" s="193"/>
      <c r="C16" s="194"/>
      <c r="D16" s="195"/>
      <c r="E16" s="99"/>
      <c r="F16" s="100"/>
      <c r="G16" s="99"/>
      <c r="H16" s="100"/>
      <c r="I16" s="193"/>
      <c r="J16" s="195"/>
      <c r="K16" s="194"/>
      <c r="L16" s="101"/>
      <c r="M16" s="117"/>
      <c r="N16" s="118"/>
      <c r="O16" s="118"/>
      <c r="P16" s="95"/>
      <c r="Q16" s="102"/>
      <c r="R16" s="21"/>
      <c r="S16" s="98"/>
    </row>
    <row r="17" spans="2:28" s="1" customFormat="1" ht="14.1" customHeight="1">
      <c r="B17" s="115" t="s">
        <v>86</v>
      </c>
      <c r="C17" s="128"/>
      <c r="D17" s="180"/>
      <c r="E17" s="61"/>
      <c r="F17" s="77"/>
      <c r="G17" s="61"/>
      <c r="H17" s="77"/>
      <c r="I17" s="78"/>
      <c r="J17" s="77"/>
      <c r="K17" s="79"/>
      <c r="L17" s="77"/>
      <c r="M17" s="119"/>
      <c r="N17" s="120"/>
      <c r="O17" s="120"/>
      <c r="P17" s="22"/>
      <c r="Q17" s="113"/>
      <c r="R17" s="24"/>
      <c r="S17" s="98"/>
      <c r="U17" s="75" t="s">
        <v>62</v>
      </c>
      <c r="V17" s="75" t="s">
        <v>61</v>
      </c>
      <c r="W17" s="75" t="s">
        <v>63</v>
      </c>
      <c r="X17" s="75" t="s">
        <v>64</v>
      </c>
      <c r="Y17" s="103" t="s">
        <v>65</v>
      </c>
      <c r="Z17" s="103" t="s">
        <v>57</v>
      </c>
      <c r="AA17" s="103" t="s">
        <v>56</v>
      </c>
      <c r="AB17" s="103" t="s">
        <v>66</v>
      </c>
    </row>
    <row r="18" spans="2:28" s="1" customFormat="1" ht="14.1" customHeight="1">
      <c r="B18" s="72"/>
      <c r="C18" s="128" t="s">
        <v>87</v>
      </c>
      <c r="D18" s="180"/>
      <c r="E18" s="61">
        <v>36</v>
      </c>
      <c r="F18" s="112" t="s">
        <v>89</v>
      </c>
      <c r="G18" s="132">
        <v>14.523999999999999</v>
      </c>
      <c r="H18" s="133" t="s">
        <v>90</v>
      </c>
      <c r="I18" s="135">
        <f>Z18</f>
        <v>14.513999999999999</v>
      </c>
      <c r="J18" s="133" t="s">
        <v>90</v>
      </c>
      <c r="K18" s="74">
        <f>AA18</f>
        <v>14.533999999999999</v>
      </c>
      <c r="L18" s="133" t="s">
        <v>90</v>
      </c>
      <c r="M18" s="127"/>
      <c r="N18" s="127"/>
      <c r="O18" s="127"/>
      <c r="P18" s="95" t="e">
        <f>AVERAGE(M18:O18)</f>
        <v>#DIV/0!</v>
      </c>
      <c r="Q18" s="146" t="s">
        <v>90</v>
      </c>
      <c r="R18" s="24" t="e">
        <f>IF(AB18=TRUE,"*","")</f>
        <v>#DIV/0!</v>
      </c>
      <c r="S18" s="98"/>
      <c r="U18" s="30"/>
      <c r="V18" s="30"/>
      <c r="W18" s="30"/>
      <c r="X18" s="220">
        <f>G18</f>
        <v>14.523999999999999</v>
      </c>
      <c r="Y18" s="134">
        <v>0.01</v>
      </c>
      <c r="Z18" s="134">
        <f>+X18-Y18</f>
        <v>14.513999999999999</v>
      </c>
      <c r="AA18" s="134">
        <f>+X18+Y18</f>
        <v>14.533999999999999</v>
      </c>
      <c r="AB18" s="106" t="e">
        <f>OR(P18&lt;I18,P18&gt;K18)</f>
        <v>#DIV/0!</v>
      </c>
    </row>
    <row r="19" spans="2:28" s="1" customFormat="1" ht="14.1" customHeight="1">
      <c r="B19" s="72"/>
      <c r="D19" s="116"/>
      <c r="E19" s="61">
        <v>37</v>
      </c>
      <c r="F19" s="112" t="s">
        <v>89</v>
      </c>
      <c r="G19" s="132">
        <v>14.004</v>
      </c>
      <c r="H19" s="133" t="s">
        <v>90</v>
      </c>
      <c r="I19" s="135">
        <f t="shared" ref="I19" si="0">Z19</f>
        <v>14.001999999999999</v>
      </c>
      <c r="J19" s="133" t="s">
        <v>90</v>
      </c>
      <c r="K19" s="74">
        <f t="shared" ref="K19" si="1">AA19</f>
        <v>14.006</v>
      </c>
      <c r="L19" s="133" t="s">
        <v>90</v>
      </c>
      <c r="M19" s="127"/>
      <c r="N19" s="127"/>
      <c r="O19" s="127"/>
      <c r="P19" s="95" t="e">
        <f t="shared" ref="P19" si="2">AVERAGE(M19:O19)</f>
        <v>#DIV/0!</v>
      </c>
      <c r="Q19" s="146" t="s">
        <v>90</v>
      </c>
      <c r="R19" s="24" t="e">
        <f t="shared" ref="R19" si="3">IF(AB19=TRUE,"*","")</f>
        <v>#DIV/0!</v>
      </c>
      <c r="S19" s="98"/>
      <c r="U19" s="30"/>
      <c r="V19" s="30"/>
      <c r="W19" s="30"/>
      <c r="X19" s="220">
        <f t="shared" ref="X19" si="4">G19</f>
        <v>14.004</v>
      </c>
      <c r="Y19" s="134">
        <v>2E-3</v>
      </c>
      <c r="Z19" s="134">
        <f t="shared" ref="Z19" si="5">+X19-Y19</f>
        <v>14.001999999999999</v>
      </c>
      <c r="AA19" s="134">
        <f t="shared" ref="AA19" si="6">+X19+Y19</f>
        <v>14.006</v>
      </c>
      <c r="AB19" s="106" t="e">
        <f t="shared" ref="AB19" si="7">OR(P19&lt;I19,P19&gt;K19)</f>
        <v>#DIV/0!</v>
      </c>
    </row>
    <row r="20" spans="2:28" s="1" customFormat="1" ht="14.1" customHeight="1">
      <c r="B20" s="72"/>
      <c r="C20" s="191"/>
      <c r="D20" s="180"/>
      <c r="E20" s="61"/>
      <c r="F20" s="112"/>
      <c r="G20" s="126"/>
      <c r="H20" s="112"/>
      <c r="I20" s="189"/>
      <c r="J20" s="112"/>
      <c r="K20" s="190"/>
      <c r="L20" s="112"/>
      <c r="M20" s="127"/>
      <c r="N20" s="127"/>
      <c r="O20" s="127"/>
      <c r="P20" s="95"/>
      <c r="Q20" s="145"/>
      <c r="R20" s="24"/>
      <c r="S20" s="98"/>
      <c r="U20" s="30"/>
      <c r="V20" s="30"/>
      <c r="W20" s="30"/>
      <c r="X20" s="220"/>
      <c r="Y20" s="106"/>
      <c r="Z20" s="134"/>
      <c r="AA20" s="134"/>
      <c r="AB20" s="106"/>
    </row>
    <row r="21" spans="2:28" s="1" customFormat="1" ht="14.1" customHeight="1">
      <c r="B21" s="115" t="s">
        <v>91</v>
      </c>
      <c r="C21" s="128"/>
      <c r="D21" s="180"/>
      <c r="E21" s="61"/>
      <c r="F21" s="77"/>
      <c r="G21" s="61"/>
      <c r="H21" s="77"/>
      <c r="I21" s="78"/>
      <c r="J21" s="77"/>
      <c r="K21" s="79"/>
      <c r="L21" s="77"/>
      <c r="M21" s="127"/>
      <c r="N21" s="127"/>
      <c r="O21" s="127"/>
      <c r="P21" s="95"/>
      <c r="Q21" s="147"/>
      <c r="R21" s="24"/>
      <c r="S21" s="98"/>
      <c r="U21" s="75" t="s">
        <v>62</v>
      </c>
      <c r="V21" s="75" t="s">
        <v>61</v>
      </c>
      <c r="W21" s="75" t="s">
        <v>63</v>
      </c>
      <c r="X21" s="221" t="s">
        <v>64</v>
      </c>
      <c r="Y21" s="103" t="s">
        <v>65</v>
      </c>
      <c r="Z21" s="103" t="s">
        <v>57</v>
      </c>
      <c r="AA21" s="103" t="s">
        <v>56</v>
      </c>
      <c r="AB21" s="103" t="s">
        <v>66</v>
      </c>
    </row>
    <row r="22" spans="2:28" s="1" customFormat="1" ht="14.1" customHeight="1">
      <c r="B22" s="72"/>
      <c r="C22" s="128" t="s">
        <v>92</v>
      </c>
      <c r="D22" s="116"/>
      <c r="E22" s="61">
        <v>30</v>
      </c>
      <c r="F22" s="112" t="s">
        <v>89</v>
      </c>
      <c r="G22" s="132">
        <v>1.8149999999999999</v>
      </c>
      <c r="H22" s="133" t="s">
        <v>90</v>
      </c>
      <c r="I22" s="135">
        <f t="shared" ref="I22:I23" si="8">Z22</f>
        <v>1.796</v>
      </c>
      <c r="J22" s="133" t="s">
        <v>90</v>
      </c>
      <c r="K22" s="74">
        <f t="shared" ref="K22:K23" si="9">AA22</f>
        <v>1.8339999999999999</v>
      </c>
      <c r="L22" s="133" t="s">
        <v>90</v>
      </c>
      <c r="M22" s="127"/>
      <c r="N22" s="127"/>
      <c r="O22" s="127"/>
      <c r="P22" s="95" t="e">
        <f t="shared" ref="P22:P23" si="10">AVERAGE(M22:O22)</f>
        <v>#DIV/0!</v>
      </c>
      <c r="Q22" s="146" t="s">
        <v>90</v>
      </c>
      <c r="R22" s="24" t="e">
        <f t="shared" ref="R22:R23" si="11">IF(AB22=TRUE,"*","")</f>
        <v>#DIV/0!</v>
      </c>
      <c r="S22" s="98"/>
      <c r="U22" s="30"/>
      <c r="V22" s="30"/>
      <c r="W22" s="30"/>
      <c r="X22" s="220">
        <f t="shared" ref="X22:X23" si="12">G22</f>
        <v>1.8149999999999999</v>
      </c>
      <c r="Y22" s="134">
        <v>1.9E-2</v>
      </c>
      <c r="Z22" s="134">
        <f t="shared" ref="Z22:Z23" si="13">+X22-Y22</f>
        <v>1.796</v>
      </c>
      <c r="AA22" s="134">
        <f t="shared" ref="AA22:AA23" si="14">+X22+Y22</f>
        <v>1.8339999999999999</v>
      </c>
      <c r="AB22" s="106" t="e">
        <f t="shared" ref="AB22:AB23" si="15">OR(P22&lt;I22,P22&gt;K22)</f>
        <v>#DIV/0!</v>
      </c>
    </row>
    <row r="23" spans="2:28" s="1" customFormat="1" ht="13.5" customHeight="1">
      <c r="B23" s="72"/>
      <c r="C23" s="191" t="s">
        <v>145</v>
      </c>
      <c r="D23" s="180"/>
      <c r="E23" s="61">
        <v>35</v>
      </c>
      <c r="F23" s="112" t="s">
        <v>89</v>
      </c>
      <c r="G23" s="132">
        <v>1.4710000000000001</v>
      </c>
      <c r="H23" s="133" t="s">
        <v>90</v>
      </c>
      <c r="I23" s="135">
        <f t="shared" si="8"/>
        <v>1.4560000000000002</v>
      </c>
      <c r="J23" s="133" t="s">
        <v>90</v>
      </c>
      <c r="K23" s="74">
        <f t="shared" si="9"/>
        <v>1.486</v>
      </c>
      <c r="L23" s="133" t="s">
        <v>90</v>
      </c>
      <c r="M23" s="127"/>
      <c r="N23" s="127"/>
      <c r="O23" s="127"/>
      <c r="P23" s="95" t="e">
        <f t="shared" si="10"/>
        <v>#DIV/0!</v>
      </c>
      <c r="Q23" s="146" t="s">
        <v>90</v>
      </c>
      <c r="R23" s="24" t="e">
        <f t="shared" si="11"/>
        <v>#DIV/0!</v>
      </c>
      <c r="S23" s="98"/>
      <c r="U23" s="30"/>
      <c r="V23" s="30"/>
      <c r="W23" s="30"/>
      <c r="X23" s="220">
        <f t="shared" si="12"/>
        <v>1.4710000000000001</v>
      </c>
      <c r="Y23" s="134">
        <v>1.4999999999999999E-2</v>
      </c>
      <c r="Z23" s="134">
        <f t="shared" si="13"/>
        <v>1.4560000000000002</v>
      </c>
      <c r="AA23" s="134">
        <f t="shared" si="14"/>
        <v>1.486</v>
      </c>
      <c r="AB23" s="106" t="e">
        <f t="shared" si="15"/>
        <v>#DIV/0!</v>
      </c>
    </row>
    <row r="24" spans="2:28" s="1" customFormat="1" ht="13.5" customHeight="1">
      <c r="B24" s="115"/>
      <c r="C24" s="191"/>
      <c r="D24" s="180"/>
      <c r="E24" s="61">
        <v>37</v>
      </c>
      <c r="F24" s="112" t="s">
        <v>89</v>
      </c>
      <c r="G24" s="132">
        <v>1.355</v>
      </c>
      <c r="H24" s="133" t="s">
        <v>90</v>
      </c>
      <c r="I24" s="135">
        <f t="shared" ref="I24:I26" si="16">Z24</f>
        <v>1.341</v>
      </c>
      <c r="J24" s="133" t="s">
        <v>90</v>
      </c>
      <c r="K24" s="74">
        <f t="shared" ref="K24:K26" si="17">AA24</f>
        <v>1.369</v>
      </c>
      <c r="L24" s="133" t="s">
        <v>90</v>
      </c>
      <c r="M24" s="127"/>
      <c r="N24" s="127"/>
      <c r="O24" s="127"/>
      <c r="P24" s="95" t="e">
        <f t="shared" ref="P24:P26" si="18">AVERAGE(M24:O24)</f>
        <v>#DIV/0!</v>
      </c>
      <c r="Q24" s="146" t="s">
        <v>90</v>
      </c>
      <c r="R24" s="24" t="e">
        <f t="shared" ref="R24:R26" si="19">IF(AB24=TRUE,"*","")</f>
        <v>#DIV/0!</v>
      </c>
      <c r="S24" s="98"/>
      <c r="U24" s="30"/>
      <c r="V24" s="30"/>
      <c r="W24" s="30"/>
      <c r="X24" s="220">
        <f t="shared" ref="X24:X26" si="20">G24</f>
        <v>1.355</v>
      </c>
      <c r="Y24" s="134">
        <v>1.4E-2</v>
      </c>
      <c r="Z24" s="134">
        <f t="shared" ref="Z24:Z26" si="21">+X24-Y24</f>
        <v>1.341</v>
      </c>
      <c r="AA24" s="134">
        <f t="shared" ref="AA24:AA26" si="22">+X24+Y24</f>
        <v>1.369</v>
      </c>
      <c r="AB24" s="106" t="e">
        <f t="shared" ref="AB24:AB26" si="23">OR(P24&lt;I24,P24&gt;K24)</f>
        <v>#DIV/0!</v>
      </c>
    </row>
    <row r="25" spans="2:28" s="1" customFormat="1" ht="13.5" customHeight="1">
      <c r="B25" s="179"/>
      <c r="C25" s="191"/>
      <c r="D25" s="180"/>
      <c r="E25" s="61">
        <v>40</v>
      </c>
      <c r="F25" s="112" t="s">
        <v>89</v>
      </c>
      <c r="G25" s="132">
        <v>1.2</v>
      </c>
      <c r="H25" s="152" t="s">
        <v>90</v>
      </c>
      <c r="I25" s="170">
        <f t="shared" si="16"/>
        <v>1.1879999999999999</v>
      </c>
      <c r="J25" s="133" t="s">
        <v>90</v>
      </c>
      <c r="K25" s="74">
        <f t="shared" si="17"/>
        <v>1.212</v>
      </c>
      <c r="L25" s="133" t="s">
        <v>90</v>
      </c>
      <c r="M25" s="127"/>
      <c r="N25" s="127"/>
      <c r="O25" s="127"/>
      <c r="P25" s="155" t="e">
        <f t="shared" si="18"/>
        <v>#DIV/0!</v>
      </c>
      <c r="Q25" s="146" t="s">
        <v>90</v>
      </c>
      <c r="R25" s="24" t="e">
        <f t="shared" si="19"/>
        <v>#DIV/0!</v>
      </c>
      <c r="S25" s="98"/>
      <c r="U25" s="30"/>
      <c r="V25" s="30"/>
      <c r="W25" s="30"/>
      <c r="X25" s="220">
        <f t="shared" si="20"/>
        <v>1.2</v>
      </c>
      <c r="Y25" s="134">
        <v>1.2E-2</v>
      </c>
      <c r="Z25" s="134">
        <f t="shared" si="21"/>
        <v>1.1879999999999999</v>
      </c>
      <c r="AA25" s="134">
        <f t="shared" si="22"/>
        <v>1.212</v>
      </c>
      <c r="AB25" s="106" t="e">
        <f t="shared" si="23"/>
        <v>#DIV/0!</v>
      </c>
    </row>
    <row r="26" spans="2:28" s="1" customFormat="1" ht="13.5" customHeight="1">
      <c r="B26" s="179"/>
      <c r="C26" s="191"/>
      <c r="D26" s="180"/>
      <c r="E26" s="61">
        <v>42</v>
      </c>
      <c r="F26" s="112" t="s">
        <v>89</v>
      </c>
      <c r="G26" s="132">
        <v>1.1080000000000001</v>
      </c>
      <c r="H26" s="152" t="s">
        <v>90</v>
      </c>
      <c r="I26" s="170">
        <f t="shared" si="16"/>
        <v>1.0970000000000002</v>
      </c>
      <c r="J26" s="133" t="s">
        <v>90</v>
      </c>
      <c r="K26" s="74">
        <f t="shared" si="17"/>
        <v>1.119</v>
      </c>
      <c r="L26" s="133" t="s">
        <v>90</v>
      </c>
      <c r="M26" s="127"/>
      <c r="N26" s="127"/>
      <c r="O26" s="127"/>
      <c r="P26" s="155" t="e">
        <f t="shared" si="18"/>
        <v>#DIV/0!</v>
      </c>
      <c r="Q26" s="146" t="s">
        <v>90</v>
      </c>
      <c r="R26" s="24" t="e">
        <f t="shared" si="19"/>
        <v>#DIV/0!</v>
      </c>
      <c r="S26" s="98"/>
      <c r="U26" s="30"/>
      <c r="V26" s="30"/>
      <c r="W26" s="30"/>
      <c r="X26" s="220">
        <f t="shared" si="20"/>
        <v>1.1080000000000001</v>
      </c>
      <c r="Y26" s="134">
        <v>1.0999999999999999E-2</v>
      </c>
      <c r="Z26" s="134">
        <f t="shared" si="21"/>
        <v>1.0970000000000002</v>
      </c>
      <c r="AA26" s="134">
        <f t="shared" si="22"/>
        <v>1.119</v>
      </c>
      <c r="AB26" s="106" t="e">
        <f t="shared" si="23"/>
        <v>#DIV/0!</v>
      </c>
    </row>
    <row r="27" spans="2:28" s="1" customFormat="1" ht="13.5" customHeight="1">
      <c r="B27" s="72"/>
      <c r="C27" s="128"/>
      <c r="D27" s="116"/>
      <c r="E27" s="61"/>
      <c r="F27" s="104"/>
      <c r="G27" s="61"/>
      <c r="H27" s="73"/>
      <c r="I27" s="171"/>
      <c r="J27" s="111"/>
      <c r="K27" s="79"/>
      <c r="L27" s="172"/>
      <c r="M27" s="177"/>
      <c r="N27" s="177"/>
      <c r="O27" s="177"/>
      <c r="P27" s="155"/>
      <c r="Q27" s="148"/>
      <c r="R27" s="24"/>
      <c r="S27" s="98"/>
      <c r="U27" s="30"/>
      <c r="V27" s="30"/>
      <c r="W27" s="30"/>
      <c r="X27" s="220"/>
      <c r="Y27" s="106"/>
      <c r="Z27" s="108"/>
      <c r="AA27" s="108"/>
      <c r="AB27" s="109"/>
    </row>
    <row r="28" spans="2:28" s="1" customFormat="1" ht="13.5" customHeight="1">
      <c r="B28" s="72"/>
      <c r="C28" s="128" t="s">
        <v>93</v>
      </c>
      <c r="D28" s="116"/>
      <c r="E28" s="61">
        <v>30</v>
      </c>
      <c r="F28" s="112" t="s">
        <v>89</v>
      </c>
      <c r="G28" s="132">
        <v>4.8360000000000003</v>
      </c>
      <c r="H28" s="152" t="s">
        <v>90</v>
      </c>
      <c r="I28" s="170">
        <f t="shared" ref="I28:I32" si="24">Z28</f>
        <v>4.7850000000000001</v>
      </c>
      <c r="J28" s="133" t="s">
        <v>90</v>
      </c>
      <c r="K28" s="74">
        <f t="shared" ref="K28:K32" si="25">AA28</f>
        <v>4.8870000000000005</v>
      </c>
      <c r="L28" s="133" t="s">
        <v>90</v>
      </c>
      <c r="M28" s="127"/>
      <c r="N28" s="127"/>
      <c r="O28" s="127"/>
      <c r="P28" s="155" t="e">
        <f t="shared" ref="P28:P32" si="26">AVERAGE(M28:O28)</f>
        <v>#DIV/0!</v>
      </c>
      <c r="Q28" s="146" t="s">
        <v>90</v>
      </c>
      <c r="R28" s="24" t="e">
        <f t="shared" ref="R28:R32" si="27">IF(AB28=TRUE,"*","")</f>
        <v>#DIV/0!</v>
      </c>
      <c r="S28" s="98"/>
      <c r="U28" s="30"/>
      <c r="V28" s="30"/>
      <c r="W28" s="30"/>
      <c r="X28" s="220">
        <f t="shared" ref="X28:X32" si="28">G28</f>
        <v>4.8360000000000003</v>
      </c>
      <c r="Y28" s="134">
        <v>5.0999999999999997E-2</v>
      </c>
      <c r="Z28" s="134">
        <f t="shared" ref="Z28:Z32" si="29">+X28-Y28</f>
        <v>4.7850000000000001</v>
      </c>
      <c r="AA28" s="134">
        <f t="shared" ref="AA28:AA32" si="30">+X28+Y28</f>
        <v>4.8870000000000005</v>
      </c>
      <c r="AB28" s="106" t="e">
        <f t="shared" ref="AB28:AB32" si="31">OR(P28&lt;I28,P28&gt;K28)</f>
        <v>#DIV/0!</v>
      </c>
    </row>
    <row r="29" spans="2:28" s="1" customFormat="1" ht="13.5" customHeight="1">
      <c r="B29" s="72"/>
      <c r="C29" s="191" t="s">
        <v>146</v>
      </c>
      <c r="D29" s="180"/>
      <c r="E29" s="61">
        <v>35</v>
      </c>
      <c r="F29" s="112" t="s">
        <v>89</v>
      </c>
      <c r="G29" s="132">
        <v>3.9180000000000001</v>
      </c>
      <c r="H29" s="152" t="s">
        <v>90</v>
      </c>
      <c r="I29" s="170">
        <f t="shared" si="24"/>
        <v>3.879</v>
      </c>
      <c r="J29" s="133" t="s">
        <v>90</v>
      </c>
      <c r="K29" s="74">
        <f t="shared" si="25"/>
        <v>3.9570000000000003</v>
      </c>
      <c r="L29" s="133" t="s">
        <v>90</v>
      </c>
      <c r="M29" s="127"/>
      <c r="N29" s="127"/>
      <c r="O29" s="127"/>
      <c r="P29" s="155" t="e">
        <f t="shared" si="26"/>
        <v>#DIV/0!</v>
      </c>
      <c r="Q29" s="146" t="s">
        <v>90</v>
      </c>
      <c r="R29" s="24" t="e">
        <f t="shared" si="27"/>
        <v>#DIV/0!</v>
      </c>
      <c r="S29" s="98"/>
      <c r="U29" s="30"/>
      <c r="V29" s="30"/>
      <c r="W29" s="30"/>
      <c r="X29" s="220">
        <f t="shared" si="28"/>
        <v>3.9180000000000001</v>
      </c>
      <c r="Y29" s="134">
        <v>3.9E-2</v>
      </c>
      <c r="Z29" s="134">
        <f t="shared" si="29"/>
        <v>3.879</v>
      </c>
      <c r="AA29" s="134">
        <f t="shared" si="30"/>
        <v>3.9570000000000003</v>
      </c>
      <c r="AB29" s="106" t="e">
        <f t="shared" si="31"/>
        <v>#DIV/0!</v>
      </c>
    </row>
    <row r="30" spans="2:28" s="1" customFormat="1" ht="13.5" customHeight="1">
      <c r="B30" s="115"/>
      <c r="C30" s="191"/>
      <c r="D30" s="180"/>
      <c r="E30" s="61">
        <v>37</v>
      </c>
      <c r="F30" s="112" t="s">
        <v>89</v>
      </c>
      <c r="G30" s="132">
        <v>3.61</v>
      </c>
      <c r="H30" s="152" t="s">
        <v>90</v>
      </c>
      <c r="I30" s="170">
        <f t="shared" si="24"/>
        <v>3.5739999999999998</v>
      </c>
      <c r="J30" s="133" t="s">
        <v>90</v>
      </c>
      <c r="K30" s="74">
        <f t="shared" si="25"/>
        <v>3.6459999999999999</v>
      </c>
      <c r="L30" s="133" t="s">
        <v>90</v>
      </c>
      <c r="M30" s="127"/>
      <c r="N30" s="127"/>
      <c r="O30" s="127"/>
      <c r="P30" s="155" t="e">
        <f t="shared" si="26"/>
        <v>#DIV/0!</v>
      </c>
      <c r="Q30" s="146" t="s">
        <v>90</v>
      </c>
      <c r="R30" s="24" t="e">
        <f t="shared" si="27"/>
        <v>#DIV/0!</v>
      </c>
      <c r="S30" s="98"/>
      <c r="U30" s="30"/>
      <c r="V30" s="30"/>
      <c r="W30" s="30"/>
      <c r="X30" s="220">
        <f t="shared" si="28"/>
        <v>3.61</v>
      </c>
      <c r="Y30" s="134">
        <v>3.5999999999999997E-2</v>
      </c>
      <c r="Z30" s="134">
        <f t="shared" si="29"/>
        <v>3.5739999999999998</v>
      </c>
      <c r="AA30" s="134">
        <f t="shared" si="30"/>
        <v>3.6459999999999999</v>
      </c>
      <c r="AB30" s="106" t="e">
        <f t="shared" si="31"/>
        <v>#DIV/0!</v>
      </c>
    </row>
    <row r="31" spans="2:28" s="1" customFormat="1" ht="13.5" customHeight="1">
      <c r="B31" s="179"/>
      <c r="C31" s="191"/>
      <c r="D31" s="180"/>
      <c r="E31" s="61">
        <v>40</v>
      </c>
      <c r="F31" s="112" t="s">
        <v>89</v>
      </c>
      <c r="G31" s="132">
        <v>3.1960000000000002</v>
      </c>
      <c r="H31" s="152" t="s">
        <v>90</v>
      </c>
      <c r="I31" s="170">
        <f t="shared" si="24"/>
        <v>3.1640000000000001</v>
      </c>
      <c r="J31" s="133" t="s">
        <v>90</v>
      </c>
      <c r="K31" s="74">
        <f t="shared" si="25"/>
        <v>3.2280000000000002</v>
      </c>
      <c r="L31" s="133" t="s">
        <v>90</v>
      </c>
      <c r="M31" s="127"/>
      <c r="N31" s="127"/>
      <c r="O31" s="127"/>
      <c r="P31" s="155" t="e">
        <f t="shared" si="26"/>
        <v>#DIV/0!</v>
      </c>
      <c r="Q31" s="146" t="s">
        <v>90</v>
      </c>
      <c r="R31" s="24" t="e">
        <f t="shared" si="27"/>
        <v>#DIV/0!</v>
      </c>
      <c r="S31" s="98"/>
      <c r="U31" s="30"/>
      <c r="V31" s="30"/>
      <c r="W31" s="30"/>
      <c r="X31" s="220">
        <f t="shared" si="28"/>
        <v>3.1960000000000002</v>
      </c>
      <c r="Y31" s="134">
        <v>3.2000000000000001E-2</v>
      </c>
      <c r="Z31" s="134">
        <f t="shared" si="29"/>
        <v>3.1640000000000001</v>
      </c>
      <c r="AA31" s="134">
        <f t="shared" si="30"/>
        <v>3.2280000000000002</v>
      </c>
      <c r="AB31" s="106" t="e">
        <f t="shared" si="31"/>
        <v>#DIV/0!</v>
      </c>
    </row>
    <row r="32" spans="2:28" s="1" customFormat="1" ht="13.5" customHeight="1">
      <c r="B32" s="179"/>
      <c r="C32" s="191"/>
      <c r="D32" s="180"/>
      <c r="E32" s="61">
        <v>42</v>
      </c>
      <c r="F32" s="112" t="s">
        <v>89</v>
      </c>
      <c r="G32" s="132">
        <v>2.95</v>
      </c>
      <c r="H32" s="152" t="s">
        <v>90</v>
      </c>
      <c r="I32" s="170">
        <f t="shared" si="24"/>
        <v>2.9210000000000003</v>
      </c>
      <c r="J32" s="133" t="s">
        <v>90</v>
      </c>
      <c r="K32" s="74">
        <f t="shared" si="25"/>
        <v>2.9790000000000001</v>
      </c>
      <c r="L32" s="133" t="s">
        <v>90</v>
      </c>
      <c r="M32" s="177"/>
      <c r="N32" s="177"/>
      <c r="O32" s="177"/>
      <c r="P32" s="155" t="e">
        <f t="shared" si="26"/>
        <v>#DIV/0!</v>
      </c>
      <c r="Q32" s="146" t="s">
        <v>90</v>
      </c>
      <c r="R32" s="24" t="e">
        <f t="shared" si="27"/>
        <v>#DIV/0!</v>
      </c>
      <c r="S32" s="98"/>
      <c r="U32" s="30"/>
      <c r="V32" s="30"/>
      <c r="W32" s="30"/>
      <c r="X32" s="220">
        <f t="shared" si="28"/>
        <v>2.95</v>
      </c>
      <c r="Y32" s="134">
        <v>2.9000000000000001E-2</v>
      </c>
      <c r="Z32" s="134">
        <f t="shared" si="29"/>
        <v>2.9210000000000003</v>
      </c>
      <c r="AA32" s="134">
        <f t="shared" si="30"/>
        <v>2.9790000000000001</v>
      </c>
      <c r="AB32" s="106" t="e">
        <f t="shared" si="31"/>
        <v>#DIV/0!</v>
      </c>
    </row>
    <row r="33" spans="2:28" s="1" customFormat="1" ht="13.5" customHeight="1">
      <c r="B33" s="72"/>
      <c r="C33" s="191"/>
      <c r="D33" s="180"/>
      <c r="E33" s="61"/>
      <c r="F33" s="104"/>
      <c r="G33" s="61"/>
      <c r="H33" s="73"/>
      <c r="I33" s="171"/>
      <c r="J33" s="111"/>
      <c r="K33" s="79"/>
      <c r="L33" s="111"/>
      <c r="M33" s="127"/>
      <c r="N33" s="127"/>
      <c r="O33" s="127"/>
      <c r="P33" s="155"/>
      <c r="Q33" s="149"/>
      <c r="R33" s="24"/>
      <c r="S33" s="98"/>
      <c r="U33" s="30"/>
      <c r="V33" s="30"/>
      <c r="W33" s="30"/>
      <c r="X33" s="220"/>
      <c r="Y33" s="108"/>
      <c r="Z33" s="108"/>
      <c r="AA33" s="108"/>
      <c r="AB33" s="109"/>
    </row>
    <row r="34" spans="2:28" s="1" customFormat="1" ht="13.5" customHeight="1">
      <c r="B34" s="115"/>
      <c r="C34" s="128" t="s">
        <v>94</v>
      </c>
      <c r="D34" s="116"/>
      <c r="E34" s="61">
        <v>30</v>
      </c>
      <c r="F34" s="112" t="s">
        <v>89</v>
      </c>
      <c r="G34" s="132">
        <v>24.27</v>
      </c>
      <c r="H34" s="153" t="s">
        <v>90</v>
      </c>
      <c r="I34" s="170">
        <f t="shared" ref="I34:I38" si="32">Z34</f>
        <v>24.021999999999998</v>
      </c>
      <c r="J34" s="136" t="s">
        <v>90</v>
      </c>
      <c r="K34" s="74">
        <f t="shared" ref="K34:K38" si="33">AA34</f>
        <v>24.518000000000001</v>
      </c>
      <c r="L34" s="133" t="s">
        <v>90</v>
      </c>
      <c r="M34" s="127"/>
      <c r="N34" s="127"/>
      <c r="O34" s="127"/>
      <c r="P34" s="155" t="e">
        <f t="shared" ref="P34:P38" si="34">AVERAGE(M34:O34)</f>
        <v>#DIV/0!</v>
      </c>
      <c r="Q34" s="146" t="s">
        <v>90</v>
      </c>
      <c r="R34" s="24" t="e">
        <f t="shared" ref="R34:R38" si="35">IF(AB34=TRUE,"*","")</f>
        <v>#DIV/0!</v>
      </c>
      <c r="S34" s="98"/>
      <c r="U34" s="30"/>
      <c r="V34" s="30"/>
      <c r="W34" s="30"/>
      <c r="X34" s="220">
        <f t="shared" ref="X34:X38" si="36">G34</f>
        <v>24.27</v>
      </c>
      <c r="Y34" s="134">
        <v>0.248</v>
      </c>
      <c r="Z34" s="134">
        <f t="shared" ref="Z34:Z38" si="37">+X34-Y34</f>
        <v>24.021999999999998</v>
      </c>
      <c r="AA34" s="134">
        <f t="shared" ref="AA34:AA38" si="38">+X34+Y34</f>
        <v>24.518000000000001</v>
      </c>
      <c r="AB34" s="106" t="e">
        <f t="shared" ref="AB34:AB38" si="39">OR(P34&lt;I34,P34&gt;K34)</f>
        <v>#DIV/0!</v>
      </c>
    </row>
    <row r="35" spans="2:28" s="1" customFormat="1" ht="13.5" customHeight="1">
      <c r="B35" s="179"/>
      <c r="C35" s="191" t="s">
        <v>147</v>
      </c>
      <c r="D35" s="180"/>
      <c r="E35" s="61">
        <v>35</v>
      </c>
      <c r="F35" s="112" t="s">
        <v>89</v>
      </c>
      <c r="G35" s="132">
        <v>19.739999999999998</v>
      </c>
      <c r="H35" s="153" t="s">
        <v>90</v>
      </c>
      <c r="I35" s="170">
        <f t="shared" si="32"/>
        <v>19.544999999999998</v>
      </c>
      <c r="J35" s="136" t="s">
        <v>90</v>
      </c>
      <c r="K35" s="74">
        <f t="shared" si="33"/>
        <v>19.934999999999999</v>
      </c>
      <c r="L35" s="133" t="s">
        <v>90</v>
      </c>
      <c r="M35" s="127"/>
      <c r="N35" s="127"/>
      <c r="O35" s="127"/>
      <c r="P35" s="155" t="e">
        <f t="shared" si="34"/>
        <v>#DIV/0!</v>
      </c>
      <c r="Q35" s="146" t="s">
        <v>90</v>
      </c>
      <c r="R35" s="24" t="e">
        <f t="shared" si="35"/>
        <v>#DIV/0!</v>
      </c>
      <c r="S35" s="98"/>
      <c r="U35" s="30"/>
      <c r="V35" s="30"/>
      <c r="W35" s="30"/>
      <c r="X35" s="220">
        <f t="shared" si="36"/>
        <v>19.739999999999998</v>
      </c>
      <c r="Y35" s="134">
        <v>0.19500000000000001</v>
      </c>
      <c r="Z35" s="134">
        <f t="shared" si="37"/>
        <v>19.544999999999998</v>
      </c>
      <c r="AA35" s="134">
        <f t="shared" si="38"/>
        <v>19.934999999999999</v>
      </c>
      <c r="AB35" s="106" t="e">
        <f t="shared" si="39"/>
        <v>#DIV/0!</v>
      </c>
    </row>
    <row r="36" spans="2:28" s="1" customFormat="1" ht="13.5" customHeight="1">
      <c r="B36" s="179"/>
      <c r="C36" s="191"/>
      <c r="D36" s="180"/>
      <c r="E36" s="61">
        <v>37</v>
      </c>
      <c r="F36" s="112" t="s">
        <v>89</v>
      </c>
      <c r="G36" s="132">
        <v>18.21</v>
      </c>
      <c r="H36" s="136" t="s">
        <v>90</v>
      </c>
      <c r="I36" s="135">
        <f t="shared" si="32"/>
        <v>18.03</v>
      </c>
      <c r="J36" s="136" t="s">
        <v>90</v>
      </c>
      <c r="K36" s="74">
        <f t="shared" si="33"/>
        <v>18.39</v>
      </c>
      <c r="L36" s="133" t="s">
        <v>90</v>
      </c>
      <c r="M36" s="127"/>
      <c r="N36" s="127"/>
      <c r="O36" s="127"/>
      <c r="P36" s="95" t="e">
        <f t="shared" si="34"/>
        <v>#DIV/0!</v>
      </c>
      <c r="Q36" s="146" t="s">
        <v>90</v>
      </c>
      <c r="R36" s="24" t="e">
        <f t="shared" si="35"/>
        <v>#DIV/0!</v>
      </c>
      <c r="S36" s="98"/>
      <c r="U36" s="30"/>
      <c r="V36" s="30"/>
      <c r="W36" s="30"/>
      <c r="X36" s="220">
        <f t="shared" si="36"/>
        <v>18.21</v>
      </c>
      <c r="Y36" s="134">
        <v>0.18</v>
      </c>
      <c r="Z36" s="134">
        <f t="shared" si="37"/>
        <v>18.03</v>
      </c>
      <c r="AA36" s="134">
        <f t="shared" si="38"/>
        <v>18.39</v>
      </c>
      <c r="AB36" s="106" t="e">
        <f t="shared" si="39"/>
        <v>#DIV/0!</v>
      </c>
    </row>
    <row r="37" spans="2:28" s="1" customFormat="1" ht="13.5" customHeight="1">
      <c r="B37" s="72"/>
      <c r="C37" s="191"/>
      <c r="D37" s="180"/>
      <c r="E37" s="61">
        <v>40</v>
      </c>
      <c r="F37" s="112" t="s">
        <v>89</v>
      </c>
      <c r="G37" s="132">
        <v>16.149999999999999</v>
      </c>
      <c r="H37" s="136" t="s">
        <v>90</v>
      </c>
      <c r="I37" s="135">
        <f t="shared" si="32"/>
        <v>15.991999999999999</v>
      </c>
      <c r="J37" s="136" t="s">
        <v>90</v>
      </c>
      <c r="K37" s="74">
        <f t="shared" si="33"/>
        <v>16.308</v>
      </c>
      <c r="L37" s="133" t="s">
        <v>90</v>
      </c>
      <c r="M37" s="127"/>
      <c r="N37" s="127"/>
      <c r="O37" s="127"/>
      <c r="P37" s="95" t="e">
        <f t="shared" si="34"/>
        <v>#DIV/0!</v>
      </c>
      <c r="Q37" s="146" t="s">
        <v>90</v>
      </c>
      <c r="R37" s="24" t="e">
        <f t="shared" si="35"/>
        <v>#DIV/0!</v>
      </c>
      <c r="S37" s="98"/>
      <c r="U37" s="30"/>
      <c r="V37" s="30"/>
      <c r="W37" s="30"/>
      <c r="X37" s="220">
        <f t="shared" si="36"/>
        <v>16.149999999999999</v>
      </c>
      <c r="Y37" s="134">
        <v>0.158</v>
      </c>
      <c r="Z37" s="134">
        <f t="shared" si="37"/>
        <v>15.991999999999999</v>
      </c>
      <c r="AA37" s="134">
        <f t="shared" si="38"/>
        <v>16.308</v>
      </c>
      <c r="AB37" s="106" t="e">
        <f t="shared" si="39"/>
        <v>#DIV/0!</v>
      </c>
    </row>
    <row r="38" spans="2:28" s="1" customFormat="1" ht="13.5" customHeight="1">
      <c r="B38" s="72"/>
      <c r="C38" s="191"/>
      <c r="D38" s="180"/>
      <c r="E38" s="61">
        <v>42</v>
      </c>
      <c r="F38" s="112" t="s">
        <v>89</v>
      </c>
      <c r="G38" s="132">
        <v>14.92</v>
      </c>
      <c r="H38" s="136" t="s">
        <v>90</v>
      </c>
      <c r="I38" s="135">
        <f t="shared" si="32"/>
        <v>14.776999999999999</v>
      </c>
      <c r="J38" s="136" t="s">
        <v>90</v>
      </c>
      <c r="K38" s="74">
        <f t="shared" si="33"/>
        <v>15.063000000000001</v>
      </c>
      <c r="L38" s="133" t="s">
        <v>90</v>
      </c>
      <c r="M38" s="127"/>
      <c r="N38" s="127"/>
      <c r="O38" s="127"/>
      <c r="P38" s="95" t="e">
        <f t="shared" si="34"/>
        <v>#DIV/0!</v>
      </c>
      <c r="Q38" s="146" t="s">
        <v>90</v>
      </c>
      <c r="R38" s="24" t="e">
        <f t="shared" si="35"/>
        <v>#DIV/0!</v>
      </c>
      <c r="S38" s="98"/>
      <c r="U38" s="30"/>
      <c r="V38" s="30"/>
      <c r="W38" s="30"/>
      <c r="X38" s="220">
        <f t="shared" si="36"/>
        <v>14.92</v>
      </c>
      <c r="Y38" s="134">
        <v>0.14299999999999999</v>
      </c>
      <c r="Z38" s="134">
        <f t="shared" si="37"/>
        <v>14.776999999999999</v>
      </c>
      <c r="AA38" s="134">
        <f t="shared" si="38"/>
        <v>15.063000000000001</v>
      </c>
      <c r="AB38" s="106" t="e">
        <f t="shared" si="39"/>
        <v>#DIV/0!</v>
      </c>
    </row>
    <row r="39" spans="2:28" s="1" customFormat="1" ht="13.5" customHeight="1">
      <c r="B39" s="115"/>
      <c r="C39" s="128"/>
      <c r="D39" s="180"/>
      <c r="E39" s="61"/>
      <c r="F39" s="104"/>
      <c r="G39" s="61"/>
      <c r="H39" s="104"/>
      <c r="I39" s="78"/>
      <c r="J39" s="104"/>
      <c r="K39" s="79"/>
      <c r="L39" s="104"/>
      <c r="M39" s="127"/>
      <c r="N39" s="127"/>
      <c r="O39" s="127"/>
      <c r="P39" s="95"/>
      <c r="Q39" s="114"/>
      <c r="R39" s="24"/>
      <c r="S39" s="98"/>
      <c r="U39" s="75"/>
      <c r="V39" s="75"/>
      <c r="W39" s="75"/>
      <c r="X39" s="221"/>
      <c r="Y39" s="103"/>
      <c r="Z39" s="103"/>
      <c r="AA39" s="103"/>
      <c r="AB39" s="103"/>
    </row>
    <row r="40" spans="2:28" s="1" customFormat="1" ht="13.5" customHeight="1">
      <c r="B40" s="115" t="s">
        <v>95</v>
      </c>
      <c r="C40" s="128"/>
      <c r="D40" s="116"/>
      <c r="E40" s="61"/>
      <c r="F40" s="104"/>
      <c r="G40" s="61"/>
      <c r="H40" s="104"/>
      <c r="I40" s="78"/>
      <c r="J40" s="111"/>
      <c r="K40" s="79"/>
      <c r="L40" s="107"/>
      <c r="M40" s="127"/>
      <c r="N40" s="127"/>
      <c r="O40" s="127"/>
      <c r="P40" s="95"/>
      <c r="Q40" s="114"/>
      <c r="R40" s="24"/>
      <c r="S40" s="98"/>
      <c r="U40" s="30"/>
      <c r="V40" s="30"/>
      <c r="W40" s="30"/>
      <c r="X40" s="220"/>
      <c r="Y40" s="106"/>
      <c r="Z40" s="108"/>
      <c r="AA40" s="108"/>
      <c r="AB40" s="109"/>
    </row>
    <row r="41" spans="2:28" s="1" customFormat="1" ht="13.5" customHeight="1">
      <c r="B41" s="179"/>
      <c r="C41" s="128" t="s">
        <v>96</v>
      </c>
      <c r="D41" s="116"/>
      <c r="E41" s="61">
        <v>5</v>
      </c>
      <c r="F41" s="137" t="s">
        <v>97</v>
      </c>
      <c r="G41" s="132">
        <v>10</v>
      </c>
      <c r="H41" s="136" t="s">
        <v>75</v>
      </c>
      <c r="I41" s="135">
        <f t="shared" ref="I41" si="40">Z41</f>
        <v>9.875</v>
      </c>
      <c r="J41" s="136" t="s">
        <v>75</v>
      </c>
      <c r="K41" s="74">
        <f t="shared" ref="K41" si="41">AA41</f>
        <v>10.125</v>
      </c>
      <c r="L41" s="136" t="s">
        <v>75</v>
      </c>
      <c r="M41" s="127"/>
      <c r="N41" s="127"/>
      <c r="O41" s="127"/>
      <c r="P41" s="95" t="e">
        <f t="shared" ref="P41" si="42">AVERAGE(M41:O41)</f>
        <v>#DIV/0!</v>
      </c>
      <c r="Q41" s="150" t="s">
        <v>75</v>
      </c>
      <c r="R41" s="24" t="e">
        <f t="shared" ref="R41" si="43">IF(AB41=TRUE,"*","")</f>
        <v>#DIV/0!</v>
      </c>
      <c r="S41" s="98"/>
      <c r="U41" s="30"/>
      <c r="V41" s="30"/>
      <c r="W41" s="30"/>
      <c r="X41" s="220">
        <f t="shared" ref="X41" si="44">G41</f>
        <v>10</v>
      </c>
      <c r="Y41" s="134">
        <v>0.125</v>
      </c>
      <c r="Z41" s="134">
        <f t="shared" ref="Z41" si="45">+X41-Y41</f>
        <v>9.875</v>
      </c>
      <c r="AA41" s="134">
        <f t="shared" ref="AA41" si="46">+X41+Y41</f>
        <v>10.125</v>
      </c>
      <c r="AB41" s="106" t="e">
        <f t="shared" ref="AB41" si="47">OR(P41&lt;I41,P41&gt;K41)</f>
        <v>#DIV/0!</v>
      </c>
    </row>
    <row r="42" spans="2:28" s="1" customFormat="1" ht="13.5" customHeight="1">
      <c r="B42" s="179"/>
      <c r="C42" s="128" t="s">
        <v>148</v>
      </c>
      <c r="D42" s="116"/>
      <c r="E42" s="61">
        <v>40</v>
      </c>
      <c r="F42" s="137" t="s">
        <v>97</v>
      </c>
      <c r="G42" s="132">
        <v>80</v>
      </c>
      <c r="H42" s="136" t="s">
        <v>75</v>
      </c>
      <c r="I42" s="135">
        <f t="shared" ref="I42" si="48">Z42</f>
        <v>79</v>
      </c>
      <c r="J42" s="136" t="s">
        <v>75</v>
      </c>
      <c r="K42" s="74">
        <f t="shared" ref="K42" si="49">AA42</f>
        <v>81</v>
      </c>
      <c r="L42" s="136" t="s">
        <v>75</v>
      </c>
      <c r="M42" s="127"/>
      <c r="N42" s="127"/>
      <c r="O42" s="127"/>
      <c r="P42" s="95" t="e">
        <f t="shared" ref="P42" si="50">AVERAGE(M42:O42)</f>
        <v>#DIV/0!</v>
      </c>
      <c r="Q42" s="150" t="s">
        <v>75</v>
      </c>
      <c r="R42" s="24" t="e">
        <f t="shared" ref="R42" si="51">IF(AB42=TRUE,"*","")</f>
        <v>#DIV/0!</v>
      </c>
      <c r="S42" s="98"/>
      <c r="U42" s="30"/>
      <c r="V42" s="30"/>
      <c r="W42" s="30"/>
      <c r="X42" s="220">
        <f t="shared" ref="X42" si="52">G42</f>
        <v>80</v>
      </c>
      <c r="Y42" s="134">
        <v>1</v>
      </c>
      <c r="Z42" s="134">
        <f t="shared" ref="Z42" si="53">+X42-Y42</f>
        <v>79</v>
      </c>
      <c r="AA42" s="134">
        <f t="shared" ref="AA42" si="54">+X42+Y42</f>
        <v>81</v>
      </c>
      <c r="AB42" s="106" t="e">
        <f t="shared" ref="AB42" si="55">OR(P42&lt;I42,P42&gt;K42)</f>
        <v>#DIV/0!</v>
      </c>
    </row>
    <row r="43" spans="2:28" s="1" customFormat="1" ht="13.5" customHeight="1">
      <c r="B43" s="72"/>
      <c r="C43" s="128"/>
      <c r="D43" s="116"/>
      <c r="E43" s="61"/>
      <c r="F43" s="104"/>
      <c r="G43" s="61"/>
      <c r="H43" s="104"/>
      <c r="I43" s="78"/>
      <c r="J43" s="104"/>
      <c r="K43" s="79"/>
      <c r="L43" s="104"/>
      <c r="M43" s="127"/>
      <c r="N43" s="127"/>
      <c r="O43" s="127"/>
      <c r="P43" s="95"/>
      <c r="Q43" s="151"/>
      <c r="R43" s="24"/>
      <c r="S43" s="98"/>
      <c r="U43" s="30"/>
      <c r="V43" s="30"/>
      <c r="W43" s="30"/>
      <c r="X43" s="220"/>
      <c r="Y43" s="106"/>
      <c r="Z43" s="108"/>
      <c r="AA43" s="108"/>
      <c r="AB43" s="109"/>
    </row>
    <row r="44" spans="2:28" s="1" customFormat="1" ht="13.5" customHeight="1">
      <c r="B44" s="72"/>
      <c r="C44" s="128" t="s">
        <v>98</v>
      </c>
      <c r="D44" s="116"/>
      <c r="E44" s="61">
        <v>5</v>
      </c>
      <c r="F44" s="137" t="s">
        <v>97</v>
      </c>
      <c r="G44" s="132">
        <v>6</v>
      </c>
      <c r="H44" s="136" t="s">
        <v>75</v>
      </c>
      <c r="I44" s="135">
        <f t="shared" ref="I44:I45" si="56">Z44</f>
        <v>5.9249999999999998</v>
      </c>
      <c r="J44" s="136" t="s">
        <v>75</v>
      </c>
      <c r="K44" s="74">
        <f t="shared" ref="K44:K45" si="57">AA44</f>
        <v>6.0750000000000002</v>
      </c>
      <c r="L44" s="136" t="s">
        <v>75</v>
      </c>
      <c r="M44" s="127"/>
      <c r="N44" s="127"/>
      <c r="O44" s="127"/>
      <c r="P44" s="95" t="e">
        <f t="shared" ref="P44:P45" si="58">AVERAGE(M44:O44)</f>
        <v>#DIV/0!</v>
      </c>
      <c r="Q44" s="150" t="s">
        <v>75</v>
      </c>
      <c r="R44" s="24" t="e">
        <f t="shared" ref="R44:R45" si="59">IF(AB44=TRUE,"*","")</f>
        <v>#DIV/0!</v>
      </c>
      <c r="S44" s="98"/>
      <c r="U44" s="30"/>
      <c r="V44" s="30"/>
      <c r="W44" s="30"/>
      <c r="X44" s="220">
        <f t="shared" ref="X44:X45" si="60">G44</f>
        <v>6</v>
      </c>
      <c r="Y44" s="134">
        <v>7.4999999999999997E-2</v>
      </c>
      <c r="Z44" s="134">
        <f t="shared" ref="Z44:Z45" si="61">+X44-Y44</f>
        <v>5.9249999999999998</v>
      </c>
      <c r="AA44" s="134">
        <f t="shared" ref="AA44:AA45" si="62">+X44+Y44</f>
        <v>6.0750000000000002</v>
      </c>
      <c r="AB44" s="106" t="e">
        <f t="shared" ref="AB44:AB45" si="63">OR(P44&lt;I44,P44&gt;K44)</f>
        <v>#DIV/0!</v>
      </c>
    </row>
    <row r="45" spans="2:28" s="1" customFormat="1" ht="13.5" customHeight="1">
      <c r="B45" s="72"/>
      <c r="C45" s="128" t="s">
        <v>149</v>
      </c>
      <c r="D45" s="116"/>
      <c r="E45" s="61">
        <v>40</v>
      </c>
      <c r="F45" s="137" t="s">
        <v>97</v>
      </c>
      <c r="G45" s="132">
        <v>48</v>
      </c>
      <c r="H45" s="136" t="s">
        <v>75</v>
      </c>
      <c r="I45" s="135">
        <f t="shared" si="56"/>
        <v>47.42</v>
      </c>
      <c r="J45" s="136" t="s">
        <v>75</v>
      </c>
      <c r="K45" s="74">
        <f t="shared" si="57"/>
        <v>48.58</v>
      </c>
      <c r="L45" s="136" t="s">
        <v>75</v>
      </c>
      <c r="M45" s="127"/>
      <c r="N45" s="127"/>
      <c r="O45" s="127"/>
      <c r="P45" s="95" t="e">
        <f t="shared" si="58"/>
        <v>#DIV/0!</v>
      </c>
      <c r="Q45" s="150" t="s">
        <v>75</v>
      </c>
      <c r="R45" s="24" t="e">
        <f t="shared" si="59"/>
        <v>#DIV/0!</v>
      </c>
      <c r="S45" s="98"/>
      <c r="U45" s="30"/>
      <c r="V45" s="30"/>
      <c r="W45" s="30"/>
      <c r="X45" s="220">
        <f t="shared" si="60"/>
        <v>48</v>
      </c>
      <c r="Y45" s="134">
        <v>0.57999999999999996</v>
      </c>
      <c r="Z45" s="134">
        <f t="shared" si="61"/>
        <v>47.42</v>
      </c>
      <c r="AA45" s="134">
        <f t="shared" si="62"/>
        <v>48.58</v>
      </c>
      <c r="AB45" s="106" t="e">
        <f t="shared" si="63"/>
        <v>#DIV/0!</v>
      </c>
    </row>
    <row r="46" spans="2:28" s="1" customFormat="1" ht="13.5" customHeight="1">
      <c r="B46" s="138"/>
      <c r="C46" s="130"/>
      <c r="D46" s="139"/>
      <c r="E46" s="64"/>
      <c r="F46" s="65"/>
      <c r="G46" s="64"/>
      <c r="H46" s="65"/>
      <c r="I46" s="66"/>
      <c r="J46" s="67"/>
      <c r="K46" s="68"/>
      <c r="L46" s="69"/>
      <c r="M46" s="122"/>
      <c r="N46" s="123"/>
      <c r="O46" s="123"/>
      <c r="P46" s="70"/>
      <c r="Q46" s="69"/>
      <c r="R46" s="71"/>
      <c r="S46" s="98"/>
    </row>
    <row r="47" spans="2:28" s="1" customFormat="1" ht="13.5" customHeight="1">
      <c r="B47" s="191"/>
      <c r="C47" s="62"/>
      <c r="D47" s="62"/>
      <c r="E47" s="62"/>
      <c r="F47" s="62"/>
      <c r="G47" s="76"/>
      <c r="H47" s="210"/>
      <c r="I47" s="211"/>
      <c r="J47" s="211"/>
      <c r="K47" s="211"/>
      <c r="L47" s="128"/>
      <c r="P47" s="63"/>
      <c r="Q47" s="63"/>
      <c r="R47" s="192"/>
      <c r="S47" s="98"/>
      <c r="U47" s="82"/>
      <c r="V47" s="82"/>
      <c r="W47" s="82"/>
      <c r="X47" s="82"/>
      <c r="Y47" s="82"/>
      <c r="Z47" s="82"/>
      <c r="AA47" s="82"/>
      <c r="AB47" s="82"/>
    </row>
    <row r="48" spans="2:28" s="1" customFormat="1" ht="14.1" customHeight="1">
      <c r="G48" s="11"/>
      <c r="H48" s="11"/>
      <c r="I48" s="11"/>
      <c r="J48" s="11"/>
      <c r="K48" s="11"/>
      <c r="L48" s="5"/>
      <c r="U48" s="82"/>
      <c r="V48" s="82"/>
      <c r="W48" s="82"/>
      <c r="X48" s="82"/>
      <c r="Y48" s="82"/>
      <c r="Z48" s="82"/>
      <c r="AA48" s="82"/>
      <c r="AB48" s="82"/>
    </row>
    <row r="49" spans="1:28" s="1" customFormat="1" ht="14.1" customHeight="1">
      <c r="B49" s="215" t="s">
        <v>4</v>
      </c>
      <c r="C49" s="26"/>
      <c r="D49" s="188" t="str">
        <f>Data1!S10</f>
        <v/>
      </c>
      <c r="E49" s="31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3"/>
      <c r="Q49" s="26"/>
      <c r="R49" s="216"/>
      <c r="U49" s="82"/>
      <c r="V49" s="82"/>
      <c r="W49" s="82"/>
      <c r="X49" s="82"/>
      <c r="Y49" s="82"/>
      <c r="Z49" s="82"/>
      <c r="AA49" s="82"/>
      <c r="AB49" s="82"/>
    </row>
    <row r="50" spans="1:28" s="1" customFormat="1" ht="14.1" customHeight="1">
      <c r="B50" s="13" t="s">
        <v>109</v>
      </c>
      <c r="C50" s="29"/>
      <c r="D50" s="279">
        <f>Data1!$E$9</f>
        <v>42376</v>
      </c>
      <c r="E50" s="279"/>
      <c r="F50" s="279"/>
      <c r="G50" s="217"/>
      <c r="H50" s="125"/>
      <c r="I50" s="125"/>
      <c r="J50" s="15" t="s">
        <v>5</v>
      </c>
      <c r="K50" s="15"/>
      <c r="L50" s="15"/>
      <c r="M50" s="14"/>
      <c r="N50" s="14"/>
      <c r="O50" s="14"/>
      <c r="P50" s="14"/>
      <c r="Q50" s="29"/>
      <c r="R50" s="218"/>
      <c r="U50" s="82"/>
      <c r="V50" s="82"/>
      <c r="W50" s="82"/>
      <c r="X50" s="82"/>
      <c r="Y50" s="82"/>
      <c r="Z50" s="82"/>
      <c r="AA50" s="82"/>
      <c r="AB50" s="82"/>
    </row>
    <row r="51" spans="1:28" s="1" customFormat="1" ht="14.1" customHeight="1">
      <c r="A51" s="5"/>
      <c r="G51" s="11"/>
      <c r="H51" s="11"/>
      <c r="I51" s="11"/>
      <c r="J51" s="11"/>
      <c r="K51" s="11"/>
      <c r="L51" s="5"/>
      <c r="U51" s="82"/>
      <c r="V51" s="82"/>
      <c r="W51" s="82"/>
      <c r="X51" s="82"/>
      <c r="Y51" s="82"/>
      <c r="Z51" s="82"/>
      <c r="AA51" s="82"/>
      <c r="AB51" s="82"/>
    </row>
    <row r="52" spans="1:28" s="1" customFormat="1" ht="14.1" customHeight="1">
      <c r="G52" s="11"/>
      <c r="H52" s="11"/>
      <c r="I52" s="11"/>
      <c r="J52" s="11"/>
      <c r="K52" s="11"/>
      <c r="L52" s="5"/>
      <c r="U52" s="82"/>
      <c r="V52" s="82"/>
      <c r="W52" s="82"/>
      <c r="X52" s="82"/>
      <c r="Y52" s="82"/>
      <c r="Z52" s="82"/>
      <c r="AA52" s="82"/>
      <c r="AB52" s="82"/>
    </row>
    <row r="53" spans="1:28" s="1" customFormat="1" ht="14.1" customHeight="1">
      <c r="G53" s="11"/>
      <c r="H53" s="11"/>
      <c r="I53" s="11"/>
      <c r="J53" s="11"/>
      <c r="K53" s="11"/>
      <c r="L53" s="5"/>
      <c r="U53" s="82"/>
      <c r="V53" s="82"/>
      <c r="W53" s="82"/>
      <c r="X53" s="82"/>
      <c r="Y53" s="82"/>
      <c r="Z53" s="82"/>
      <c r="AA53" s="82"/>
      <c r="AB53" s="82"/>
    </row>
    <row r="54" spans="1:28" s="1" customFormat="1" ht="14.1" customHeight="1">
      <c r="G54" s="11"/>
      <c r="H54" s="11"/>
      <c r="I54" s="11"/>
      <c r="J54" s="11"/>
      <c r="K54" s="11"/>
      <c r="L54" s="5"/>
      <c r="U54" s="82"/>
      <c r="V54" s="82"/>
      <c r="W54" s="82"/>
      <c r="X54" s="82"/>
      <c r="Y54" s="82"/>
      <c r="Z54" s="82"/>
      <c r="AA54" s="82"/>
      <c r="AB54" s="82"/>
    </row>
    <row r="55" spans="1:28" s="1" customFormat="1" ht="14.1" customHeight="1">
      <c r="A55" s="5"/>
      <c r="G55" s="11"/>
      <c r="H55" s="11"/>
      <c r="I55" s="11"/>
      <c r="J55" s="11"/>
      <c r="K55" s="11"/>
      <c r="L55" s="5"/>
      <c r="U55" s="82"/>
      <c r="V55" s="82"/>
      <c r="W55" s="82"/>
      <c r="X55" s="82"/>
      <c r="Y55" s="82"/>
      <c r="Z55" s="82"/>
      <c r="AA55" s="82"/>
      <c r="AB55" s="82"/>
    </row>
    <row r="56" spans="1:28" s="1" customFormat="1" ht="14.1" customHeight="1">
      <c r="A56" s="2"/>
      <c r="G56" s="11"/>
      <c r="H56" s="11"/>
      <c r="I56" s="11"/>
      <c r="J56" s="11"/>
      <c r="K56" s="11"/>
      <c r="L56" s="5"/>
      <c r="U56" s="82"/>
      <c r="V56" s="82"/>
      <c r="W56" s="82"/>
      <c r="X56" s="82"/>
      <c r="Y56" s="82"/>
      <c r="Z56" s="82"/>
      <c r="AA56" s="82"/>
      <c r="AB56" s="82"/>
    </row>
    <row r="57" spans="1:28" s="1" customFormat="1" ht="14.1" customHeight="1">
      <c r="A57" s="2"/>
      <c r="G57" s="11"/>
      <c r="H57" s="11"/>
      <c r="I57" s="11"/>
      <c r="J57" s="11"/>
      <c r="K57" s="11"/>
      <c r="L57" s="5"/>
      <c r="U57" s="82"/>
      <c r="V57" s="82"/>
      <c r="W57" s="82"/>
      <c r="X57" s="82"/>
      <c r="Y57" s="82"/>
      <c r="Z57" s="82"/>
      <c r="AA57" s="82"/>
      <c r="AB57" s="82"/>
    </row>
    <row r="58" spans="1:28" s="1" customFormat="1" ht="14.1" customHeight="1">
      <c r="A58" s="5"/>
      <c r="G58" s="11"/>
      <c r="H58" s="11"/>
      <c r="I58" s="11"/>
      <c r="J58" s="11"/>
      <c r="K58" s="11"/>
      <c r="L58" s="5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1" customHeight="1">
      <c r="A59" s="5"/>
      <c r="G59" s="11"/>
      <c r="H59" s="11"/>
      <c r="I59" s="11"/>
      <c r="J59" s="11"/>
      <c r="K59" s="11"/>
      <c r="L59" s="5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1" customHeight="1">
      <c r="A60" s="5"/>
      <c r="G60" s="11"/>
      <c r="H60" s="11"/>
      <c r="I60" s="11"/>
      <c r="J60" s="11"/>
      <c r="K60" s="11"/>
      <c r="L60" s="5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14.1" customHeight="1">
      <c r="G61" s="11"/>
      <c r="H61" s="11"/>
      <c r="I61" s="11"/>
      <c r="J61" s="11"/>
      <c r="K61" s="11"/>
      <c r="L61" s="5"/>
      <c r="U61" s="82"/>
      <c r="V61" s="82"/>
      <c r="W61" s="82"/>
      <c r="X61" s="82"/>
      <c r="Y61" s="82"/>
      <c r="Z61" s="82"/>
      <c r="AA61" s="82"/>
      <c r="AB61" s="82"/>
    </row>
    <row r="62" spans="1:28" s="1" customFormat="1" ht="14.1" customHeight="1">
      <c r="G62" s="11"/>
      <c r="H62" s="11"/>
      <c r="I62" s="11"/>
      <c r="J62" s="11"/>
      <c r="K62" s="11"/>
      <c r="L62" s="5"/>
      <c r="U62" s="82"/>
      <c r="V62" s="82"/>
      <c r="W62" s="82"/>
      <c r="X62" s="82"/>
      <c r="Y62" s="82"/>
      <c r="Z62" s="82"/>
      <c r="AA62" s="82"/>
      <c r="AB62" s="82"/>
    </row>
    <row r="63" spans="1:28" s="1" customFormat="1" ht="14.1" customHeight="1">
      <c r="G63" s="11"/>
      <c r="H63" s="11"/>
      <c r="I63" s="11"/>
      <c r="J63" s="11"/>
      <c r="K63" s="11"/>
      <c r="L63" s="5"/>
      <c r="U63" s="82"/>
      <c r="V63" s="82"/>
      <c r="W63" s="82"/>
      <c r="X63" s="82"/>
      <c r="Y63" s="82"/>
      <c r="Z63" s="82"/>
      <c r="AA63" s="82"/>
      <c r="AB63" s="82"/>
    </row>
    <row r="64" spans="1:28" s="1" customFormat="1" ht="14.1" customHeight="1">
      <c r="G64" s="11"/>
      <c r="H64" s="11"/>
      <c r="I64" s="11"/>
      <c r="J64" s="11"/>
      <c r="K64" s="11"/>
      <c r="L64" s="5"/>
      <c r="U64" s="82"/>
      <c r="V64" s="82"/>
      <c r="W64" s="82"/>
      <c r="X64" s="82"/>
      <c r="Y64" s="82"/>
      <c r="Z64" s="82"/>
      <c r="AA64" s="82"/>
      <c r="AB64" s="82"/>
    </row>
    <row r="65" spans="7:28" s="1" customFormat="1" ht="14.1" customHeight="1">
      <c r="G65" s="11"/>
      <c r="H65" s="11"/>
      <c r="I65" s="11"/>
      <c r="J65" s="11"/>
      <c r="K65" s="11"/>
      <c r="L65" s="5"/>
      <c r="U65" s="82"/>
      <c r="V65" s="82"/>
      <c r="W65" s="82"/>
      <c r="X65" s="82"/>
      <c r="Y65" s="82"/>
      <c r="Z65" s="82"/>
      <c r="AA65" s="82"/>
      <c r="AB65" s="82"/>
    </row>
    <row r="66" spans="7:28" s="1" customFormat="1" ht="14.1" customHeight="1">
      <c r="G66" s="11"/>
      <c r="H66" s="11"/>
      <c r="I66" s="11"/>
      <c r="J66" s="11"/>
      <c r="K66" s="11"/>
      <c r="L66" s="5"/>
      <c r="U66" s="82"/>
      <c r="V66" s="82"/>
      <c r="W66" s="82"/>
      <c r="X66" s="82"/>
      <c r="Y66" s="82"/>
      <c r="Z66" s="82"/>
      <c r="AA66" s="82"/>
      <c r="AB66" s="82"/>
    </row>
    <row r="67" spans="7:28" s="1" customFormat="1" ht="14.1" customHeight="1">
      <c r="G67" s="11"/>
      <c r="H67" s="11"/>
      <c r="I67" s="11"/>
      <c r="J67" s="11"/>
      <c r="K67" s="11"/>
      <c r="L67" s="5"/>
      <c r="U67" s="82"/>
      <c r="V67" s="82"/>
      <c r="W67" s="82"/>
      <c r="X67" s="82"/>
      <c r="Y67" s="82"/>
      <c r="Z67" s="82"/>
      <c r="AA67" s="82"/>
      <c r="AB67" s="82"/>
    </row>
    <row r="68" spans="7:28" s="1" customFormat="1" ht="14.1" customHeight="1">
      <c r="G68" s="11"/>
      <c r="H68" s="11"/>
      <c r="I68" s="11"/>
      <c r="J68" s="11"/>
      <c r="K68" s="11"/>
      <c r="L68" s="5"/>
      <c r="U68" s="82"/>
      <c r="V68" s="82"/>
      <c r="W68" s="82"/>
      <c r="X68" s="82"/>
      <c r="Y68" s="82"/>
      <c r="Z68" s="82"/>
      <c r="AA68" s="82"/>
      <c r="AB68" s="82"/>
    </row>
    <row r="69" spans="7:28" s="1" customFormat="1" ht="14.1" customHeight="1">
      <c r="G69" s="11"/>
      <c r="H69" s="11"/>
      <c r="I69" s="11"/>
      <c r="J69" s="11"/>
      <c r="K69" s="11"/>
      <c r="L69" s="5"/>
      <c r="U69" s="82"/>
      <c r="V69" s="82"/>
      <c r="W69" s="82"/>
      <c r="X69" s="82"/>
      <c r="Y69" s="82"/>
      <c r="Z69" s="82"/>
      <c r="AA69" s="82"/>
      <c r="AB69" s="82"/>
    </row>
    <row r="70" spans="7:28" s="1" customFormat="1" ht="14.1" customHeight="1">
      <c r="G70" s="11"/>
      <c r="H70" s="11"/>
      <c r="I70" s="11"/>
      <c r="J70" s="11"/>
      <c r="K70" s="11"/>
      <c r="L70" s="5"/>
      <c r="U70" s="82"/>
      <c r="V70" s="82"/>
      <c r="W70" s="82"/>
      <c r="X70" s="82"/>
      <c r="Y70" s="82"/>
      <c r="Z70" s="82"/>
      <c r="AA70" s="82"/>
      <c r="AB70" s="82"/>
    </row>
    <row r="71" spans="7:28" s="1" customFormat="1" ht="14.1" customHeight="1">
      <c r="G71" s="11"/>
      <c r="H71" s="11"/>
      <c r="I71" s="11"/>
      <c r="J71" s="11"/>
      <c r="K71" s="11"/>
      <c r="L71" s="5"/>
      <c r="U71" s="82"/>
      <c r="V71" s="82"/>
      <c r="W71" s="82"/>
      <c r="X71" s="82"/>
      <c r="Y71" s="82"/>
      <c r="Z71" s="82"/>
      <c r="AA71" s="82"/>
      <c r="AB71" s="82"/>
    </row>
    <row r="72" spans="7:28" s="1" customFormat="1" ht="14.1" customHeight="1">
      <c r="G72" s="11"/>
      <c r="H72" s="11"/>
      <c r="I72" s="11"/>
      <c r="J72" s="11"/>
      <c r="K72" s="11"/>
      <c r="L72" s="5"/>
      <c r="U72" s="82"/>
      <c r="V72" s="82"/>
      <c r="W72" s="82"/>
      <c r="X72" s="82"/>
      <c r="Y72" s="82"/>
      <c r="Z72" s="82"/>
      <c r="AA72" s="82"/>
      <c r="AB72" s="82"/>
    </row>
    <row r="73" spans="7:28" s="1" customFormat="1" ht="14.1" customHeight="1">
      <c r="G73" s="11"/>
      <c r="H73" s="11"/>
      <c r="I73" s="11"/>
      <c r="J73" s="11"/>
      <c r="K73" s="11"/>
      <c r="L73" s="5"/>
      <c r="U73" s="82"/>
      <c r="V73" s="82"/>
      <c r="W73" s="82"/>
      <c r="X73" s="82"/>
      <c r="Y73" s="82"/>
      <c r="Z73" s="82"/>
      <c r="AA73" s="82"/>
      <c r="AB73" s="82"/>
    </row>
    <row r="74" spans="7:28" s="1" customFormat="1" ht="14.1" customHeight="1">
      <c r="G74" s="11"/>
      <c r="H74" s="11"/>
      <c r="I74" s="11"/>
      <c r="J74" s="11"/>
      <c r="K74" s="11"/>
      <c r="L74" s="5"/>
      <c r="U74" s="82"/>
      <c r="V74" s="82"/>
      <c r="W74" s="82"/>
      <c r="X74" s="82"/>
      <c r="Y74" s="82"/>
      <c r="Z74" s="82"/>
      <c r="AA74" s="82"/>
      <c r="AB74" s="82"/>
    </row>
    <row r="75" spans="7:28" s="1" customFormat="1" ht="14.1" customHeight="1">
      <c r="G75" s="11"/>
      <c r="H75" s="11"/>
      <c r="I75" s="11"/>
      <c r="J75" s="11"/>
      <c r="K75" s="11"/>
      <c r="L75" s="5"/>
      <c r="U75" s="82"/>
      <c r="V75" s="82"/>
      <c r="W75" s="82"/>
      <c r="X75" s="82"/>
      <c r="Y75" s="82"/>
      <c r="Z75" s="82"/>
      <c r="AA75" s="82"/>
      <c r="AB75" s="82"/>
    </row>
    <row r="76" spans="7:28" s="1" customFormat="1" ht="14.1" customHeight="1">
      <c r="G76" s="11"/>
      <c r="H76" s="11"/>
      <c r="I76" s="11"/>
      <c r="J76" s="11"/>
      <c r="K76" s="11"/>
      <c r="L76" s="5"/>
      <c r="U76" s="82"/>
      <c r="V76" s="82"/>
      <c r="W76" s="82"/>
      <c r="X76" s="82"/>
      <c r="Y76" s="82"/>
      <c r="Z76" s="82"/>
      <c r="AA76" s="82"/>
      <c r="AB76" s="82"/>
    </row>
    <row r="77" spans="7:28" s="1" customFormat="1" ht="14.1" customHeight="1">
      <c r="G77" s="11"/>
      <c r="H77" s="11"/>
      <c r="I77" s="11"/>
      <c r="J77" s="11"/>
      <c r="K77" s="11"/>
      <c r="L77" s="5"/>
      <c r="U77" s="82"/>
      <c r="V77" s="82"/>
      <c r="W77" s="82"/>
      <c r="X77" s="82"/>
      <c r="Y77" s="82"/>
      <c r="Z77" s="82"/>
      <c r="AA77" s="82"/>
      <c r="AB77" s="82"/>
    </row>
    <row r="78" spans="7:28" s="1" customFormat="1" ht="14.1" customHeight="1">
      <c r="G78" s="11"/>
      <c r="H78" s="11"/>
      <c r="I78" s="11"/>
      <c r="J78" s="11"/>
      <c r="K78" s="11"/>
      <c r="L78" s="5"/>
      <c r="U78" s="82"/>
      <c r="V78" s="82"/>
      <c r="W78" s="82"/>
      <c r="X78" s="82"/>
      <c r="Y78" s="82"/>
      <c r="Z78" s="82"/>
      <c r="AA78" s="82"/>
      <c r="AB78" s="82"/>
    </row>
    <row r="79" spans="7:28" s="1" customFormat="1" ht="14.1" customHeight="1">
      <c r="G79" s="11"/>
      <c r="H79" s="11"/>
      <c r="I79" s="11"/>
      <c r="J79" s="11"/>
      <c r="K79" s="11"/>
      <c r="L79" s="5"/>
      <c r="U79" s="82"/>
      <c r="V79" s="82"/>
      <c r="W79" s="82"/>
      <c r="X79" s="82"/>
      <c r="Y79" s="82"/>
      <c r="Z79" s="82"/>
      <c r="AA79" s="82"/>
      <c r="AB79" s="82"/>
    </row>
    <row r="80" spans="7:28" s="1" customFormat="1" ht="14.1" customHeight="1">
      <c r="G80" s="11"/>
      <c r="H80" s="11"/>
      <c r="I80" s="11"/>
      <c r="J80" s="11"/>
      <c r="K80" s="11"/>
      <c r="L80" s="5"/>
      <c r="U80" s="82"/>
      <c r="V80" s="82"/>
      <c r="W80" s="82"/>
      <c r="X80" s="82"/>
      <c r="Y80" s="82"/>
      <c r="Z80" s="82"/>
      <c r="AA80" s="82"/>
      <c r="AB80" s="82"/>
    </row>
    <row r="81" spans="7:28" s="1" customFormat="1" ht="14.1" customHeight="1">
      <c r="G81" s="11"/>
      <c r="H81" s="11"/>
      <c r="I81" s="11"/>
      <c r="J81" s="11"/>
      <c r="K81" s="11"/>
      <c r="L81" s="5"/>
      <c r="U81" s="82"/>
      <c r="V81" s="82"/>
      <c r="W81" s="82"/>
      <c r="X81" s="82"/>
      <c r="Y81" s="82"/>
      <c r="Z81" s="82"/>
      <c r="AA81" s="82"/>
      <c r="AB81" s="82"/>
    </row>
    <row r="82" spans="7:28" s="1" customFormat="1" ht="14.1" customHeight="1">
      <c r="G82" s="11"/>
      <c r="H82" s="11"/>
      <c r="I82" s="11"/>
      <c r="J82" s="11"/>
      <c r="K82" s="11"/>
      <c r="L82" s="5"/>
      <c r="U82" s="82"/>
      <c r="V82" s="82"/>
      <c r="W82" s="82"/>
      <c r="X82" s="82"/>
      <c r="Y82" s="82"/>
      <c r="Z82" s="82"/>
      <c r="AA82" s="82"/>
      <c r="AB82" s="82"/>
    </row>
    <row r="83" spans="7:28" s="1" customFormat="1" ht="14.1" customHeight="1">
      <c r="G83" s="11"/>
      <c r="H83" s="11"/>
      <c r="I83" s="11"/>
      <c r="J83" s="11"/>
      <c r="K83" s="11"/>
      <c r="L83" s="5"/>
      <c r="U83" s="82"/>
      <c r="V83" s="82"/>
      <c r="W83" s="82"/>
      <c r="X83" s="82"/>
      <c r="Y83" s="82"/>
      <c r="Z83" s="82"/>
      <c r="AA83" s="82"/>
      <c r="AB83" s="82"/>
    </row>
    <row r="84" spans="7:28" s="1" customFormat="1" ht="14.1" customHeight="1">
      <c r="G84" s="11"/>
      <c r="H84" s="11"/>
      <c r="I84" s="11"/>
      <c r="J84" s="11"/>
      <c r="K84" s="11"/>
      <c r="L84" s="5"/>
      <c r="U84" s="82"/>
      <c r="V84" s="82"/>
      <c r="W84" s="82"/>
      <c r="X84" s="82"/>
      <c r="Y84" s="82"/>
      <c r="Z84" s="82"/>
      <c r="AA84" s="82"/>
      <c r="AB84" s="82"/>
    </row>
    <row r="85" spans="7:28" s="1" customFormat="1" ht="14.1" customHeight="1">
      <c r="G85" s="11"/>
      <c r="H85" s="11"/>
      <c r="I85" s="11"/>
      <c r="J85" s="11"/>
      <c r="K85" s="11"/>
      <c r="L85" s="5"/>
      <c r="U85" s="82"/>
      <c r="V85" s="82"/>
      <c r="W85" s="82"/>
      <c r="X85" s="82"/>
      <c r="Y85" s="82"/>
      <c r="Z85" s="82"/>
      <c r="AA85" s="82"/>
      <c r="AB85" s="82"/>
    </row>
    <row r="86" spans="7:28" s="1" customFormat="1" ht="14.1" customHeight="1">
      <c r="G86" s="11"/>
      <c r="H86" s="11"/>
      <c r="I86" s="11"/>
      <c r="J86" s="11"/>
      <c r="K86" s="11"/>
      <c r="L86" s="5"/>
      <c r="U86" s="82"/>
      <c r="V86" s="82"/>
      <c r="W86" s="82"/>
      <c r="X86" s="82"/>
      <c r="Y86" s="82"/>
      <c r="Z86" s="82"/>
      <c r="AA86" s="82"/>
      <c r="AB86" s="82"/>
    </row>
    <row r="87" spans="7:28" s="1" customFormat="1" ht="14.1" customHeight="1">
      <c r="G87" s="11"/>
      <c r="H87" s="11"/>
      <c r="I87" s="11"/>
      <c r="J87" s="11"/>
      <c r="K87" s="11"/>
      <c r="L87" s="5"/>
      <c r="U87" s="82"/>
      <c r="V87" s="82"/>
      <c r="W87" s="82"/>
      <c r="X87" s="82"/>
      <c r="Y87" s="82"/>
      <c r="Z87" s="82"/>
      <c r="AA87" s="82"/>
      <c r="AB87" s="82"/>
    </row>
    <row r="88" spans="7:28" s="1" customFormat="1" ht="14.1" customHeight="1">
      <c r="G88" s="11"/>
      <c r="H88" s="11"/>
      <c r="I88" s="11"/>
      <c r="J88" s="11"/>
      <c r="K88" s="11"/>
      <c r="L88" s="5"/>
      <c r="U88" s="82"/>
      <c r="V88" s="82"/>
      <c r="W88" s="82"/>
      <c r="X88" s="82"/>
      <c r="Y88" s="82"/>
      <c r="Z88" s="82"/>
      <c r="AA88" s="82"/>
      <c r="AB88" s="82"/>
    </row>
    <row r="89" spans="7:28" s="1" customFormat="1" ht="14.1" customHeight="1">
      <c r="G89" s="11"/>
      <c r="H89" s="11"/>
      <c r="I89" s="11"/>
      <c r="J89" s="11"/>
      <c r="K89" s="11"/>
      <c r="L89" s="5"/>
      <c r="U89" s="82"/>
      <c r="V89" s="82"/>
      <c r="W89" s="82"/>
      <c r="X89" s="82"/>
      <c r="Y89" s="82"/>
      <c r="Z89" s="82"/>
      <c r="AA89" s="82"/>
      <c r="AB89" s="82"/>
    </row>
    <row r="90" spans="7:28" s="1" customFormat="1" ht="14.1" customHeight="1">
      <c r="G90" s="11"/>
      <c r="H90" s="11"/>
      <c r="I90" s="11"/>
      <c r="J90" s="11"/>
      <c r="K90" s="11"/>
      <c r="L90" s="5"/>
      <c r="U90" s="82"/>
      <c r="V90" s="82"/>
      <c r="W90" s="82"/>
      <c r="X90" s="82"/>
      <c r="Y90" s="82"/>
      <c r="Z90" s="82"/>
      <c r="AA90" s="82"/>
      <c r="AB90" s="82"/>
    </row>
    <row r="91" spans="7:28" s="1" customFormat="1" ht="14.1" customHeight="1">
      <c r="G91" s="11"/>
      <c r="H91" s="11"/>
      <c r="I91" s="11"/>
      <c r="J91" s="11"/>
      <c r="K91" s="11"/>
      <c r="L91" s="5"/>
      <c r="U91" s="82"/>
      <c r="V91" s="82"/>
      <c r="W91" s="82"/>
      <c r="X91" s="82"/>
      <c r="Y91" s="82"/>
      <c r="Z91" s="82"/>
      <c r="AA91" s="82"/>
      <c r="AB91" s="82"/>
    </row>
    <row r="92" spans="7:28" s="1" customFormat="1" ht="14.1" customHeight="1">
      <c r="G92" s="11"/>
      <c r="H92" s="11"/>
      <c r="I92" s="11"/>
      <c r="J92" s="11"/>
      <c r="K92" s="11"/>
      <c r="L92" s="5"/>
      <c r="U92" s="82"/>
      <c r="V92" s="82"/>
      <c r="W92" s="82"/>
      <c r="X92" s="82"/>
      <c r="Y92" s="82"/>
      <c r="Z92" s="82"/>
      <c r="AA92" s="82"/>
      <c r="AB92" s="82"/>
    </row>
    <row r="93" spans="7:28" s="1" customFormat="1" ht="14.1" customHeight="1">
      <c r="G93" s="11"/>
      <c r="H93" s="11"/>
      <c r="I93" s="11"/>
      <c r="J93" s="11"/>
      <c r="K93" s="11"/>
      <c r="L93" s="5"/>
      <c r="U93" s="82"/>
      <c r="V93" s="82"/>
      <c r="W93" s="82"/>
      <c r="X93" s="82"/>
      <c r="Y93" s="82"/>
      <c r="Z93" s="82"/>
      <c r="AA93" s="82"/>
      <c r="AB93" s="82"/>
    </row>
    <row r="94" spans="7:28" s="1" customFormat="1" ht="14.1" customHeight="1">
      <c r="G94" s="11"/>
      <c r="H94" s="11"/>
      <c r="I94" s="11"/>
      <c r="J94" s="11"/>
      <c r="K94" s="11"/>
      <c r="L94" s="5"/>
      <c r="U94" s="82"/>
      <c r="V94" s="82"/>
      <c r="W94" s="82"/>
      <c r="X94" s="82"/>
      <c r="Y94" s="82"/>
      <c r="Z94" s="82"/>
      <c r="AA94" s="82"/>
      <c r="AB94" s="82"/>
    </row>
    <row r="95" spans="7:28" s="1" customFormat="1" ht="14.1" customHeight="1">
      <c r="G95" s="11"/>
      <c r="H95" s="11"/>
      <c r="I95" s="11"/>
      <c r="J95" s="11"/>
      <c r="K95" s="11"/>
      <c r="L95" s="5"/>
      <c r="U95" s="82"/>
      <c r="V95" s="82"/>
      <c r="W95" s="82"/>
      <c r="X95" s="82"/>
      <c r="Y95" s="82"/>
      <c r="Z95" s="82"/>
      <c r="AA95" s="82"/>
      <c r="AB95" s="82"/>
    </row>
  </sheetData>
  <sheetProtection selectLockedCells="1" selectUnlockedCells="1"/>
  <mergeCells count="13">
    <mergeCell ref="E14:F14"/>
    <mergeCell ref="E15:F15"/>
    <mergeCell ref="B14:D15"/>
    <mergeCell ref="P3:Q3"/>
    <mergeCell ref="D50:F50"/>
    <mergeCell ref="B6:R6"/>
    <mergeCell ref="D8:H8"/>
    <mergeCell ref="G14:H14"/>
    <mergeCell ref="I14:L14"/>
    <mergeCell ref="M14:R14"/>
    <mergeCell ref="G15:H15"/>
    <mergeCell ref="I15:J15"/>
    <mergeCell ref="K15:L15"/>
  </mergeCells>
  <printOptions horizontalCentered="1"/>
  <pageMargins left="0.19685039370078741" right="0.19685039370078741" top="7.874015748031496E-2" bottom="0.23622047244094491" header="0" footer="0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Data1</vt:lpstr>
      <vt:lpstr>Data2</vt:lpstr>
      <vt:lpstr>Data3</vt:lpstr>
      <vt:lpstr>Ö</vt:lpstr>
      <vt:lpstr>Data1!Print_Area</vt:lpstr>
      <vt:lpstr>Data2!Print_Area</vt:lpstr>
      <vt:lpstr>Data3!Print_Area</vt:lpstr>
      <vt:lpstr>Data2!RESULTS</vt:lpstr>
      <vt:lpstr>Data3!RESULTS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2014-03-07T04:25:31Z</cp:lastPrinted>
  <dcterms:created xsi:type="dcterms:W3CDTF">2012-05-28T09:01:07Z</dcterms:created>
  <dcterms:modified xsi:type="dcterms:W3CDTF">2016-01-07T07:45:05Z</dcterms:modified>
</cp:coreProperties>
</file>