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fstudeer stage protoworkz\"/>
    </mc:Choice>
  </mc:AlternateContent>
  <xr:revisionPtr revIDLastSave="0" documentId="13_ncr:1_{D591D227-E100-43F4-AEEB-9C6F504A705B}" xr6:coauthVersionLast="47" xr6:coauthVersionMax="47" xr10:uidLastSave="{00000000-0000-0000-0000-000000000000}"/>
  <bookViews>
    <workbookView xWindow="28680" yWindow="-120" windowWidth="29040" windowHeight="15720" activeTab="1" xr2:uid="{321158F6-BD88-4333-AC0D-8748A9C69A9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24" i="1"/>
  <c r="E13" i="1"/>
  <c r="D12" i="1"/>
  <c r="D18" i="1"/>
  <c r="D28" i="1"/>
  <c r="D5" i="2"/>
  <c r="D6" i="2"/>
  <c r="D7" i="2"/>
  <c r="D4" i="2"/>
  <c r="B3" i="2"/>
  <c r="D3" i="2" s="1"/>
  <c r="D31" i="1" l="1"/>
  <c r="D32" i="1" s="1"/>
  <c r="E19" i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F12" i="1"/>
  <c r="F28" i="1"/>
  <c r="F24" i="1"/>
  <c r="F18" i="1"/>
  <c r="E15" i="1"/>
  <c r="E20" i="1"/>
  <c r="E21" i="1"/>
  <c r="E22" i="1"/>
  <c r="E25" i="1"/>
  <c r="E26" i="1"/>
  <c r="E9" i="1"/>
  <c r="E10" i="1"/>
  <c r="E8" i="1"/>
  <c r="E12" i="1" l="1"/>
  <c r="E16" i="1"/>
  <c r="E14" i="1"/>
  <c r="E18" i="1" l="1"/>
</calcChain>
</file>

<file path=xl/sharedStrings.xml><?xml version="1.0" encoding="utf-8"?>
<sst xmlns="http://schemas.openxmlformats.org/spreadsheetml/2006/main" count="64" uniqueCount="53">
  <si>
    <t>Pok formulier ingeleverd</t>
  </si>
  <si>
    <t>Globale Planning PvB</t>
  </si>
  <si>
    <t>Beschrijving Proeve</t>
  </si>
  <si>
    <t>ABC- formulier</t>
  </si>
  <si>
    <t>B1-K1 ontwerpt producten of systemen:</t>
  </si>
  <si>
    <t>Verzamelt en verwerkt ontwerpgegevens</t>
  </si>
  <si>
    <t>Werkt ontwerpen uit</t>
  </si>
  <si>
    <t>Kiest materialen en onderdelen</t>
  </si>
  <si>
    <t>Maakt een kostenberekening</t>
  </si>
  <si>
    <t>B1-K2 Begeleidt werk:</t>
  </si>
  <si>
    <t>Begeleidt werk</t>
  </si>
  <si>
    <t>Bewaakt begroting</t>
  </si>
  <si>
    <t>Voert kwaliteitscontroles uit</t>
  </si>
  <si>
    <t>Levert het werk op</t>
  </si>
  <si>
    <t>P1-K1 Bereidt werk voor</t>
  </si>
  <si>
    <t>Verzamelt en verwerkt productiegegevens</t>
  </si>
  <si>
    <t>Maakt een tekeningpakket</t>
  </si>
  <si>
    <t>Organiseert mensen en middelen</t>
  </si>
  <si>
    <t>P1-K2 Begeleidt onderhoudswerk</t>
  </si>
  <si>
    <t>Begeleidt testen van producten en systemen</t>
  </si>
  <si>
    <t>begeleidt uitvoering van onderhoudsopdrachten</t>
  </si>
  <si>
    <t>Globale planning</t>
  </si>
  <si>
    <t>Inline Automatic PCB Feeder</t>
  </si>
  <si>
    <t>9-202-2023</t>
  </si>
  <si>
    <t>Taken</t>
  </si>
  <si>
    <t>Begin datum</t>
  </si>
  <si>
    <t>Einddatum</t>
  </si>
  <si>
    <t>uren</t>
  </si>
  <si>
    <t>dagen</t>
  </si>
  <si>
    <t>Max uren</t>
  </si>
  <si>
    <t>Uren over</t>
  </si>
  <si>
    <t>uren over</t>
  </si>
  <si>
    <t>einddatum</t>
  </si>
  <si>
    <t>uitloop</t>
  </si>
  <si>
    <t>uren totaal</t>
  </si>
  <si>
    <t>uren gebruikt</t>
  </si>
  <si>
    <t>uren voor uitloop</t>
  </si>
  <si>
    <t>RS PRO Silver Aluminium Profile Strut, 20 x 20 mm, 5mm Groove , 1000mm Length</t>
  </si>
  <si>
    <t>Prijs</t>
  </si>
  <si>
    <t>Prijs p.s</t>
  </si>
  <si>
    <t>aantal</t>
  </si>
  <si>
    <t>Aluminum Extrusion End Cap (for 20x20) - pack of 10</t>
  </si>
  <si>
    <t>Arduino Uno REV3</t>
  </si>
  <si>
    <t>PLA fillament</t>
  </si>
  <si>
    <t>https://tm3dfilament.nl/products/pla-zwart-1-75?variant=42830384234715&amp;currency=EUR&amp;utm_medium=product_sync&amp;utm_source=google&amp;utm_content=sag_organic&amp;utm_campaign=sag_organic&amp;utm_campaign=gs-2022-03-29-1&amp;utm_source=google&amp;utm_medium=smart_campaign</t>
  </si>
  <si>
    <t>RS PRO Hybrid Stepper Motor, 12 V, Unipolar, 1.8°, 5mm Shaft</t>
  </si>
  <si>
    <t>https://nl.rs-online.com/web/p/stepper-motors/1805279?cm_mmc=NL-PLA-DS3A-_-google-_-CSS_NL_EN_Automation_%26_Control_Gear_Whoop-_-(NL:Whoop!)+Stepper+Motors-_-1805279&amp;matchtype=&amp;pla-333251410262&amp;gclid=Cj0KCQiAxbefBhDfARIsAL4XLRpP-pI_HypjPFKDCNfshmI_2tJlG2v9DMjbP8k1PxGJ-aU-JqwUtBAaAnPgEALw_wcB&amp;gclsrc=aw.ds</t>
  </si>
  <si>
    <t>https://nl.rs-online.com/web/p/tubing-and-profile-struts/8508476</t>
  </si>
  <si>
    <t>https://www.sossolutions.nl/1156-aluminum-extrusion-end-cap-for-20x20-pack-of-10</t>
  </si>
  <si>
    <t>https://www.hobbyelectronica.nl/product/arduino-uno-rev3/?gclid=Cj0KCQiAxbefBhDfARIsAL4XLRomL_uXXeSPrSI2_ggQoeB1BE2ufwNwCHCdrHdYeOC66ETB0WCaphAaAmsaEALw_wcB</t>
  </si>
  <si>
    <t>Materiaallijst schatting Globaal</t>
  </si>
  <si>
    <t>Totaal tot nu toe</t>
  </si>
  <si>
    <t>Het proces zal voornamelijk prototyping zijn;. Dus de definitieve materiaallijst kan pas later in het proces worden samengesteld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</si>
</sst>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textRotation="75"/>
    </xf>
    <xf numFmtId="0" fontId="0" fillId="0" borderId="0" xfId="0" applyAlignment="1">
      <alignment textRotation="52"/>
    </xf>
    <xf numFmtId="0" fontId="0" fillId="2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4" fontId="0" fillId="7" borderId="0" xfId="0" applyNumberFormat="1" applyFill="1" applyAlignment="1">
      <alignment textRotation="75"/>
    </xf>
    <xf numFmtId="0" fontId="0" fillId="7" borderId="0" xfId="0" applyFill="1"/>
    <xf numFmtId="0" fontId="0" fillId="9" borderId="0" xfId="0" applyFill="1"/>
    <xf numFmtId="0" fontId="1" fillId="8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0" borderId="0" xfId="0" applyFill="1"/>
    <xf numFmtId="14" fontId="1" fillId="3" borderId="1" xfId="0" applyNumberFormat="1" applyFont="1" applyFill="1" applyBorder="1"/>
    <xf numFmtId="14" fontId="1" fillId="4" borderId="1" xfId="0" applyNumberFormat="1" applyFont="1" applyFill="1" applyBorder="1"/>
    <xf numFmtId="14" fontId="1" fillId="5" borderId="1" xfId="0" applyNumberFormat="1" applyFont="1" applyFill="1" applyBorder="1"/>
    <xf numFmtId="14" fontId="1" fillId="8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1" applyFont="1"/>
    <xf numFmtId="0" fontId="6" fillId="9" borderId="0" xfId="0" applyFont="1" applyFill="1"/>
    <xf numFmtId="0" fontId="6" fillId="0" borderId="0" xfId="0" applyFont="1" applyFill="1"/>
    <xf numFmtId="0" fontId="0" fillId="0" borderId="0" xfId="0" applyFill="1"/>
  </cellXfs>
  <cellStyles count="2">
    <cellStyle name="Standaard" xfId="0" builtinId="0"/>
    <cellStyle name="Valuta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E589-7BFF-4EDE-B488-C5C1394A8953}">
  <dimension ref="A1:ES32"/>
  <sheetViews>
    <sheetView zoomScale="70" zoomScaleNormal="70" workbookViewId="0">
      <selection activeCell="G32" sqref="G32"/>
    </sheetView>
  </sheetViews>
  <sheetFormatPr defaultRowHeight="14.4" x14ac:dyDescent="0.3"/>
  <cols>
    <col min="1" max="1" width="36.6640625" customWidth="1"/>
    <col min="2" max="2" width="44.44140625" customWidth="1"/>
    <col min="3" max="3" width="22" customWidth="1"/>
    <col min="4" max="4" width="23.88671875" customWidth="1"/>
    <col min="6" max="6" width="14.44140625" customWidth="1"/>
    <col min="7" max="7" width="11.5546875" customWidth="1"/>
    <col min="8" max="131" width="5.77734375" customWidth="1"/>
    <col min="132" max="149" width="3.33203125" customWidth="1"/>
  </cols>
  <sheetData>
    <row r="1" spans="1:149" ht="23.4" x14ac:dyDescent="0.45">
      <c r="A1" s="2" t="s">
        <v>21</v>
      </c>
    </row>
    <row r="2" spans="1:149" x14ac:dyDescent="0.3">
      <c r="A2" s="1"/>
      <c r="B2" t="s">
        <v>0</v>
      </c>
      <c r="C2" s="3" t="s">
        <v>23</v>
      </c>
    </row>
    <row r="3" spans="1:149" x14ac:dyDescent="0.3">
      <c r="B3" t="s">
        <v>1</v>
      </c>
      <c r="C3" s="3">
        <v>44967</v>
      </c>
    </row>
    <row r="4" spans="1:149" x14ac:dyDescent="0.3">
      <c r="B4" t="s">
        <v>2</v>
      </c>
      <c r="C4" s="3">
        <v>44965</v>
      </c>
    </row>
    <row r="5" spans="1:149" x14ac:dyDescent="0.3">
      <c r="B5" t="s">
        <v>3</v>
      </c>
      <c r="C5" s="3">
        <v>44984</v>
      </c>
    </row>
    <row r="7" spans="1:149" ht="85.8" customHeight="1" x14ac:dyDescent="0.3">
      <c r="A7" s="1" t="s">
        <v>22</v>
      </c>
      <c r="B7" s="1" t="s">
        <v>24</v>
      </c>
      <c r="C7" t="s">
        <v>25</v>
      </c>
      <c r="D7" t="s">
        <v>27</v>
      </c>
      <c r="E7" t="s">
        <v>28</v>
      </c>
      <c r="F7" t="s">
        <v>26</v>
      </c>
      <c r="G7" s="5"/>
      <c r="H7" s="4">
        <v>44984</v>
      </c>
      <c r="I7" s="4">
        <f>H7+1</f>
        <v>44985</v>
      </c>
      <c r="J7" s="4">
        <f t="shared" ref="J7:BU7" si="0">I7+1</f>
        <v>44986</v>
      </c>
      <c r="K7" s="4">
        <f t="shared" si="0"/>
        <v>44987</v>
      </c>
      <c r="L7" s="4">
        <f t="shared" si="0"/>
        <v>44988</v>
      </c>
      <c r="M7" s="18">
        <f t="shared" si="0"/>
        <v>44989</v>
      </c>
      <c r="N7" s="18">
        <f t="shared" si="0"/>
        <v>44990</v>
      </c>
      <c r="O7" s="4">
        <f t="shared" si="0"/>
        <v>44991</v>
      </c>
      <c r="P7" s="4">
        <f t="shared" si="0"/>
        <v>44992</v>
      </c>
      <c r="Q7" s="4">
        <f t="shared" si="0"/>
        <v>44993</v>
      </c>
      <c r="R7" s="4">
        <f t="shared" si="0"/>
        <v>44994</v>
      </c>
      <c r="S7" s="4">
        <f t="shared" si="0"/>
        <v>44995</v>
      </c>
      <c r="T7" s="18">
        <f t="shared" si="0"/>
        <v>44996</v>
      </c>
      <c r="U7" s="18">
        <f t="shared" si="0"/>
        <v>44997</v>
      </c>
      <c r="V7" s="4">
        <f t="shared" si="0"/>
        <v>44998</v>
      </c>
      <c r="W7" s="4">
        <f t="shared" si="0"/>
        <v>44999</v>
      </c>
      <c r="X7" s="4">
        <f t="shared" si="0"/>
        <v>45000</v>
      </c>
      <c r="Y7" s="4">
        <f t="shared" si="0"/>
        <v>45001</v>
      </c>
      <c r="Z7" s="4">
        <f t="shared" si="0"/>
        <v>45002</v>
      </c>
      <c r="AA7" s="18">
        <f t="shared" si="0"/>
        <v>45003</v>
      </c>
      <c r="AB7" s="18">
        <f t="shared" si="0"/>
        <v>45004</v>
      </c>
      <c r="AC7" s="4">
        <f t="shared" si="0"/>
        <v>45005</v>
      </c>
      <c r="AD7" s="4">
        <f t="shared" si="0"/>
        <v>45006</v>
      </c>
      <c r="AE7" s="4">
        <f t="shared" si="0"/>
        <v>45007</v>
      </c>
      <c r="AF7" s="4">
        <f t="shared" si="0"/>
        <v>45008</v>
      </c>
      <c r="AG7" s="4">
        <f t="shared" si="0"/>
        <v>45009</v>
      </c>
      <c r="AH7" s="18">
        <f t="shared" si="0"/>
        <v>45010</v>
      </c>
      <c r="AI7" s="18">
        <f t="shared" si="0"/>
        <v>45011</v>
      </c>
      <c r="AJ7" s="4">
        <f t="shared" si="0"/>
        <v>45012</v>
      </c>
      <c r="AK7" s="4">
        <f t="shared" si="0"/>
        <v>45013</v>
      </c>
      <c r="AL7" s="4">
        <f t="shared" si="0"/>
        <v>45014</v>
      </c>
      <c r="AM7" s="4">
        <f t="shared" si="0"/>
        <v>45015</v>
      </c>
      <c r="AN7" s="4">
        <f t="shared" si="0"/>
        <v>45016</v>
      </c>
      <c r="AO7" s="18">
        <f t="shared" si="0"/>
        <v>45017</v>
      </c>
      <c r="AP7" s="18">
        <f t="shared" si="0"/>
        <v>45018</v>
      </c>
      <c r="AQ7" s="4">
        <f t="shared" si="0"/>
        <v>45019</v>
      </c>
      <c r="AR7" s="4">
        <f t="shared" si="0"/>
        <v>45020</v>
      </c>
      <c r="AS7" s="4">
        <f t="shared" si="0"/>
        <v>45021</v>
      </c>
      <c r="AT7" s="4">
        <f t="shared" si="0"/>
        <v>45022</v>
      </c>
      <c r="AU7" s="4">
        <f t="shared" si="0"/>
        <v>45023</v>
      </c>
      <c r="AV7" s="18">
        <f t="shared" si="0"/>
        <v>45024</v>
      </c>
      <c r="AW7" s="18">
        <f t="shared" si="0"/>
        <v>45025</v>
      </c>
      <c r="AX7" s="4">
        <f t="shared" si="0"/>
        <v>45026</v>
      </c>
      <c r="AY7" s="4">
        <f t="shared" si="0"/>
        <v>45027</v>
      </c>
      <c r="AZ7" s="4">
        <f t="shared" si="0"/>
        <v>45028</v>
      </c>
      <c r="BA7" s="4">
        <f t="shared" si="0"/>
        <v>45029</v>
      </c>
      <c r="BB7" s="4">
        <f t="shared" si="0"/>
        <v>45030</v>
      </c>
      <c r="BC7" s="18">
        <f t="shared" si="0"/>
        <v>45031</v>
      </c>
      <c r="BD7" s="18">
        <f t="shared" si="0"/>
        <v>45032</v>
      </c>
      <c r="BE7" s="4">
        <f t="shared" si="0"/>
        <v>45033</v>
      </c>
      <c r="BF7" s="4">
        <f t="shared" si="0"/>
        <v>45034</v>
      </c>
      <c r="BG7" s="4">
        <f t="shared" si="0"/>
        <v>45035</v>
      </c>
      <c r="BH7" s="4">
        <f t="shared" si="0"/>
        <v>45036</v>
      </c>
      <c r="BI7" s="4">
        <f t="shared" si="0"/>
        <v>45037</v>
      </c>
      <c r="BJ7" s="18">
        <f t="shared" si="0"/>
        <v>45038</v>
      </c>
      <c r="BK7" s="18">
        <f t="shared" si="0"/>
        <v>45039</v>
      </c>
      <c r="BL7" s="4">
        <f t="shared" si="0"/>
        <v>45040</v>
      </c>
      <c r="BM7" s="4">
        <f t="shared" si="0"/>
        <v>45041</v>
      </c>
      <c r="BN7" s="4">
        <f t="shared" si="0"/>
        <v>45042</v>
      </c>
      <c r="BO7" s="4">
        <f t="shared" si="0"/>
        <v>45043</v>
      </c>
      <c r="BP7" s="4">
        <f t="shared" si="0"/>
        <v>45044</v>
      </c>
      <c r="BQ7" s="18">
        <f t="shared" si="0"/>
        <v>45045</v>
      </c>
      <c r="BR7" s="18">
        <f t="shared" si="0"/>
        <v>45046</v>
      </c>
      <c r="BS7" s="4">
        <f t="shared" si="0"/>
        <v>45047</v>
      </c>
      <c r="BT7" s="4">
        <f t="shared" si="0"/>
        <v>45048</v>
      </c>
      <c r="BU7" s="4">
        <f t="shared" si="0"/>
        <v>45049</v>
      </c>
      <c r="BV7" s="4">
        <f t="shared" ref="BV7:DZ7" si="1">BU7+1</f>
        <v>45050</v>
      </c>
      <c r="BW7" s="4">
        <f t="shared" si="1"/>
        <v>45051</v>
      </c>
      <c r="BX7" s="18">
        <f t="shared" si="1"/>
        <v>45052</v>
      </c>
      <c r="BY7" s="18">
        <f t="shared" si="1"/>
        <v>45053</v>
      </c>
      <c r="BZ7" s="4">
        <f t="shared" si="1"/>
        <v>45054</v>
      </c>
      <c r="CA7" s="4">
        <f t="shared" si="1"/>
        <v>45055</v>
      </c>
      <c r="CB7" s="4">
        <f t="shared" si="1"/>
        <v>45056</v>
      </c>
      <c r="CC7" s="4">
        <f t="shared" si="1"/>
        <v>45057</v>
      </c>
      <c r="CD7" s="4">
        <f t="shared" si="1"/>
        <v>45058</v>
      </c>
      <c r="CE7" s="18">
        <f t="shared" si="1"/>
        <v>45059</v>
      </c>
      <c r="CF7" s="18">
        <f t="shared" si="1"/>
        <v>45060</v>
      </c>
      <c r="CG7" s="4">
        <f t="shared" si="1"/>
        <v>45061</v>
      </c>
      <c r="CH7" s="4">
        <f t="shared" si="1"/>
        <v>45062</v>
      </c>
      <c r="CI7" s="4">
        <f t="shared" si="1"/>
        <v>45063</v>
      </c>
      <c r="CJ7" s="4">
        <f t="shared" si="1"/>
        <v>45064</v>
      </c>
      <c r="CK7" s="4">
        <f t="shared" si="1"/>
        <v>45065</v>
      </c>
      <c r="CL7" s="18">
        <f t="shared" si="1"/>
        <v>45066</v>
      </c>
      <c r="CM7" s="18">
        <f t="shared" si="1"/>
        <v>45067</v>
      </c>
      <c r="CN7" s="4">
        <f t="shared" si="1"/>
        <v>45068</v>
      </c>
      <c r="CO7" s="4">
        <f t="shared" si="1"/>
        <v>45069</v>
      </c>
      <c r="CP7" s="4">
        <f t="shared" si="1"/>
        <v>45070</v>
      </c>
      <c r="CQ7" s="4">
        <f t="shared" si="1"/>
        <v>45071</v>
      </c>
      <c r="CR7" s="4">
        <f t="shared" si="1"/>
        <v>45072</v>
      </c>
      <c r="CS7" s="18">
        <f t="shared" si="1"/>
        <v>45073</v>
      </c>
      <c r="CT7" s="18">
        <f t="shared" si="1"/>
        <v>45074</v>
      </c>
      <c r="CU7" s="18">
        <f t="shared" si="1"/>
        <v>45075</v>
      </c>
      <c r="CV7" s="4">
        <f t="shared" si="1"/>
        <v>45076</v>
      </c>
      <c r="CW7" s="4">
        <f t="shared" si="1"/>
        <v>45077</v>
      </c>
      <c r="CX7" s="4">
        <f t="shared" si="1"/>
        <v>45078</v>
      </c>
      <c r="CY7" s="4">
        <f t="shared" si="1"/>
        <v>45079</v>
      </c>
      <c r="CZ7" s="18">
        <f t="shared" si="1"/>
        <v>45080</v>
      </c>
      <c r="DA7" s="18">
        <f t="shared" si="1"/>
        <v>45081</v>
      </c>
      <c r="DB7" s="4">
        <f t="shared" si="1"/>
        <v>45082</v>
      </c>
      <c r="DC7" s="4">
        <f t="shared" si="1"/>
        <v>45083</v>
      </c>
      <c r="DD7" s="4">
        <f t="shared" si="1"/>
        <v>45084</v>
      </c>
      <c r="DE7" s="4">
        <f t="shared" si="1"/>
        <v>45085</v>
      </c>
      <c r="DF7" s="4">
        <f t="shared" si="1"/>
        <v>45086</v>
      </c>
      <c r="DG7" s="18">
        <f t="shared" si="1"/>
        <v>45087</v>
      </c>
      <c r="DH7" s="18">
        <f t="shared" si="1"/>
        <v>45088</v>
      </c>
      <c r="DI7" s="4">
        <f t="shared" si="1"/>
        <v>45089</v>
      </c>
      <c r="DJ7" s="4">
        <f t="shared" si="1"/>
        <v>45090</v>
      </c>
      <c r="DK7" s="4">
        <f t="shared" si="1"/>
        <v>45091</v>
      </c>
      <c r="DL7" s="4">
        <f t="shared" si="1"/>
        <v>45092</v>
      </c>
      <c r="DM7" s="4">
        <f t="shared" si="1"/>
        <v>45093</v>
      </c>
      <c r="DN7" s="18">
        <f t="shared" si="1"/>
        <v>45094</v>
      </c>
      <c r="DO7" s="18">
        <f t="shared" si="1"/>
        <v>45095</v>
      </c>
      <c r="DP7" s="4">
        <f t="shared" si="1"/>
        <v>45096</v>
      </c>
      <c r="DQ7" s="4">
        <f t="shared" si="1"/>
        <v>45097</v>
      </c>
      <c r="DR7" s="4">
        <f t="shared" si="1"/>
        <v>45098</v>
      </c>
      <c r="DS7" s="4">
        <f t="shared" si="1"/>
        <v>45099</v>
      </c>
      <c r="DT7" s="4">
        <f t="shared" si="1"/>
        <v>45100</v>
      </c>
      <c r="DU7" s="18">
        <f t="shared" si="1"/>
        <v>45101</v>
      </c>
      <c r="DV7" s="18">
        <f t="shared" si="1"/>
        <v>45102</v>
      </c>
      <c r="DW7" s="4">
        <f t="shared" si="1"/>
        <v>45103</v>
      </c>
      <c r="DX7" s="4">
        <f t="shared" si="1"/>
        <v>45104</v>
      </c>
      <c r="DY7" s="4">
        <f t="shared" si="1"/>
        <v>45105</v>
      </c>
      <c r="DZ7" s="4">
        <f t="shared" si="1"/>
        <v>45106</v>
      </c>
      <c r="EA7" s="4">
        <v>44985</v>
      </c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</row>
    <row r="8" spans="1:149" x14ac:dyDescent="0.3">
      <c r="A8" s="6" t="s">
        <v>14</v>
      </c>
      <c r="B8" s="7" t="s">
        <v>15</v>
      </c>
      <c r="C8" s="8">
        <v>44984</v>
      </c>
      <c r="D8" s="7">
        <v>24</v>
      </c>
      <c r="E8" s="7">
        <f>(D8/8)</f>
        <v>3</v>
      </c>
      <c r="F8" s="8">
        <v>44986</v>
      </c>
      <c r="G8" s="3"/>
      <c r="H8" s="35"/>
      <c r="I8" s="35"/>
      <c r="J8" s="35"/>
      <c r="K8" s="36"/>
      <c r="L8" s="36"/>
      <c r="M8" s="19"/>
      <c r="N8" s="19"/>
      <c r="O8" s="37"/>
      <c r="P8" s="37"/>
      <c r="Q8" s="37"/>
      <c r="R8" s="37"/>
      <c r="S8" s="37"/>
      <c r="T8" s="19"/>
      <c r="U8" s="19"/>
      <c r="V8" s="37"/>
      <c r="W8" s="37"/>
      <c r="X8" s="37"/>
      <c r="Y8" s="37"/>
      <c r="Z8" s="37"/>
      <c r="AA8" s="19"/>
      <c r="AB8" s="19"/>
      <c r="AH8" s="19"/>
      <c r="AI8" s="19"/>
      <c r="AO8" s="19"/>
      <c r="AP8" s="19"/>
      <c r="AV8" s="19"/>
      <c r="AW8" s="19"/>
      <c r="BC8" s="19"/>
      <c r="BD8" s="19"/>
      <c r="BJ8" s="19"/>
      <c r="BK8" s="19"/>
      <c r="BQ8" s="19"/>
      <c r="BR8" s="19"/>
      <c r="BX8" s="19"/>
      <c r="BY8" s="19"/>
      <c r="CE8" s="19"/>
      <c r="CF8" s="19"/>
      <c r="CL8" s="19"/>
      <c r="CM8" s="19"/>
      <c r="CS8" s="19"/>
      <c r="CT8" s="19"/>
      <c r="CU8" s="19"/>
      <c r="CZ8" s="19"/>
      <c r="DA8" s="19"/>
      <c r="DG8" s="19"/>
      <c r="DH8" s="19"/>
      <c r="DN8" s="19"/>
      <c r="DO8" s="19"/>
      <c r="DU8" s="19"/>
      <c r="DV8" s="19"/>
    </row>
    <row r="9" spans="1:149" x14ac:dyDescent="0.3">
      <c r="A9" s="6"/>
      <c r="B9" s="7" t="s">
        <v>16</v>
      </c>
      <c r="C9" s="8">
        <v>44987</v>
      </c>
      <c r="D9" s="7">
        <v>72</v>
      </c>
      <c r="E9" s="7">
        <f t="shared" ref="E9:E26" si="2">(D9/8)</f>
        <v>9</v>
      </c>
      <c r="F9" s="8">
        <v>44999</v>
      </c>
      <c r="G9" s="3"/>
      <c r="K9" s="20"/>
      <c r="L9" s="20"/>
      <c r="M9" s="19"/>
      <c r="N9" s="19"/>
      <c r="O9" s="20"/>
      <c r="P9" s="20"/>
      <c r="Q9" s="20"/>
      <c r="R9" s="20"/>
      <c r="S9" s="20"/>
      <c r="T9" s="19"/>
      <c r="U9" s="19"/>
      <c r="V9" s="20"/>
      <c r="W9" s="20"/>
      <c r="X9" s="37"/>
      <c r="Y9" s="37"/>
      <c r="Z9" s="37"/>
      <c r="AA9" s="19"/>
      <c r="AB9" s="19"/>
      <c r="AH9" s="19"/>
      <c r="AI9" s="19"/>
      <c r="AO9" s="19"/>
      <c r="AP9" s="19"/>
      <c r="AV9" s="19"/>
      <c r="AW9" s="19"/>
      <c r="BC9" s="19"/>
      <c r="BD9" s="19"/>
      <c r="BJ9" s="19"/>
      <c r="BK9" s="19"/>
      <c r="BQ9" s="19"/>
      <c r="BR9" s="19"/>
      <c r="BX9" s="19"/>
      <c r="BY9" s="19"/>
      <c r="CE9" s="19"/>
      <c r="CF9" s="19"/>
      <c r="CL9" s="19"/>
      <c r="CM9" s="19"/>
      <c r="CS9" s="19"/>
      <c r="CT9" s="19"/>
      <c r="CU9" s="19"/>
      <c r="CZ9" s="19"/>
      <c r="DA9" s="19"/>
      <c r="DG9" s="19"/>
      <c r="DH9" s="19"/>
      <c r="DN9" s="19"/>
      <c r="DO9" s="19"/>
      <c r="DU9" s="19"/>
      <c r="DV9" s="19"/>
    </row>
    <row r="10" spans="1:149" x14ac:dyDescent="0.3">
      <c r="A10" s="6"/>
      <c r="B10" s="7" t="s">
        <v>17</v>
      </c>
      <c r="C10" s="8">
        <v>45000</v>
      </c>
      <c r="D10" s="7">
        <v>24</v>
      </c>
      <c r="E10" s="7">
        <f t="shared" si="2"/>
        <v>3</v>
      </c>
      <c r="F10" s="8">
        <v>45002</v>
      </c>
      <c r="G10" s="3"/>
      <c r="M10" s="19"/>
      <c r="N10" s="19"/>
      <c r="T10" s="19"/>
      <c r="U10" s="19"/>
      <c r="V10" s="37"/>
      <c r="W10" s="37"/>
      <c r="X10" s="20"/>
      <c r="Y10" s="20"/>
      <c r="Z10" s="20"/>
      <c r="AA10" s="19"/>
      <c r="AB10" s="19"/>
      <c r="AC10" s="37"/>
      <c r="AD10" s="37"/>
      <c r="AE10" s="37"/>
      <c r="AF10" s="37"/>
      <c r="AG10" s="37"/>
      <c r="AH10" s="19"/>
      <c r="AI10" s="19"/>
      <c r="AO10" s="19"/>
      <c r="AP10" s="19"/>
      <c r="AV10" s="19"/>
      <c r="AW10" s="19"/>
      <c r="BC10" s="19"/>
      <c r="BD10" s="19"/>
      <c r="BJ10" s="19"/>
      <c r="BK10" s="19"/>
      <c r="BQ10" s="19"/>
      <c r="BR10" s="19"/>
      <c r="BX10" s="19"/>
      <c r="BY10" s="19"/>
      <c r="CE10" s="19"/>
      <c r="CF10" s="19"/>
      <c r="CL10" s="19"/>
      <c r="CM10" s="19"/>
      <c r="CS10" s="19"/>
      <c r="CT10" s="19"/>
      <c r="CU10" s="19"/>
      <c r="CZ10" s="19"/>
      <c r="DA10" s="19"/>
      <c r="DG10" s="19"/>
      <c r="DH10" s="19"/>
      <c r="DN10" s="19"/>
      <c r="DO10" s="19"/>
      <c r="DU10" s="19"/>
      <c r="DV10" s="19"/>
    </row>
    <row r="11" spans="1:149" x14ac:dyDescent="0.3">
      <c r="A11" s="6"/>
      <c r="B11" s="15" t="s">
        <v>29</v>
      </c>
      <c r="C11" s="26"/>
      <c r="D11" s="15">
        <v>120</v>
      </c>
      <c r="E11" s="15" t="s">
        <v>28</v>
      </c>
      <c r="F11" s="26" t="s">
        <v>26</v>
      </c>
      <c r="G11" s="3"/>
      <c r="M11" s="19"/>
      <c r="N11" s="19"/>
      <c r="T11" s="19"/>
      <c r="U11" s="19"/>
      <c r="X11" s="22"/>
      <c r="Y11" s="22"/>
      <c r="Z11" s="22"/>
      <c r="AA11" s="19"/>
      <c r="AB11" s="19"/>
      <c r="AC11" s="37"/>
      <c r="AD11" s="37"/>
      <c r="AE11" s="37"/>
      <c r="AF11" s="37"/>
      <c r="AG11" s="37"/>
      <c r="AH11" s="19"/>
      <c r="AI11" s="19"/>
      <c r="AO11" s="19"/>
      <c r="AP11" s="19"/>
      <c r="AV11" s="19"/>
      <c r="AW11" s="19"/>
      <c r="BC11" s="19"/>
      <c r="BD11" s="19"/>
      <c r="BJ11" s="19"/>
      <c r="BK11" s="19"/>
      <c r="BQ11" s="19"/>
      <c r="BR11" s="19"/>
      <c r="BX11" s="19"/>
      <c r="BY11" s="19"/>
      <c r="CE11" s="19"/>
      <c r="CF11" s="19"/>
      <c r="CL11" s="19"/>
      <c r="CM11" s="19"/>
      <c r="CS11" s="19"/>
      <c r="CT11" s="19"/>
      <c r="CU11" s="19"/>
      <c r="CZ11" s="19"/>
      <c r="DA11" s="19"/>
      <c r="DG11" s="19"/>
      <c r="DH11" s="19"/>
      <c r="DN11" s="19"/>
      <c r="DO11" s="19"/>
      <c r="DU11" s="19"/>
      <c r="DV11" s="19"/>
    </row>
    <row r="12" spans="1:149" x14ac:dyDescent="0.3">
      <c r="A12" s="6"/>
      <c r="B12" s="15" t="s">
        <v>30</v>
      </c>
      <c r="C12" s="26"/>
      <c r="D12" s="15">
        <f>D11-(D8+D9+D10)</f>
        <v>0</v>
      </c>
      <c r="E12" s="15">
        <f>SUM(E8:E10)</f>
        <v>15</v>
      </c>
      <c r="F12" s="26">
        <f>F10</f>
        <v>45002</v>
      </c>
      <c r="G12" s="3"/>
      <c r="M12" s="19"/>
      <c r="N12" s="19"/>
      <c r="T12" s="19"/>
      <c r="U12" s="19"/>
      <c r="X12" s="22"/>
      <c r="Y12" s="22"/>
      <c r="Z12" s="22"/>
      <c r="AA12" s="19"/>
      <c r="AB12" s="19"/>
      <c r="AC12" s="37"/>
      <c r="AD12" s="37"/>
      <c r="AE12" s="37"/>
      <c r="AF12" s="37"/>
      <c r="AG12" s="37"/>
      <c r="AH12" s="19"/>
      <c r="AI12" s="19"/>
      <c r="AO12" s="19"/>
      <c r="AP12" s="19"/>
      <c r="AV12" s="19"/>
      <c r="AW12" s="19"/>
      <c r="BC12" s="19"/>
      <c r="BD12" s="19"/>
      <c r="BJ12" s="19"/>
      <c r="BK12" s="19"/>
      <c r="BQ12" s="19"/>
      <c r="BR12" s="19"/>
      <c r="BX12" s="19"/>
      <c r="BY12" s="19"/>
      <c r="CE12" s="19"/>
      <c r="CF12" s="19"/>
      <c r="CL12" s="19"/>
      <c r="CM12" s="19"/>
      <c r="CS12" s="19"/>
      <c r="CT12" s="19"/>
      <c r="CU12" s="19"/>
      <c r="CZ12" s="19"/>
      <c r="DA12" s="19"/>
      <c r="DG12" s="19"/>
      <c r="DH12" s="19"/>
      <c r="DN12" s="19"/>
      <c r="DO12" s="19"/>
      <c r="DU12" s="19"/>
      <c r="DV12" s="19"/>
    </row>
    <row r="13" spans="1:149" x14ac:dyDescent="0.3">
      <c r="A13" s="6" t="s">
        <v>4</v>
      </c>
      <c r="B13" s="9" t="s">
        <v>5</v>
      </c>
      <c r="C13" s="10">
        <v>45005</v>
      </c>
      <c r="D13" s="9">
        <v>24</v>
      </c>
      <c r="E13" s="9">
        <f>D13/8</f>
        <v>3</v>
      </c>
      <c r="F13" s="10">
        <v>45007</v>
      </c>
      <c r="G13" s="3"/>
      <c r="M13" s="19"/>
      <c r="N13" s="19"/>
      <c r="T13" s="19"/>
      <c r="U13" s="19"/>
      <c r="AA13" s="19"/>
      <c r="AB13" s="19"/>
      <c r="AC13" s="20"/>
      <c r="AD13" s="20"/>
      <c r="AE13" s="20"/>
      <c r="AF13" s="37"/>
      <c r="AG13" s="37"/>
      <c r="AH13" s="19"/>
      <c r="AI13" s="19"/>
      <c r="AJ13" s="37"/>
      <c r="AK13" s="37"/>
      <c r="AL13" s="37"/>
      <c r="AM13" s="37"/>
      <c r="AN13" s="37"/>
      <c r="AO13" s="19"/>
      <c r="AP13" s="19"/>
      <c r="AV13" s="19"/>
      <c r="AW13" s="19"/>
      <c r="BC13" s="19"/>
      <c r="BD13" s="19"/>
      <c r="BJ13" s="19"/>
      <c r="BK13" s="19"/>
      <c r="BQ13" s="19"/>
      <c r="BR13" s="19"/>
      <c r="BX13" s="19"/>
      <c r="BY13" s="19"/>
      <c r="CE13" s="19"/>
      <c r="CF13" s="19"/>
      <c r="CL13" s="19"/>
      <c r="CM13" s="19"/>
      <c r="CS13" s="19"/>
      <c r="CT13" s="19"/>
      <c r="CU13" s="19"/>
      <c r="CZ13" s="19"/>
      <c r="DA13" s="19"/>
      <c r="DG13" s="19"/>
      <c r="DH13" s="19"/>
      <c r="DN13" s="19"/>
      <c r="DO13" s="19"/>
      <c r="DU13" s="19"/>
      <c r="DV13" s="19"/>
    </row>
    <row r="14" spans="1:149" x14ac:dyDescent="0.3">
      <c r="A14" s="6"/>
      <c r="B14" s="9" t="s">
        <v>6</v>
      </c>
      <c r="C14" s="10">
        <v>45008</v>
      </c>
      <c r="D14" s="9">
        <v>80</v>
      </c>
      <c r="E14" s="9">
        <f t="shared" si="2"/>
        <v>10</v>
      </c>
      <c r="F14" s="10">
        <v>45021</v>
      </c>
      <c r="G14" s="3"/>
      <c r="M14" s="19"/>
      <c r="N14" s="19"/>
      <c r="T14" s="19"/>
      <c r="U14" s="19"/>
      <c r="AA14" s="19"/>
      <c r="AB14" s="19"/>
      <c r="AF14" s="20"/>
      <c r="AG14" s="20"/>
      <c r="AH14" s="19"/>
      <c r="AI14" s="19"/>
      <c r="AJ14" s="20"/>
      <c r="AK14" s="20"/>
      <c r="AL14" s="20"/>
      <c r="AM14" s="20"/>
      <c r="AN14" s="20"/>
      <c r="AO14" s="19"/>
      <c r="AP14" s="19"/>
      <c r="AQ14" s="20"/>
      <c r="AR14" s="20"/>
      <c r="AS14" s="20"/>
      <c r="AT14" s="37"/>
      <c r="AU14" s="37"/>
      <c r="AV14" s="19"/>
      <c r="AW14" s="19"/>
      <c r="AX14" s="37"/>
      <c r="AY14" s="37"/>
      <c r="AZ14" s="37"/>
      <c r="BA14" s="37"/>
      <c r="BB14" s="37"/>
      <c r="BC14" s="19"/>
      <c r="BD14" s="19"/>
      <c r="BJ14" s="19"/>
      <c r="BK14" s="19"/>
      <c r="BQ14" s="19"/>
      <c r="BR14" s="19"/>
      <c r="BX14" s="19"/>
      <c r="BY14" s="19"/>
      <c r="CE14" s="19"/>
      <c r="CF14" s="19"/>
      <c r="CL14" s="19"/>
      <c r="CM14" s="19"/>
      <c r="CS14" s="19"/>
      <c r="CT14" s="19"/>
      <c r="CU14" s="19"/>
      <c r="CZ14" s="19"/>
      <c r="DA14" s="19"/>
      <c r="DG14" s="19"/>
      <c r="DH14" s="19"/>
      <c r="DN14" s="19"/>
      <c r="DO14" s="19"/>
      <c r="DU14" s="19"/>
      <c r="DV14" s="19"/>
    </row>
    <row r="15" spans="1:149" x14ac:dyDescent="0.3">
      <c r="A15" s="6"/>
      <c r="B15" s="9" t="s">
        <v>7</v>
      </c>
      <c r="C15" s="10">
        <v>45022</v>
      </c>
      <c r="D15" s="9">
        <v>24</v>
      </c>
      <c r="E15" s="9">
        <f t="shared" si="2"/>
        <v>3</v>
      </c>
      <c r="F15" s="10">
        <v>45026</v>
      </c>
      <c r="G15" s="3"/>
      <c r="M15" s="19"/>
      <c r="N15" s="19"/>
      <c r="T15" s="19"/>
      <c r="U15" s="19"/>
      <c r="AA15" s="19"/>
      <c r="AB15" s="19"/>
      <c r="AH15" s="19"/>
      <c r="AI15" s="19"/>
      <c r="AJ15" s="37"/>
      <c r="AK15" s="37"/>
      <c r="AL15" s="37"/>
      <c r="AM15" s="37"/>
      <c r="AN15" s="37"/>
      <c r="AO15" s="19"/>
      <c r="AP15" s="19"/>
      <c r="AQ15" s="37"/>
      <c r="AR15" s="37"/>
      <c r="AS15" s="37"/>
      <c r="AT15" s="20"/>
      <c r="AU15" s="20"/>
      <c r="AV15" s="19"/>
      <c r="AW15" s="19"/>
      <c r="AX15" s="20"/>
      <c r="AY15" s="37"/>
      <c r="AZ15" s="37"/>
      <c r="BA15" s="37"/>
      <c r="BB15" s="37"/>
      <c r="BC15" s="19"/>
      <c r="BD15" s="19"/>
      <c r="BE15" s="37"/>
      <c r="BF15" s="37"/>
      <c r="BG15" s="37"/>
      <c r="BJ15" s="19"/>
      <c r="BK15" s="19"/>
      <c r="BQ15" s="19"/>
      <c r="BR15" s="19"/>
      <c r="BX15" s="19"/>
      <c r="BY15" s="19"/>
      <c r="CE15" s="19"/>
      <c r="CF15" s="19"/>
      <c r="CL15" s="19"/>
      <c r="CM15" s="19"/>
      <c r="CS15" s="19"/>
      <c r="CT15" s="19"/>
      <c r="CU15" s="19"/>
      <c r="CZ15" s="19"/>
      <c r="DA15" s="19"/>
      <c r="DG15" s="19"/>
      <c r="DH15" s="19"/>
      <c r="DN15" s="19"/>
      <c r="DO15" s="19"/>
      <c r="DU15" s="19"/>
      <c r="DV15" s="19"/>
    </row>
    <row r="16" spans="1:149" x14ac:dyDescent="0.3">
      <c r="A16" s="6"/>
      <c r="B16" s="9" t="s">
        <v>8</v>
      </c>
      <c r="C16" s="10">
        <v>45027</v>
      </c>
      <c r="D16" s="9">
        <v>12</v>
      </c>
      <c r="E16" s="9">
        <f t="shared" si="2"/>
        <v>1.5</v>
      </c>
      <c r="F16" s="10">
        <v>45028</v>
      </c>
      <c r="G16" s="3"/>
      <c r="M16" s="19"/>
      <c r="N16" s="19"/>
      <c r="T16" s="19"/>
      <c r="U16" s="19"/>
      <c r="AA16" s="19"/>
      <c r="AB16" s="19"/>
      <c r="AH16" s="19"/>
      <c r="AI16" s="19"/>
      <c r="AO16" s="19"/>
      <c r="AP16" s="19"/>
      <c r="AV16" s="19"/>
      <c r="AW16" s="19"/>
      <c r="AX16" s="37"/>
      <c r="AY16" s="20"/>
      <c r="AZ16" s="20"/>
      <c r="BA16" s="37"/>
      <c r="BB16" s="37"/>
      <c r="BC16" s="19"/>
      <c r="BD16" s="19"/>
      <c r="BE16" s="37"/>
      <c r="BF16" s="37"/>
      <c r="BG16" s="37"/>
      <c r="BJ16" s="19"/>
      <c r="BK16" s="19"/>
      <c r="BQ16" s="19"/>
      <c r="BR16" s="19"/>
      <c r="BX16" s="19"/>
      <c r="BY16" s="19"/>
      <c r="CE16" s="19"/>
      <c r="CF16" s="19"/>
      <c r="CL16" s="19"/>
      <c r="CM16" s="19"/>
      <c r="CS16" s="19"/>
      <c r="CT16" s="19"/>
      <c r="CU16" s="19"/>
      <c r="CZ16" s="19"/>
      <c r="DA16" s="19"/>
      <c r="DG16" s="19"/>
      <c r="DH16" s="19"/>
      <c r="DN16" s="19"/>
      <c r="DO16" s="19"/>
      <c r="DU16" s="19"/>
      <c r="DV16" s="19"/>
    </row>
    <row r="17" spans="1:131" x14ac:dyDescent="0.3">
      <c r="A17" s="6"/>
      <c r="B17" s="16" t="s">
        <v>29</v>
      </c>
      <c r="C17" s="16"/>
      <c r="D17" s="16">
        <v>140</v>
      </c>
      <c r="E17" s="16" t="s">
        <v>28</v>
      </c>
      <c r="F17" s="27" t="s">
        <v>32</v>
      </c>
      <c r="G17" s="3"/>
      <c r="M17" s="19"/>
      <c r="N17" s="19"/>
      <c r="T17" s="19"/>
      <c r="U17" s="19"/>
      <c r="AA17" s="19"/>
      <c r="AB17" s="19"/>
      <c r="AH17" s="19"/>
      <c r="AI17" s="19"/>
      <c r="AO17" s="19"/>
      <c r="AP17" s="19"/>
      <c r="AV17" s="19"/>
      <c r="AW17" s="19"/>
      <c r="AX17" s="37"/>
      <c r="AY17" s="23"/>
      <c r="AZ17" s="23"/>
      <c r="BA17" s="37"/>
      <c r="BB17" s="37"/>
      <c r="BC17" s="19"/>
      <c r="BD17" s="19"/>
      <c r="BE17" s="37"/>
      <c r="BF17" s="37"/>
      <c r="BJ17" s="19"/>
      <c r="BK17" s="19"/>
      <c r="BQ17" s="19"/>
      <c r="BR17" s="19"/>
      <c r="BX17" s="19"/>
      <c r="BY17" s="19"/>
      <c r="CE17" s="19"/>
      <c r="CF17" s="19"/>
      <c r="CL17" s="19"/>
      <c r="CM17" s="19"/>
      <c r="CS17" s="19"/>
      <c r="CT17" s="19"/>
      <c r="CU17" s="19"/>
      <c r="CZ17" s="19"/>
      <c r="DA17" s="19"/>
      <c r="DG17" s="19"/>
      <c r="DH17" s="19"/>
      <c r="DN17" s="19"/>
      <c r="DO17" s="19"/>
      <c r="DU17" s="19"/>
      <c r="DV17" s="19"/>
    </row>
    <row r="18" spans="1:131" x14ac:dyDescent="0.3">
      <c r="A18" s="6"/>
      <c r="B18" s="16" t="s">
        <v>31</v>
      </c>
      <c r="C18" s="27"/>
      <c r="D18" s="16">
        <f>D17 -(D13+D14+D15+D16)</f>
        <v>0</v>
      </c>
      <c r="E18" s="16">
        <f>SUM(E13:E16)</f>
        <v>17.5</v>
      </c>
      <c r="F18" s="27">
        <f>F16</f>
        <v>45028</v>
      </c>
      <c r="G18" s="3"/>
      <c r="M18" s="19"/>
      <c r="N18" s="19"/>
      <c r="T18" s="19"/>
      <c r="U18" s="19"/>
      <c r="AA18" s="19"/>
      <c r="AB18" s="19"/>
      <c r="AH18" s="19"/>
      <c r="AI18" s="19"/>
      <c r="AO18" s="19"/>
      <c r="AP18" s="19"/>
      <c r="AV18" s="19"/>
      <c r="AW18" s="19"/>
      <c r="AY18" s="23"/>
      <c r="AZ18" s="23"/>
      <c r="BC18" s="19"/>
      <c r="BD18" s="19"/>
      <c r="BE18" s="37"/>
      <c r="BF18" s="37"/>
      <c r="BJ18" s="19"/>
      <c r="BK18" s="19"/>
      <c r="BQ18" s="19"/>
      <c r="BR18" s="19"/>
      <c r="BX18" s="19"/>
      <c r="BY18" s="19"/>
      <c r="CE18" s="19"/>
      <c r="CF18" s="19"/>
      <c r="CL18" s="19"/>
      <c r="CM18" s="19"/>
      <c r="CS18" s="19"/>
      <c r="CT18" s="19"/>
      <c r="CU18" s="19"/>
      <c r="CZ18" s="19"/>
      <c r="DA18" s="19"/>
      <c r="DG18" s="19"/>
      <c r="DH18" s="19"/>
      <c r="DN18" s="19"/>
      <c r="DO18" s="19"/>
      <c r="DU18" s="19"/>
      <c r="DV18" s="19"/>
    </row>
    <row r="19" spans="1:131" x14ac:dyDescent="0.3">
      <c r="A19" s="6" t="s">
        <v>9</v>
      </c>
      <c r="B19" s="11" t="s">
        <v>10</v>
      </c>
      <c r="C19" s="12">
        <v>45028</v>
      </c>
      <c r="D19" s="11">
        <v>24</v>
      </c>
      <c r="E19" s="11">
        <f>D19/8</f>
        <v>3</v>
      </c>
      <c r="F19" s="12">
        <v>44999</v>
      </c>
      <c r="G19" s="3"/>
      <c r="M19" s="19"/>
      <c r="N19" s="19"/>
      <c r="T19" s="19"/>
      <c r="U19" s="19"/>
      <c r="AA19" s="19"/>
      <c r="AB19" s="19"/>
      <c r="AH19" s="19"/>
      <c r="AI19" s="19"/>
      <c r="AO19" s="19"/>
      <c r="AP19" s="19"/>
      <c r="AV19" s="19"/>
      <c r="AW19" s="19"/>
      <c r="AZ19" s="20"/>
      <c r="BA19" s="20"/>
      <c r="BB19" s="20"/>
      <c r="BC19" s="19"/>
      <c r="BD19" s="19"/>
      <c r="BE19" s="37"/>
      <c r="BF19" s="37"/>
      <c r="BG19" s="37"/>
      <c r="BH19" s="37"/>
      <c r="BI19" s="37"/>
      <c r="BJ19" s="19"/>
      <c r="BK19" s="19"/>
      <c r="BQ19" s="19"/>
      <c r="BR19" s="19"/>
      <c r="BX19" s="19"/>
      <c r="BY19" s="19"/>
      <c r="CE19" s="19"/>
      <c r="CF19" s="19"/>
      <c r="CL19" s="19"/>
      <c r="CM19" s="19"/>
      <c r="CS19" s="19"/>
      <c r="CT19" s="19"/>
      <c r="CU19" s="19"/>
      <c r="CZ19" s="19"/>
      <c r="DA19" s="19"/>
      <c r="DG19" s="19"/>
      <c r="DH19" s="19"/>
      <c r="DN19" s="19"/>
      <c r="DO19" s="19"/>
      <c r="DU19" s="19"/>
      <c r="DV19" s="19"/>
    </row>
    <row r="20" spans="1:131" x14ac:dyDescent="0.3">
      <c r="A20" s="6"/>
      <c r="B20" s="11" t="s">
        <v>11</v>
      </c>
      <c r="C20" s="12">
        <v>45033</v>
      </c>
      <c r="D20" s="11">
        <v>24</v>
      </c>
      <c r="E20" s="11">
        <f t="shared" si="2"/>
        <v>3</v>
      </c>
      <c r="F20" s="12">
        <v>45035</v>
      </c>
      <c r="G20" s="3"/>
      <c r="M20" s="19"/>
      <c r="N20" s="19"/>
      <c r="T20" s="19"/>
      <c r="U20" s="19"/>
      <c r="AA20" s="19"/>
      <c r="AB20" s="19"/>
      <c r="AH20" s="19"/>
      <c r="AI20" s="19"/>
      <c r="AO20" s="19"/>
      <c r="AP20" s="19"/>
      <c r="AV20" s="19"/>
      <c r="AW20" s="19"/>
      <c r="BC20" s="19"/>
      <c r="BD20" s="19"/>
      <c r="BE20" s="20"/>
      <c r="BF20" s="20"/>
      <c r="BG20" s="20"/>
      <c r="BJ20" s="19"/>
      <c r="BK20" s="19"/>
      <c r="BL20" s="37"/>
      <c r="BM20" s="37"/>
      <c r="BN20" s="37"/>
      <c r="BO20" s="37"/>
      <c r="BP20" s="37"/>
      <c r="BQ20" s="19"/>
      <c r="BR20" s="19"/>
      <c r="BX20" s="19"/>
      <c r="BY20" s="19"/>
      <c r="CE20" s="19"/>
      <c r="CF20" s="19"/>
      <c r="CL20" s="19"/>
      <c r="CM20" s="19"/>
      <c r="CS20" s="19"/>
      <c r="CT20" s="19"/>
      <c r="CU20" s="19"/>
      <c r="CZ20" s="19"/>
      <c r="DA20" s="19"/>
      <c r="DG20" s="19"/>
      <c r="DH20" s="19"/>
      <c r="DN20" s="19"/>
      <c r="DO20" s="19"/>
      <c r="DU20" s="19"/>
      <c r="DV20" s="19"/>
    </row>
    <row r="21" spans="1:131" x14ac:dyDescent="0.3">
      <c r="A21" s="6"/>
      <c r="B21" s="11" t="s">
        <v>12</v>
      </c>
      <c r="C21" s="12">
        <v>45005</v>
      </c>
      <c r="D21" s="11">
        <v>32</v>
      </c>
      <c r="E21" s="11">
        <f t="shared" si="2"/>
        <v>4</v>
      </c>
      <c r="F21" s="12">
        <v>45041</v>
      </c>
      <c r="G21" s="3"/>
      <c r="M21" s="19"/>
      <c r="N21" s="19"/>
      <c r="T21" s="19"/>
      <c r="U21" s="19"/>
      <c r="AA21" s="19"/>
      <c r="AB21" s="19"/>
      <c r="AH21" s="19"/>
      <c r="AI21" s="19"/>
      <c r="AO21" s="19"/>
      <c r="AP21" s="19"/>
      <c r="AV21" s="19"/>
      <c r="AW21" s="19"/>
      <c r="BC21" s="19"/>
      <c r="BD21" s="19"/>
      <c r="BH21" s="20"/>
      <c r="BI21" s="20"/>
      <c r="BJ21" s="19"/>
      <c r="BK21" s="19"/>
      <c r="BL21" s="20"/>
      <c r="BM21" s="20"/>
      <c r="BN21" s="37"/>
      <c r="BO21" s="37"/>
      <c r="BP21" s="37"/>
      <c r="BQ21" s="19"/>
      <c r="BR21" s="19"/>
      <c r="BS21" s="37"/>
      <c r="BT21" s="37"/>
      <c r="BU21" s="37"/>
      <c r="BV21" s="37"/>
      <c r="BW21" s="37"/>
      <c r="BX21" s="19"/>
      <c r="BY21" s="19"/>
      <c r="CE21" s="19"/>
      <c r="CF21" s="19"/>
      <c r="CG21" s="37"/>
      <c r="CH21" s="37"/>
      <c r="CL21" s="19"/>
      <c r="CM21" s="19"/>
      <c r="CS21" s="19"/>
      <c r="CT21" s="19"/>
      <c r="CU21" s="19"/>
      <c r="CZ21" s="19"/>
      <c r="DA21" s="19"/>
      <c r="DG21" s="19"/>
      <c r="DH21" s="19"/>
      <c r="DN21" s="19"/>
      <c r="DO21" s="19"/>
      <c r="DU21" s="19"/>
      <c r="DV21" s="19"/>
    </row>
    <row r="22" spans="1:131" x14ac:dyDescent="0.3">
      <c r="A22" s="6"/>
      <c r="B22" s="11" t="s">
        <v>13</v>
      </c>
      <c r="C22" s="12">
        <v>45042</v>
      </c>
      <c r="D22" s="11">
        <v>16</v>
      </c>
      <c r="E22" s="11">
        <f t="shared" si="2"/>
        <v>2</v>
      </c>
      <c r="F22" s="12">
        <v>45043</v>
      </c>
      <c r="G22" s="3"/>
      <c r="M22" s="19"/>
      <c r="N22" s="19"/>
      <c r="T22" s="19"/>
      <c r="U22" s="19"/>
      <c r="AA22" s="19"/>
      <c r="AB22" s="19"/>
      <c r="AH22" s="19"/>
      <c r="AI22" s="19"/>
      <c r="AO22" s="19"/>
      <c r="AP22" s="19"/>
      <c r="AV22" s="19"/>
      <c r="AW22" s="19"/>
      <c r="BC22" s="19"/>
      <c r="BD22" s="19"/>
      <c r="BJ22" s="19"/>
      <c r="BK22" s="19"/>
      <c r="BN22" s="20"/>
      <c r="BO22" s="20"/>
      <c r="BQ22" s="19"/>
      <c r="BR22" s="19"/>
      <c r="BS22" s="37"/>
      <c r="BT22" s="37"/>
      <c r="BU22" s="37"/>
      <c r="BV22" s="37"/>
      <c r="BW22" s="37"/>
      <c r="BX22" s="19"/>
      <c r="BY22" s="19"/>
      <c r="BZ22" s="37"/>
      <c r="CA22" s="37"/>
      <c r="CB22" s="37"/>
      <c r="CC22" s="37"/>
      <c r="CD22" s="37"/>
      <c r="CE22" s="19"/>
      <c r="CF22" s="19"/>
      <c r="CG22" s="37"/>
      <c r="CH22" s="37"/>
      <c r="CI22" s="37"/>
      <c r="CL22" s="19"/>
      <c r="CM22" s="19"/>
      <c r="CS22" s="19"/>
      <c r="CT22" s="19"/>
      <c r="CU22" s="19"/>
      <c r="CZ22" s="19"/>
      <c r="DA22" s="19"/>
      <c r="DG22" s="19"/>
      <c r="DH22" s="19"/>
      <c r="DN22" s="19"/>
      <c r="DO22" s="19"/>
      <c r="DU22" s="19"/>
      <c r="DV22" s="19"/>
    </row>
    <row r="23" spans="1:131" x14ac:dyDescent="0.3">
      <c r="A23" s="6"/>
      <c r="B23" s="17" t="s">
        <v>29</v>
      </c>
      <c r="C23" s="28"/>
      <c r="D23" s="17">
        <v>100</v>
      </c>
      <c r="E23" s="17"/>
      <c r="F23" s="28" t="s">
        <v>26</v>
      </c>
      <c r="G23" s="3"/>
      <c r="M23" s="19"/>
      <c r="N23" s="19"/>
      <c r="T23" s="19"/>
      <c r="U23" s="19"/>
      <c r="AA23" s="19"/>
      <c r="AB23" s="19"/>
      <c r="AH23" s="19"/>
      <c r="AI23" s="19"/>
      <c r="AO23" s="19"/>
      <c r="AP23" s="19"/>
      <c r="AV23" s="19"/>
      <c r="AW23" s="19"/>
      <c r="BC23" s="19"/>
      <c r="BD23" s="19"/>
      <c r="BJ23" s="19"/>
      <c r="BK23" s="19"/>
      <c r="BN23" s="24"/>
      <c r="BO23" s="24"/>
      <c r="BQ23" s="19"/>
      <c r="BR23" s="19"/>
      <c r="BX23" s="19"/>
      <c r="BY23" s="19"/>
      <c r="CE23" s="19"/>
      <c r="CF23" s="19"/>
      <c r="CG23" s="37"/>
      <c r="CH23" s="37"/>
      <c r="CL23" s="19"/>
      <c r="CM23" s="19"/>
      <c r="CS23" s="19"/>
      <c r="CT23" s="19"/>
      <c r="CU23" s="19"/>
      <c r="CZ23" s="19"/>
      <c r="DA23" s="19"/>
      <c r="DB23" s="37"/>
      <c r="DC23" s="37"/>
      <c r="DD23" s="37"/>
      <c r="DE23" s="37"/>
      <c r="DF23" s="37"/>
      <c r="DG23" s="19"/>
      <c r="DH23" s="19"/>
      <c r="DN23" s="19"/>
      <c r="DO23" s="19"/>
      <c r="DU23" s="19"/>
      <c r="DV23" s="19"/>
    </row>
    <row r="24" spans="1:131" x14ac:dyDescent="0.3">
      <c r="A24" s="6"/>
      <c r="B24" s="17"/>
      <c r="C24" s="17"/>
      <c r="D24" s="17">
        <f>D23-(D19+D20+D21+D22)</f>
        <v>4</v>
      </c>
      <c r="E24" s="17"/>
      <c r="F24" s="28">
        <f>F22</f>
        <v>45043</v>
      </c>
      <c r="G24" s="3"/>
      <c r="M24" s="19"/>
      <c r="N24" s="19"/>
      <c r="T24" s="19"/>
      <c r="U24" s="19"/>
      <c r="AA24" s="19"/>
      <c r="AB24" s="19"/>
      <c r="AH24" s="19"/>
      <c r="AI24" s="19"/>
      <c r="AO24" s="19"/>
      <c r="AP24" s="19"/>
      <c r="AV24" s="19"/>
      <c r="AW24" s="19"/>
      <c r="BC24" s="19"/>
      <c r="BD24" s="19"/>
      <c r="BJ24" s="19"/>
      <c r="BK24" s="19"/>
      <c r="BN24" s="24"/>
      <c r="BO24" s="24"/>
      <c r="BQ24" s="19"/>
      <c r="BR24" s="19"/>
      <c r="BX24" s="19"/>
      <c r="BY24" s="19"/>
      <c r="CE24" s="19"/>
      <c r="CF24" s="19"/>
      <c r="CG24" s="37"/>
      <c r="CH24" s="37"/>
      <c r="CL24" s="19"/>
      <c r="CM24" s="19"/>
      <c r="CN24" s="37"/>
      <c r="CO24" s="37"/>
      <c r="CP24" s="37"/>
      <c r="CQ24" s="37"/>
      <c r="CR24" s="37"/>
      <c r="CS24" s="19"/>
      <c r="CT24" s="19"/>
      <c r="CU24" s="19"/>
      <c r="CV24" s="37"/>
      <c r="CW24" s="37"/>
      <c r="CX24" s="37"/>
      <c r="CY24" s="37"/>
      <c r="CZ24" s="19"/>
      <c r="DA24" s="19"/>
      <c r="DB24" s="37"/>
      <c r="DC24" s="37"/>
      <c r="DD24" s="37"/>
      <c r="DE24" s="37"/>
      <c r="DF24" s="37"/>
      <c r="DG24" s="19"/>
      <c r="DH24" s="19"/>
      <c r="DN24" s="19"/>
      <c r="DO24" s="19"/>
      <c r="DU24" s="19"/>
      <c r="DV24" s="19"/>
    </row>
    <row r="25" spans="1:131" x14ac:dyDescent="0.3">
      <c r="A25" s="6" t="s">
        <v>18</v>
      </c>
      <c r="B25" s="13" t="s">
        <v>19</v>
      </c>
      <c r="C25" s="14">
        <v>45044</v>
      </c>
      <c r="D25" s="13">
        <v>16</v>
      </c>
      <c r="E25" s="13">
        <f t="shared" si="2"/>
        <v>2</v>
      </c>
      <c r="F25" s="14">
        <v>45047</v>
      </c>
      <c r="G25" s="3"/>
      <c r="M25" s="19"/>
      <c r="N25" s="19"/>
      <c r="T25" s="19"/>
      <c r="U25" s="19"/>
      <c r="AA25" s="19"/>
      <c r="AB25" s="19"/>
      <c r="AH25" s="19"/>
      <c r="AI25" s="19"/>
      <c r="AO25" s="19"/>
      <c r="AP25" s="19"/>
      <c r="AV25" s="19"/>
      <c r="AW25" s="19"/>
      <c r="BC25" s="19"/>
      <c r="BD25" s="19"/>
      <c r="BJ25" s="19"/>
      <c r="BK25" s="19"/>
      <c r="BP25" s="20"/>
      <c r="BQ25" s="19"/>
      <c r="BR25" s="19"/>
      <c r="BS25" s="20"/>
      <c r="BX25" s="19"/>
      <c r="BY25" s="19"/>
      <c r="CE25" s="19"/>
      <c r="CF25" s="19"/>
      <c r="CG25" s="37"/>
      <c r="CH25" s="37"/>
      <c r="CI25" s="37"/>
      <c r="CJ25" s="37"/>
      <c r="CK25" s="37"/>
      <c r="CL25" s="19"/>
      <c r="CM25" s="19"/>
      <c r="CN25" s="37"/>
      <c r="CO25" s="37"/>
      <c r="CP25" s="37"/>
      <c r="CQ25" s="37"/>
      <c r="CR25" s="37"/>
      <c r="CS25" s="19"/>
      <c r="CT25" s="19"/>
      <c r="CU25" s="19"/>
      <c r="CV25" s="37"/>
      <c r="CW25" s="37"/>
      <c r="CX25" s="37"/>
      <c r="CY25" s="37"/>
      <c r="CZ25" s="19"/>
      <c r="DA25" s="19"/>
      <c r="DB25" s="37"/>
      <c r="DC25" s="37"/>
      <c r="DD25" s="37"/>
      <c r="DE25" s="37"/>
      <c r="DF25" s="37"/>
      <c r="DG25" s="19"/>
      <c r="DH25" s="19"/>
      <c r="DN25" s="19"/>
      <c r="DO25" s="19"/>
      <c r="DU25" s="19"/>
      <c r="DV25" s="19"/>
    </row>
    <row r="26" spans="1:131" x14ac:dyDescent="0.3">
      <c r="A26" s="6"/>
      <c r="B26" s="13" t="s">
        <v>20</v>
      </c>
      <c r="C26" s="14">
        <v>45048</v>
      </c>
      <c r="D26" s="13">
        <v>24</v>
      </c>
      <c r="E26" s="13">
        <f t="shared" si="2"/>
        <v>3</v>
      </c>
      <c r="F26" s="14">
        <v>45050</v>
      </c>
      <c r="G26" s="3"/>
      <c r="M26" s="19"/>
      <c r="N26" s="19"/>
      <c r="T26" s="19"/>
      <c r="U26" s="19"/>
      <c r="AA26" s="19"/>
      <c r="AB26" s="19"/>
      <c r="AH26" s="19"/>
      <c r="AI26" s="19"/>
      <c r="AO26" s="19"/>
      <c r="AP26" s="19"/>
      <c r="AV26" s="19"/>
      <c r="AW26" s="19"/>
      <c r="BC26" s="19"/>
      <c r="BD26" s="19"/>
      <c r="BJ26" s="19"/>
      <c r="BK26" s="19"/>
      <c r="BQ26" s="19"/>
      <c r="BR26" s="19"/>
      <c r="BT26" s="20"/>
      <c r="BU26" s="20"/>
      <c r="BV26" s="20"/>
      <c r="BX26" s="19"/>
      <c r="BY26" s="19"/>
      <c r="CE26" s="19"/>
      <c r="CF26" s="19"/>
      <c r="CG26" s="37"/>
      <c r="CH26" s="37"/>
      <c r="CL26" s="19"/>
      <c r="CM26" s="19"/>
      <c r="CN26" s="37"/>
      <c r="CO26" s="37"/>
      <c r="CP26" s="37"/>
      <c r="CQ26" s="37"/>
      <c r="CR26" s="37"/>
      <c r="CS26" s="19"/>
      <c r="CT26" s="19"/>
      <c r="CU26" s="19"/>
      <c r="CV26" s="37"/>
      <c r="CW26" s="37"/>
      <c r="CX26" s="37"/>
      <c r="CY26" s="37"/>
      <c r="CZ26" s="19"/>
      <c r="DA26" s="19"/>
      <c r="DB26" s="37"/>
      <c r="DC26" s="37"/>
      <c r="DD26" s="37"/>
      <c r="DE26" s="37"/>
      <c r="DF26" s="37"/>
      <c r="DG26" s="19"/>
      <c r="DH26" s="19"/>
      <c r="DI26" s="25" t="s">
        <v>33</v>
      </c>
      <c r="DJ26" s="25"/>
      <c r="DK26" s="25"/>
      <c r="DL26" s="25"/>
      <c r="DM26" s="25"/>
      <c r="DN26" s="19"/>
      <c r="DO26" s="19"/>
      <c r="DP26" s="25" t="s">
        <v>33</v>
      </c>
      <c r="DQ26" s="25"/>
      <c r="DR26" s="25"/>
      <c r="DS26" s="25"/>
      <c r="DT26" s="25"/>
      <c r="DU26" s="19"/>
      <c r="DV26" s="19"/>
      <c r="DW26" s="25" t="s">
        <v>33</v>
      </c>
      <c r="DX26" s="25"/>
      <c r="DY26" s="25"/>
      <c r="DZ26" s="25"/>
      <c r="EA26" s="25"/>
    </row>
    <row r="27" spans="1:131" x14ac:dyDescent="0.3">
      <c r="A27" s="6"/>
      <c r="B27" s="21" t="s">
        <v>29</v>
      </c>
      <c r="C27" s="21"/>
      <c r="D27" s="21">
        <v>40</v>
      </c>
      <c r="E27" s="21"/>
      <c r="F27" s="21" t="s">
        <v>26</v>
      </c>
      <c r="CV27" s="37"/>
      <c r="CW27" s="37"/>
      <c r="CX27" s="37"/>
      <c r="CY27" s="37"/>
      <c r="DB27" s="37"/>
      <c r="DC27" s="37"/>
      <c r="DD27" s="37"/>
      <c r="DE27" s="37"/>
      <c r="DF27" s="37"/>
    </row>
    <row r="28" spans="1:131" x14ac:dyDescent="0.3">
      <c r="A28" s="6"/>
      <c r="B28" s="21" t="s">
        <v>30</v>
      </c>
      <c r="C28" s="21"/>
      <c r="D28" s="21">
        <f>D27 -(D25+D26)</f>
        <v>0</v>
      </c>
      <c r="E28" s="21"/>
      <c r="F28" s="29">
        <f>F26</f>
        <v>45050</v>
      </c>
      <c r="CV28" s="37"/>
      <c r="CW28" s="37"/>
      <c r="CX28" s="37"/>
      <c r="CY28" s="37"/>
      <c r="DB28" s="37"/>
      <c r="DC28" s="37"/>
      <c r="DD28" s="37"/>
      <c r="DE28" s="37"/>
      <c r="DF28" s="37"/>
    </row>
    <row r="29" spans="1:131" x14ac:dyDescent="0.3">
      <c r="DB29" s="37"/>
      <c r="DC29" s="37"/>
      <c r="DD29" s="37"/>
      <c r="DE29" s="37"/>
      <c r="DF29" s="37"/>
    </row>
    <row r="30" spans="1:131" x14ac:dyDescent="0.3">
      <c r="C30" t="s">
        <v>34</v>
      </c>
      <c r="D30">
        <v>640</v>
      </c>
    </row>
    <row r="31" spans="1:131" x14ac:dyDescent="0.3">
      <c r="C31" t="s">
        <v>35</v>
      </c>
      <c r="D31">
        <f>D8+D9+D10+D13+D14+D15+D16+D19+D20+D21+D22+D25+D26</f>
        <v>396</v>
      </c>
    </row>
    <row r="32" spans="1:131" x14ac:dyDescent="0.3">
      <c r="C32" t="s">
        <v>36</v>
      </c>
      <c r="D32">
        <f>D30-D31</f>
        <v>244</v>
      </c>
    </row>
  </sheetData>
  <conditionalFormatting sqref="D12 D19 D24">
    <cfRule type="cellIs" dxfId="2" priority="3" operator="lessThan">
      <formula>0</formula>
    </cfRule>
  </conditionalFormatting>
  <conditionalFormatting sqref="D12">
    <cfRule type="cellIs" dxfId="1" priority="2" operator="lessThan">
      <formula>$D$12</formula>
    </cfRule>
  </conditionalFormatting>
  <conditionalFormatting sqref="D18">
    <cfRule type="cellIs" dxfId="0" priority="1" operator="lessThan">
      <formula>$D$18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DCCD-5D1A-4F58-A064-D531E73EF716}">
  <dimension ref="A1:E10"/>
  <sheetViews>
    <sheetView tabSelected="1" workbookViewId="0">
      <selection activeCell="A12" sqref="A12"/>
    </sheetView>
  </sheetViews>
  <sheetFormatPr defaultRowHeight="14.4" x14ac:dyDescent="0.3"/>
  <cols>
    <col min="1" max="1" width="123.77734375" customWidth="1"/>
    <col min="4" max="4" width="16.44140625" customWidth="1"/>
  </cols>
  <sheetData>
    <row r="1" spans="1:5" ht="33.6" x14ac:dyDescent="0.65">
      <c r="A1" s="31" t="s">
        <v>50</v>
      </c>
    </row>
    <row r="2" spans="1:5" ht="23.4" x14ac:dyDescent="0.45">
      <c r="A2" s="30"/>
      <c r="B2" t="s">
        <v>39</v>
      </c>
      <c r="C2" t="s">
        <v>40</v>
      </c>
      <c r="D2" t="s">
        <v>38</v>
      </c>
    </row>
    <row r="3" spans="1:5" x14ac:dyDescent="0.3">
      <c r="A3" s="32" t="s">
        <v>37</v>
      </c>
      <c r="B3" s="33">
        <f>IF(C3 &lt; 5,12.64,IF(C3&lt; 10,12.38,IF(C3 &gt; 10, 12.12,"error")))</f>
        <v>12.38</v>
      </c>
      <c r="C3">
        <v>9</v>
      </c>
      <c r="D3" s="33">
        <f>B3*C3</f>
        <v>111.42</v>
      </c>
      <c r="E3" t="s">
        <v>47</v>
      </c>
    </row>
    <row r="4" spans="1:5" x14ac:dyDescent="0.3">
      <c r="A4" t="s">
        <v>41</v>
      </c>
      <c r="B4" s="34">
        <v>11.95</v>
      </c>
      <c r="C4">
        <v>2</v>
      </c>
      <c r="D4" s="33">
        <f>B4*C4</f>
        <v>23.9</v>
      </c>
      <c r="E4" t="s">
        <v>48</v>
      </c>
    </row>
    <row r="5" spans="1:5" x14ac:dyDescent="0.3">
      <c r="A5" t="s">
        <v>42</v>
      </c>
      <c r="B5" s="34">
        <v>27.49</v>
      </c>
      <c r="C5">
        <v>1</v>
      </c>
      <c r="D5" s="33">
        <f t="shared" ref="D5:D8" si="0">B5*C5</f>
        <v>27.49</v>
      </c>
      <c r="E5" t="s">
        <v>49</v>
      </c>
    </row>
    <row r="6" spans="1:5" x14ac:dyDescent="0.3">
      <c r="A6" t="s">
        <v>43</v>
      </c>
      <c r="B6">
        <v>16.95</v>
      </c>
      <c r="C6">
        <v>2</v>
      </c>
      <c r="D6" s="33">
        <f t="shared" si="0"/>
        <v>33.9</v>
      </c>
      <c r="E6" t="s">
        <v>44</v>
      </c>
    </row>
    <row r="7" spans="1:5" x14ac:dyDescent="0.3">
      <c r="A7" t="s">
        <v>45</v>
      </c>
      <c r="B7">
        <v>29.45</v>
      </c>
      <c r="C7">
        <v>3</v>
      </c>
      <c r="D7" s="33">
        <f t="shared" si="0"/>
        <v>88.35</v>
      </c>
      <c r="E7" t="s">
        <v>46</v>
      </c>
    </row>
    <row r="8" spans="1:5" x14ac:dyDescent="0.3">
      <c r="B8" t="s">
        <v>51</v>
      </c>
      <c r="D8" s="33">
        <f>SUM(D3:D7)</f>
        <v>285.06</v>
      </c>
    </row>
    <row r="10" spans="1:5" x14ac:dyDescent="0.3">
      <c r="A10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cammaert</dc:creator>
  <cp:lastModifiedBy>user</cp:lastModifiedBy>
  <dcterms:created xsi:type="dcterms:W3CDTF">2023-02-10T08:48:35Z</dcterms:created>
  <dcterms:modified xsi:type="dcterms:W3CDTF">2023-02-16T13:10:35Z</dcterms:modified>
</cp:coreProperties>
</file>