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66925"/>
  <mc:AlternateContent xmlns:mc="http://schemas.openxmlformats.org/markup-compatibility/2006">
    <mc:Choice Requires="x15">
      <x15ac:absPath xmlns:x15ac="http://schemas.microsoft.com/office/spreadsheetml/2010/11/ac" url="/Users/ap24/Desktop/"/>
    </mc:Choice>
  </mc:AlternateContent>
  <xr:revisionPtr revIDLastSave="0" documentId="13_ncr:1_{5AE96848-78AA-5D47-B383-2720CE64E676}" xr6:coauthVersionLast="47" xr6:coauthVersionMax="47" xr10:uidLastSave="{00000000-0000-0000-0000-000000000000}"/>
  <bookViews>
    <workbookView xWindow="0" yWindow="0" windowWidth="33600" windowHeight="21000" xr2:uid="{00000000-000D-0000-FFFF-FFFF00000000}"/>
  </bookViews>
  <sheets>
    <sheet name="TSLA" sheetId="1" r:id="rId1"/>
    <sheet name="Analysis" sheetId="2" r:id="rId2"/>
  </sheets>
  <definedNames>
    <definedName name="_xlchart.v1.0" hidden="1">TSLA!$A$7:$A$258</definedName>
    <definedName name="_xlchart.v1.1" hidden="1">TSLA!$N$6</definedName>
    <definedName name="_xlchart.v1.2" hidden="1">TSLA!$N$7:$N$258</definedName>
    <definedName name="_xlchart.v1.3" hidden="1">TSLA!$A$7:$A$258</definedName>
    <definedName name="_xlchart.v1.4" hidden="1">TSLA!$N$6</definedName>
    <definedName name="_xlchart.v1.5" hidden="1">TSLA!$N$7:$N$258</definedName>
    <definedName name="_xlchart.v1.6" hidden="1">TSLA!$A$7:$A$258</definedName>
    <definedName name="_xlchart.v1.7" hidden="1">TSLA!$N$6</definedName>
    <definedName name="_xlchart.v1.8" hidden="1">TSLA!$N$7:$N$258</definedName>
    <definedName name="_xlnm.Print_Area" localSheetId="1">Analysis!$A$1:$T$97</definedName>
    <definedName name="_xlnm.Print_Area" localSheetId="0">TSLA!$A$1:$Q$258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P7" i="1"/>
  <c r="Q7" i="1"/>
  <c r="P8" i="1"/>
  <c r="Q8" i="1"/>
  <c r="P9" i="1"/>
  <c r="Q9" i="1"/>
  <c r="P10" i="1"/>
  <c r="Q10" i="1"/>
  <c r="P11" i="1"/>
  <c r="Q11" i="1"/>
  <c r="P12" i="1"/>
  <c r="Q12"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113" i="1"/>
  <c r="Q113" i="1"/>
  <c r="P114" i="1"/>
  <c r="Q114" i="1"/>
  <c r="P115" i="1"/>
  <c r="Q115" i="1"/>
  <c r="P116" i="1"/>
  <c r="Q116" i="1"/>
  <c r="P117" i="1"/>
  <c r="Q117" i="1"/>
  <c r="P118" i="1"/>
  <c r="Q118" i="1"/>
  <c r="P119" i="1"/>
  <c r="Q119" i="1"/>
  <c r="P120" i="1"/>
  <c r="Q120" i="1"/>
  <c r="P121" i="1"/>
  <c r="Q121" i="1"/>
  <c r="P122" i="1"/>
  <c r="Q122" i="1"/>
  <c r="P123" i="1"/>
  <c r="Q123" i="1"/>
  <c r="P124" i="1"/>
  <c r="Q124" i="1"/>
  <c r="P125" i="1"/>
  <c r="Q125" i="1"/>
  <c r="P126" i="1"/>
  <c r="Q126" i="1"/>
  <c r="P127" i="1"/>
  <c r="Q127" i="1"/>
  <c r="P128" i="1"/>
  <c r="Q128" i="1"/>
  <c r="P129" i="1"/>
  <c r="Q129" i="1"/>
  <c r="P130" i="1"/>
  <c r="Q130" i="1"/>
  <c r="P131" i="1"/>
  <c r="Q131" i="1"/>
  <c r="P132" i="1"/>
  <c r="Q132" i="1"/>
  <c r="P133" i="1"/>
  <c r="Q133" i="1"/>
  <c r="P134" i="1"/>
  <c r="Q134" i="1"/>
  <c r="P135" i="1"/>
  <c r="Q135" i="1"/>
  <c r="P136" i="1"/>
  <c r="Q136" i="1"/>
  <c r="P137" i="1"/>
  <c r="Q137" i="1"/>
  <c r="P138" i="1"/>
  <c r="Q138" i="1"/>
  <c r="P139" i="1"/>
  <c r="Q139" i="1"/>
  <c r="P140" i="1"/>
  <c r="Q140" i="1"/>
  <c r="P141" i="1"/>
  <c r="Q141" i="1"/>
  <c r="P142" i="1"/>
  <c r="Q142" i="1"/>
  <c r="P143" i="1"/>
  <c r="Q143" i="1"/>
  <c r="P144" i="1"/>
  <c r="Q144" i="1"/>
  <c r="P145" i="1"/>
  <c r="Q145" i="1"/>
  <c r="P146" i="1"/>
  <c r="Q146" i="1"/>
  <c r="P147" i="1"/>
  <c r="Q147" i="1"/>
  <c r="P148" i="1"/>
  <c r="Q148" i="1"/>
  <c r="P149" i="1"/>
  <c r="Q149" i="1"/>
  <c r="P150" i="1"/>
  <c r="Q150" i="1"/>
  <c r="P151" i="1"/>
  <c r="Q151" i="1"/>
  <c r="P152" i="1"/>
  <c r="Q152" i="1"/>
  <c r="P153" i="1"/>
  <c r="Q153" i="1"/>
  <c r="P154" i="1"/>
  <c r="Q154" i="1"/>
  <c r="P155" i="1"/>
  <c r="Q155" i="1"/>
  <c r="P156" i="1"/>
  <c r="Q156" i="1"/>
  <c r="P157" i="1"/>
  <c r="Q157" i="1"/>
  <c r="P158" i="1"/>
  <c r="Q158" i="1"/>
  <c r="P159" i="1"/>
  <c r="Q159" i="1"/>
  <c r="P160" i="1"/>
  <c r="Q160" i="1"/>
  <c r="P161" i="1"/>
  <c r="Q161" i="1"/>
  <c r="P162" i="1"/>
  <c r="Q162" i="1"/>
  <c r="P163" i="1"/>
  <c r="Q163" i="1"/>
  <c r="P164" i="1"/>
  <c r="Q164" i="1"/>
  <c r="P165" i="1"/>
  <c r="Q165" i="1"/>
  <c r="P166" i="1"/>
  <c r="Q166" i="1"/>
  <c r="P167" i="1"/>
  <c r="Q167" i="1"/>
  <c r="P168" i="1"/>
  <c r="Q168" i="1"/>
  <c r="P169" i="1"/>
  <c r="Q169" i="1"/>
  <c r="P170" i="1"/>
  <c r="Q170" i="1"/>
  <c r="P171" i="1"/>
  <c r="Q171" i="1"/>
  <c r="P172" i="1"/>
  <c r="Q172" i="1"/>
  <c r="P173" i="1"/>
  <c r="Q173" i="1"/>
  <c r="P174" i="1"/>
  <c r="Q174" i="1"/>
  <c r="P175" i="1"/>
  <c r="Q175" i="1"/>
  <c r="P176" i="1"/>
  <c r="Q176" i="1"/>
  <c r="P177" i="1"/>
  <c r="Q177" i="1"/>
  <c r="P178" i="1"/>
  <c r="Q178" i="1"/>
  <c r="P179" i="1"/>
  <c r="Q179" i="1"/>
  <c r="P180" i="1"/>
  <c r="Q180" i="1"/>
  <c r="P181" i="1"/>
  <c r="Q181" i="1"/>
  <c r="P182" i="1"/>
  <c r="Q182" i="1"/>
  <c r="P183" i="1"/>
  <c r="Q183" i="1"/>
  <c r="P184" i="1"/>
  <c r="Q184" i="1"/>
  <c r="P185" i="1"/>
  <c r="Q185" i="1"/>
  <c r="P186" i="1"/>
  <c r="Q186" i="1"/>
  <c r="P187" i="1"/>
  <c r="Q187" i="1"/>
  <c r="P188" i="1"/>
  <c r="Q188" i="1"/>
  <c r="P189" i="1"/>
  <c r="Q189" i="1"/>
  <c r="P190" i="1"/>
  <c r="Q190" i="1"/>
  <c r="P191" i="1"/>
  <c r="Q191" i="1"/>
  <c r="P192" i="1"/>
  <c r="Q192" i="1"/>
  <c r="P193" i="1"/>
  <c r="Q193" i="1"/>
  <c r="P194" i="1"/>
  <c r="Q194" i="1"/>
  <c r="P195" i="1"/>
  <c r="Q195" i="1"/>
  <c r="P196" i="1"/>
  <c r="Q196" i="1"/>
  <c r="P197" i="1"/>
  <c r="Q197" i="1"/>
  <c r="P198" i="1"/>
  <c r="Q198" i="1"/>
  <c r="P199" i="1"/>
  <c r="Q199" i="1"/>
  <c r="P200" i="1"/>
  <c r="Q200" i="1"/>
  <c r="P201" i="1"/>
  <c r="Q201" i="1"/>
  <c r="P202" i="1"/>
  <c r="Q202" i="1"/>
  <c r="P203" i="1"/>
  <c r="Q203" i="1"/>
  <c r="P204" i="1"/>
  <c r="Q204" i="1"/>
  <c r="P205" i="1"/>
  <c r="Q205" i="1"/>
  <c r="P206" i="1"/>
  <c r="Q206" i="1"/>
  <c r="P207" i="1"/>
  <c r="Q207" i="1"/>
  <c r="P208" i="1"/>
  <c r="Q208" i="1"/>
  <c r="P209" i="1"/>
  <c r="Q209" i="1"/>
  <c r="P210" i="1"/>
  <c r="Q210" i="1"/>
  <c r="P211" i="1"/>
  <c r="Q211" i="1"/>
  <c r="P212" i="1"/>
  <c r="Q212" i="1"/>
  <c r="P213" i="1"/>
  <c r="Q213" i="1"/>
  <c r="P214" i="1"/>
  <c r="Q214" i="1"/>
  <c r="P215" i="1"/>
  <c r="Q215" i="1"/>
  <c r="P216" i="1"/>
  <c r="Q216" i="1"/>
  <c r="P217" i="1"/>
  <c r="Q217" i="1"/>
  <c r="P218" i="1"/>
  <c r="Q218" i="1"/>
  <c r="P219" i="1"/>
  <c r="Q219" i="1"/>
  <c r="P220" i="1"/>
  <c r="Q220" i="1"/>
  <c r="P221" i="1"/>
  <c r="Q221" i="1"/>
  <c r="P222" i="1"/>
  <c r="Q222" i="1"/>
  <c r="P223" i="1"/>
  <c r="Q223" i="1"/>
  <c r="P224" i="1"/>
  <c r="Q224" i="1"/>
  <c r="P225" i="1"/>
  <c r="Q225" i="1"/>
  <c r="P226" i="1"/>
  <c r="Q226" i="1"/>
  <c r="P227" i="1"/>
  <c r="Q227" i="1"/>
  <c r="P228" i="1"/>
  <c r="Q228" i="1"/>
  <c r="P229" i="1"/>
  <c r="Q229" i="1"/>
  <c r="P230" i="1"/>
  <c r="Q230" i="1"/>
  <c r="P231" i="1"/>
  <c r="Q231" i="1"/>
  <c r="P232" i="1"/>
  <c r="Q232" i="1"/>
  <c r="P233" i="1"/>
  <c r="Q233" i="1"/>
  <c r="P234" i="1"/>
  <c r="Q234" i="1"/>
  <c r="P235" i="1"/>
  <c r="Q235" i="1"/>
  <c r="P236" i="1"/>
  <c r="Q236" i="1"/>
  <c r="P237" i="1"/>
  <c r="Q237" i="1"/>
  <c r="P238" i="1"/>
  <c r="Q238" i="1"/>
  <c r="P239" i="1"/>
  <c r="Q239" i="1"/>
  <c r="P240" i="1"/>
  <c r="Q240" i="1"/>
  <c r="P241" i="1"/>
  <c r="Q241" i="1"/>
  <c r="P242" i="1"/>
  <c r="Q242" i="1"/>
  <c r="P243" i="1"/>
  <c r="Q243" i="1"/>
  <c r="P244" i="1"/>
  <c r="Q244" i="1"/>
  <c r="P245" i="1"/>
  <c r="Q245" i="1"/>
  <c r="P246" i="1"/>
  <c r="Q246" i="1"/>
  <c r="P247" i="1"/>
  <c r="Q247" i="1"/>
  <c r="P248" i="1"/>
  <c r="Q248" i="1"/>
  <c r="P249" i="1"/>
  <c r="Q249" i="1"/>
  <c r="P250" i="1"/>
  <c r="Q250" i="1"/>
  <c r="P251" i="1"/>
  <c r="Q251" i="1"/>
  <c r="P252" i="1"/>
  <c r="Q252" i="1"/>
  <c r="P253" i="1"/>
  <c r="Q253" i="1"/>
  <c r="P254" i="1"/>
  <c r="Q254" i="1"/>
  <c r="P255" i="1"/>
  <c r="Q255" i="1"/>
  <c r="P256" i="1"/>
  <c r="Q256" i="1"/>
  <c r="P257" i="1"/>
  <c r="Q257" i="1"/>
  <c r="P258" i="1"/>
  <c r="Q258" i="1"/>
  <c r="I8" i="1"/>
  <c r="L21" i="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K21" i="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8" i="1"/>
  <c r="L8" i="1"/>
  <c r="L9" i="1"/>
  <c r="L10" i="1"/>
  <c r="L11" i="1"/>
  <c r="L12" i="1"/>
  <c r="L13" i="1"/>
  <c r="L14" i="1"/>
  <c r="L15" i="1"/>
  <c r="L16" i="1"/>
  <c r="L17" i="1"/>
  <c r="L18" i="1"/>
  <c r="L19" i="1"/>
  <c r="L20" i="1"/>
  <c r="H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C2" i="1"/>
  <c r="B3" i="1"/>
  <c r="C3" i="1"/>
  <c r="B2" i="1"/>
  <c r="M21" i="1" l="1"/>
  <c r="B5" i="1"/>
  <c r="N21" i="1" l="1"/>
  <c r="O21" i="1" s="1"/>
  <c r="M22" i="1"/>
  <c r="N22" i="1" l="1"/>
  <c r="O22" i="1" s="1"/>
  <c r="M23" i="1"/>
  <c r="N23" i="1" l="1"/>
  <c r="O23" i="1" s="1"/>
  <c r="M24" i="1"/>
  <c r="N24" i="1" l="1"/>
  <c r="O24" i="1" s="1"/>
  <c r="M25" i="1"/>
  <c r="N25" i="1" l="1"/>
  <c r="O25" i="1" s="1"/>
  <c r="M26" i="1"/>
  <c r="N26" i="1" l="1"/>
  <c r="O26" i="1" s="1"/>
  <c r="M27" i="1"/>
  <c r="N27" i="1" l="1"/>
  <c r="O27" i="1" s="1"/>
  <c r="M28" i="1"/>
  <c r="N28" i="1" l="1"/>
  <c r="O28" i="1" s="1"/>
  <c r="M29" i="1"/>
  <c r="N29" i="1" l="1"/>
  <c r="O29" i="1" s="1"/>
  <c r="M30" i="1"/>
  <c r="N30" i="1" l="1"/>
  <c r="O30" i="1" s="1"/>
  <c r="M31" i="1"/>
  <c r="N31" i="1" l="1"/>
  <c r="O31" i="1" s="1"/>
  <c r="M32" i="1"/>
  <c r="N32" i="1" l="1"/>
  <c r="O32" i="1" s="1"/>
  <c r="M33" i="1"/>
  <c r="N33" i="1" l="1"/>
  <c r="O33" i="1" s="1"/>
  <c r="M34" i="1"/>
  <c r="N34" i="1" l="1"/>
  <c r="O34" i="1" s="1"/>
  <c r="M35" i="1"/>
  <c r="N35" i="1" l="1"/>
  <c r="O35" i="1" s="1"/>
  <c r="M36" i="1"/>
  <c r="N36" i="1" l="1"/>
  <c r="O36" i="1" s="1"/>
  <c r="M37" i="1"/>
  <c r="N37" i="1" l="1"/>
  <c r="O37" i="1" s="1"/>
  <c r="M38" i="1"/>
  <c r="N38" i="1" l="1"/>
  <c r="O38" i="1" s="1"/>
  <c r="M39" i="1"/>
  <c r="N39" i="1" l="1"/>
  <c r="O39" i="1" s="1"/>
  <c r="M40" i="1"/>
  <c r="N40" i="1" l="1"/>
  <c r="O40" i="1" s="1"/>
  <c r="M41" i="1"/>
  <c r="N41" i="1" l="1"/>
  <c r="O41" i="1" s="1"/>
  <c r="M42" i="1"/>
  <c r="N42" i="1" l="1"/>
  <c r="O42" i="1" s="1"/>
  <c r="M43" i="1"/>
  <c r="N43" i="1" l="1"/>
  <c r="O43" i="1" s="1"/>
  <c r="M44" i="1"/>
  <c r="N44" i="1" l="1"/>
  <c r="O44" i="1" s="1"/>
  <c r="M45" i="1"/>
  <c r="N45" i="1" l="1"/>
  <c r="O45" i="1" s="1"/>
  <c r="M46" i="1"/>
  <c r="N46" i="1" l="1"/>
  <c r="O46" i="1" s="1"/>
  <c r="M47" i="1"/>
  <c r="N47" i="1" l="1"/>
  <c r="O47" i="1" s="1"/>
  <c r="M48" i="1"/>
  <c r="N48" i="1" l="1"/>
  <c r="O48" i="1" s="1"/>
  <c r="M49" i="1"/>
  <c r="N49" i="1" l="1"/>
  <c r="O49" i="1" s="1"/>
  <c r="M50" i="1"/>
  <c r="N50" i="1" l="1"/>
  <c r="O50" i="1" s="1"/>
  <c r="M51" i="1"/>
  <c r="N51" i="1" l="1"/>
  <c r="O51" i="1" s="1"/>
  <c r="M52" i="1"/>
  <c r="N52" i="1" l="1"/>
  <c r="O52" i="1" s="1"/>
  <c r="M53" i="1"/>
  <c r="N53" i="1" l="1"/>
  <c r="O53" i="1" s="1"/>
  <c r="M54" i="1"/>
  <c r="N54" i="1" l="1"/>
  <c r="O54" i="1" s="1"/>
  <c r="M55" i="1"/>
  <c r="N55" i="1" l="1"/>
  <c r="O55" i="1" s="1"/>
  <c r="M56" i="1"/>
  <c r="N56" i="1" l="1"/>
  <c r="O56" i="1" s="1"/>
  <c r="M57" i="1"/>
  <c r="N57" i="1" l="1"/>
  <c r="O57" i="1" s="1"/>
  <c r="M58" i="1"/>
  <c r="N58" i="1" l="1"/>
  <c r="O58" i="1" s="1"/>
  <c r="M59" i="1"/>
  <c r="N59" i="1" l="1"/>
  <c r="O59" i="1" s="1"/>
  <c r="M60" i="1"/>
  <c r="N60" i="1" l="1"/>
  <c r="O60" i="1" s="1"/>
  <c r="M61" i="1"/>
  <c r="N61" i="1" l="1"/>
  <c r="O61" i="1" s="1"/>
  <c r="M62" i="1"/>
  <c r="N62" i="1" l="1"/>
  <c r="O62" i="1" s="1"/>
  <c r="M63" i="1"/>
  <c r="N63" i="1" l="1"/>
  <c r="O63" i="1" s="1"/>
  <c r="M64" i="1"/>
  <c r="N64" i="1" l="1"/>
  <c r="O64" i="1" s="1"/>
  <c r="M65" i="1"/>
  <c r="N65" i="1" l="1"/>
  <c r="O65" i="1" s="1"/>
  <c r="M66" i="1"/>
  <c r="N66" i="1" l="1"/>
  <c r="O66" i="1" s="1"/>
  <c r="M67" i="1"/>
  <c r="N67" i="1" l="1"/>
  <c r="O67" i="1" s="1"/>
  <c r="M68" i="1"/>
  <c r="N68" i="1" l="1"/>
  <c r="O68" i="1" s="1"/>
  <c r="M69" i="1"/>
  <c r="N69" i="1" l="1"/>
  <c r="O69" i="1" s="1"/>
  <c r="M70" i="1"/>
  <c r="N70" i="1" l="1"/>
  <c r="O70" i="1" s="1"/>
  <c r="M71" i="1"/>
  <c r="N71" i="1" l="1"/>
  <c r="O71" i="1" s="1"/>
  <c r="M72" i="1"/>
  <c r="N72" i="1" l="1"/>
  <c r="O72" i="1" s="1"/>
  <c r="M73" i="1"/>
  <c r="N73" i="1" l="1"/>
  <c r="O73" i="1" s="1"/>
  <c r="M74" i="1"/>
  <c r="N74" i="1" l="1"/>
  <c r="O74" i="1" s="1"/>
  <c r="M75" i="1"/>
  <c r="N75" i="1" l="1"/>
  <c r="O75" i="1" s="1"/>
  <c r="M76" i="1"/>
  <c r="N76" i="1" l="1"/>
  <c r="O76" i="1" s="1"/>
  <c r="M77" i="1"/>
  <c r="N77" i="1" l="1"/>
  <c r="O77" i="1" s="1"/>
  <c r="M78" i="1"/>
  <c r="N78" i="1" l="1"/>
  <c r="O78" i="1" s="1"/>
  <c r="M79" i="1"/>
  <c r="N79" i="1" l="1"/>
  <c r="O79" i="1" s="1"/>
  <c r="M80" i="1"/>
  <c r="N80" i="1" l="1"/>
  <c r="O80" i="1" s="1"/>
  <c r="M81" i="1"/>
  <c r="N81" i="1" l="1"/>
  <c r="O81" i="1" s="1"/>
  <c r="M82" i="1"/>
  <c r="N82" i="1" l="1"/>
  <c r="O82" i="1" s="1"/>
  <c r="M83" i="1"/>
  <c r="N83" i="1" l="1"/>
  <c r="O83" i="1" s="1"/>
  <c r="M84" i="1"/>
  <c r="N84" i="1" l="1"/>
  <c r="O84" i="1" s="1"/>
  <c r="M85" i="1"/>
  <c r="N85" i="1" l="1"/>
  <c r="O85" i="1" s="1"/>
  <c r="M86" i="1"/>
  <c r="N86" i="1" l="1"/>
  <c r="O86" i="1" s="1"/>
  <c r="M87" i="1"/>
  <c r="N87" i="1" l="1"/>
  <c r="O87" i="1" s="1"/>
  <c r="M88" i="1"/>
  <c r="N88" i="1" l="1"/>
  <c r="O88" i="1" s="1"/>
  <c r="M89" i="1"/>
  <c r="N89" i="1" l="1"/>
  <c r="O89" i="1" s="1"/>
  <c r="M90" i="1"/>
  <c r="N90" i="1" l="1"/>
  <c r="O90" i="1" s="1"/>
  <c r="M91" i="1"/>
  <c r="N91" i="1" l="1"/>
  <c r="O91" i="1" s="1"/>
  <c r="M92" i="1"/>
  <c r="N92" i="1" l="1"/>
  <c r="O92" i="1" s="1"/>
  <c r="M93" i="1"/>
  <c r="N93" i="1" l="1"/>
  <c r="O93" i="1" s="1"/>
  <c r="M94" i="1"/>
  <c r="N94" i="1" l="1"/>
  <c r="O94" i="1" s="1"/>
  <c r="M95" i="1"/>
  <c r="N95" i="1" l="1"/>
  <c r="O95" i="1" s="1"/>
  <c r="M96" i="1"/>
  <c r="N96" i="1" l="1"/>
  <c r="O96" i="1" s="1"/>
  <c r="M97" i="1"/>
  <c r="N97" i="1" l="1"/>
  <c r="O97" i="1" s="1"/>
  <c r="M98" i="1"/>
  <c r="N98" i="1" l="1"/>
  <c r="O98" i="1" s="1"/>
  <c r="M99" i="1"/>
  <c r="N99" i="1" l="1"/>
  <c r="O99" i="1" s="1"/>
  <c r="M100" i="1"/>
  <c r="N100" i="1" l="1"/>
  <c r="O100" i="1" s="1"/>
  <c r="M101" i="1"/>
  <c r="N101" i="1" l="1"/>
  <c r="O101" i="1" s="1"/>
  <c r="M102" i="1"/>
  <c r="N102" i="1" l="1"/>
  <c r="O102" i="1" s="1"/>
  <c r="M103" i="1"/>
  <c r="N103" i="1" l="1"/>
  <c r="O103" i="1" s="1"/>
  <c r="M104" i="1"/>
  <c r="N104" i="1" l="1"/>
  <c r="O104" i="1" s="1"/>
  <c r="M105" i="1"/>
  <c r="N105" i="1" l="1"/>
  <c r="O105" i="1" s="1"/>
  <c r="M106" i="1"/>
  <c r="N106" i="1" l="1"/>
  <c r="O106" i="1" s="1"/>
  <c r="M107" i="1"/>
  <c r="N107" i="1" l="1"/>
  <c r="O107" i="1" s="1"/>
  <c r="M108" i="1"/>
  <c r="N108" i="1" l="1"/>
  <c r="O108" i="1" s="1"/>
  <c r="M109" i="1"/>
  <c r="N109" i="1" l="1"/>
  <c r="O109" i="1" s="1"/>
  <c r="M110" i="1"/>
  <c r="N110" i="1" l="1"/>
  <c r="O110" i="1" s="1"/>
  <c r="M111" i="1"/>
  <c r="N111" i="1" l="1"/>
  <c r="O111" i="1" s="1"/>
  <c r="M112" i="1"/>
  <c r="N112" i="1" l="1"/>
  <c r="O112" i="1" s="1"/>
  <c r="M113" i="1"/>
  <c r="N113" i="1" l="1"/>
  <c r="O113" i="1" s="1"/>
  <c r="M114" i="1"/>
  <c r="N114" i="1" l="1"/>
  <c r="O114" i="1" s="1"/>
  <c r="M115" i="1"/>
  <c r="N115" i="1" l="1"/>
  <c r="O115" i="1" s="1"/>
  <c r="M116" i="1"/>
  <c r="N116" i="1" l="1"/>
  <c r="O116" i="1" s="1"/>
  <c r="M117" i="1"/>
  <c r="N117" i="1" l="1"/>
  <c r="O117" i="1" s="1"/>
  <c r="M118" i="1"/>
  <c r="N118" i="1" l="1"/>
  <c r="O118" i="1" s="1"/>
  <c r="M119" i="1"/>
  <c r="N119" i="1" l="1"/>
  <c r="O119" i="1" s="1"/>
  <c r="M120" i="1"/>
  <c r="N120" i="1" l="1"/>
  <c r="O120" i="1" s="1"/>
  <c r="M121" i="1"/>
  <c r="N121" i="1" l="1"/>
  <c r="O121" i="1" s="1"/>
  <c r="M122" i="1"/>
  <c r="N122" i="1" l="1"/>
  <c r="O122" i="1" s="1"/>
  <c r="M123" i="1"/>
  <c r="N123" i="1" l="1"/>
  <c r="O123" i="1" s="1"/>
  <c r="M124" i="1"/>
  <c r="N124" i="1" l="1"/>
  <c r="O124" i="1" s="1"/>
  <c r="M125" i="1"/>
  <c r="N125" i="1" l="1"/>
  <c r="O125" i="1" s="1"/>
  <c r="M126" i="1"/>
  <c r="N126" i="1" l="1"/>
  <c r="O126" i="1" s="1"/>
  <c r="M127" i="1"/>
  <c r="N127" i="1" l="1"/>
  <c r="O127" i="1" s="1"/>
  <c r="M128" i="1"/>
  <c r="N128" i="1" l="1"/>
  <c r="O128" i="1" s="1"/>
  <c r="M129" i="1"/>
  <c r="N129" i="1" l="1"/>
  <c r="O129" i="1" s="1"/>
  <c r="M130" i="1"/>
  <c r="N130" i="1" l="1"/>
  <c r="O130" i="1" s="1"/>
  <c r="M131" i="1"/>
  <c r="N131" i="1" l="1"/>
  <c r="O131" i="1" s="1"/>
  <c r="M132" i="1"/>
  <c r="N132" i="1" l="1"/>
  <c r="O132" i="1" s="1"/>
  <c r="M133" i="1"/>
  <c r="N133" i="1" l="1"/>
  <c r="O133" i="1" s="1"/>
  <c r="M134" i="1"/>
  <c r="N134" i="1" l="1"/>
  <c r="O134" i="1" s="1"/>
  <c r="M135" i="1"/>
  <c r="N135" i="1" l="1"/>
  <c r="O135" i="1" s="1"/>
  <c r="M136" i="1"/>
  <c r="N136" i="1" l="1"/>
  <c r="O136" i="1" s="1"/>
  <c r="M137" i="1"/>
  <c r="N137" i="1" l="1"/>
  <c r="O137" i="1" s="1"/>
  <c r="M138" i="1"/>
  <c r="N138" i="1" l="1"/>
  <c r="O138" i="1" s="1"/>
  <c r="M139" i="1"/>
  <c r="N139" i="1" l="1"/>
  <c r="O139" i="1" s="1"/>
  <c r="M140" i="1"/>
  <c r="N140" i="1" l="1"/>
  <c r="O140" i="1" s="1"/>
  <c r="M141" i="1"/>
  <c r="N141" i="1" l="1"/>
  <c r="O141" i="1" s="1"/>
  <c r="M142" i="1"/>
  <c r="N142" i="1" l="1"/>
  <c r="O142" i="1" s="1"/>
  <c r="M143" i="1"/>
  <c r="N143" i="1" l="1"/>
  <c r="O143" i="1" s="1"/>
  <c r="M144" i="1"/>
  <c r="N144" i="1" l="1"/>
  <c r="O144" i="1" s="1"/>
  <c r="M145" i="1"/>
  <c r="N145" i="1" l="1"/>
  <c r="O145" i="1" s="1"/>
  <c r="M146" i="1"/>
  <c r="N146" i="1" l="1"/>
  <c r="O146" i="1" s="1"/>
  <c r="M147" i="1"/>
  <c r="N147" i="1" l="1"/>
  <c r="O147" i="1" s="1"/>
  <c r="M148" i="1"/>
  <c r="N148" i="1" l="1"/>
  <c r="O148" i="1" s="1"/>
  <c r="M149" i="1"/>
  <c r="N149" i="1" l="1"/>
  <c r="O149" i="1" s="1"/>
  <c r="M150" i="1"/>
  <c r="N150" i="1" l="1"/>
  <c r="O150" i="1" s="1"/>
  <c r="M151" i="1"/>
  <c r="N151" i="1" l="1"/>
  <c r="O151" i="1" s="1"/>
  <c r="M152" i="1"/>
  <c r="N152" i="1" l="1"/>
  <c r="O152" i="1" s="1"/>
  <c r="M153" i="1"/>
  <c r="N153" i="1" l="1"/>
  <c r="O153" i="1" s="1"/>
  <c r="M154" i="1"/>
  <c r="N154" i="1" l="1"/>
  <c r="O154" i="1" s="1"/>
  <c r="M155" i="1"/>
  <c r="N155" i="1" l="1"/>
  <c r="O155" i="1" s="1"/>
  <c r="M156" i="1"/>
  <c r="N156" i="1" l="1"/>
  <c r="O156" i="1" s="1"/>
  <c r="M157" i="1"/>
  <c r="N157" i="1" l="1"/>
  <c r="O157" i="1" s="1"/>
  <c r="M158" i="1"/>
  <c r="N158" i="1" l="1"/>
  <c r="O158" i="1" s="1"/>
  <c r="M159" i="1"/>
  <c r="N159" i="1" l="1"/>
  <c r="O159" i="1" s="1"/>
  <c r="M160" i="1"/>
  <c r="N160" i="1" l="1"/>
  <c r="O160" i="1" s="1"/>
  <c r="M161" i="1"/>
  <c r="N161" i="1" l="1"/>
  <c r="O161" i="1" s="1"/>
  <c r="M162" i="1"/>
  <c r="N162" i="1" l="1"/>
  <c r="O162" i="1" s="1"/>
  <c r="M163" i="1"/>
  <c r="N163" i="1" l="1"/>
  <c r="O163" i="1" s="1"/>
  <c r="M164" i="1"/>
  <c r="N164" i="1" l="1"/>
  <c r="O164" i="1" s="1"/>
  <c r="M165" i="1"/>
  <c r="N165" i="1" l="1"/>
  <c r="O165" i="1" s="1"/>
  <c r="M166" i="1"/>
  <c r="N166" i="1" l="1"/>
  <c r="O166" i="1" s="1"/>
  <c r="M167" i="1"/>
  <c r="N167" i="1" l="1"/>
  <c r="O167" i="1" s="1"/>
  <c r="M168" i="1"/>
  <c r="N168" i="1" l="1"/>
  <c r="O168" i="1" s="1"/>
  <c r="M169" i="1"/>
  <c r="N169" i="1" l="1"/>
  <c r="O169" i="1" s="1"/>
  <c r="M170" i="1"/>
  <c r="N170" i="1" l="1"/>
  <c r="O170" i="1" s="1"/>
  <c r="M171" i="1"/>
  <c r="N171" i="1" l="1"/>
  <c r="O171" i="1" s="1"/>
  <c r="M172" i="1"/>
  <c r="N172" i="1" l="1"/>
  <c r="O172" i="1" s="1"/>
  <c r="M173" i="1"/>
  <c r="N173" i="1" l="1"/>
  <c r="O173" i="1" s="1"/>
  <c r="M174" i="1"/>
  <c r="N174" i="1" l="1"/>
  <c r="O174" i="1" s="1"/>
  <c r="M175" i="1"/>
  <c r="N175" i="1" l="1"/>
  <c r="O175" i="1" s="1"/>
  <c r="M176" i="1"/>
  <c r="N176" i="1" l="1"/>
  <c r="O176" i="1" s="1"/>
  <c r="M177" i="1"/>
  <c r="N177" i="1" l="1"/>
  <c r="O177" i="1" s="1"/>
  <c r="M178" i="1"/>
  <c r="N178" i="1" l="1"/>
  <c r="O178" i="1" s="1"/>
  <c r="M179" i="1"/>
  <c r="N179" i="1" l="1"/>
  <c r="O179" i="1" s="1"/>
  <c r="M180" i="1"/>
  <c r="N180" i="1" l="1"/>
  <c r="O180" i="1" s="1"/>
  <c r="M181" i="1"/>
  <c r="N181" i="1" l="1"/>
  <c r="O181" i="1" s="1"/>
  <c r="M182" i="1"/>
  <c r="N182" i="1" l="1"/>
  <c r="O182" i="1" s="1"/>
  <c r="M183" i="1"/>
  <c r="N183" i="1" l="1"/>
  <c r="O183" i="1" s="1"/>
  <c r="M184" i="1"/>
  <c r="N184" i="1" l="1"/>
  <c r="O184" i="1" s="1"/>
  <c r="M185" i="1"/>
  <c r="N185" i="1" l="1"/>
  <c r="O185" i="1" s="1"/>
  <c r="M186" i="1"/>
  <c r="N186" i="1" l="1"/>
  <c r="O186" i="1" s="1"/>
  <c r="M187" i="1"/>
  <c r="N187" i="1" l="1"/>
  <c r="O187" i="1" s="1"/>
  <c r="M188" i="1"/>
  <c r="N188" i="1" l="1"/>
  <c r="O188" i="1" s="1"/>
  <c r="M189" i="1"/>
  <c r="N189" i="1" l="1"/>
  <c r="O189" i="1" s="1"/>
  <c r="M190" i="1"/>
  <c r="N190" i="1" l="1"/>
  <c r="O190" i="1" s="1"/>
  <c r="M191" i="1"/>
  <c r="N191" i="1" l="1"/>
  <c r="O191" i="1" s="1"/>
  <c r="M192" i="1"/>
  <c r="N192" i="1" l="1"/>
  <c r="O192" i="1" s="1"/>
  <c r="M193" i="1"/>
  <c r="N193" i="1" l="1"/>
  <c r="O193" i="1" s="1"/>
  <c r="M194" i="1"/>
  <c r="N194" i="1" l="1"/>
  <c r="O194" i="1" s="1"/>
  <c r="M195" i="1"/>
  <c r="N195" i="1" l="1"/>
  <c r="O195" i="1" s="1"/>
  <c r="M196" i="1"/>
  <c r="N196" i="1" l="1"/>
  <c r="O196" i="1" s="1"/>
  <c r="M197" i="1"/>
  <c r="N197" i="1" l="1"/>
  <c r="O197" i="1" s="1"/>
  <c r="M198" i="1"/>
  <c r="N198" i="1" l="1"/>
  <c r="O198" i="1" s="1"/>
  <c r="M199" i="1"/>
  <c r="N199" i="1" l="1"/>
  <c r="O199" i="1" s="1"/>
  <c r="M200" i="1"/>
  <c r="N200" i="1" l="1"/>
  <c r="O200" i="1" s="1"/>
  <c r="M201" i="1"/>
  <c r="N201" i="1" l="1"/>
  <c r="O201" i="1" s="1"/>
  <c r="M202" i="1"/>
  <c r="N202" i="1" l="1"/>
  <c r="O202" i="1" s="1"/>
  <c r="M203" i="1"/>
  <c r="N203" i="1" l="1"/>
  <c r="O203" i="1" s="1"/>
  <c r="M204" i="1"/>
  <c r="N204" i="1" l="1"/>
  <c r="O204" i="1" s="1"/>
  <c r="M205" i="1"/>
  <c r="N205" i="1" l="1"/>
  <c r="O205" i="1" s="1"/>
  <c r="M206" i="1"/>
  <c r="N206" i="1" l="1"/>
  <c r="O206" i="1" s="1"/>
  <c r="M207" i="1"/>
  <c r="N207" i="1" l="1"/>
  <c r="O207" i="1" s="1"/>
  <c r="M208" i="1"/>
  <c r="N208" i="1" l="1"/>
  <c r="O208" i="1" s="1"/>
  <c r="M209" i="1"/>
  <c r="N209" i="1" l="1"/>
  <c r="O209" i="1" s="1"/>
  <c r="M210" i="1"/>
  <c r="N210" i="1" l="1"/>
  <c r="O210" i="1" s="1"/>
  <c r="M211" i="1"/>
  <c r="N211" i="1" l="1"/>
  <c r="O211" i="1" s="1"/>
  <c r="M212" i="1"/>
  <c r="N212" i="1" l="1"/>
  <c r="O212" i="1" s="1"/>
  <c r="M213" i="1"/>
  <c r="N213" i="1" l="1"/>
  <c r="O213" i="1" s="1"/>
  <c r="M214" i="1"/>
  <c r="N214" i="1" l="1"/>
  <c r="O214" i="1" s="1"/>
  <c r="M215" i="1"/>
  <c r="N215" i="1" l="1"/>
  <c r="O215" i="1" s="1"/>
  <c r="M216" i="1"/>
  <c r="N216" i="1" l="1"/>
  <c r="O216" i="1" s="1"/>
  <c r="M217" i="1"/>
  <c r="N217" i="1" l="1"/>
  <c r="O217" i="1" s="1"/>
  <c r="M218" i="1"/>
  <c r="N218" i="1" l="1"/>
  <c r="O218" i="1" s="1"/>
  <c r="M219" i="1"/>
  <c r="N219" i="1" l="1"/>
  <c r="O219" i="1" s="1"/>
  <c r="M220" i="1"/>
  <c r="N220" i="1" l="1"/>
  <c r="O220" i="1" s="1"/>
  <c r="M221" i="1"/>
  <c r="N221" i="1" l="1"/>
  <c r="O221" i="1" s="1"/>
  <c r="M222" i="1"/>
  <c r="N222" i="1" l="1"/>
  <c r="O222" i="1" s="1"/>
  <c r="M223" i="1"/>
  <c r="N223" i="1" l="1"/>
  <c r="O223" i="1" s="1"/>
  <c r="M224" i="1"/>
  <c r="N224" i="1" l="1"/>
  <c r="O224" i="1" s="1"/>
  <c r="M225" i="1"/>
  <c r="N225" i="1" l="1"/>
  <c r="O225" i="1" s="1"/>
  <c r="M226" i="1"/>
  <c r="N226" i="1" l="1"/>
  <c r="O226" i="1" s="1"/>
  <c r="M227" i="1"/>
  <c r="N227" i="1" l="1"/>
  <c r="O227" i="1" s="1"/>
  <c r="M228" i="1"/>
  <c r="N228" i="1" l="1"/>
  <c r="O228" i="1" s="1"/>
  <c r="M229" i="1"/>
  <c r="N229" i="1" l="1"/>
  <c r="O229" i="1" s="1"/>
  <c r="M230" i="1"/>
  <c r="N230" i="1" l="1"/>
  <c r="O230" i="1" s="1"/>
  <c r="M231" i="1"/>
  <c r="N231" i="1" l="1"/>
  <c r="O231" i="1" s="1"/>
  <c r="M232" i="1"/>
  <c r="N232" i="1" l="1"/>
  <c r="O232" i="1" s="1"/>
  <c r="M233" i="1"/>
  <c r="N233" i="1" l="1"/>
  <c r="O233" i="1" s="1"/>
  <c r="M234" i="1"/>
  <c r="N234" i="1" l="1"/>
  <c r="O234" i="1" s="1"/>
  <c r="M235" i="1"/>
  <c r="N235" i="1" l="1"/>
  <c r="O235" i="1" s="1"/>
  <c r="M236" i="1"/>
  <c r="N236" i="1" l="1"/>
  <c r="O236" i="1" s="1"/>
  <c r="M237" i="1"/>
  <c r="N237" i="1" l="1"/>
  <c r="O237" i="1" s="1"/>
  <c r="M238" i="1"/>
  <c r="N238" i="1" l="1"/>
  <c r="O238" i="1" s="1"/>
  <c r="M239" i="1"/>
  <c r="N239" i="1" l="1"/>
  <c r="O239" i="1" s="1"/>
  <c r="M240" i="1"/>
  <c r="N240" i="1" l="1"/>
  <c r="O240" i="1" s="1"/>
  <c r="M241" i="1"/>
  <c r="N241" i="1" l="1"/>
  <c r="O241" i="1" s="1"/>
  <c r="M242" i="1"/>
  <c r="N242" i="1" l="1"/>
  <c r="O242" i="1" s="1"/>
  <c r="M243" i="1"/>
  <c r="N243" i="1" l="1"/>
  <c r="O243" i="1" s="1"/>
  <c r="M244" i="1"/>
  <c r="N244" i="1" l="1"/>
  <c r="O244" i="1" s="1"/>
  <c r="M245" i="1"/>
  <c r="N245" i="1" l="1"/>
  <c r="O245" i="1" s="1"/>
  <c r="M246" i="1"/>
  <c r="N246" i="1" l="1"/>
  <c r="O246" i="1" s="1"/>
  <c r="M247" i="1"/>
  <c r="N247" i="1" l="1"/>
  <c r="O247" i="1" s="1"/>
  <c r="M248" i="1"/>
  <c r="N248" i="1" l="1"/>
  <c r="O248" i="1" s="1"/>
  <c r="M249" i="1"/>
  <c r="N249" i="1" l="1"/>
  <c r="O249" i="1" s="1"/>
  <c r="M250" i="1"/>
  <c r="N250" i="1" l="1"/>
  <c r="O250" i="1" s="1"/>
  <c r="M251" i="1"/>
  <c r="N251" i="1" l="1"/>
  <c r="O251" i="1" s="1"/>
  <c r="M252" i="1"/>
  <c r="N252" i="1" l="1"/>
  <c r="O252" i="1" s="1"/>
  <c r="M253" i="1"/>
  <c r="N253" i="1" l="1"/>
  <c r="O253" i="1" s="1"/>
  <c r="M254" i="1"/>
  <c r="N254" i="1" l="1"/>
  <c r="O254" i="1" s="1"/>
  <c r="M255" i="1"/>
  <c r="N255" i="1" l="1"/>
  <c r="O255" i="1" s="1"/>
  <c r="M256" i="1"/>
  <c r="N256" i="1" l="1"/>
  <c r="O256" i="1" s="1"/>
  <c r="M258" i="1"/>
  <c r="M257" i="1"/>
  <c r="N257" i="1" l="1"/>
  <c r="O257" i="1" s="1"/>
  <c r="N258" i="1"/>
  <c r="O258" i="1" s="1"/>
</calcChain>
</file>

<file path=xl/sharedStrings.xml><?xml version="1.0" encoding="utf-8"?>
<sst xmlns="http://schemas.openxmlformats.org/spreadsheetml/2006/main" count="24" uniqueCount="23">
  <si>
    <t>Date</t>
  </si>
  <si>
    <t>Open</t>
  </si>
  <si>
    <t>High</t>
  </si>
  <si>
    <t>Low</t>
  </si>
  <si>
    <t>Close</t>
  </si>
  <si>
    <t>Adj Close</t>
  </si>
  <si>
    <t>Volume</t>
  </si>
  <si>
    <t>Tesla Market Data by Arjayn Piratheeparatnam</t>
  </si>
  <si>
    <t>Range</t>
  </si>
  <si>
    <t>Range Date</t>
  </si>
  <si>
    <t>STDev</t>
  </si>
  <si>
    <t>Daily Return</t>
  </si>
  <si>
    <t>Volatility</t>
  </si>
  <si>
    <t>Avg Gain</t>
  </si>
  <si>
    <t>Avg Loss</t>
  </si>
  <si>
    <t>Loss</t>
  </si>
  <si>
    <t>Gain</t>
  </si>
  <si>
    <t>Oversold</t>
  </si>
  <si>
    <t>Overbought</t>
  </si>
  <si>
    <t>RS</t>
  </si>
  <si>
    <t>RSI</t>
  </si>
  <si>
    <t>Over Sold or Bought?</t>
  </si>
  <si>
    <t>Target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</si>
</sst>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mmmm\ d\,\ yyyy;@"/>
    <numFmt numFmtId="165" formatCode="&quot;$&quot;#,##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6" fillId="33" borderId="0" xfId="0" applyFont="1" applyFill="1" applyAlignment="1">
      <alignment horizontal="center"/>
    </xf>
    <xf numFmtId="0" fontId="18" fillId="0" borderId="0" xfId="0" applyFont="1"/>
    <xf numFmtId="165" fontId="0" fillId="0" borderId="0" xfId="0" applyNumberFormat="1"/>
    <xf numFmtId="10" fontId="0" fillId="0" borderId="0" xfId="0" applyNumberFormat="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TSLA</a:t>
            </a:r>
            <a:r>
              <a:rPr lang="en-US" sz="1600" b="1" baseline="0"/>
              <a:t> RSI</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TSLA!$N$6</c:f>
              <c:strCache>
                <c:ptCount val="1"/>
                <c:pt idx="0">
                  <c:v>RSI</c:v>
                </c:pt>
              </c:strCache>
            </c:strRef>
          </c:tx>
          <c:spPr>
            <a:ln w="28575" cap="rnd">
              <a:solidFill>
                <a:schemeClr val="accent1"/>
              </a:solidFill>
              <a:round/>
            </a:ln>
            <a:effectLst/>
          </c:spPr>
          <c:marker>
            <c:symbol val="none"/>
          </c:marker>
          <c:cat>
            <c:numRef>
              <c:f>TSLA!$A$7:$A$258</c:f>
              <c:numCache>
                <c:formatCode>[$-1009]mmmm\ d\,\ yyyy;@</c:formatCode>
                <c:ptCount val="252"/>
                <c:pt idx="0">
                  <c:v>44599</c:v>
                </c:pt>
                <c:pt idx="1">
                  <c:v>44600</c:v>
                </c:pt>
                <c:pt idx="2">
                  <c:v>44601</c:v>
                </c:pt>
                <c:pt idx="3">
                  <c:v>44602</c:v>
                </c:pt>
                <c:pt idx="4">
                  <c:v>44603</c:v>
                </c:pt>
                <c:pt idx="5">
                  <c:v>44606</c:v>
                </c:pt>
                <c:pt idx="6">
                  <c:v>44607</c:v>
                </c:pt>
                <c:pt idx="7">
                  <c:v>44608</c:v>
                </c:pt>
                <c:pt idx="8">
                  <c:v>44609</c:v>
                </c:pt>
                <c:pt idx="9">
                  <c:v>44610</c:v>
                </c:pt>
                <c:pt idx="10">
                  <c:v>44614</c:v>
                </c:pt>
                <c:pt idx="11">
                  <c:v>44615</c:v>
                </c:pt>
                <c:pt idx="12">
                  <c:v>44616</c:v>
                </c:pt>
                <c:pt idx="13">
                  <c:v>44617</c:v>
                </c:pt>
                <c:pt idx="14">
                  <c:v>44620</c:v>
                </c:pt>
                <c:pt idx="15">
                  <c:v>44621</c:v>
                </c:pt>
                <c:pt idx="16">
                  <c:v>44622</c:v>
                </c:pt>
                <c:pt idx="17">
                  <c:v>44623</c:v>
                </c:pt>
                <c:pt idx="18">
                  <c:v>44624</c:v>
                </c:pt>
                <c:pt idx="19">
                  <c:v>44627</c:v>
                </c:pt>
                <c:pt idx="20">
                  <c:v>44628</c:v>
                </c:pt>
                <c:pt idx="21">
                  <c:v>44629</c:v>
                </c:pt>
                <c:pt idx="22">
                  <c:v>44630</c:v>
                </c:pt>
                <c:pt idx="23">
                  <c:v>44631</c:v>
                </c:pt>
                <c:pt idx="24">
                  <c:v>44634</c:v>
                </c:pt>
                <c:pt idx="25">
                  <c:v>44635</c:v>
                </c:pt>
                <c:pt idx="26">
                  <c:v>44636</c:v>
                </c:pt>
                <c:pt idx="27">
                  <c:v>44637</c:v>
                </c:pt>
                <c:pt idx="28">
                  <c:v>44638</c:v>
                </c:pt>
                <c:pt idx="29">
                  <c:v>44641</c:v>
                </c:pt>
                <c:pt idx="30">
                  <c:v>44642</c:v>
                </c:pt>
                <c:pt idx="31">
                  <c:v>44643</c:v>
                </c:pt>
                <c:pt idx="32">
                  <c:v>44644</c:v>
                </c:pt>
                <c:pt idx="33">
                  <c:v>44645</c:v>
                </c:pt>
                <c:pt idx="34">
                  <c:v>44648</c:v>
                </c:pt>
                <c:pt idx="35">
                  <c:v>44649</c:v>
                </c:pt>
                <c:pt idx="36">
                  <c:v>44650</c:v>
                </c:pt>
                <c:pt idx="37">
                  <c:v>44651</c:v>
                </c:pt>
                <c:pt idx="38">
                  <c:v>44652</c:v>
                </c:pt>
                <c:pt idx="39">
                  <c:v>44655</c:v>
                </c:pt>
                <c:pt idx="40">
                  <c:v>44656</c:v>
                </c:pt>
                <c:pt idx="41">
                  <c:v>44657</c:v>
                </c:pt>
                <c:pt idx="42">
                  <c:v>44658</c:v>
                </c:pt>
                <c:pt idx="43">
                  <c:v>44659</c:v>
                </c:pt>
                <c:pt idx="44">
                  <c:v>44662</c:v>
                </c:pt>
                <c:pt idx="45">
                  <c:v>44663</c:v>
                </c:pt>
                <c:pt idx="46">
                  <c:v>44664</c:v>
                </c:pt>
                <c:pt idx="47">
                  <c:v>44665</c:v>
                </c:pt>
                <c:pt idx="48">
                  <c:v>44669</c:v>
                </c:pt>
                <c:pt idx="49">
                  <c:v>44670</c:v>
                </c:pt>
                <c:pt idx="50">
                  <c:v>44671</c:v>
                </c:pt>
                <c:pt idx="51">
                  <c:v>44672</c:v>
                </c:pt>
                <c:pt idx="52">
                  <c:v>44673</c:v>
                </c:pt>
                <c:pt idx="53">
                  <c:v>44676</c:v>
                </c:pt>
                <c:pt idx="54">
                  <c:v>44677</c:v>
                </c:pt>
                <c:pt idx="55">
                  <c:v>44678</c:v>
                </c:pt>
                <c:pt idx="56">
                  <c:v>44679</c:v>
                </c:pt>
                <c:pt idx="57">
                  <c:v>44680</c:v>
                </c:pt>
                <c:pt idx="58">
                  <c:v>44683</c:v>
                </c:pt>
                <c:pt idx="59">
                  <c:v>44684</c:v>
                </c:pt>
                <c:pt idx="60">
                  <c:v>44685</c:v>
                </c:pt>
                <c:pt idx="61">
                  <c:v>44686</c:v>
                </c:pt>
                <c:pt idx="62">
                  <c:v>44687</c:v>
                </c:pt>
                <c:pt idx="63">
                  <c:v>44690</c:v>
                </c:pt>
                <c:pt idx="64">
                  <c:v>44691</c:v>
                </c:pt>
                <c:pt idx="65">
                  <c:v>44692</c:v>
                </c:pt>
                <c:pt idx="66">
                  <c:v>44693</c:v>
                </c:pt>
                <c:pt idx="67">
                  <c:v>44694</c:v>
                </c:pt>
                <c:pt idx="68">
                  <c:v>44697</c:v>
                </c:pt>
                <c:pt idx="69">
                  <c:v>44698</c:v>
                </c:pt>
                <c:pt idx="70">
                  <c:v>44699</c:v>
                </c:pt>
                <c:pt idx="71">
                  <c:v>44700</c:v>
                </c:pt>
                <c:pt idx="72">
                  <c:v>44701</c:v>
                </c:pt>
                <c:pt idx="73">
                  <c:v>44704</c:v>
                </c:pt>
                <c:pt idx="74">
                  <c:v>44705</c:v>
                </c:pt>
                <c:pt idx="75">
                  <c:v>44706</c:v>
                </c:pt>
                <c:pt idx="76">
                  <c:v>44707</c:v>
                </c:pt>
                <c:pt idx="77">
                  <c:v>44708</c:v>
                </c:pt>
                <c:pt idx="78">
                  <c:v>44712</c:v>
                </c:pt>
                <c:pt idx="79">
                  <c:v>44713</c:v>
                </c:pt>
                <c:pt idx="80">
                  <c:v>44714</c:v>
                </c:pt>
                <c:pt idx="81">
                  <c:v>44715</c:v>
                </c:pt>
                <c:pt idx="82">
                  <c:v>44718</c:v>
                </c:pt>
                <c:pt idx="83">
                  <c:v>44719</c:v>
                </c:pt>
                <c:pt idx="84">
                  <c:v>44720</c:v>
                </c:pt>
                <c:pt idx="85">
                  <c:v>44721</c:v>
                </c:pt>
                <c:pt idx="86">
                  <c:v>44722</c:v>
                </c:pt>
                <c:pt idx="87">
                  <c:v>44725</c:v>
                </c:pt>
                <c:pt idx="88">
                  <c:v>44726</c:v>
                </c:pt>
                <c:pt idx="89">
                  <c:v>44727</c:v>
                </c:pt>
                <c:pt idx="90">
                  <c:v>44728</c:v>
                </c:pt>
                <c:pt idx="91">
                  <c:v>44729</c:v>
                </c:pt>
                <c:pt idx="92">
                  <c:v>44733</c:v>
                </c:pt>
                <c:pt idx="93">
                  <c:v>44734</c:v>
                </c:pt>
                <c:pt idx="94">
                  <c:v>44735</c:v>
                </c:pt>
                <c:pt idx="95">
                  <c:v>44736</c:v>
                </c:pt>
                <c:pt idx="96">
                  <c:v>44739</c:v>
                </c:pt>
                <c:pt idx="97">
                  <c:v>44740</c:v>
                </c:pt>
                <c:pt idx="98">
                  <c:v>44741</c:v>
                </c:pt>
                <c:pt idx="99">
                  <c:v>44742</c:v>
                </c:pt>
                <c:pt idx="100">
                  <c:v>44743</c:v>
                </c:pt>
                <c:pt idx="101">
                  <c:v>44747</c:v>
                </c:pt>
                <c:pt idx="102">
                  <c:v>44748</c:v>
                </c:pt>
                <c:pt idx="103">
                  <c:v>44749</c:v>
                </c:pt>
                <c:pt idx="104">
                  <c:v>44750</c:v>
                </c:pt>
                <c:pt idx="105">
                  <c:v>44753</c:v>
                </c:pt>
                <c:pt idx="106">
                  <c:v>44754</c:v>
                </c:pt>
                <c:pt idx="107">
                  <c:v>44755</c:v>
                </c:pt>
                <c:pt idx="108">
                  <c:v>44756</c:v>
                </c:pt>
                <c:pt idx="109">
                  <c:v>44757</c:v>
                </c:pt>
                <c:pt idx="110">
                  <c:v>44760</c:v>
                </c:pt>
                <c:pt idx="111">
                  <c:v>44761</c:v>
                </c:pt>
                <c:pt idx="112">
                  <c:v>44762</c:v>
                </c:pt>
                <c:pt idx="113">
                  <c:v>44763</c:v>
                </c:pt>
                <c:pt idx="114">
                  <c:v>44764</c:v>
                </c:pt>
                <c:pt idx="115">
                  <c:v>44767</c:v>
                </c:pt>
                <c:pt idx="116">
                  <c:v>44768</c:v>
                </c:pt>
                <c:pt idx="117">
                  <c:v>44769</c:v>
                </c:pt>
                <c:pt idx="118">
                  <c:v>44770</c:v>
                </c:pt>
                <c:pt idx="119">
                  <c:v>44771</c:v>
                </c:pt>
                <c:pt idx="120">
                  <c:v>44774</c:v>
                </c:pt>
                <c:pt idx="121">
                  <c:v>44775</c:v>
                </c:pt>
                <c:pt idx="122">
                  <c:v>44776</c:v>
                </c:pt>
                <c:pt idx="123">
                  <c:v>44777</c:v>
                </c:pt>
                <c:pt idx="124">
                  <c:v>44778</c:v>
                </c:pt>
                <c:pt idx="125">
                  <c:v>44781</c:v>
                </c:pt>
                <c:pt idx="126">
                  <c:v>44782</c:v>
                </c:pt>
                <c:pt idx="127">
                  <c:v>44783</c:v>
                </c:pt>
                <c:pt idx="128">
                  <c:v>44784</c:v>
                </c:pt>
                <c:pt idx="129">
                  <c:v>44785</c:v>
                </c:pt>
                <c:pt idx="130">
                  <c:v>44788</c:v>
                </c:pt>
                <c:pt idx="131">
                  <c:v>44789</c:v>
                </c:pt>
                <c:pt idx="132">
                  <c:v>44790</c:v>
                </c:pt>
                <c:pt idx="133">
                  <c:v>44791</c:v>
                </c:pt>
                <c:pt idx="134">
                  <c:v>44792</c:v>
                </c:pt>
                <c:pt idx="135">
                  <c:v>44795</c:v>
                </c:pt>
                <c:pt idx="136">
                  <c:v>44796</c:v>
                </c:pt>
                <c:pt idx="137">
                  <c:v>44797</c:v>
                </c:pt>
                <c:pt idx="138">
                  <c:v>44798</c:v>
                </c:pt>
                <c:pt idx="139">
                  <c:v>44799</c:v>
                </c:pt>
                <c:pt idx="140">
                  <c:v>44802</c:v>
                </c:pt>
                <c:pt idx="141">
                  <c:v>44803</c:v>
                </c:pt>
                <c:pt idx="142">
                  <c:v>44804</c:v>
                </c:pt>
                <c:pt idx="143">
                  <c:v>44805</c:v>
                </c:pt>
                <c:pt idx="144">
                  <c:v>44806</c:v>
                </c:pt>
                <c:pt idx="145">
                  <c:v>44810</c:v>
                </c:pt>
                <c:pt idx="146">
                  <c:v>44811</c:v>
                </c:pt>
                <c:pt idx="147">
                  <c:v>44812</c:v>
                </c:pt>
                <c:pt idx="148">
                  <c:v>44813</c:v>
                </c:pt>
                <c:pt idx="149">
                  <c:v>44816</c:v>
                </c:pt>
                <c:pt idx="150">
                  <c:v>44817</c:v>
                </c:pt>
                <c:pt idx="151">
                  <c:v>44818</c:v>
                </c:pt>
                <c:pt idx="152">
                  <c:v>44819</c:v>
                </c:pt>
                <c:pt idx="153">
                  <c:v>44820</c:v>
                </c:pt>
                <c:pt idx="154">
                  <c:v>44823</c:v>
                </c:pt>
                <c:pt idx="155">
                  <c:v>44824</c:v>
                </c:pt>
                <c:pt idx="156">
                  <c:v>44825</c:v>
                </c:pt>
                <c:pt idx="157">
                  <c:v>44826</c:v>
                </c:pt>
                <c:pt idx="158">
                  <c:v>44827</c:v>
                </c:pt>
                <c:pt idx="159">
                  <c:v>44830</c:v>
                </c:pt>
                <c:pt idx="160">
                  <c:v>44831</c:v>
                </c:pt>
                <c:pt idx="161">
                  <c:v>44832</c:v>
                </c:pt>
                <c:pt idx="162">
                  <c:v>44833</c:v>
                </c:pt>
                <c:pt idx="163">
                  <c:v>44834</c:v>
                </c:pt>
                <c:pt idx="164">
                  <c:v>44837</c:v>
                </c:pt>
                <c:pt idx="165">
                  <c:v>44838</c:v>
                </c:pt>
                <c:pt idx="166">
                  <c:v>44839</c:v>
                </c:pt>
                <c:pt idx="167">
                  <c:v>44840</c:v>
                </c:pt>
                <c:pt idx="168">
                  <c:v>44841</c:v>
                </c:pt>
                <c:pt idx="169">
                  <c:v>44844</c:v>
                </c:pt>
                <c:pt idx="170">
                  <c:v>44845</c:v>
                </c:pt>
                <c:pt idx="171">
                  <c:v>44846</c:v>
                </c:pt>
                <c:pt idx="172">
                  <c:v>44847</c:v>
                </c:pt>
                <c:pt idx="173">
                  <c:v>44848</c:v>
                </c:pt>
                <c:pt idx="174">
                  <c:v>44851</c:v>
                </c:pt>
                <c:pt idx="175">
                  <c:v>44852</c:v>
                </c:pt>
                <c:pt idx="176">
                  <c:v>44853</c:v>
                </c:pt>
                <c:pt idx="177">
                  <c:v>44854</c:v>
                </c:pt>
                <c:pt idx="178">
                  <c:v>44855</c:v>
                </c:pt>
                <c:pt idx="179">
                  <c:v>44858</c:v>
                </c:pt>
                <c:pt idx="180">
                  <c:v>44859</c:v>
                </c:pt>
                <c:pt idx="181">
                  <c:v>44860</c:v>
                </c:pt>
                <c:pt idx="182">
                  <c:v>44861</c:v>
                </c:pt>
                <c:pt idx="183">
                  <c:v>44862</c:v>
                </c:pt>
                <c:pt idx="184">
                  <c:v>44865</c:v>
                </c:pt>
                <c:pt idx="185">
                  <c:v>44866</c:v>
                </c:pt>
                <c:pt idx="186">
                  <c:v>44867</c:v>
                </c:pt>
                <c:pt idx="187">
                  <c:v>44868</c:v>
                </c:pt>
                <c:pt idx="188">
                  <c:v>44869</c:v>
                </c:pt>
                <c:pt idx="189">
                  <c:v>44872</c:v>
                </c:pt>
                <c:pt idx="190">
                  <c:v>44873</c:v>
                </c:pt>
                <c:pt idx="191">
                  <c:v>44874</c:v>
                </c:pt>
                <c:pt idx="192">
                  <c:v>44875</c:v>
                </c:pt>
                <c:pt idx="193">
                  <c:v>44876</c:v>
                </c:pt>
                <c:pt idx="194">
                  <c:v>44879</c:v>
                </c:pt>
                <c:pt idx="195">
                  <c:v>44880</c:v>
                </c:pt>
                <c:pt idx="196">
                  <c:v>44881</c:v>
                </c:pt>
                <c:pt idx="197">
                  <c:v>44882</c:v>
                </c:pt>
                <c:pt idx="198">
                  <c:v>44883</c:v>
                </c:pt>
                <c:pt idx="199">
                  <c:v>44886</c:v>
                </c:pt>
                <c:pt idx="200">
                  <c:v>44887</c:v>
                </c:pt>
                <c:pt idx="201">
                  <c:v>44888</c:v>
                </c:pt>
                <c:pt idx="202">
                  <c:v>44890</c:v>
                </c:pt>
                <c:pt idx="203">
                  <c:v>44893</c:v>
                </c:pt>
                <c:pt idx="204">
                  <c:v>44894</c:v>
                </c:pt>
                <c:pt idx="205">
                  <c:v>44895</c:v>
                </c:pt>
                <c:pt idx="206">
                  <c:v>44896</c:v>
                </c:pt>
                <c:pt idx="207">
                  <c:v>44897</c:v>
                </c:pt>
                <c:pt idx="208">
                  <c:v>44900</c:v>
                </c:pt>
                <c:pt idx="209">
                  <c:v>44901</c:v>
                </c:pt>
                <c:pt idx="210">
                  <c:v>44902</c:v>
                </c:pt>
                <c:pt idx="211">
                  <c:v>44903</c:v>
                </c:pt>
                <c:pt idx="212">
                  <c:v>44904</c:v>
                </c:pt>
                <c:pt idx="213">
                  <c:v>44907</c:v>
                </c:pt>
                <c:pt idx="214">
                  <c:v>44908</c:v>
                </c:pt>
                <c:pt idx="215">
                  <c:v>44909</c:v>
                </c:pt>
                <c:pt idx="216">
                  <c:v>44910</c:v>
                </c:pt>
                <c:pt idx="217">
                  <c:v>44911</c:v>
                </c:pt>
                <c:pt idx="218">
                  <c:v>44914</c:v>
                </c:pt>
                <c:pt idx="219">
                  <c:v>44915</c:v>
                </c:pt>
                <c:pt idx="220">
                  <c:v>44916</c:v>
                </c:pt>
                <c:pt idx="221">
                  <c:v>44917</c:v>
                </c:pt>
                <c:pt idx="222">
                  <c:v>44918</c:v>
                </c:pt>
                <c:pt idx="223">
                  <c:v>44922</c:v>
                </c:pt>
                <c:pt idx="224">
                  <c:v>44923</c:v>
                </c:pt>
                <c:pt idx="225">
                  <c:v>44924</c:v>
                </c:pt>
                <c:pt idx="226">
                  <c:v>44925</c:v>
                </c:pt>
                <c:pt idx="227">
                  <c:v>44929</c:v>
                </c:pt>
                <c:pt idx="228">
                  <c:v>44930</c:v>
                </c:pt>
                <c:pt idx="229">
                  <c:v>44931</c:v>
                </c:pt>
                <c:pt idx="230">
                  <c:v>44932</c:v>
                </c:pt>
                <c:pt idx="231">
                  <c:v>44935</c:v>
                </c:pt>
                <c:pt idx="232">
                  <c:v>44936</c:v>
                </c:pt>
                <c:pt idx="233">
                  <c:v>44937</c:v>
                </c:pt>
                <c:pt idx="234">
                  <c:v>44938</c:v>
                </c:pt>
                <c:pt idx="235">
                  <c:v>44939</c:v>
                </c:pt>
                <c:pt idx="236">
                  <c:v>44943</c:v>
                </c:pt>
                <c:pt idx="237">
                  <c:v>44944</c:v>
                </c:pt>
                <c:pt idx="238">
                  <c:v>44945</c:v>
                </c:pt>
                <c:pt idx="239">
                  <c:v>44946</c:v>
                </c:pt>
                <c:pt idx="240">
                  <c:v>44949</c:v>
                </c:pt>
                <c:pt idx="241">
                  <c:v>44950</c:v>
                </c:pt>
                <c:pt idx="242">
                  <c:v>44951</c:v>
                </c:pt>
                <c:pt idx="243">
                  <c:v>44952</c:v>
                </c:pt>
                <c:pt idx="244">
                  <c:v>44953</c:v>
                </c:pt>
                <c:pt idx="245">
                  <c:v>44956</c:v>
                </c:pt>
                <c:pt idx="246">
                  <c:v>44957</c:v>
                </c:pt>
                <c:pt idx="247">
                  <c:v>44958</c:v>
                </c:pt>
                <c:pt idx="248">
                  <c:v>44959</c:v>
                </c:pt>
                <c:pt idx="249">
                  <c:v>44960</c:v>
                </c:pt>
                <c:pt idx="250">
                  <c:v>44963</c:v>
                </c:pt>
                <c:pt idx="251">
                  <c:v>44964</c:v>
                </c:pt>
              </c:numCache>
            </c:numRef>
          </c:cat>
          <c:val>
            <c:numRef>
              <c:f>TSLA!$N$7:$N$258</c:f>
              <c:numCache>
                <c:formatCode>General</c:formatCode>
                <c:ptCount val="252"/>
                <c:pt idx="14">
                  <c:v>45.665711233385139</c:v>
                </c:pt>
                <c:pt idx="15">
                  <c:v>44.9763449681897</c:v>
                </c:pt>
                <c:pt idx="16">
                  <c:v>47.175692110955602</c:v>
                </c:pt>
                <c:pt idx="17">
                  <c:v>42.401065890156644</c:v>
                </c:pt>
                <c:pt idx="18">
                  <c:v>42.287537362794652</c:v>
                </c:pt>
                <c:pt idx="19">
                  <c:v>38.541378325785324</c:v>
                </c:pt>
                <c:pt idx="20">
                  <c:v>41.805632360729248</c:v>
                </c:pt>
                <c:pt idx="21">
                  <c:v>47.084772548150731</c:v>
                </c:pt>
                <c:pt idx="22">
                  <c:v>44.486205913907639</c:v>
                </c:pt>
                <c:pt idx="23">
                  <c:v>39.596165628010986</c:v>
                </c:pt>
                <c:pt idx="24">
                  <c:v>36.667380339411466</c:v>
                </c:pt>
                <c:pt idx="25">
                  <c:v>42.300693896998808</c:v>
                </c:pt>
                <c:pt idx="26">
                  <c:v>47.707489058206036</c:v>
                </c:pt>
                <c:pt idx="27">
                  <c:v>51.695904073240449</c:v>
                </c:pt>
                <c:pt idx="28">
                  <c:v>55.622217560062637</c:v>
                </c:pt>
                <c:pt idx="29">
                  <c:v>57.364050375505599</c:v>
                </c:pt>
                <c:pt idx="30">
                  <c:v>64.32685454529107</c:v>
                </c:pt>
                <c:pt idx="31">
                  <c:v>64.763429842395865</c:v>
                </c:pt>
                <c:pt idx="32">
                  <c:v>66.054972886525206</c:v>
                </c:pt>
                <c:pt idx="33">
                  <c:v>65.482517291383758</c:v>
                </c:pt>
                <c:pt idx="34">
                  <c:v>71.960954058437181</c:v>
                </c:pt>
                <c:pt idx="35">
                  <c:v>72.490287911989185</c:v>
                </c:pt>
                <c:pt idx="36">
                  <c:v>71.441813273541641</c:v>
                </c:pt>
                <c:pt idx="37">
                  <c:v>68.316261614100597</c:v>
                </c:pt>
                <c:pt idx="38">
                  <c:v>68.940358974585834</c:v>
                </c:pt>
                <c:pt idx="39">
                  <c:v>73.782612718947036</c:v>
                </c:pt>
                <c:pt idx="40">
                  <c:v>64.18704695448838</c:v>
                </c:pt>
                <c:pt idx="41">
                  <c:v>57.433137961763286</c:v>
                </c:pt>
                <c:pt idx="42">
                  <c:v>58.618329002793914</c:v>
                </c:pt>
                <c:pt idx="43">
                  <c:v>54.134062900970555</c:v>
                </c:pt>
                <c:pt idx="44">
                  <c:v>47.969270367458435</c:v>
                </c:pt>
                <c:pt idx="45">
                  <c:v>49.350478505491402</c:v>
                </c:pt>
                <c:pt idx="46">
                  <c:v>53.61282102252396</c:v>
                </c:pt>
                <c:pt idx="47">
                  <c:v>48.933938497346851</c:v>
                </c:pt>
                <c:pt idx="48">
                  <c:v>51.296727579278048</c:v>
                </c:pt>
                <c:pt idx="49">
                  <c:v>54.124209870257367</c:v>
                </c:pt>
                <c:pt idx="50">
                  <c:v>47.749391254474531</c:v>
                </c:pt>
                <c:pt idx="51">
                  <c:v>51.557875854363452</c:v>
                </c:pt>
                <c:pt idx="52">
                  <c:v>51.084251760099228</c:v>
                </c:pt>
                <c:pt idx="53">
                  <c:v>50.149217719641435</c:v>
                </c:pt>
                <c:pt idx="54">
                  <c:v>37.397959262209973</c:v>
                </c:pt>
                <c:pt idx="55">
                  <c:v>38.107363635951273</c:v>
                </c:pt>
                <c:pt idx="56">
                  <c:v>37.745368781921975</c:v>
                </c:pt>
                <c:pt idx="57">
                  <c:v>37.104824925850842</c:v>
                </c:pt>
                <c:pt idx="58">
                  <c:v>42.145514208239078</c:v>
                </c:pt>
                <c:pt idx="59">
                  <c:v>43.108341481141103</c:v>
                </c:pt>
                <c:pt idx="60">
                  <c:v>49.347896214412984</c:v>
                </c:pt>
                <c:pt idx="61">
                  <c:v>40.57984275904937</c:v>
                </c:pt>
                <c:pt idx="62">
                  <c:v>39.846608246498761</c:v>
                </c:pt>
                <c:pt idx="63">
                  <c:v>33.19717911182785</c:v>
                </c:pt>
                <c:pt idx="64">
                  <c:v>35.116808679170276</c:v>
                </c:pt>
                <c:pt idx="65">
                  <c:v>30.323883689745486</c:v>
                </c:pt>
                <c:pt idx="66">
                  <c:v>29.924271897583509</c:v>
                </c:pt>
                <c:pt idx="67">
                  <c:v>36.200423479597973</c:v>
                </c:pt>
                <c:pt idx="68">
                  <c:v>32.764411168187337</c:v>
                </c:pt>
                <c:pt idx="69">
                  <c:v>37.984800208764682</c:v>
                </c:pt>
                <c:pt idx="70">
                  <c:v>34.027177794968594</c:v>
                </c:pt>
                <c:pt idx="71">
                  <c:v>33.998455439733291</c:v>
                </c:pt>
                <c:pt idx="72">
                  <c:v>30.737342611857699</c:v>
                </c:pt>
                <c:pt idx="73">
                  <c:v>32.424176028774596</c:v>
                </c:pt>
                <c:pt idx="74">
                  <c:v>29.173032716501496</c:v>
                </c:pt>
                <c:pt idx="75">
                  <c:v>33.855210385151295</c:v>
                </c:pt>
                <c:pt idx="76">
                  <c:v>40.607512382481303</c:v>
                </c:pt>
                <c:pt idx="77">
                  <c:v>46.8099649148743</c:v>
                </c:pt>
                <c:pt idx="78">
                  <c:v>46.671406065945831</c:v>
                </c:pt>
                <c:pt idx="79">
                  <c:v>44.806331744028675</c:v>
                </c:pt>
                <c:pt idx="80">
                  <c:v>49.050681459877062</c:v>
                </c:pt>
                <c:pt idx="81">
                  <c:v>41.892647832620028</c:v>
                </c:pt>
                <c:pt idx="82">
                  <c:v>43.300649633962067</c:v>
                </c:pt>
                <c:pt idx="83">
                  <c:v>43.538166346732403</c:v>
                </c:pt>
                <c:pt idx="84">
                  <c:v>44.762211270600275</c:v>
                </c:pt>
                <c:pt idx="85">
                  <c:v>44.017325652176417</c:v>
                </c:pt>
                <c:pt idx="86">
                  <c:v>41.446323994246171</c:v>
                </c:pt>
                <c:pt idx="87">
                  <c:v>36.396019912283165</c:v>
                </c:pt>
                <c:pt idx="88">
                  <c:v>38.901144020925841</c:v>
                </c:pt>
                <c:pt idx="89">
                  <c:v>44.439160453998383</c:v>
                </c:pt>
                <c:pt idx="90">
                  <c:v>38.296290512740704</c:v>
                </c:pt>
                <c:pt idx="91">
                  <c:v>39.940653140407733</c:v>
                </c:pt>
                <c:pt idx="92">
                  <c:v>48.179877655748413</c:v>
                </c:pt>
                <c:pt idx="93">
                  <c:v>47.848680999058018</c:v>
                </c:pt>
                <c:pt idx="94">
                  <c:v>47.472581660768938</c:v>
                </c:pt>
                <c:pt idx="95">
                  <c:v>51.746030462340855</c:v>
                </c:pt>
                <c:pt idx="96">
                  <c:v>51.412884282491262</c:v>
                </c:pt>
                <c:pt idx="97">
                  <c:v>46.400476331958806</c:v>
                </c:pt>
                <c:pt idx="98">
                  <c:v>44.798940526054544</c:v>
                </c:pt>
                <c:pt idx="99">
                  <c:v>43.251600421717683</c:v>
                </c:pt>
                <c:pt idx="100">
                  <c:v>44.680877867887119</c:v>
                </c:pt>
                <c:pt idx="101">
                  <c:v>47.635206603747022</c:v>
                </c:pt>
                <c:pt idx="102">
                  <c:v>47.013972583873226</c:v>
                </c:pt>
                <c:pt idx="103">
                  <c:v>53.313588748991819</c:v>
                </c:pt>
                <c:pt idx="104">
                  <c:v>56.046184482144071</c:v>
                </c:pt>
                <c:pt idx="105">
                  <c:v>48.050587027897592</c:v>
                </c:pt>
                <c:pt idx="106">
                  <c:v>47.484852277542018</c:v>
                </c:pt>
                <c:pt idx="107">
                  <c:v>49.481922426433286</c:v>
                </c:pt>
                <c:pt idx="108">
                  <c:v>50.136905523203041</c:v>
                </c:pt>
                <c:pt idx="109">
                  <c:v>51.077480174810781</c:v>
                </c:pt>
                <c:pt idx="110">
                  <c:v>51.348045917170701</c:v>
                </c:pt>
                <c:pt idx="111">
                  <c:v>54.181235759596142</c:v>
                </c:pt>
                <c:pt idx="112">
                  <c:v>55.289680249981082</c:v>
                </c:pt>
                <c:pt idx="113">
                  <c:v>66.131831958283783</c:v>
                </c:pt>
                <c:pt idx="114">
                  <c:v>66.32679795451179</c:v>
                </c:pt>
                <c:pt idx="115">
                  <c:v>63.530735476362452</c:v>
                </c:pt>
                <c:pt idx="116">
                  <c:v>57.025719860465415</c:v>
                </c:pt>
                <c:pt idx="117">
                  <c:v>63.698982485788662</c:v>
                </c:pt>
                <c:pt idx="118">
                  <c:v>65.87308719825208</c:v>
                </c:pt>
                <c:pt idx="119">
                  <c:v>70.89101215075469</c:v>
                </c:pt>
                <c:pt idx="120">
                  <c:v>70.926900295908638</c:v>
                </c:pt>
                <c:pt idx="121">
                  <c:v>71.901699524962282</c:v>
                </c:pt>
                <c:pt idx="122">
                  <c:v>73.844760432334908</c:v>
                </c:pt>
                <c:pt idx="123">
                  <c:v>74.19375657953421</c:v>
                </c:pt>
                <c:pt idx="124">
                  <c:v>59.941104344118159</c:v>
                </c:pt>
                <c:pt idx="125">
                  <c:v>60.833336267071765</c:v>
                </c:pt>
                <c:pt idx="126">
                  <c:v>56.564320008900822</c:v>
                </c:pt>
                <c:pt idx="127">
                  <c:v>61.131375201891679</c:v>
                </c:pt>
                <c:pt idx="128">
                  <c:v>56.636189939396573</c:v>
                </c:pt>
                <c:pt idx="129">
                  <c:v>61.872438798306483</c:v>
                </c:pt>
                <c:pt idx="130">
                  <c:v>65.025554121728007</c:v>
                </c:pt>
                <c:pt idx="131">
                  <c:v>63.351336032719679</c:v>
                </c:pt>
                <c:pt idx="132">
                  <c:v>61.757004282646733</c:v>
                </c:pt>
                <c:pt idx="133">
                  <c:v>61.030913341256685</c:v>
                </c:pt>
                <c:pt idx="134">
                  <c:v>57.053531145986682</c:v>
                </c:pt>
                <c:pt idx="135">
                  <c:v>53.003755356780601</c:v>
                </c:pt>
                <c:pt idx="136">
                  <c:v>56.242983021770634</c:v>
                </c:pt>
                <c:pt idx="137">
                  <c:v>56.560169022391278</c:v>
                </c:pt>
                <c:pt idx="138">
                  <c:v>55.864222835974033</c:v>
                </c:pt>
                <c:pt idx="139">
                  <c:v>50.647704264029827</c:v>
                </c:pt>
                <c:pt idx="140">
                  <c:v>48.643245948345161</c:v>
                </c:pt>
                <c:pt idx="141">
                  <c:v>44.512423006783777</c:v>
                </c:pt>
                <c:pt idx="142">
                  <c:v>43.34870683315355</c:v>
                </c:pt>
                <c:pt idx="143">
                  <c:v>44.50740593477569</c:v>
                </c:pt>
                <c:pt idx="144">
                  <c:v>40.506831172756023</c:v>
                </c:pt>
                <c:pt idx="145">
                  <c:v>43.802119904504551</c:v>
                </c:pt>
                <c:pt idx="146">
                  <c:v>50.332612426542291</c:v>
                </c:pt>
                <c:pt idx="147">
                  <c:v>53.79685972205283</c:v>
                </c:pt>
                <c:pt idx="148">
                  <c:v>59.498337983856658</c:v>
                </c:pt>
                <c:pt idx="149">
                  <c:v>61.807186691368955</c:v>
                </c:pt>
                <c:pt idx="150">
                  <c:v>53.319904059994656</c:v>
                </c:pt>
                <c:pt idx="151">
                  <c:v>58.547194048655278</c:v>
                </c:pt>
                <c:pt idx="152">
                  <c:v>59.083945707276747</c:v>
                </c:pt>
                <c:pt idx="153">
                  <c:v>58.796274190776899</c:v>
                </c:pt>
                <c:pt idx="154">
                  <c:v>61.670296551974275</c:v>
                </c:pt>
                <c:pt idx="155">
                  <c:v>61.396166093167572</c:v>
                </c:pt>
                <c:pt idx="156">
                  <c:v>55.229662765521368</c:v>
                </c:pt>
                <c:pt idx="157">
                  <c:v>47.344776948877907</c:v>
                </c:pt>
                <c:pt idx="158">
                  <c:v>40.570719843966771</c:v>
                </c:pt>
                <c:pt idx="159">
                  <c:v>41.036652740960456</c:v>
                </c:pt>
                <c:pt idx="160">
                  <c:v>45.70810307191141</c:v>
                </c:pt>
                <c:pt idx="161">
                  <c:v>48.779219975063349</c:v>
                </c:pt>
                <c:pt idx="162">
                  <c:v>39.174635120521728</c:v>
                </c:pt>
                <c:pt idx="163">
                  <c:v>37.95907019599921</c:v>
                </c:pt>
                <c:pt idx="164">
                  <c:v>30.175080555852588</c:v>
                </c:pt>
                <c:pt idx="165">
                  <c:v>34.623251972399402</c:v>
                </c:pt>
                <c:pt idx="166">
                  <c:v>31.937336770470878</c:v>
                </c:pt>
                <c:pt idx="167">
                  <c:v>31.129716968126019</c:v>
                </c:pt>
                <c:pt idx="168">
                  <c:v>26.998121878079502</c:v>
                </c:pt>
                <c:pt idx="169">
                  <c:v>26.969965588236377</c:v>
                </c:pt>
                <c:pt idx="170">
                  <c:v>25.301154419316305</c:v>
                </c:pt>
                <c:pt idx="171">
                  <c:v>25.867034656262376</c:v>
                </c:pt>
                <c:pt idx="172">
                  <c:v>29.356129521194603</c:v>
                </c:pt>
                <c:pt idx="173">
                  <c:v>24.683955101684475</c:v>
                </c:pt>
                <c:pt idx="174">
                  <c:v>34.343202005736529</c:v>
                </c:pt>
                <c:pt idx="175">
                  <c:v>34.869398898617519</c:v>
                </c:pt>
                <c:pt idx="176">
                  <c:v>36.084333726461708</c:v>
                </c:pt>
                <c:pt idx="177">
                  <c:v>31.099778223028366</c:v>
                </c:pt>
                <c:pt idx="178">
                  <c:v>35.737224892807703</c:v>
                </c:pt>
                <c:pt idx="179">
                  <c:v>34.61923417108784</c:v>
                </c:pt>
                <c:pt idx="180">
                  <c:v>41.51821328446006</c:v>
                </c:pt>
                <c:pt idx="181">
                  <c:v>42.809851276575081</c:v>
                </c:pt>
                <c:pt idx="182">
                  <c:v>43.084257348521092</c:v>
                </c:pt>
                <c:pt idx="183">
                  <c:v>45.240999381367772</c:v>
                </c:pt>
                <c:pt idx="184">
                  <c:v>44.719583747563753</c:v>
                </c:pt>
                <c:pt idx="185">
                  <c:v>44.914936346223662</c:v>
                </c:pt>
                <c:pt idx="186">
                  <c:v>38.24145266038709</c:v>
                </c:pt>
                <c:pt idx="187">
                  <c:v>38.494389685552768</c:v>
                </c:pt>
                <c:pt idx="188">
                  <c:v>34.843329515097082</c:v>
                </c:pt>
                <c:pt idx="189">
                  <c:v>30.689104129698975</c:v>
                </c:pt>
                <c:pt idx="190">
                  <c:v>28.643184151401812</c:v>
                </c:pt>
                <c:pt idx="191">
                  <c:v>24.475206400557312</c:v>
                </c:pt>
                <c:pt idx="192">
                  <c:v>34.330700037139067</c:v>
                </c:pt>
                <c:pt idx="193">
                  <c:v>37.824417592610374</c:v>
                </c:pt>
                <c:pt idx="194">
                  <c:v>35.859865689791505</c:v>
                </c:pt>
                <c:pt idx="195">
                  <c:v>38.247437600707855</c:v>
                </c:pt>
                <c:pt idx="196">
                  <c:v>35.197733902672269</c:v>
                </c:pt>
                <c:pt idx="197">
                  <c:v>33.748736818365899</c:v>
                </c:pt>
                <c:pt idx="198">
                  <c:v>32.600207032038369</c:v>
                </c:pt>
                <c:pt idx="199">
                  <c:v>28.310632058764753</c:v>
                </c:pt>
                <c:pt idx="200">
                  <c:v>29.954178387850334</c:v>
                </c:pt>
                <c:pt idx="201">
                  <c:v>39.659567850376575</c:v>
                </c:pt>
                <c:pt idx="202">
                  <c:v>39.508748264799905</c:v>
                </c:pt>
                <c:pt idx="203">
                  <c:v>39.552432929043661</c:v>
                </c:pt>
                <c:pt idx="204">
                  <c:v>38.509152653690968</c:v>
                </c:pt>
                <c:pt idx="205">
                  <c:v>48.262406940709049</c:v>
                </c:pt>
                <c:pt idx="206">
                  <c:v>48.262406940709049</c:v>
                </c:pt>
                <c:pt idx="207">
                  <c:v>48.371966066586481</c:v>
                </c:pt>
                <c:pt idx="208">
                  <c:v>41.102018858946629</c:v>
                </c:pt>
                <c:pt idx="209">
                  <c:v>39.738940991823128</c:v>
                </c:pt>
                <c:pt idx="210">
                  <c:v>36.846816644210875</c:v>
                </c:pt>
                <c:pt idx="211">
                  <c:v>36.549456930748725</c:v>
                </c:pt>
                <c:pt idx="212">
                  <c:v>41.318043056680303</c:v>
                </c:pt>
                <c:pt idx="213">
                  <c:v>35.55723259889669</c:v>
                </c:pt>
                <c:pt idx="214">
                  <c:v>32.565870511179369</c:v>
                </c:pt>
                <c:pt idx="215">
                  <c:v>30.876061164352677</c:v>
                </c:pt>
                <c:pt idx="216">
                  <c:v>31.676447065301303</c:v>
                </c:pt>
                <c:pt idx="217">
                  <c:v>28.624037386236836</c:v>
                </c:pt>
                <c:pt idx="218">
                  <c:v>28.481023801322323</c:v>
                </c:pt>
                <c:pt idx="219">
                  <c:v>24.128300211750314</c:v>
                </c:pt>
                <c:pt idx="220">
                  <c:v>24.052865662053478</c:v>
                </c:pt>
                <c:pt idx="221">
                  <c:v>20.403023881315846</c:v>
                </c:pt>
                <c:pt idx="222">
                  <c:v>19.819922313219436</c:v>
                </c:pt>
                <c:pt idx="223">
                  <c:v>16.564124684992592</c:v>
                </c:pt>
                <c:pt idx="224">
                  <c:v>20.191721047324251</c:v>
                </c:pt>
                <c:pt idx="225">
                  <c:v>28.625200972738256</c:v>
                </c:pt>
                <c:pt idx="226">
                  <c:v>29.817520737400542</c:v>
                </c:pt>
                <c:pt idx="227">
                  <c:v>24.858747373166906</c:v>
                </c:pt>
                <c:pt idx="228">
                  <c:v>29.497491592626062</c:v>
                </c:pt>
                <c:pt idx="229">
                  <c:v>28.373845937533929</c:v>
                </c:pt>
                <c:pt idx="230">
                  <c:v>30.716528803175791</c:v>
                </c:pt>
                <c:pt idx="231">
                  <c:v>36.255422509782001</c:v>
                </c:pt>
                <c:pt idx="232">
                  <c:v>35.832442937412068</c:v>
                </c:pt>
                <c:pt idx="233">
                  <c:v>39.446262309201799</c:v>
                </c:pt>
                <c:pt idx="234">
                  <c:v>39.730659569317176</c:v>
                </c:pt>
                <c:pt idx="235">
                  <c:v>39.056681320229288</c:v>
                </c:pt>
                <c:pt idx="236">
                  <c:v>46.688579675356344</c:v>
                </c:pt>
                <c:pt idx="237">
                  <c:v>44.883948553951825</c:v>
                </c:pt>
                <c:pt idx="238">
                  <c:v>43.800769879363727</c:v>
                </c:pt>
                <c:pt idx="239">
                  <c:v>48.951088383290262</c:v>
                </c:pt>
                <c:pt idx="240">
                  <c:v>56.110387947894644</c:v>
                </c:pt>
                <c:pt idx="241">
                  <c:v>56.200041388110229</c:v>
                </c:pt>
                <c:pt idx="242">
                  <c:v>56.568558909117215</c:v>
                </c:pt>
                <c:pt idx="243">
                  <c:v>65.688223621205225</c:v>
                </c:pt>
                <c:pt idx="244">
                  <c:v>72.58751274519679</c:v>
                </c:pt>
                <c:pt idx="245">
                  <c:v>63.781943564994819</c:v>
                </c:pt>
                <c:pt idx="246">
                  <c:v>66.347794651550188</c:v>
                </c:pt>
                <c:pt idx="247">
                  <c:v>69.274446887489347</c:v>
                </c:pt>
                <c:pt idx="248">
                  <c:v>71.50947399631508</c:v>
                </c:pt>
                <c:pt idx="249">
                  <c:v>72.055155741217575</c:v>
                </c:pt>
                <c:pt idx="250">
                  <c:v>73.578555643636136</c:v>
                </c:pt>
                <c:pt idx="251">
                  <c:v>74.227460199191952</c:v>
                </c:pt>
              </c:numCache>
            </c:numRef>
          </c:val>
          <c:smooth val="0"/>
          <c:extLst>
            <c:ext xmlns:c16="http://schemas.microsoft.com/office/drawing/2014/chart" uri="{C3380CC4-5D6E-409C-BE32-E72D297353CC}">
              <c16:uniqueId val="{00000000-CE61-3744-8AA6-09C64BB3AFAF}"/>
            </c:ext>
          </c:extLst>
        </c:ser>
        <c:ser>
          <c:idx val="1"/>
          <c:order val="1"/>
          <c:tx>
            <c:strRef>
              <c:f>TSLA!$P$6</c:f>
              <c:strCache>
                <c:ptCount val="1"/>
                <c:pt idx="0">
                  <c:v>Target Line</c:v>
                </c:pt>
              </c:strCache>
            </c:strRef>
          </c:tx>
          <c:spPr>
            <a:ln w="28575" cap="rnd">
              <a:solidFill>
                <a:schemeClr val="accent2"/>
              </a:solidFill>
              <a:round/>
            </a:ln>
            <a:effectLst/>
          </c:spPr>
          <c:marker>
            <c:symbol val="none"/>
          </c:marker>
          <c:cat>
            <c:numRef>
              <c:f>TSLA!$A$7:$A$258</c:f>
              <c:numCache>
                <c:formatCode>[$-1009]mmmm\ d\,\ yyyy;@</c:formatCode>
                <c:ptCount val="252"/>
                <c:pt idx="0">
                  <c:v>44599</c:v>
                </c:pt>
                <c:pt idx="1">
                  <c:v>44600</c:v>
                </c:pt>
                <c:pt idx="2">
                  <c:v>44601</c:v>
                </c:pt>
                <c:pt idx="3">
                  <c:v>44602</c:v>
                </c:pt>
                <c:pt idx="4">
                  <c:v>44603</c:v>
                </c:pt>
                <c:pt idx="5">
                  <c:v>44606</c:v>
                </c:pt>
                <c:pt idx="6">
                  <c:v>44607</c:v>
                </c:pt>
                <c:pt idx="7">
                  <c:v>44608</c:v>
                </c:pt>
                <c:pt idx="8">
                  <c:v>44609</c:v>
                </c:pt>
                <c:pt idx="9">
                  <c:v>44610</c:v>
                </c:pt>
                <c:pt idx="10">
                  <c:v>44614</c:v>
                </c:pt>
                <c:pt idx="11">
                  <c:v>44615</c:v>
                </c:pt>
                <c:pt idx="12">
                  <c:v>44616</c:v>
                </c:pt>
                <c:pt idx="13">
                  <c:v>44617</c:v>
                </c:pt>
                <c:pt idx="14">
                  <c:v>44620</c:v>
                </c:pt>
                <c:pt idx="15">
                  <c:v>44621</c:v>
                </c:pt>
                <c:pt idx="16">
                  <c:v>44622</c:v>
                </c:pt>
                <c:pt idx="17">
                  <c:v>44623</c:v>
                </c:pt>
                <c:pt idx="18">
                  <c:v>44624</c:v>
                </c:pt>
                <c:pt idx="19">
                  <c:v>44627</c:v>
                </c:pt>
                <c:pt idx="20">
                  <c:v>44628</c:v>
                </c:pt>
                <c:pt idx="21">
                  <c:v>44629</c:v>
                </c:pt>
                <c:pt idx="22">
                  <c:v>44630</c:v>
                </c:pt>
                <c:pt idx="23">
                  <c:v>44631</c:v>
                </c:pt>
                <c:pt idx="24">
                  <c:v>44634</c:v>
                </c:pt>
                <c:pt idx="25">
                  <c:v>44635</c:v>
                </c:pt>
                <c:pt idx="26">
                  <c:v>44636</c:v>
                </c:pt>
                <c:pt idx="27">
                  <c:v>44637</c:v>
                </c:pt>
                <c:pt idx="28">
                  <c:v>44638</c:v>
                </c:pt>
                <c:pt idx="29">
                  <c:v>44641</c:v>
                </c:pt>
                <c:pt idx="30">
                  <c:v>44642</c:v>
                </c:pt>
                <c:pt idx="31">
                  <c:v>44643</c:v>
                </c:pt>
                <c:pt idx="32">
                  <c:v>44644</c:v>
                </c:pt>
                <c:pt idx="33">
                  <c:v>44645</c:v>
                </c:pt>
                <c:pt idx="34">
                  <c:v>44648</c:v>
                </c:pt>
                <c:pt idx="35">
                  <c:v>44649</c:v>
                </c:pt>
                <c:pt idx="36">
                  <c:v>44650</c:v>
                </c:pt>
                <c:pt idx="37">
                  <c:v>44651</c:v>
                </c:pt>
                <c:pt idx="38">
                  <c:v>44652</c:v>
                </c:pt>
                <c:pt idx="39">
                  <c:v>44655</c:v>
                </c:pt>
                <c:pt idx="40">
                  <c:v>44656</c:v>
                </c:pt>
                <c:pt idx="41">
                  <c:v>44657</c:v>
                </c:pt>
                <c:pt idx="42">
                  <c:v>44658</c:v>
                </c:pt>
                <c:pt idx="43">
                  <c:v>44659</c:v>
                </c:pt>
                <c:pt idx="44">
                  <c:v>44662</c:v>
                </c:pt>
                <c:pt idx="45">
                  <c:v>44663</c:v>
                </c:pt>
                <c:pt idx="46">
                  <c:v>44664</c:v>
                </c:pt>
                <c:pt idx="47">
                  <c:v>44665</c:v>
                </c:pt>
                <c:pt idx="48">
                  <c:v>44669</c:v>
                </c:pt>
                <c:pt idx="49">
                  <c:v>44670</c:v>
                </c:pt>
                <c:pt idx="50">
                  <c:v>44671</c:v>
                </c:pt>
                <c:pt idx="51">
                  <c:v>44672</c:v>
                </c:pt>
                <c:pt idx="52">
                  <c:v>44673</c:v>
                </c:pt>
                <c:pt idx="53">
                  <c:v>44676</c:v>
                </c:pt>
                <c:pt idx="54">
                  <c:v>44677</c:v>
                </c:pt>
                <c:pt idx="55">
                  <c:v>44678</c:v>
                </c:pt>
                <c:pt idx="56">
                  <c:v>44679</c:v>
                </c:pt>
                <c:pt idx="57">
                  <c:v>44680</c:v>
                </c:pt>
                <c:pt idx="58">
                  <c:v>44683</c:v>
                </c:pt>
                <c:pt idx="59">
                  <c:v>44684</c:v>
                </c:pt>
                <c:pt idx="60">
                  <c:v>44685</c:v>
                </c:pt>
                <c:pt idx="61">
                  <c:v>44686</c:v>
                </c:pt>
                <c:pt idx="62">
                  <c:v>44687</c:v>
                </c:pt>
                <c:pt idx="63">
                  <c:v>44690</c:v>
                </c:pt>
                <c:pt idx="64">
                  <c:v>44691</c:v>
                </c:pt>
                <c:pt idx="65">
                  <c:v>44692</c:v>
                </c:pt>
                <c:pt idx="66">
                  <c:v>44693</c:v>
                </c:pt>
                <c:pt idx="67">
                  <c:v>44694</c:v>
                </c:pt>
                <c:pt idx="68">
                  <c:v>44697</c:v>
                </c:pt>
                <c:pt idx="69">
                  <c:v>44698</c:v>
                </c:pt>
                <c:pt idx="70">
                  <c:v>44699</c:v>
                </c:pt>
                <c:pt idx="71">
                  <c:v>44700</c:v>
                </c:pt>
                <c:pt idx="72">
                  <c:v>44701</c:v>
                </c:pt>
                <c:pt idx="73">
                  <c:v>44704</c:v>
                </c:pt>
                <c:pt idx="74">
                  <c:v>44705</c:v>
                </c:pt>
                <c:pt idx="75">
                  <c:v>44706</c:v>
                </c:pt>
                <c:pt idx="76">
                  <c:v>44707</c:v>
                </c:pt>
                <c:pt idx="77">
                  <c:v>44708</c:v>
                </c:pt>
                <c:pt idx="78">
                  <c:v>44712</c:v>
                </c:pt>
                <c:pt idx="79">
                  <c:v>44713</c:v>
                </c:pt>
                <c:pt idx="80">
                  <c:v>44714</c:v>
                </c:pt>
                <c:pt idx="81">
                  <c:v>44715</c:v>
                </c:pt>
                <c:pt idx="82">
                  <c:v>44718</c:v>
                </c:pt>
                <c:pt idx="83">
                  <c:v>44719</c:v>
                </c:pt>
                <c:pt idx="84">
                  <c:v>44720</c:v>
                </c:pt>
                <c:pt idx="85">
                  <c:v>44721</c:v>
                </c:pt>
                <c:pt idx="86">
                  <c:v>44722</c:v>
                </c:pt>
                <c:pt idx="87">
                  <c:v>44725</c:v>
                </c:pt>
                <c:pt idx="88">
                  <c:v>44726</c:v>
                </c:pt>
                <c:pt idx="89">
                  <c:v>44727</c:v>
                </c:pt>
                <c:pt idx="90">
                  <c:v>44728</c:v>
                </c:pt>
                <c:pt idx="91">
                  <c:v>44729</c:v>
                </c:pt>
                <c:pt idx="92">
                  <c:v>44733</c:v>
                </c:pt>
                <c:pt idx="93">
                  <c:v>44734</c:v>
                </c:pt>
                <c:pt idx="94">
                  <c:v>44735</c:v>
                </c:pt>
                <c:pt idx="95">
                  <c:v>44736</c:v>
                </c:pt>
                <c:pt idx="96">
                  <c:v>44739</c:v>
                </c:pt>
                <c:pt idx="97">
                  <c:v>44740</c:v>
                </c:pt>
                <c:pt idx="98">
                  <c:v>44741</c:v>
                </c:pt>
                <c:pt idx="99">
                  <c:v>44742</c:v>
                </c:pt>
                <c:pt idx="100">
                  <c:v>44743</c:v>
                </c:pt>
                <c:pt idx="101">
                  <c:v>44747</c:v>
                </c:pt>
                <c:pt idx="102">
                  <c:v>44748</c:v>
                </c:pt>
                <c:pt idx="103">
                  <c:v>44749</c:v>
                </c:pt>
                <c:pt idx="104">
                  <c:v>44750</c:v>
                </c:pt>
                <c:pt idx="105">
                  <c:v>44753</c:v>
                </c:pt>
                <c:pt idx="106">
                  <c:v>44754</c:v>
                </c:pt>
                <c:pt idx="107">
                  <c:v>44755</c:v>
                </c:pt>
                <c:pt idx="108">
                  <c:v>44756</c:v>
                </c:pt>
                <c:pt idx="109">
                  <c:v>44757</c:v>
                </c:pt>
                <c:pt idx="110">
                  <c:v>44760</c:v>
                </c:pt>
                <c:pt idx="111">
                  <c:v>44761</c:v>
                </c:pt>
                <c:pt idx="112">
                  <c:v>44762</c:v>
                </c:pt>
                <c:pt idx="113">
                  <c:v>44763</c:v>
                </c:pt>
                <c:pt idx="114">
                  <c:v>44764</c:v>
                </c:pt>
                <c:pt idx="115">
                  <c:v>44767</c:v>
                </c:pt>
                <c:pt idx="116">
                  <c:v>44768</c:v>
                </c:pt>
                <c:pt idx="117">
                  <c:v>44769</c:v>
                </c:pt>
                <c:pt idx="118">
                  <c:v>44770</c:v>
                </c:pt>
                <c:pt idx="119">
                  <c:v>44771</c:v>
                </c:pt>
                <c:pt idx="120">
                  <c:v>44774</c:v>
                </c:pt>
                <c:pt idx="121">
                  <c:v>44775</c:v>
                </c:pt>
                <c:pt idx="122">
                  <c:v>44776</c:v>
                </c:pt>
                <c:pt idx="123">
                  <c:v>44777</c:v>
                </c:pt>
                <c:pt idx="124">
                  <c:v>44778</c:v>
                </c:pt>
                <c:pt idx="125">
                  <c:v>44781</c:v>
                </c:pt>
                <c:pt idx="126">
                  <c:v>44782</c:v>
                </c:pt>
                <c:pt idx="127">
                  <c:v>44783</c:v>
                </c:pt>
                <c:pt idx="128">
                  <c:v>44784</c:v>
                </c:pt>
                <c:pt idx="129">
                  <c:v>44785</c:v>
                </c:pt>
                <c:pt idx="130">
                  <c:v>44788</c:v>
                </c:pt>
                <c:pt idx="131">
                  <c:v>44789</c:v>
                </c:pt>
                <c:pt idx="132">
                  <c:v>44790</c:v>
                </c:pt>
                <c:pt idx="133">
                  <c:v>44791</c:v>
                </c:pt>
                <c:pt idx="134">
                  <c:v>44792</c:v>
                </c:pt>
                <c:pt idx="135">
                  <c:v>44795</c:v>
                </c:pt>
                <c:pt idx="136">
                  <c:v>44796</c:v>
                </c:pt>
                <c:pt idx="137">
                  <c:v>44797</c:v>
                </c:pt>
                <c:pt idx="138">
                  <c:v>44798</c:v>
                </c:pt>
                <c:pt idx="139">
                  <c:v>44799</c:v>
                </c:pt>
                <c:pt idx="140">
                  <c:v>44802</c:v>
                </c:pt>
                <c:pt idx="141">
                  <c:v>44803</c:v>
                </c:pt>
                <c:pt idx="142">
                  <c:v>44804</c:v>
                </c:pt>
                <c:pt idx="143">
                  <c:v>44805</c:v>
                </c:pt>
                <c:pt idx="144">
                  <c:v>44806</c:v>
                </c:pt>
                <c:pt idx="145">
                  <c:v>44810</c:v>
                </c:pt>
                <c:pt idx="146">
                  <c:v>44811</c:v>
                </c:pt>
                <c:pt idx="147">
                  <c:v>44812</c:v>
                </c:pt>
                <c:pt idx="148">
                  <c:v>44813</c:v>
                </c:pt>
                <c:pt idx="149">
                  <c:v>44816</c:v>
                </c:pt>
                <c:pt idx="150">
                  <c:v>44817</c:v>
                </c:pt>
                <c:pt idx="151">
                  <c:v>44818</c:v>
                </c:pt>
                <c:pt idx="152">
                  <c:v>44819</c:v>
                </c:pt>
                <c:pt idx="153">
                  <c:v>44820</c:v>
                </c:pt>
                <c:pt idx="154">
                  <c:v>44823</c:v>
                </c:pt>
                <c:pt idx="155">
                  <c:v>44824</c:v>
                </c:pt>
                <c:pt idx="156">
                  <c:v>44825</c:v>
                </c:pt>
                <c:pt idx="157">
                  <c:v>44826</c:v>
                </c:pt>
                <c:pt idx="158">
                  <c:v>44827</c:v>
                </c:pt>
                <c:pt idx="159">
                  <c:v>44830</c:v>
                </c:pt>
                <c:pt idx="160">
                  <c:v>44831</c:v>
                </c:pt>
                <c:pt idx="161">
                  <c:v>44832</c:v>
                </c:pt>
                <c:pt idx="162">
                  <c:v>44833</c:v>
                </c:pt>
                <c:pt idx="163">
                  <c:v>44834</c:v>
                </c:pt>
                <c:pt idx="164">
                  <c:v>44837</c:v>
                </c:pt>
                <c:pt idx="165">
                  <c:v>44838</c:v>
                </c:pt>
                <c:pt idx="166">
                  <c:v>44839</c:v>
                </c:pt>
                <c:pt idx="167">
                  <c:v>44840</c:v>
                </c:pt>
                <c:pt idx="168">
                  <c:v>44841</c:v>
                </c:pt>
                <c:pt idx="169">
                  <c:v>44844</c:v>
                </c:pt>
                <c:pt idx="170">
                  <c:v>44845</c:v>
                </c:pt>
                <c:pt idx="171">
                  <c:v>44846</c:v>
                </c:pt>
                <c:pt idx="172">
                  <c:v>44847</c:v>
                </c:pt>
                <c:pt idx="173">
                  <c:v>44848</c:v>
                </c:pt>
                <c:pt idx="174">
                  <c:v>44851</c:v>
                </c:pt>
                <c:pt idx="175">
                  <c:v>44852</c:v>
                </c:pt>
                <c:pt idx="176">
                  <c:v>44853</c:v>
                </c:pt>
                <c:pt idx="177">
                  <c:v>44854</c:v>
                </c:pt>
                <c:pt idx="178">
                  <c:v>44855</c:v>
                </c:pt>
                <c:pt idx="179">
                  <c:v>44858</c:v>
                </c:pt>
                <c:pt idx="180">
                  <c:v>44859</c:v>
                </c:pt>
                <c:pt idx="181">
                  <c:v>44860</c:v>
                </c:pt>
                <c:pt idx="182">
                  <c:v>44861</c:v>
                </c:pt>
                <c:pt idx="183">
                  <c:v>44862</c:v>
                </c:pt>
                <c:pt idx="184">
                  <c:v>44865</c:v>
                </c:pt>
                <c:pt idx="185">
                  <c:v>44866</c:v>
                </c:pt>
                <c:pt idx="186">
                  <c:v>44867</c:v>
                </c:pt>
                <c:pt idx="187">
                  <c:v>44868</c:v>
                </c:pt>
                <c:pt idx="188">
                  <c:v>44869</c:v>
                </c:pt>
                <c:pt idx="189">
                  <c:v>44872</c:v>
                </c:pt>
                <c:pt idx="190">
                  <c:v>44873</c:v>
                </c:pt>
                <c:pt idx="191">
                  <c:v>44874</c:v>
                </c:pt>
                <c:pt idx="192">
                  <c:v>44875</c:v>
                </c:pt>
                <c:pt idx="193">
                  <c:v>44876</c:v>
                </c:pt>
                <c:pt idx="194">
                  <c:v>44879</c:v>
                </c:pt>
                <c:pt idx="195">
                  <c:v>44880</c:v>
                </c:pt>
                <c:pt idx="196">
                  <c:v>44881</c:v>
                </c:pt>
                <c:pt idx="197">
                  <c:v>44882</c:v>
                </c:pt>
                <c:pt idx="198">
                  <c:v>44883</c:v>
                </c:pt>
                <c:pt idx="199">
                  <c:v>44886</c:v>
                </c:pt>
                <c:pt idx="200">
                  <c:v>44887</c:v>
                </c:pt>
                <c:pt idx="201">
                  <c:v>44888</c:v>
                </c:pt>
                <c:pt idx="202">
                  <c:v>44890</c:v>
                </c:pt>
                <c:pt idx="203">
                  <c:v>44893</c:v>
                </c:pt>
                <c:pt idx="204">
                  <c:v>44894</c:v>
                </c:pt>
                <c:pt idx="205">
                  <c:v>44895</c:v>
                </c:pt>
                <c:pt idx="206">
                  <c:v>44896</c:v>
                </c:pt>
                <c:pt idx="207">
                  <c:v>44897</c:v>
                </c:pt>
                <c:pt idx="208">
                  <c:v>44900</c:v>
                </c:pt>
                <c:pt idx="209">
                  <c:v>44901</c:v>
                </c:pt>
                <c:pt idx="210">
                  <c:v>44902</c:v>
                </c:pt>
                <c:pt idx="211">
                  <c:v>44903</c:v>
                </c:pt>
                <c:pt idx="212">
                  <c:v>44904</c:v>
                </c:pt>
                <c:pt idx="213">
                  <c:v>44907</c:v>
                </c:pt>
                <c:pt idx="214">
                  <c:v>44908</c:v>
                </c:pt>
                <c:pt idx="215">
                  <c:v>44909</c:v>
                </c:pt>
                <c:pt idx="216">
                  <c:v>44910</c:v>
                </c:pt>
                <c:pt idx="217">
                  <c:v>44911</c:v>
                </c:pt>
                <c:pt idx="218">
                  <c:v>44914</c:v>
                </c:pt>
                <c:pt idx="219">
                  <c:v>44915</c:v>
                </c:pt>
                <c:pt idx="220">
                  <c:v>44916</c:v>
                </c:pt>
                <c:pt idx="221">
                  <c:v>44917</c:v>
                </c:pt>
                <c:pt idx="222">
                  <c:v>44918</c:v>
                </c:pt>
                <c:pt idx="223">
                  <c:v>44922</c:v>
                </c:pt>
                <c:pt idx="224">
                  <c:v>44923</c:v>
                </c:pt>
                <c:pt idx="225">
                  <c:v>44924</c:v>
                </c:pt>
                <c:pt idx="226">
                  <c:v>44925</c:v>
                </c:pt>
                <c:pt idx="227">
                  <c:v>44929</c:v>
                </c:pt>
                <c:pt idx="228">
                  <c:v>44930</c:v>
                </c:pt>
                <c:pt idx="229">
                  <c:v>44931</c:v>
                </c:pt>
                <c:pt idx="230">
                  <c:v>44932</c:v>
                </c:pt>
                <c:pt idx="231">
                  <c:v>44935</c:v>
                </c:pt>
                <c:pt idx="232">
                  <c:v>44936</c:v>
                </c:pt>
                <c:pt idx="233">
                  <c:v>44937</c:v>
                </c:pt>
                <c:pt idx="234">
                  <c:v>44938</c:v>
                </c:pt>
                <c:pt idx="235">
                  <c:v>44939</c:v>
                </c:pt>
                <c:pt idx="236">
                  <c:v>44943</c:v>
                </c:pt>
                <c:pt idx="237">
                  <c:v>44944</c:v>
                </c:pt>
                <c:pt idx="238">
                  <c:v>44945</c:v>
                </c:pt>
                <c:pt idx="239">
                  <c:v>44946</c:v>
                </c:pt>
                <c:pt idx="240">
                  <c:v>44949</c:v>
                </c:pt>
                <c:pt idx="241">
                  <c:v>44950</c:v>
                </c:pt>
                <c:pt idx="242">
                  <c:v>44951</c:v>
                </c:pt>
                <c:pt idx="243">
                  <c:v>44952</c:v>
                </c:pt>
                <c:pt idx="244">
                  <c:v>44953</c:v>
                </c:pt>
                <c:pt idx="245">
                  <c:v>44956</c:v>
                </c:pt>
                <c:pt idx="246">
                  <c:v>44957</c:v>
                </c:pt>
                <c:pt idx="247">
                  <c:v>44958</c:v>
                </c:pt>
                <c:pt idx="248">
                  <c:v>44959</c:v>
                </c:pt>
                <c:pt idx="249">
                  <c:v>44960</c:v>
                </c:pt>
                <c:pt idx="250">
                  <c:v>44963</c:v>
                </c:pt>
                <c:pt idx="251">
                  <c:v>44964</c:v>
                </c:pt>
              </c:numCache>
            </c:numRef>
          </c:cat>
          <c:val>
            <c:numRef>
              <c:f>TSLA!$P$7:$P$258</c:f>
              <c:numCache>
                <c:formatCode>General</c:formatCode>
                <c:ptCount val="252"/>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30</c:v>
                </c:pt>
                <c:pt idx="37">
                  <c:v>30</c:v>
                </c:pt>
                <c:pt idx="38">
                  <c:v>30</c:v>
                </c:pt>
                <c:pt idx="39">
                  <c:v>30</c:v>
                </c:pt>
                <c:pt idx="40">
                  <c:v>30</c:v>
                </c:pt>
                <c:pt idx="41">
                  <c:v>30</c:v>
                </c:pt>
                <c:pt idx="42">
                  <c:v>30</c:v>
                </c:pt>
                <c:pt idx="43">
                  <c:v>30</c:v>
                </c:pt>
                <c:pt idx="44">
                  <c:v>30</c:v>
                </c:pt>
                <c:pt idx="45">
                  <c:v>30</c:v>
                </c:pt>
                <c:pt idx="46">
                  <c:v>30</c:v>
                </c:pt>
                <c:pt idx="47">
                  <c:v>30</c:v>
                </c:pt>
                <c:pt idx="48">
                  <c:v>30</c:v>
                </c:pt>
                <c:pt idx="49">
                  <c:v>30</c:v>
                </c:pt>
                <c:pt idx="50">
                  <c:v>30</c:v>
                </c:pt>
                <c:pt idx="51">
                  <c:v>30</c:v>
                </c:pt>
                <c:pt idx="52">
                  <c:v>30</c:v>
                </c:pt>
                <c:pt idx="53">
                  <c:v>30</c:v>
                </c:pt>
                <c:pt idx="54">
                  <c:v>30</c:v>
                </c:pt>
                <c:pt idx="55">
                  <c:v>30</c:v>
                </c:pt>
                <c:pt idx="56">
                  <c:v>30</c:v>
                </c:pt>
                <c:pt idx="57">
                  <c:v>30</c:v>
                </c:pt>
                <c:pt idx="58">
                  <c:v>30</c:v>
                </c:pt>
                <c:pt idx="59">
                  <c:v>30</c:v>
                </c:pt>
                <c:pt idx="60">
                  <c:v>30</c:v>
                </c:pt>
                <c:pt idx="61">
                  <c:v>30</c:v>
                </c:pt>
                <c:pt idx="62">
                  <c:v>30</c:v>
                </c:pt>
                <c:pt idx="63">
                  <c:v>30</c:v>
                </c:pt>
                <c:pt idx="64">
                  <c:v>30</c:v>
                </c:pt>
                <c:pt idx="65">
                  <c:v>30</c:v>
                </c:pt>
                <c:pt idx="66">
                  <c:v>30</c:v>
                </c:pt>
                <c:pt idx="67">
                  <c:v>30</c:v>
                </c:pt>
                <c:pt idx="68">
                  <c:v>30</c:v>
                </c:pt>
                <c:pt idx="69">
                  <c:v>30</c:v>
                </c:pt>
                <c:pt idx="70">
                  <c:v>30</c:v>
                </c:pt>
                <c:pt idx="71">
                  <c:v>30</c:v>
                </c:pt>
                <c:pt idx="72">
                  <c:v>30</c:v>
                </c:pt>
                <c:pt idx="73">
                  <c:v>30</c:v>
                </c:pt>
                <c:pt idx="74">
                  <c:v>30</c:v>
                </c:pt>
                <c:pt idx="75">
                  <c:v>30</c:v>
                </c:pt>
                <c:pt idx="76">
                  <c:v>30</c:v>
                </c:pt>
                <c:pt idx="77">
                  <c:v>30</c:v>
                </c:pt>
                <c:pt idx="78">
                  <c:v>30</c:v>
                </c:pt>
                <c:pt idx="79">
                  <c:v>30</c:v>
                </c:pt>
                <c:pt idx="80">
                  <c:v>30</c:v>
                </c:pt>
                <c:pt idx="81">
                  <c:v>30</c:v>
                </c:pt>
                <c:pt idx="82">
                  <c:v>30</c:v>
                </c:pt>
                <c:pt idx="83">
                  <c:v>30</c:v>
                </c:pt>
                <c:pt idx="84">
                  <c:v>30</c:v>
                </c:pt>
                <c:pt idx="85">
                  <c:v>30</c:v>
                </c:pt>
                <c:pt idx="86">
                  <c:v>30</c:v>
                </c:pt>
                <c:pt idx="87">
                  <c:v>30</c:v>
                </c:pt>
                <c:pt idx="88">
                  <c:v>30</c:v>
                </c:pt>
                <c:pt idx="89">
                  <c:v>30</c:v>
                </c:pt>
                <c:pt idx="90">
                  <c:v>30</c:v>
                </c:pt>
                <c:pt idx="91">
                  <c:v>30</c:v>
                </c:pt>
                <c:pt idx="92">
                  <c:v>30</c:v>
                </c:pt>
                <c:pt idx="93">
                  <c:v>30</c:v>
                </c:pt>
                <c:pt idx="94">
                  <c:v>30</c:v>
                </c:pt>
                <c:pt idx="95">
                  <c:v>30</c:v>
                </c:pt>
                <c:pt idx="96">
                  <c:v>30</c:v>
                </c:pt>
                <c:pt idx="97">
                  <c:v>30</c:v>
                </c:pt>
                <c:pt idx="98">
                  <c:v>30</c:v>
                </c:pt>
                <c:pt idx="99">
                  <c:v>30</c:v>
                </c:pt>
                <c:pt idx="100">
                  <c:v>30</c:v>
                </c:pt>
                <c:pt idx="101">
                  <c:v>30</c:v>
                </c:pt>
                <c:pt idx="102">
                  <c:v>30</c:v>
                </c:pt>
                <c:pt idx="103">
                  <c:v>30</c:v>
                </c:pt>
                <c:pt idx="104">
                  <c:v>30</c:v>
                </c:pt>
                <c:pt idx="105">
                  <c:v>30</c:v>
                </c:pt>
                <c:pt idx="106">
                  <c:v>30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30</c:v>
                </c:pt>
                <c:pt idx="123">
                  <c:v>30</c:v>
                </c:pt>
                <c:pt idx="124">
                  <c:v>30</c:v>
                </c:pt>
                <c:pt idx="125">
                  <c:v>30</c:v>
                </c:pt>
                <c:pt idx="126">
                  <c:v>30</c:v>
                </c:pt>
                <c:pt idx="127">
                  <c:v>30</c:v>
                </c:pt>
                <c:pt idx="128">
                  <c:v>30</c:v>
                </c:pt>
                <c:pt idx="129">
                  <c:v>30</c:v>
                </c:pt>
                <c:pt idx="130">
                  <c:v>30</c:v>
                </c:pt>
                <c:pt idx="131">
                  <c:v>30</c:v>
                </c:pt>
                <c:pt idx="132">
                  <c:v>30</c:v>
                </c:pt>
                <c:pt idx="133">
                  <c:v>30</c:v>
                </c:pt>
                <c:pt idx="134">
                  <c:v>30</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30</c:v>
                </c:pt>
                <c:pt idx="150">
                  <c:v>30</c:v>
                </c:pt>
                <c:pt idx="151">
                  <c:v>30</c:v>
                </c:pt>
                <c:pt idx="152">
                  <c:v>30</c:v>
                </c:pt>
                <c:pt idx="153">
                  <c:v>30</c:v>
                </c:pt>
                <c:pt idx="154">
                  <c:v>30</c:v>
                </c:pt>
                <c:pt idx="155">
                  <c:v>30</c:v>
                </c:pt>
                <c:pt idx="156">
                  <c:v>30</c:v>
                </c:pt>
                <c:pt idx="157">
                  <c:v>30</c:v>
                </c:pt>
                <c:pt idx="158">
                  <c:v>30</c:v>
                </c:pt>
                <c:pt idx="159">
                  <c:v>30</c:v>
                </c:pt>
                <c:pt idx="160">
                  <c:v>30</c:v>
                </c:pt>
                <c:pt idx="161">
                  <c:v>30</c:v>
                </c:pt>
                <c:pt idx="162">
                  <c:v>30</c:v>
                </c:pt>
                <c:pt idx="163">
                  <c:v>30</c:v>
                </c:pt>
                <c:pt idx="164">
                  <c:v>30</c:v>
                </c:pt>
                <c:pt idx="165">
                  <c:v>30</c:v>
                </c:pt>
                <c:pt idx="166">
                  <c:v>30</c:v>
                </c:pt>
                <c:pt idx="167">
                  <c:v>30</c:v>
                </c:pt>
                <c:pt idx="168">
                  <c:v>30</c:v>
                </c:pt>
                <c:pt idx="169">
                  <c:v>30</c:v>
                </c:pt>
                <c:pt idx="170">
                  <c:v>30</c:v>
                </c:pt>
                <c:pt idx="171">
                  <c:v>30</c:v>
                </c:pt>
                <c:pt idx="172">
                  <c:v>30</c:v>
                </c:pt>
                <c:pt idx="173">
                  <c:v>30</c:v>
                </c:pt>
                <c:pt idx="174">
                  <c:v>30</c:v>
                </c:pt>
                <c:pt idx="175">
                  <c:v>30</c:v>
                </c:pt>
                <c:pt idx="176">
                  <c:v>30</c:v>
                </c:pt>
                <c:pt idx="177">
                  <c:v>30</c:v>
                </c:pt>
                <c:pt idx="178">
                  <c:v>30</c:v>
                </c:pt>
                <c:pt idx="179">
                  <c:v>30</c:v>
                </c:pt>
                <c:pt idx="180">
                  <c:v>30</c:v>
                </c:pt>
                <c:pt idx="181">
                  <c:v>30</c:v>
                </c:pt>
                <c:pt idx="182">
                  <c:v>30</c:v>
                </c:pt>
                <c:pt idx="183">
                  <c:v>30</c:v>
                </c:pt>
                <c:pt idx="184">
                  <c:v>30</c:v>
                </c:pt>
                <c:pt idx="185">
                  <c:v>30</c:v>
                </c:pt>
                <c:pt idx="186">
                  <c:v>30</c:v>
                </c:pt>
                <c:pt idx="187">
                  <c:v>30</c:v>
                </c:pt>
                <c:pt idx="188">
                  <c:v>30</c:v>
                </c:pt>
                <c:pt idx="189">
                  <c:v>30</c:v>
                </c:pt>
                <c:pt idx="190">
                  <c:v>30</c:v>
                </c:pt>
                <c:pt idx="191">
                  <c:v>30</c:v>
                </c:pt>
                <c:pt idx="192">
                  <c:v>30</c:v>
                </c:pt>
                <c:pt idx="193">
                  <c:v>30</c:v>
                </c:pt>
                <c:pt idx="194">
                  <c:v>30</c:v>
                </c:pt>
                <c:pt idx="195">
                  <c:v>30</c:v>
                </c:pt>
                <c:pt idx="196">
                  <c:v>30</c:v>
                </c:pt>
                <c:pt idx="197">
                  <c:v>30</c:v>
                </c:pt>
                <c:pt idx="198">
                  <c:v>30</c:v>
                </c:pt>
                <c:pt idx="199">
                  <c:v>30</c:v>
                </c:pt>
                <c:pt idx="200">
                  <c:v>30</c:v>
                </c:pt>
                <c:pt idx="201">
                  <c:v>30</c:v>
                </c:pt>
                <c:pt idx="202">
                  <c:v>30</c:v>
                </c:pt>
                <c:pt idx="203">
                  <c:v>30</c:v>
                </c:pt>
                <c:pt idx="204">
                  <c:v>30</c:v>
                </c:pt>
                <c:pt idx="205">
                  <c:v>30</c:v>
                </c:pt>
                <c:pt idx="206">
                  <c:v>30</c:v>
                </c:pt>
                <c:pt idx="207">
                  <c:v>30</c:v>
                </c:pt>
                <c:pt idx="208">
                  <c:v>30</c:v>
                </c:pt>
                <c:pt idx="209">
                  <c:v>30</c:v>
                </c:pt>
                <c:pt idx="210">
                  <c:v>30</c:v>
                </c:pt>
                <c:pt idx="211">
                  <c:v>30</c:v>
                </c:pt>
                <c:pt idx="212">
                  <c:v>30</c:v>
                </c:pt>
                <c:pt idx="213">
                  <c:v>30</c:v>
                </c:pt>
                <c:pt idx="214">
                  <c:v>30</c:v>
                </c:pt>
                <c:pt idx="215">
                  <c:v>30</c:v>
                </c:pt>
                <c:pt idx="216">
                  <c:v>30</c:v>
                </c:pt>
                <c:pt idx="217">
                  <c:v>30</c:v>
                </c:pt>
                <c:pt idx="218">
                  <c:v>30</c:v>
                </c:pt>
                <c:pt idx="219">
                  <c:v>30</c:v>
                </c:pt>
                <c:pt idx="220">
                  <c:v>30</c:v>
                </c:pt>
                <c:pt idx="221">
                  <c:v>30</c:v>
                </c:pt>
                <c:pt idx="222">
                  <c:v>30</c:v>
                </c:pt>
                <c:pt idx="223">
                  <c:v>30</c:v>
                </c:pt>
                <c:pt idx="224">
                  <c:v>30</c:v>
                </c:pt>
                <c:pt idx="225">
                  <c:v>30</c:v>
                </c:pt>
                <c:pt idx="226">
                  <c:v>30</c:v>
                </c:pt>
                <c:pt idx="227">
                  <c:v>30</c:v>
                </c:pt>
                <c:pt idx="228">
                  <c:v>30</c:v>
                </c:pt>
                <c:pt idx="229">
                  <c:v>30</c:v>
                </c:pt>
                <c:pt idx="230">
                  <c:v>30</c:v>
                </c:pt>
                <c:pt idx="231">
                  <c:v>30</c:v>
                </c:pt>
                <c:pt idx="232">
                  <c:v>30</c:v>
                </c:pt>
                <c:pt idx="233">
                  <c:v>30</c:v>
                </c:pt>
                <c:pt idx="234">
                  <c:v>30</c:v>
                </c:pt>
                <c:pt idx="235">
                  <c:v>30</c:v>
                </c:pt>
                <c:pt idx="236">
                  <c:v>30</c:v>
                </c:pt>
                <c:pt idx="237">
                  <c:v>30</c:v>
                </c:pt>
                <c:pt idx="238">
                  <c:v>30</c:v>
                </c:pt>
                <c:pt idx="239">
                  <c:v>30</c:v>
                </c:pt>
                <c:pt idx="240">
                  <c:v>30</c:v>
                </c:pt>
                <c:pt idx="241">
                  <c:v>30</c:v>
                </c:pt>
                <c:pt idx="242">
                  <c:v>30</c:v>
                </c:pt>
                <c:pt idx="243">
                  <c:v>30</c:v>
                </c:pt>
                <c:pt idx="244">
                  <c:v>30</c:v>
                </c:pt>
                <c:pt idx="245">
                  <c:v>30</c:v>
                </c:pt>
                <c:pt idx="246">
                  <c:v>30</c:v>
                </c:pt>
                <c:pt idx="247">
                  <c:v>30</c:v>
                </c:pt>
                <c:pt idx="248">
                  <c:v>30</c:v>
                </c:pt>
                <c:pt idx="249">
                  <c:v>30</c:v>
                </c:pt>
                <c:pt idx="250">
                  <c:v>30</c:v>
                </c:pt>
                <c:pt idx="251">
                  <c:v>30</c:v>
                </c:pt>
              </c:numCache>
            </c:numRef>
          </c:val>
          <c:smooth val="0"/>
          <c:extLst>
            <c:ext xmlns:c16="http://schemas.microsoft.com/office/drawing/2014/chart" uri="{C3380CC4-5D6E-409C-BE32-E72D297353CC}">
              <c16:uniqueId val="{00000001-CE61-3744-8AA6-09C64BB3AFAF}"/>
            </c:ext>
          </c:extLst>
        </c:ser>
        <c:ser>
          <c:idx val="2"/>
          <c:order val="2"/>
          <c:tx>
            <c:strRef>
              <c:f>TSLA!$Q$6</c:f>
              <c:strCache>
                <c:ptCount val="1"/>
                <c:pt idx="0">
                  <c:v>Target Line</c:v>
                </c:pt>
              </c:strCache>
            </c:strRef>
          </c:tx>
          <c:spPr>
            <a:ln w="28575" cap="rnd">
              <a:solidFill>
                <a:schemeClr val="accent3"/>
              </a:solidFill>
              <a:round/>
            </a:ln>
            <a:effectLst/>
          </c:spPr>
          <c:marker>
            <c:symbol val="none"/>
          </c:marker>
          <c:cat>
            <c:numRef>
              <c:f>TSLA!$A$7:$A$258</c:f>
              <c:numCache>
                <c:formatCode>[$-1009]mmmm\ d\,\ yyyy;@</c:formatCode>
                <c:ptCount val="252"/>
                <c:pt idx="0">
                  <c:v>44599</c:v>
                </c:pt>
                <c:pt idx="1">
                  <c:v>44600</c:v>
                </c:pt>
                <c:pt idx="2">
                  <c:v>44601</c:v>
                </c:pt>
                <c:pt idx="3">
                  <c:v>44602</c:v>
                </c:pt>
                <c:pt idx="4">
                  <c:v>44603</c:v>
                </c:pt>
                <c:pt idx="5">
                  <c:v>44606</c:v>
                </c:pt>
                <c:pt idx="6">
                  <c:v>44607</c:v>
                </c:pt>
                <c:pt idx="7">
                  <c:v>44608</c:v>
                </c:pt>
                <c:pt idx="8">
                  <c:v>44609</c:v>
                </c:pt>
                <c:pt idx="9">
                  <c:v>44610</c:v>
                </c:pt>
                <c:pt idx="10">
                  <c:v>44614</c:v>
                </c:pt>
                <c:pt idx="11">
                  <c:v>44615</c:v>
                </c:pt>
                <c:pt idx="12">
                  <c:v>44616</c:v>
                </c:pt>
                <c:pt idx="13">
                  <c:v>44617</c:v>
                </c:pt>
                <c:pt idx="14">
                  <c:v>44620</c:v>
                </c:pt>
                <c:pt idx="15">
                  <c:v>44621</c:v>
                </c:pt>
                <c:pt idx="16">
                  <c:v>44622</c:v>
                </c:pt>
                <c:pt idx="17">
                  <c:v>44623</c:v>
                </c:pt>
                <c:pt idx="18">
                  <c:v>44624</c:v>
                </c:pt>
                <c:pt idx="19">
                  <c:v>44627</c:v>
                </c:pt>
                <c:pt idx="20">
                  <c:v>44628</c:v>
                </c:pt>
                <c:pt idx="21">
                  <c:v>44629</c:v>
                </c:pt>
                <c:pt idx="22">
                  <c:v>44630</c:v>
                </c:pt>
                <c:pt idx="23">
                  <c:v>44631</c:v>
                </c:pt>
                <c:pt idx="24">
                  <c:v>44634</c:v>
                </c:pt>
                <c:pt idx="25">
                  <c:v>44635</c:v>
                </c:pt>
                <c:pt idx="26">
                  <c:v>44636</c:v>
                </c:pt>
                <c:pt idx="27">
                  <c:v>44637</c:v>
                </c:pt>
                <c:pt idx="28">
                  <c:v>44638</c:v>
                </c:pt>
                <c:pt idx="29">
                  <c:v>44641</c:v>
                </c:pt>
                <c:pt idx="30">
                  <c:v>44642</c:v>
                </c:pt>
                <c:pt idx="31">
                  <c:v>44643</c:v>
                </c:pt>
                <c:pt idx="32">
                  <c:v>44644</c:v>
                </c:pt>
                <c:pt idx="33">
                  <c:v>44645</c:v>
                </c:pt>
                <c:pt idx="34">
                  <c:v>44648</c:v>
                </c:pt>
                <c:pt idx="35">
                  <c:v>44649</c:v>
                </c:pt>
                <c:pt idx="36">
                  <c:v>44650</c:v>
                </c:pt>
                <c:pt idx="37">
                  <c:v>44651</c:v>
                </c:pt>
                <c:pt idx="38">
                  <c:v>44652</c:v>
                </c:pt>
                <c:pt idx="39">
                  <c:v>44655</c:v>
                </c:pt>
                <c:pt idx="40">
                  <c:v>44656</c:v>
                </c:pt>
                <c:pt idx="41">
                  <c:v>44657</c:v>
                </c:pt>
                <c:pt idx="42">
                  <c:v>44658</c:v>
                </c:pt>
                <c:pt idx="43">
                  <c:v>44659</c:v>
                </c:pt>
                <c:pt idx="44">
                  <c:v>44662</c:v>
                </c:pt>
                <c:pt idx="45">
                  <c:v>44663</c:v>
                </c:pt>
                <c:pt idx="46">
                  <c:v>44664</c:v>
                </c:pt>
                <c:pt idx="47">
                  <c:v>44665</c:v>
                </c:pt>
                <c:pt idx="48">
                  <c:v>44669</c:v>
                </c:pt>
                <c:pt idx="49">
                  <c:v>44670</c:v>
                </c:pt>
                <c:pt idx="50">
                  <c:v>44671</c:v>
                </c:pt>
                <c:pt idx="51">
                  <c:v>44672</c:v>
                </c:pt>
                <c:pt idx="52">
                  <c:v>44673</c:v>
                </c:pt>
                <c:pt idx="53">
                  <c:v>44676</c:v>
                </c:pt>
                <c:pt idx="54">
                  <c:v>44677</c:v>
                </c:pt>
                <c:pt idx="55">
                  <c:v>44678</c:v>
                </c:pt>
                <c:pt idx="56">
                  <c:v>44679</c:v>
                </c:pt>
                <c:pt idx="57">
                  <c:v>44680</c:v>
                </c:pt>
                <c:pt idx="58">
                  <c:v>44683</c:v>
                </c:pt>
                <c:pt idx="59">
                  <c:v>44684</c:v>
                </c:pt>
                <c:pt idx="60">
                  <c:v>44685</c:v>
                </c:pt>
                <c:pt idx="61">
                  <c:v>44686</c:v>
                </c:pt>
                <c:pt idx="62">
                  <c:v>44687</c:v>
                </c:pt>
                <c:pt idx="63">
                  <c:v>44690</c:v>
                </c:pt>
                <c:pt idx="64">
                  <c:v>44691</c:v>
                </c:pt>
                <c:pt idx="65">
                  <c:v>44692</c:v>
                </c:pt>
                <c:pt idx="66">
                  <c:v>44693</c:v>
                </c:pt>
                <c:pt idx="67">
                  <c:v>44694</c:v>
                </c:pt>
                <c:pt idx="68">
                  <c:v>44697</c:v>
                </c:pt>
                <c:pt idx="69">
                  <c:v>44698</c:v>
                </c:pt>
                <c:pt idx="70">
                  <c:v>44699</c:v>
                </c:pt>
                <c:pt idx="71">
                  <c:v>44700</c:v>
                </c:pt>
                <c:pt idx="72">
                  <c:v>44701</c:v>
                </c:pt>
                <c:pt idx="73">
                  <c:v>44704</c:v>
                </c:pt>
                <c:pt idx="74">
                  <c:v>44705</c:v>
                </c:pt>
                <c:pt idx="75">
                  <c:v>44706</c:v>
                </c:pt>
                <c:pt idx="76">
                  <c:v>44707</c:v>
                </c:pt>
                <c:pt idx="77">
                  <c:v>44708</c:v>
                </c:pt>
                <c:pt idx="78">
                  <c:v>44712</c:v>
                </c:pt>
                <c:pt idx="79">
                  <c:v>44713</c:v>
                </c:pt>
                <c:pt idx="80">
                  <c:v>44714</c:v>
                </c:pt>
                <c:pt idx="81">
                  <c:v>44715</c:v>
                </c:pt>
                <c:pt idx="82">
                  <c:v>44718</c:v>
                </c:pt>
                <c:pt idx="83">
                  <c:v>44719</c:v>
                </c:pt>
                <c:pt idx="84">
                  <c:v>44720</c:v>
                </c:pt>
                <c:pt idx="85">
                  <c:v>44721</c:v>
                </c:pt>
                <c:pt idx="86">
                  <c:v>44722</c:v>
                </c:pt>
                <c:pt idx="87">
                  <c:v>44725</c:v>
                </c:pt>
                <c:pt idx="88">
                  <c:v>44726</c:v>
                </c:pt>
                <c:pt idx="89">
                  <c:v>44727</c:v>
                </c:pt>
                <c:pt idx="90">
                  <c:v>44728</c:v>
                </c:pt>
                <c:pt idx="91">
                  <c:v>44729</c:v>
                </c:pt>
                <c:pt idx="92">
                  <c:v>44733</c:v>
                </c:pt>
                <c:pt idx="93">
                  <c:v>44734</c:v>
                </c:pt>
                <c:pt idx="94">
                  <c:v>44735</c:v>
                </c:pt>
                <c:pt idx="95">
                  <c:v>44736</c:v>
                </c:pt>
                <c:pt idx="96">
                  <c:v>44739</c:v>
                </c:pt>
                <c:pt idx="97">
                  <c:v>44740</c:v>
                </c:pt>
                <c:pt idx="98">
                  <c:v>44741</c:v>
                </c:pt>
                <c:pt idx="99">
                  <c:v>44742</c:v>
                </c:pt>
                <c:pt idx="100">
                  <c:v>44743</c:v>
                </c:pt>
                <c:pt idx="101">
                  <c:v>44747</c:v>
                </c:pt>
                <c:pt idx="102">
                  <c:v>44748</c:v>
                </c:pt>
                <c:pt idx="103">
                  <c:v>44749</c:v>
                </c:pt>
                <c:pt idx="104">
                  <c:v>44750</c:v>
                </c:pt>
                <c:pt idx="105">
                  <c:v>44753</c:v>
                </c:pt>
                <c:pt idx="106">
                  <c:v>44754</c:v>
                </c:pt>
                <c:pt idx="107">
                  <c:v>44755</c:v>
                </c:pt>
                <c:pt idx="108">
                  <c:v>44756</c:v>
                </c:pt>
                <c:pt idx="109">
                  <c:v>44757</c:v>
                </c:pt>
                <c:pt idx="110">
                  <c:v>44760</c:v>
                </c:pt>
                <c:pt idx="111">
                  <c:v>44761</c:v>
                </c:pt>
                <c:pt idx="112">
                  <c:v>44762</c:v>
                </c:pt>
                <c:pt idx="113">
                  <c:v>44763</c:v>
                </c:pt>
                <c:pt idx="114">
                  <c:v>44764</c:v>
                </c:pt>
                <c:pt idx="115">
                  <c:v>44767</c:v>
                </c:pt>
                <c:pt idx="116">
                  <c:v>44768</c:v>
                </c:pt>
                <c:pt idx="117">
                  <c:v>44769</c:v>
                </c:pt>
                <c:pt idx="118">
                  <c:v>44770</c:v>
                </c:pt>
                <c:pt idx="119">
                  <c:v>44771</c:v>
                </c:pt>
                <c:pt idx="120">
                  <c:v>44774</c:v>
                </c:pt>
                <c:pt idx="121">
                  <c:v>44775</c:v>
                </c:pt>
                <c:pt idx="122">
                  <c:v>44776</c:v>
                </c:pt>
                <c:pt idx="123">
                  <c:v>44777</c:v>
                </c:pt>
                <c:pt idx="124">
                  <c:v>44778</c:v>
                </c:pt>
                <c:pt idx="125">
                  <c:v>44781</c:v>
                </c:pt>
                <c:pt idx="126">
                  <c:v>44782</c:v>
                </c:pt>
                <c:pt idx="127">
                  <c:v>44783</c:v>
                </c:pt>
                <c:pt idx="128">
                  <c:v>44784</c:v>
                </c:pt>
                <c:pt idx="129">
                  <c:v>44785</c:v>
                </c:pt>
                <c:pt idx="130">
                  <c:v>44788</c:v>
                </c:pt>
                <c:pt idx="131">
                  <c:v>44789</c:v>
                </c:pt>
                <c:pt idx="132">
                  <c:v>44790</c:v>
                </c:pt>
                <c:pt idx="133">
                  <c:v>44791</c:v>
                </c:pt>
                <c:pt idx="134">
                  <c:v>44792</c:v>
                </c:pt>
                <c:pt idx="135">
                  <c:v>44795</c:v>
                </c:pt>
                <c:pt idx="136">
                  <c:v>44796</c:v>
                </c:pt>
                <c:pt idx="137">
                  <c:v>44797</c:v>
                </c:pt>
                <c:pt idx="138">
                  <c:v>44798</c:v>
                </c:pt>
                <c:pt idx="139">
                  <c:v>44799</c:v>
                </c:pt>
                <c:pt idx="140">
                  <c:v>44802</c:v>
                </c:pt>
                <c:pt idx="141">
                  <c:v>44803</c:v>
                </c:pt>
                <c:pt idx="142">
                  <c:v>44804</c:v>
                </c:pt>
                <c:pt idx="143">
                  <c:v>44805</c:v>
                </c:pt>
                <c:pt idx="144">
                  <c:v>44806</c:v>
                </c:pt>
                <c:pt idx="145">
                  <c:v>44810</c:v>
                </c:pt>
                <c:pt idx="146">
                  <c:v>44811</c:v>
                </c:pt>
                <c:pt idx="147">
                  <c:v>44812</c:v>
                </c:pt>
                <c:pt idx="148">
                  <c:v>44813</c:v>
                </c:pt>
                <c:pt idx="149">
                  <c:v>44816</c:v>
                </c:pt>
                <c:pt idx="150">
                  <c:v>44817</c:v>
                </c:pt>
                <c:pt idx="151">
                  <c:v>44818</c:v>
                </c:pt>
                <c:pt idx="152">
                  <c:v>44819</c:v>
                </c:pt>
                <c:pt idx="153">
                  <c:v>44820</c:v>
                </c:pt>
                <c:pt idx="154">
                  <c:v>44823</c:v>
                </c:pt>
                <c:pt idx="155">
                  <c:v>44824</c:v>
                </c:pt>
                <c:pt idx="156">
                  <c:v>44825</c:v>
                </c:pt>
                <c:pt idx="157">
                  <c:v>44826</c:v>
                </c:pt>
                <c:pt idx="158">
                  <c:v>44827</c:v>
                </c:pt>
                <c:pt idx="159">
                  <c:v>44830</c:v>
                </c:pt>
                <c:pt idx="160">
                  <c:v>44831</c:v>
                </c:pt>
                <c:pt idx="161">
                  <c:v>44832</c:v>
                </c:pt>
                <c:pt idx="162">
                  <c:v>44833</c:v>
                </c:pt>
                <c:pt idx="163">
                  <c:v>44834</c:v>
                </c:pt>
                <c:pt idx="164">
                  <c:v>44837</c:v>
                </c:pt>
                <c:pt idx="165">
                  <c:v>44838</c:v>
                </c:pt>
                <c:pt idx="166">
                  <c:v>44839</c:v>
                </c:pt>
                <c:pt idx="167">
                  <c:v>44840</c:v>
                </c:pt>
                <c:pt idx="168">
                  <c:v>44841</c:v>
                </c:pt>
                <c:pt idx="169">
                  <c:v>44844</c:v>
                </c:pt>
                <c:pt idx="170">
                  <c:v>44845</c:v>
                </c:pt>
                <c:pt idx="171">
                  <c:v>44846</c:v>
                </c:pt>
                <c:pt idx="172">
                  <c:v>44847</c:v>
                </c:pt>
                <c:pt idx="173">
                  <c:v>44848</c:v>
                </c:pt>
                <c:pt idx="174">
                  <c:v>44851</c:v>
                </c:pt>
                <c:pt idx="175">
                  <c:v>44852</c:v>
                </c:pt>
                <c:pt idx="176">
                  <c:v>44853</c:v>
                </c:pt>
                <c:pt idx="177">
                  <c:v>44854</c:v>
                </c:pt>
                <c:pt idx="178">
                  <c:v>44855</c:v>
                </c:pt>
                <c:pt idx="179">
                  <c:v>44858</c:v>
                </c:pt>
                <c:pt idx="180">
                  <c:v>44859</c:v>
                </c:pt>
                <c:pt idx="181">
                  <c:v>44860</c:v>
                </c:pt>
                <c:pt idx="182">
                  <c:v>44861</c:v>
                </c:pt>
                <c:pt idx="183">
                  <c:v>44862</c:v>
                </c:pt>
                <c:pt idx="184">
                  <c:v>44865</c:v>
                </c:pt>
                <c:pt idx="185">
                  <c:v>44866</c:v>
                </c:pt>
                <c:pt idx="186">
                  <c:v>44867</c:v>
                </c:pt>
                <c:pt idx="187">
                  <c:v>44868</c:v>
                </c:pt>
                <c:pt idx="188">
                  <c:v>44869</c:v>
                </c:pt>
                <c:pt idx="189">
                  <c:v>44872</c:v>
                </c:pt>
                <c:pt idx="190">
                  <c:v>44873</c:v>
                </c:pt>
                <c:pt idx="191">
                  <c:v>44874</c:v>
                </c:pt>
                <c:pt idx="192">
                  <c:v>44875</c:v>
                </c:pt>
                <c:pt idx="193">
                  <c:v>44876</c:v>
                </c:pt>
                <c:pt idx="194">
                  <c:v>44879</c:v>
                </c:pt>
                <c:pt idx="195">
                  <c:v>44880</c:v>
                </c:pt>
                <c:pt idx="196">
                  <c:v>44881</c:v>
                </c:pt>
                <c:pt idx="197">
                  <c:v>44882</c:v>
                </c:pt>
                <c:pt idx="198">
                  <c:v>44883</c:v>
                </c:pt>
                <c:pt idx="199">
                  <c:v>44886</c:v>
                </c:pt>
                <c:pt idx="200">
                  <c:v>44887</c:v>
                </c:pt>
                <c:pt idx="201">
                  <c:v>44888</c:v>
                </c:pt>
                <c:pt idx="202">
                  <c:v>44890</c:v>
                </c:pt>
                <c:pt idx="203">
                  <c:v>44893</c:v>
                </c:pt>
                <c:pt idx="204">
                  <c:v>44894</c:v>
                </c:pt>
                <c:pt idx="205">
                  <c:v>44895</c:v>
                </c:pt>
                <c:pt idx="206">
                  <c:v>44896</c:v>
                </c:pt>
                <c:pt idx="207">
                  <c:v>44897</c:v>
                </c:pt>
                <c:pt idx="208">
                  <c:v>44900</c:v>
                </c:pt>
                <c:pt idx="209">
                  <c:v>44901</c:v>
                </c:pt>
                <c:pt idx="210">
                  <c:v>44902</c:v>
                </c:pt>
                <c:pt idx="211">
                  <c:v>44903</c:v>
                </c:pt>
                <c:pt idx="212">
                  <c:v>44904</c:v>
                </c:pt>
                <c:pt idx="213">
                  <c:v>44907</c:v>
                </c:pt>
                <c:pt idx="214">
                  <c:v>44908</c:v>
                </c:pt>
                <c:pt idx="215">
                  <c:v>44909</c:v>
                </c:pt>
                <c:pt idx="216">
                  <c:v>44910</c:v>
                </c:pt>
                <c:pt idx="217">
                  <c:v>44911</c:v>
                </c:pt>
                <c:pt idx="218">
                  <c:v>44914</c:v>
                </c:pt>
                <c:pt idx="219">
                  <c:v>44915</c:v>
                </c:pt>
                <c:pt idx="220">
                  <c:v>44916</c:v>
                </c:pt>
                <c:pt idx="221">
                  <c:v>44917</c:v>
                </c:pt>
                <c:pt idx="222">
                  <c:v>44918</c:v>
                </c:pt>
                <c:pt idx="223">
                  <c:v>44922</c:v>
                </c:pt>
                <c:pt idx="224">
                  <c:v>44923</c:v>
                </c:pt>
                <c:pt idx="225">
                  <c:v>44924</c:v>
                </c:pt>
                <c:pt idx="226">
                  <c:v>44925</c:v>
                </c:pt>
                <c:pt idx="227">
                  <c:v>44929</c:v>
                </c:pt>
                <c:pt idx="228">
                  <c:v>44930</c:v>
                </c:pt>
                <c:pt idx="229">
                  <c:v>44931</c:v>
                </c:pt>
                <c:pt idx="230">
                  <c:v>44932</c:v>
                </c:pt>
                <c:pt idx="231">
                  <c:v>44935</c:v>
                </c:pt>
                <c:pt idx="232">
                  <c:v>44936</c:v>
                </c:pt>
                <c:pt idx="233">
                  <c:v>44937</c:v>
                </c:pt>
                <c:pt idx="234">
                  <c:v>44938</c:v>
                </c:pt>
                <c:pt idx="235">
                  <c:v>44939</c:v>
                </c:pt>
                <c:pt idx="236">
                  <c:v>44943</c:v>
                </c:pt>
                <c:pt idx="237">
                  <c:v>44944</c:v>
                </c:pt>
                <c:pt idx="238">
                  <c:v>44945</c:v>
                </c:pt>
                <c:pt idx="239">
                  <c:v>44946</c:v>
                </c:pt>
                <c:pt idx="240">
                  <c:v>44949</c:v>
                </c:pt>
                <c:pt idx="241">
                  <c:v>44950</c:v>
                </c:pt>
                <c:pt idx="242">
                  <c:v>44951</c:v>
                </c:pt>
                <c:pt idx="243">
                  <c:v>44952</c:v>
                </c:pt>
                <c:pt idx="244">
                  <c:v>44953</c:v>
                </c:pt>
                <c:pt idx="245">
                  <c:v>44956</c:v>
                </c:pt>
                <c:pt idx="246">
                  <c:v>44957</c:v>
                </c:pt>
                <c:pt idx="247">
                  <c:v>44958</c:v>
                </c:pt>
                <c:pt idx="248">
                  <c:v>44959</c:v>
                </c:pt>
                <c:pt idx="249">
                  <c:v>44960</c:v>
                </c:pt>
                <c:pt idx="250">
                  <c:v>44963</c:v>
                </c:pt>
                <c:pt idx="251">
                  <c:v>44964</c:v>
                </c:pt>
              </c:numCache>
            </c:numRef>
          </c:cat>
          <c:val>
            <c:numRef>
              <c:f>TSLA!$Q$7:$Q$258</c:f>
              <c:numCache>
                <c:formatCode>General</c:formatCode>
                <c:ptCount val="252"/>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pt idx="128">
                  <c:v>70</c:v>
                </c:pt>
                <c:pt idx="129">
                  <c:v>70</c:v>
                </c:pt>
                <c:pt idx="130">
                  <c:v>70</c:v>
                </c:pt>
                <c:pt idx="131">
                  <c:v>70</c:v>
                </c:pt>
                <c:pt idx="132">
                  <c:v>70</c:v>
                </c:pt>
                <c:pt idx="133">
                  <c:v>70</c:v>
                </c:pt>
                <c:pt idx="134">
                  <c:v>70</c:v>
                </c:pt>
                <c:pt idx="135">
                  <c:v>70</c:v>
                </c:pt>
                <c:pt idx="136">
                  <c:v>70</c:v>
                </c:pt>
                <c:pt idx="137">
                  <c:v>70</c:v>
                </c:pt>
                <c:pt idx="138">
                  <c:v>70</c:v>
                </c:pt>
                <c:pt idx="139">
                  <c:v>70</c:v>
                </c:pt>
                <c:pt idx="140">
                  <c:v>70</c:v>
                </c:pt>
                <c:pt idx="141">
                  <c:v>70</c:v>
                </c:pt>
                <c:pt idx="142">
                  <c:v>70</c:v>
                </c:pt>
                <c:pt idx="143">
                  <c:v>70</c:v>
                </c:pt>
                <c:pt idx="144">
                  <c:v>70</c:v>
                </c:pt>
                <c:pt idx="145">
                  <c:v>70</c:v>
                </c:pt>
                <c:pt idx="146">
                  <c:v>70</c:v>
                </c:pt>
                <c:pt idx="147">
                  <c:v>70</c:v>
                </c:pt>
                <c:pt idx="148">
                  <c:v>70</c:v>
                </c:pt>
                <c:pt idx="149">
                  <c:v>70</c:v>
                </c:pt>
                <c:pt idx="150">
                  <c:v>70</c:v>
                </c:pt>
                <c:pt idx="151">
                  <c:v>70</c:v>
                </c:pt>
                <c:pt idx="152">
                  <c:v>70</c:v>
                </c:pt>
                <c:pt idx="153">
                  <c:v>70</c:v>
                </c:pt>
                <c:pt idx="154">
                  <c:v>70</c:v>
                </c:pt>
                <c:pt idx="155">
                  <c:v>70</c:v>
                </c:pt>
                <c:pt idx="156">
                  <c:v>70</c:v>
                </c:pt>
                <c:pt idx="157">
                  <c:v>70</c:v>
                </c:pt>
                <c:pt idx="158">
                  <c:v>70</c:v>
                </c:pt>
                <c:pt idx="159">
                  <c:v>70</c:v>
                </c:pt>
                <c:pt idx="160">
                  <c:v>70</c:v>
                </c:pt>
                <c:pt idx="161">
                  <c:v>70</c:v>
                </c:pt>
                <c:pt idx="162">
                  <c:v>70</c:v>
                </c:pt>
                <c:pt idx="163">
                  <c:v>70</c:v>
                </c:pt>
                <c:pt idx="164">
                  <c:v>70</c:v>
                </c:pt>
                <c:pt idx="165">
                  <c:v>70</c:v>
                </c:pt>
                <c:pt idx="166">
                  <c:v>70</c:v>
                </c:pt>
                <c:pt idx="167">
                  <c:v>70</c:v>
                </c:pt>
                <c:pt idx="168">
                  <c:v>70</c:v>
                </c:pt>
                <c:pt idx="169">
                  <c:v>70</c:v>
                </c:pt>
                <c:pt idx="170">
                  <c:v>70</c:v>
                </c:pt>
                <c:pt idx="171">
                  <c:v>70</c:v>
                </c:pt>
                <c:pt idx="172">
                  <c:v>70</c:v>
                </c:pt>
                <c:pt idx="173">
                  <c:v>70</c:v>
                </c:pt>
                <c:pt idx="174">
                  <c:v>70</c:v>
                </c:pt>
                <c:pt idx="175">
                  <c:v>70</c:v>
                </c:pt>
                <c:pt idx="176">
                  <c:v>70</c:v>
                </c:pt>
                <c:pt idx="177">
                  <c:v>70</c:v>
                </c:pt>
                <c:pt idx="178">
                  <c:v>70</c:v>
                </c:pt>
                <c:pt idx="179">
                  <c:v>70</c:v>
                </c:pt>
                <c:pt idx="180">
                  <c:v>70</c:v>
                </c:pt>
                <c:pt idx="181">
                  <c:v>70</c:v>
                </c:pt>
                <c:pt idx="182">
                  <c:v>70</c:v>
                </c:pt>
                <c:pt idx="183">
                  <c:v>70</c:v>
                </c:pt>
                <c:pt idx="184">
                  <c:v>70</c:v>
                </c:pt>
                <c:pt idx="185">
                  <c:v>70</c:v>
                </c:pt>
                <c:pt idx="186">
                  <c:v>70</c:v>
                </c:pt>
                <c:pt idx="187">
                  <c:v>70</c:v>
                </c:pt>
                <c:pt idx="188">
                  <c:v>70</c:v>
                </c:pt>
                <c:pt idx="189">
                  <c:v>70</c:v>
                </c:pt>
                <c:pt idx="190">
                  <c:v>70</c:v>
                </c:pt>
                <c:pt idx="191">
                  <c:v>70</c:v>
                </c:pt>
                <c:pt idx="192">
                  <c:v>70</c:v>
                </c:pt>
                <c:pt idx="193">
                  <c:v>70</c:v>
                </c:pt>
                <c:pt idx="194">
                  <c:v>70</c:v>
                </c:pt>
                <c:pt idx="195">
                  <c:v>70</c:v>
                </c:pt>
                <c:pt idx="196">
                  <c:v>70</c:v>
                </c:pt>
                <c:pt idx="197">
                  <c:v>70</c:v>
                </c:pt>
                <c:pt idx="198">
                  <c:v>70</c:v>
                </c:pt>
                <c:pt idx="199">
                  <c:v>70</c:v>
                </c:pt>
                <c:pt idx="200">
                  <c:v>70</c:v>
                </c:pt>
                <c:pt idx="201">
                  <c:v>70</c:v>
                </c:pt>
                <c:pt idx="202">
                  <c:v>70</c:v>
                </c:pt>
                <c:pt idx="203">
                  <c:v>70</c:v>
                </c:pt>
                <c:pt idx="204">
                  <c:v>70</c:v>
                </c:pt>
                <c:pt idx="205">
                  <c:v>70</c:v>
                </c:pt>
                <c:pt idx="206">
                  <c:v>70</c:v>
                </c:pt>
                <c:pt idx="207">
                  <c:v>70</c:v>
                </c:pt>
                <c:pt idx="208">
                  <c:v>70</c:v>
                </c:pt>
                <c:pt idx="209">
                  <c:v>70</c:v>
                </c:pt>
                <c:pt idx="210">
                  <c:v>70</c:v>
                </c:pt>
                <c:pt idx="211">
                  <c:v>70</c:v>
                </c:pt>
                <c:pt idx="212">
                  <c:v>70</c:v>
                </c:pt>
                <c:pt idx="213">
                  <c:v>70</c:v>
                </c:pt>
                <c:pt idx="214">
                  <c:v>70</c:v>
                </c:pt>
                <c:pt idx="215">
                  <c:v>70</c:v>
                </c:pt>
                <c:pt idx="216">
                  <c:v>70</c:v>
                </c:pt>
                <c:pt idx="217">
                  <c:v>70</c:v>
                </c:pt>
                <c:pt idx="218">
                  <c:v>70</c:v>
                </c:pt>
                <c:pt idx="219">
                  <c:v>70</c:v>
                </c:pt>
                <c:pt idx="220">
                  <c:v>70</c:v>
                </c:pt>
                <c:pt idx="221">
                  <c:v>70</c:v>
                </c:pt>
                <c:pt idx="222">
                  <c:v>70</c:v>
                </c:pt>
                <c:pt idx="223">
                  <c:v>70</c:v>
                </c:pt>
                <c:pt idx="224">
                  <c:v>70</c:v>
                </c:pt>
                <c:pt idx="225">
                  <c:v>70</c:v>
                </c:pt>
                <c:pt idx="226">
                  <c:v>70</c:v>
                </c:pt>
                <c:pt idx="227">
                  <c:v>70</c:v>
                </c:pt>
                <c:pt idx="228">
                  <c:v>70</c:v>
                </c:pt>
                <c:pt idx="229">
                  <c:v>70</c:v>
                </c:pt>
                <c:pt idx="230">
                  <c:v>70</c:v>
                </c:pt>
                <c:pt idx="231">
                  <c:v>70</c:v>
                </c:pt>
                <c:pt idx="232">
                  <c:v>70</c:v>
                </c:pt>
                <c:pt idx="233">
                  <c:v>70</c:v>
                </c:pt>
                <c:pt idx="234">
                  <c:v>70</c:v>
                </c:pt>
                <c:pt idx="235">
                  <c:v>70</c:v>
                </c:pt>
                <c:pt idx="236">
                  <c:v>70</c:v>
                </c:pt>
                <c:pt idx="237">
                  <c:v>70</c:v>
                </c:pt>
                <c:pt idx="238">
                  <c:v>70</c:v>
                </c:pt>
                <c:pt idx="239">
                  <c:v>70</c:v>
                </c:pt>
                <c:pt idx="240">
                  <c:v>70</c:v>
                </c:pt>
                <c:pt idx="241">
                  <c:v>70</c:v>
                </c:pt>
                <c:pt idx="242">
                  <c:v>70</c:v>
                </c:pt>
                <c:pt idx="243">
                  <c:v>70</c:v>
                </c:pt>
                <c:pt idx="244">
                  <c:v>70</c:v>
                </c:pt>
                <c:pt idx="245">
                  <c:v>70</c:v>
                </c:pt>
                <c:pt idx="246">
                  <c:v>70</c:v>
                </c:pt>
                <c:pt idx="247">
                  <c:v>70</c:v>
                </c:pt>
                <c:pt idx="248">
                  <c:v>70</c:v>
                </c:pt>
                <c:pt idx="249">
                  <c:v>70</c:v>
                </c:pt>
                <c:pt idx="250">
                  <c:v>70</c:v>
                </c:pt>
                <c:pt idx="251">
                  <c:v>70</c:v>
                </c:pt>
              </c:numCache>
            </c:numRef>
          </c:val>
          <c:smooth val="0"/>
          <c:extLst>
            <c:ext xmlns:c16="http://schemas.microsoft.com/office/drawing/2014/chart" uri="{C3380CC4-5D6E-409C-BE32-E72D297353CC}">
              <c16:uniqueId val="{00000002-CE61-3744-8AA6-09C64BB3AFAF}"/>
            </c:ext>
          </c:extLst>
        </c:ser>
        <c:dLbls>
          <c:showLegendKey val="0"/>
          <c:showVal val="0"/>
          <c:showCatName val="0"/>
          <c:showSerName val="0"/>
          <c:showPercent val="0"/>
          <c:showBubbleSize val="0"/>
        </c:dLbls>
        <c:smooth val="0"/>
        <c:axId val="2116368912"/>
        <c:axId val="2116854560"/>
      </c:lineChart>
      <c:dateAx>
        <c:axId val="211636891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1009]mmmm\ 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854560"/>
        <c:crosses val="autoZero"/>
        <c:auto val="1"/>
        <c:lblOffset val="100"/>
        <c:baseTimeUnit val="days"/>
      </c:dateAx>
      <c:valAx>
        <c:axId val="211685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RSI</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36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TSLA Closing</a:t>
            </a:r>
            <a:r>
              <a:rPr lang="en-US" sz="1600" b="1" baseline="0"/>
              <a:t> Price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TSLA!$E$6</c:f>
              <c:strCache>
                <c:ptCount val="1"/>
                <c:pt idx="0">
                  <c:v>Close</c:v>
                </c:pt>
              </c:strCache>
            </c:strRef>
          </c:tx>
          <c:spPr>
            <a:ln w="28575" cap="rnd">
              <a:solidFill>
                <a:schemeClr val="accent1"/>
              </a:solidFill>
              <a:round/>
            </a:ln>
            <a:effectLst/>
          </c:spPr>
          <c:marker>
            <c:symbol val="none"/>
          </c:marker>
          <c:cat>
            <c:numRef>
              <c:f>TSLA!$A$7:$A$258</c:f>
              <c:numCache>
                <c:formatCode>[$-1009]mmmm\ d\,\ yyyy;@</c:formatCode>
                <c:ptCount val="252"/>
                <c:pt idx="0">
                  <c:v>44599</c:v>
                </c:pt>
                <c:pt idx="1">
                  <c:v>44600</c:v>
                </c:pt>
                <c:pt idx="2">
                  <c:v>44601</c:v>
                </c:pt>
                <c:pt idx="3">
                  <c:v>44602</c:v>
                </c:pt>
                <c:pt idx="4">
                  <c:v>44603</c:v>
                </c:pt>
                <c:pt idx="5">
                  <c:v>44606</c:v>
                </c:pt>
                <c:pt idx="6">
                  <c:v>44607</c:v>
                </c:pt>
                <c:pt idx="7">
                  <c:v>44608</c:v>
                </c:pt>
                <c:pt idx="8">
                  <c:v>44609</c:v>
                </c:pt>
                <c:pt idx="9">
                  <c:v>44610</c:v>
                </c:pt>
                <c:pt idx="10">
                  <c:v>44614</c:v>
                </c:pt>
                <c:pt idx="11">
                  <c:v>44615</c:v>
                </c:pt>
                <c:pt idx="12">
                  <c:v>44616</c:v>
                </c:pt>
                <c:pt idx="13">
                  <c:v>44617</c:v>
                </c:pt>
                <c:pt idx="14">
                  <c:v>44620</c:v>
                </c:pt>
                <c:pt idx="15">
                  <c:v>44621</c:v>
                </c:pt>
                <c:pt idx="16">
                  <c:v>44622</c:v>
                </c:pt>
                <c:pt idx="17">
                  <c:v>44623</c:v>
                </c:pt>
                <c:pt idx="18">
                  <c:v>44624</c:v>
                </c:pt>
                <c:pt idx="19">
                  <c:v>44627</c:v>
                </c:pt>
                <c:pt idx="20">
                  <c:v>44628</c:v>
                </c:pt>
                <c:pt idx="21">
                  <c:v>44629</c:v>
                </c:pt>
                <c:pt idx="22">
                  <c:v>44630</c:v>
                </c:pt>
                <c:pt idx="23">
                  <c:v>44631</c:v>
                </c:pt>
                <c:pt idx="24">
                  <c:v>44634</c:v>
                </c:pt>
                <c:pt idx="25">
                  <c:v>44635</c:v>
                </c:pt>
                <c:pt idx="26">
                  <c:v>44636</c:v>
                </c:pt>
                <c:pt idx="27">
                  <c:v>44637</c:v>
                </c:pt>
                <c:pt idx="28">
                  <c:v>44638</c:v>
                </c:pt>
                <c:pt idx="29">
                  <c:v>44641</c:v>
                </c:pt>
                <c:pt idx="30">
                  <c:v>44642</c:v>
                </c:pt>
                <c:pt idx="31">
                  <c:v>44643</c:v>
                </c:pt>
                <c:pt idx="32">
                  <c:v>44644</c:v>
                </c:pt>
                <c:pt idx="33">
                  <c:v>44645</c:v>
                </c:pt>
                <c:pt idx="34">
                  <c:v>44648</c:v>
                </c:pt>
                <c:pt idx="35">
                  <c:v>44649</c:v>
                </c:pt>
                <c:pt idx="36">
                  <c:v>44650</c:v>
                </c:pt>
                <c:pt idx="37">
                  <c:v>44651</c:v>
                </c:pt>
                <c:pt idx="38">
                  <c:v>44652</c:v>
                </c:pt>
                <c:pt idx="39">
                  <c:v>44655</c:v>
                </c:pt>
                <c:pt idx="40">
                  <c:v>44656</c:v>
                </c:pt>
                <c:pt idx="41">
                  <c:v>44657</c:v>
                </c:pt>
                <c:pt idx="42">
                  <c:v>44658</c:v>
                </c:pt>
                <c:pt idx="43">
                  <c:v>44659</c:v>
                </c:pt>
                <c:pt idx="44">
                  <c:v>44662</c:v>
                </c:pt>
                <c:pt idx="45">
                  <c:v>44663</c:v>
                </c:pt>
                <c:pt idx="46">
                  <c:v>44664</c:v>
                </c:pt>
                <c:pt idx="47">
                  <c:v>44665</c:v>
                </c:pt>
                <c:pt idx="48">
                  <c:v>44669</c:v>
                </c:pt>
                <c:pt idx="49">
                  <c:v>44670</c:v>
                </c:pt>
                <c:pt idx="50">
                  <c:v>44671</c:v>
                </c:pt>
                <c:pt idx="51">
                  <c:v>44672</c:v>
                </c:pt>
                <c:pt idx="52">
                  <c:v>44673</c:v>
                </c:pt>
                <c:pt idx="53">
                  <c:v>44676</c:v>
                </c:pt>
                <c:pt idx="54">
                  <c:v>44677</c:v>
                </c:pt>
                <c:pt idx="55">
                  <c:v>44678</c:v>
                </c:pt>
                <c:pt idx="56">
                  <c:v>44679</c:v>
                </c:pt>
                <c:pt idx="57">
                  <c:v>44680</c:v>
                </c:pt>
                <c:pt idx="58">
                  <c:v>44683</c:v>
                </c:pt>
                <c:pt idx="59">
                  <c:v>44684</c:v>
                </c:pt>
                <c:pt idx="60">
                  <c:v>44685</c:v>
                </c:pt>
                <c:pt idx="61">
                  <c:v>44686</c:v>
                </c:pt>
                <c:pt idx="62">
                  <c:v>44687</c:v>
                </c:pt>
                <c:pt idx="63">
                  <c:v>44690</c:v>
                </c:pt>
                <c:pt idx="64">
                  <c:v>44691</c:v>
                </c:pt>
                <c:pt idx="65">
                  <c:v>44692</c:v>
                </c:pt>
                <c:pt idx="66">
                  <c:v>44693</c:v>
                </c:pt>
                <c:pt idx="67">
                  <c:v>44694</c:v>
                </c:pt>
                <c:pt idx="68">
                  <c:v>44697</c:v>
                </c:pt>
                <c:pt idx="69">
                  <c:v>44698</c:v>
                </c:pt>
                <c:pt idx="70">
                  <c:v>44699</c:v>
                </c:pt>
                <c:pt idx="71">
                  <c:v>44700</c:v>
                </c:pt>
                <c:pt idx="72">
                  <c:v>44701</c:v>
                </c:pt>
                <c:pt idx="73">
                  <c:v>44704</c:v>
                </c:pt>
                <c:pt idx="74">
                  <c:v>44705</c:v>
                </c:pt>
                <c:pt idx="75">
                  <c:v>44706</c:v>
                </c:pt>
                <c:pt idx="76">
                  <c:v>44707</c:v>
                </c:pt>
                <c:pt idx="77">
                  <c:v>44708</c:v>
                </c:pt>
                <c:pt idx="78">
                  <c:v>44712</c:v>
                </c:pt>
                <c:pt idx="79">
                  <c:v>44713</c:v>
                </c:pt>
                <c:pt idx="80">
                  <c:v>44714</c:v>
                </c:pt>
                <c:pt idx="81">
                  <c:v>44715</c:v>
                </c:pt>
                <c:pt idx="82">
                  <c:v>44718</c:v>
                </c:pt>
                <c:pt idx="83">
                  <c:v>44719</c:v>
                </c:pt>
                <c:pt idx="84">
                  <c:v>44720</c:v>
                </c:pt>
                <c:pt idx="85">
                  <c:v>44721</c:v>
                </c:pt>
                <c:pt idx="86">
                  <c:v>44722</c:v>
                </c:pt>
                <c:pt idx="87">
                  <c:v>44725</c:v>
                </c:pt>
                <c:pt idx="88">
                  <c:v>44726</c:v>
                </c:pt>
                <c:pt idx="89">
                  <c:v>44727</c:v>
                </c:pt>
                <c:pt idx="90">
                  <c:v>44728</c:v>
                </c:pt>
                <c:pt idx="91">
                  <c:v>44729</c:v>
                </c:pt>
                <c:pt idx="92">
                  <c:v>44733</c:v>
                </c:pt>
                <c:pt idx="93">
                  <c:v>44734</c:v>
                </c:pt>
                <c:pt idx="94">
                  <c:v>44735</c:v>
                </c:pt>
                <c:pt idx="95">
                  <c:v>44736</c:v>
                </c:pt>
                <c:pt idx="96">
                  <c:v>44739</c:v>
                </c:pt>
                <c:pt idx="97">
                  <c:v>44740</c:v>
                </c:pt>
                <c:pt idx="98">
                  <c:v>44741</c:v>
                </c:pt>
                <c:pt idx="99">
                  <c:v>44742</c:v>
                </c:pt>
                <c:pt idx="100">
                  <c:v>44743</c:v>
                </c:pt>
                <c:pt idx="101">
                  <c:v>44747</c:v>
                </c:pt>
                <c:pt idx="102">
                  <c:v>44748</c:v>
                </c:pt>
                <c:pt idx="103">
                  <c:v>44749</c:v>
                </c:pt>
                <c:pt idx="104">
                  <c:v>44750</c:v>
                </c:pt>
                <c:pt idx="105">
                  <c:v>44753</c:v>
                </c:pt>
                <c:pt idx="106">
                  <c:v>44754</c:v>
                </c:pt>
                <c:pt idx="107">
                  <c:v>44755</c:v>
                </c:pt>
                <c:pt idx="108">
                  <c:v>44756</c:v>
                </c:pt>
                <c:pt idx="109">
                  <c:v>44757</c:v>
                </c:pt>
                <c:pt idx="110">
                  <c:v>44760</c:v>
                </c:pt>
                <c:pt idx="111">
                  <c:v>44761</c:v>
                </c:pt>
                <c:pt idx="112">
                  <c:v>44762</c:v>
                </c:pt>
                <c:pt idx="113">
                  <c:v>44763</c:v>
                </c:pt>
                <c:pt idx="114">
                  <c:v>44764</c:v>
                </c:pt>
                <c:pt idx="115">
                  <c:v>44767</c:v>
                </c:pt>
                <c:pt idx="116">
                  <c:v>44768</c:v>
                </c:pt>
                <c:pt idx="117">
                  <c:v>44769</c:v>
                </c:pt>
                <c:pt idx="118">
                  <c:v>44770</c:v>
                </c:pt>
                <c:pt idx="119">
                  <c:v>44771</c:v>
                </c:pt>
                <c:pt idx="120">
                  <c:v>44774</c:v>
                </c:pt>
                <c:pt idx="121">
                  <c:v>44775</c:v>
                </c:pt>
                <c:pt idx="122">
                  <c:v>44776</c:v>
                </c:pt>
                <c:pt idx="123">
                  <c:v>44777</c:v>
                </c:pt>
                <c:pt idx="124">
                  <c:v>44778</c:v>
                </c:pt>
                <c:pt idx="125">
                  <c:v>44781</c:v>
                </c:pt>
                <c:pt idx="126">
                  <c:v>44782</c:v>
                </c:pt>
                <c:pt idx="127">
                  <c:v>44783</c:v>
                </c:pt>
                <c:pt idx="128">
                  <c:v>44784</c:v>
                </c:pt>
                <c:pt idx="129">
                  <c:v>44785</c:v>
                </c:pt>
                <c:pt idx="130">
                  <c:v>44788</c:v>
                </c:pt>
                <c:pt idx="131">
                  <c:v>44789</c:v>
                </c:pt>
                <c:pt idx="132">
                  <c:v>44790</c:v>
                </c:pt>
                <c:pt idx="133">
                  <c:v>44791</c:v>
                </c:pt>
                <c:pt idx="134">
                  <c:v>44792</c:v>
                </c:pt>
                <c:pt idx="135">
                  <c:v>44795</c:v>
                </c:pt>
                <c:pt idx="136">
                  <c:v>44796</c:v>
                </c:pt>
                <c:pt idx="137">
                  <c:v>44797</c:v>
                </c:pt>
                <c:pt idx="138">
                  <c:v>44798</c:v>
                </c:pt>
                <c:pt idx="139">
                  <c:v>44799</c:v>
                </c:pt>
                <c:pt idx="140">
                  <c:v>44802</c:v>
                </c:pt>
                <c:pt idx="141">
                  <c:v>44803</c:v>
                </c:pt>
                <c:pt idx="142">
                  <c:v>44804</c:v>
                </c:pt>
                <c:pt idx="143">
                  <c:v>44805</c:v>
                </c:pt>
                <c:pt idx="144">
                  <c:v>44806</c:v>
                </c:pt>
                <c:pt idx="145">
                  <c:v>44810</c:v>
                </c:pt>
                <c:pt idx="146">
                  <c:v>44811</c:v>
                </c:pt>
                <c:pt idx="147">
                  <c:v>44812</c:v>
                </c:pt>
                <c:pt idx="148">
                  <c:v>44813</c:v>
                </c:pt>
                <c:pt idx="149">
                  <c:v>44816</c:v>
                </c:pt>
                <c:pt idx="150">
                  <c:v>44817</c:v>
                </c:pt>
                <c:pt idx="151">
                  <c:v>44818</c:v>
                </c:pt>
                <c:pt idx="152">
                  <c:v>44819</c:v>
                </c:pt>
                <c:pt idx="153">
                  <c:v>44820</c:v>
                </c:pt>
                <c:pt idx="154">
                  <c:v>44823</c:v>
                </c:pt>
                <c:pt idx="155">
                  <c:v>44824</c:v>
                </c:pt>
                <c:pt idx="156">
                  <c:v>44825</c:v>
                </c:pt>
                <c:pt idx="157">
                  <c:v>44826</c:v>
                </c:pt>
                <c:pt idx="158">
                  <c:v>44827</c:v>
                </c:pt>
                <c:pt idx="159">
                  <c:v>44830</c:v>
                </c:pt>
                <c:pt idx="160">
                  <c:v>44831</c:v>
                </c:pt>
                <c:pt idx="161">
                  <c:v>44832</c:v>
                </c:pt>
                <c:pt idx="162">
                  <c:v>44833</c:v>
                </c:pt>
                <c:pt idx="163">
                  <c:v>44834</c:v>
                </c:pt>
                <c:pt idx="164">
                  <c:v>44837</c:v>
                </c:pt>
                <c:pt idx="165">
                  <c:v>44838</c:v>
                </c:pt>
                <c:pt idx="166">
                  <c:v>44839</c:v>
                </c:pt>
                <c:pt idx="167">
                  <c:v>44840</c:v>
                </c:pt>
                <c:pt idx="168">
                  <c:v>44841</c:v>
                </c:pt>
                <c:pt idx="169">
                  <c:v>44844</c:v>
                </c:pt>
                <c:pt idx="170">
                  <c:v>44845</c:v>
                </c:pt>
                <c:pt idx="171">
                  <c:v>44846</c:v>
                </c:pt>
                <c:pt idx="172">
                  <c:v>44847</c:v>
                </c:pt>
                <c:pt idx="173">
                  <c:v>44848</c:v>
                </c:pt>
                <c:pt idx="174">
                  <c:v>44851</c:v>
                </c:pt>
                <c:pt idx="175">
                  <c:v>44852</c:v>
                </c:pt>
                <c:pt idx="176">
                  <c:v>44853</c:v>
                </c:pt>
                <c:pt idx="177">
                  <c:v>44854</c:v>
                </c:pt>
                <c:pt idx="178">
                  <c:v>44855</c:v>
                </c:pt>
                <c:pt idx="179">
                  <c:v>44858</c:v>
                </c:pt>
                <c:pt idx="180">
                  <c:v>44859</c:v>
                </c:pt>
                <c:pt idx="181">
                  <c:v>44860</c:v>
                </c:pt>
                <c:pt idx="182">
                  <c:v>44861</c:v>
                </c:pt>
                <c:pt idx="183">
                  <c:v>44862</c:v>
                </c:pt>
                <c:pt idx="184">
                  <c:v>44865</c:v>
                </c:pt>
                <c:pt idx="185">
                  <c:v>44866</c:v>
                </c:pt>
                <c:pt idx="186">
                  <c:v>44867</c:v>
                </c:pt>
                <c:pt idx="187">
                  <c:v>44868</c:v>
                </c:pt>
                <c:pt idx="188">
                  <c:v>44869</c:v>
                </c:pt>
                <c:pt idx="189">
                  <c:v>44872</c:v>
                </c:pt>
                <c:pt idx="190">
                  <c:v>44873</c:v>
                </c:pt>
                <c:pt idx="191">
                  <c:v>44874</c:v>
                </c:pt>
                <c:pt idx="192">
                  <c:v>44875</c:v>
                </c:pt>
                <c:pt idx="193">
                  <c:v>44876</c:v>
                </c:pt>
                <c:pt idx="194">
                  <c:v>44879</c:v>
                </c:pt>
                <c:pt idx="195">
                  <c:v>44880</c:v>
                </c:pt>
                <c:pt idx="196">
                  <c:v>44881</c:v>
                </c:pt>
                <c:pt idx="197">
                  <c:v>44882</c:v>
                </c:pt>
                <c:pt idx="198">
                  <c:v>44883</c:v>
                </c:pt>
                <c:pt idx="199">
                  <c:v>44886</c:v>
                </c:pt>
                <c:pt idx="200">
                  <c:v>44887</c:v>
                </c:pt>
                <c:pt idx="201">
                  <c:v>44888</c:v>
                </c:pt>
                <c:pt idx="202">
                  <c:v>44890</c:v>
                </c:pt>
                <c:pt idx="203">
                  <c:v>44893</c:v>
                </c:pt>
                <c:pt idx="204">
                  <c:v>44894</c:v>
                </c:pt>
                <c:pt idx="205">
                  <c:v>44895</c:v>
                </c:pt>
                <c:pt idx="206">
                  <c:v>44896</c:v>
                </c:pt>
                <c:pt idx="207">
                  <c:v>44897</c:v>
                </c:pt>
                <c:pt idx="208">
                  <c:v>44900</c:v>
                </c:pt>
                <c:pt idx="209">
                  <c:v>44901</c:v>
                </c:pt>
                <c:pt idx="210">
                  <c:v>44902</c:v>
                </c:pt>
                <c:pt idx="211">
                  <c:v>44903</c:v>
                </c:pt>
                <c:pt idx="212">
                  <c:v>44904</c:v>
                </c:pt>
                <c:pt idx="213">
                  <c:v>44907</c:v>
                </c:pt>
                <c:pt idx="214">
                  <c:v>44908</c:v>
                </c:pt>
                <c:pt idx="215">
                  <c:v>44909</c:v>
                </c:pt>
                <c:pt idx="216">
                  <c:v>44910</c:v>
                </c:pt>
                <c:pt idx="217">
                  <c:v>44911</c:v>
                </c:pt>
                <c:pt idx="218">
                  <c:v>44914</c:v>
                </c:pt>
                <c:pt idx="219">
                  <c:v>44915</c:v>
                </c:pt>
                <c:pt idx="220">
                  <c:v>44916</c:v>
                </c:pt>
                <c:pt idx="221">
                  <c:v>44917</c:v>
                </c:pt>
                <c:pt idx="222">
                  <c:v>44918</c:v>
                </c:pt>
                <c:pt idx="223">
                  <c:v>44922</c:v>
                </c:pt>
                <c:pt idx="224">
                  <c:v>44923</c:v>
                </c:pt>
                <c:pt idx="225">
                  <c:v>44924</c:v>
                </c:pt>
                <c:pt idx="226">
                  <c:v>44925</c:v>
                </c:pt>
                <c:pt idx="227">
                  <c:v>44929</c:v>
                </c:pt>
                <c:pt idx="228">
                  <c:v>44930</c:v>
                </c:pt>
                <c:pt idx="229">
                  <c:v>44931</c:v>
                </c:pt>
                <c:pt idx="230">
                  <c:v>44932</c:v>
                </c:pt>
                <c:pt idx="231">
                  <c:v>44935</c:v>
                </c:pt>
                <c:pt idx="232">
                  <c:v>44936</c:v>
                </c:pt>
                <c:pt idx="233">
                  <c:v>44937</c:v>
                </c:pt>
                <c:pt idx="234">
                  <c:v>44938</c:v>
                </c:pt>
                <c:pt idx="235">
                  <c:v>44939</c:v>
                </c:pt>
                <c:pt idx="236">
                  <c:v>44943</c:v>
                </c:pt>
                <c:pt idx="237">
                  <c:v>44944</c:v>
                </c:pt>
                <c:pt idx="238">
                  <c:v>44945</c:v>
                </c:pt>
                <c:pt idx="239">
                  <c:v>44946</c:v>
                </c:pt>
                <c:pt idx="240">
                  <c:v>44949</c:v>
                </c:pt>
                <c:pt idx="241">
                  <c:v>44950</c:v>
                </c:pt>
                <c:pt idx="242">
                  <c:v>44951</c:v>
                </c:pt>
                <c:pt idx="243">
                  <c:v>44952</c:v>
                </c:pt>
                <c:pt idx="244">
                  <c:v>44953</c:v>
                </c:pt>
                <c:pt idx="245">
                  <c:v>44956</c:v>
                </c:pt>
                <c:pt idx="246">
                  <c:v>44957</c:v>
                </c:pt>
                <c:pt idx="247">
                  <c:v>44958</c:v>
                </c:pt>
                <c:pt idx="248">
                  <c:v>44959</c:v>
                </c:pt>
                <c:pt idx="249">
                  <c:v>44960</c:v>
                </c:pt>
                <c:pt idx="250">
                  <c:v>44963</c:v>
                </c:pt>
                <c:pt idx="251">
                  <c:v>44964</c:v>
                </c:pt>
              </c:numCache>
            </c:numRef>
          </c:cat>
          <c:val>
            <c:numRef>
              <c:f>TSLA!$E$7:$E$258</c:f>
              <c:numCache>
                <c:formatCode>"$"#,##0.00</c:formatCode>
                <c:ptCount val="252"/>
                <c:pt idx="0">
                  <c:v>302.44665500000002</c:v>
                </c:pt>
                <c:pt idx="1">
                  <c:v>307.33334400000001</c:v>
                </c:pt>
                <c:pt idx="2">
                  <c:v>310.66665599999999</c:v>
                </c:pt>
                <c:pt idx="3">
                  <c:v>301.51666299999999</c:v>
                </c:pt>
                <c:pt idx="4">
                  <c:v>286.66665599999999</c:v>
                </c:pt>
                <c:pt idx="5">
                  <c:v>291.92001299999998</c:v>
                </c:pt>
                <c:pt idx="6">
                  <c:v>307.476654</c:v>
                </c:pt>
                <c:pt idx="7">
                  <c:v>307.79666099999997</c:v>
                </c:pt>
                <c:pt idx="8">
                  <c:v>292.116669</c:v>
                </c:pt>
                <c:pt idx="9">
                  <c:v>285.66000400000001</c:v>
                </c:pt>
                <c:pt idx="10">
                  <c:v>273.843323</c:v>
                </c:pt>
                <c:pt idx="11">
                  <c:v>254.679993</c:v>
                </c:pt>
                <c:pt idx="12">
                  <c:v>266.92334</c:v>
                </c:pt>
                <c:pt idx="13">
                  <c:v>269.95666499999999</c:v>
                </c:pt>
                <c:pt idx="14">
                  <c:v>290.14334100000002</c:v>
                </c:pt>
                <c:pt idx="15">
                  <c:v>288.12332199999997</c:v>
                </c:pt>
                <c:pt idx="16">
                  <c:v>293.29666099999997</c:v>
                </c:pt>
                <c:pt idx="17">
                  <c:v>279.76333599999998</c:v>
                </c:pt>
                <c:pt idx="18">
                  <c:v>279.42999300000002</c:v>
                </c:pt>
                <c:pt idx="19">
                  <c:v>268.19332900000001</c:v>
                </c:pt>
                <c:pt idx="20">
                  <c:v>274.79998799999998</c:v>
                </c:pt>
                <c:pt idx="21">
                  <c:v>286.32333399999999</c:v>
                </c:pt>
                <c:pt idx="22">
                  <c:v>279.43331899999998</c:v>
                </c:pt>
                <c:pt idx="23">
                  <c:v>265.116669</c:v>
                </c:pt>
                <c:pt idx="24">
                  <c:v>255.45666499999999</c:v>
                </c:pt>
                <c:pt idx="25">
                  <c:v>267.29666099999997</c:v>
                </c:pt>
                <c:pt idx="26">
                  <c:v>280.07666</c:v>
                </c:pt>
                <c:pt idx="27">
                  <c:v>290.53332499999999</c:v>
                </c:pt>
                <c:pt idx="28">
                  <c:v>301.79666099999997</c:v>
                </c:pt>
                <c:pt idx="29">
                  <c:v>307.05334499999998</c:v>
                </c:pt>
                <c:pt idx="30">
                  <c:v>331.32666</c:v>
                </c:pt>
                <c:pt idx="31">
                  <c:v>333.03668199999998</c:v>
                </c:pt>
                <c:pt idx="32">
                  <c:v>337.97332799999998</c:v>
                </c:pt>
                <c:pt idx="33">
                  <c:v>336.88000499999998</c:v>
                </c:pt>
                <c:pt idx="34">
                  <c:v>363.94665500000002</c:v>
                </c:pt>
                <c:pt idx="35">
                  <c:v>366.523346</c:v>
                </c:pt>
                <c:pt idx="36">
                  <c:v>364.66332999999997</c:v>
                </c:pt>
                <c:pt idx="37">
                  <c:v>359.20001200000002</c:v>
                </c:pt>
                <c:pt idx="38">
                  <c:v>361.52999899999998</c:v>
                </c:pt>
                <c:pt idx="39">
                  <c:v>381.81668100000002</c:v>
                </c:pt>
                <c:pt idx="40">
                  <c:v>363.75332600000002</c:v>
                </c:pt>
                <c:pt idx="41">
                  <c:v>348.58667000000003</c:v>
                </c:pt>
                <c:pt idx="42">
                  <c:v>352.42001299999998</c:v>
                </c:pt>
                <c:pt idx="43">
                  <c:v>341.82998700000002</c:v>
                </c:pt>
                <c:pt idx="44">
                  <c:v>325.30999800000001</c:v>
                </c:pt>
                <c:pt idx="45">
                  <c:v>328.98333700000001</c:v>
                </c:pt>
                <c:pt idx="46">
                  <c:v>340.790009</c:v>
                </c:pt>
                <c:pt idx="47">
                  <c:v>328.33334400000001</c:v>
                </c:pt>
                <c:pt idx="48">
                  <c:v>334.76333599999998</c:v>
                </c:pt>
                <c:pt idx="49">
                  <c:v>342.71667500000001</c:v>
                </c:pt>
                <c:pt idx="50">
                  <c:v>325.73333700000001</c:v>
                </c:pt>
                <c:pt idx="51">
                  <c:v>336.26001000000002</c:v>
                </c:pt>
                <c:pt idx="52">
                  <c:v>335.01666299999999</c:v>
                </c:pt>
                <c:pt idx="53">
                  <c:v>332.67334</c:v>
                </c:pt>
                <c:pt idx="54">
                  <c:v>292.14001500000001</c:v>
                </c:pt>
                <c:pt idx="55">
                  <c:v>293.83667000000003</c:v>
                </c:pt>
                <c:pt idx="56">
                  <c:v>292.50332600000002</c:v>
                </c:pt>
                <c:pt idx="57">
                  <c:v>290.25332600000002</c:v>
                </c:pt>
                <c:pt idx="58">
                  <c:v>300.98001099999999</c:v>
                </c:pt>
                <c:pt idx="59">
                  <c:v>303.08334400000001</c:v>
                </c:pt>
                <c:pt idx="60">
                  <c:v>317.540009</c:v>
                </c:pt>
                <c:pt idx="61">
                  <c:v>291.093323</c:v>
                </c:pt>
                <c:pt idx="62">
                  <c:v>288.54998799999998</c:v>
                </c:pt>
                <c:pt idx="63">
                  <c:v>262.36999500000002</c:v>
                </c:pt>
                <c:pt idx="64">
                  <c:v>266.67999300000002</c:v>
                </c:pt>
                <c:pt idx="65">
                  <c:v>244.66667200000001</c:v>
                </c:pt>
                <c:pt idx="66">
                  <c:v>242.66667200000001</c:v>
                </c:pt>
                <c:pt idx="67">
                  <c:v>256.52999899999998</c:v>
                </c:pt>
                <c:pt idx="68">
                  <c:v>241.45666499999999</c:v>
                </c:pt>
                <c:pt idx="69">
                  <c:v>253.86999499999999</c:v>
                </c:pt>
                <c:pt idx="70">
                  <c:v>236.60333299999999</c:v>
                </c:pt>
                <c:pt idx="71">
                  <c:v>236.47332800000001</c:v>
                </c:pt>
                <c:pt idx="72">
                  <c:v>221.300003</c:v>
                </c:pt>
                <c:pt idx="73">
                  <c:v>224.96665999999999</c:v>
                </c:pt>
                <c:pt idx="74">
                  <c:v>209.386673</c:v>
                </c:pt>
                <c:pt idx="75">
                  <c:v>219.60000600000001</c:v>
                </c:pt>
                <c:pt idx="76">
                  <c:v>235.91000399999999</c:v>
                </c:pt>
                <c:pt idx="77">
                  <c:v>253.21000699999999</c:v>
                </c:pt>
                <c:pt idx="78">
                  <c:v>252.75332599999999</c:v>
                </c:pt>
                <c:pt idx="79">
                  <c:v>246.78999300000001</c:v>
                </c:pt>
                <c:pt idx="80">
                  <c:v>258.33334400000001</c:v>
                </c:pt>
                <c:pt idx="81">
                  <c:v>234.51666299999999</c:v>
                </c:pt>
                <c:pt idx="82">
                  <c:v>238.279999</c:v>
                </c:pt>
                <c:pt idx="83">
                  <c:v>238.886673</c:v>
                </c:pt>
                <c:pt idx="84">
                  <c:v>241.866669</c:v>
                </c:pt>
                <c:pt idx="85">
                  <c:v>239.70666499999999</c:v>
                </c:pt>
                <c:pt idx="86">
                  <c:v>232.229996</c:v>
                </c:pt>
                <c:pt idx="87">
                  <c:v>215.73666399999999</c:v>
                </c:pt>
                <c:pt idx="88">
                  <c:v>220.88999899999999</c:v>
                </c:pt>
                <c:pt idx="89">
                  <c:v>233</c:v>
                </c:pt>
                <c:pt idx="90">
                  <c:v>213.10000600000001</c:v>
                </c:pt>
                <c:pt idx="91">
                  <c:v>216.759995</c:v>
                </c:pt>
                <c:pt idx="92">
                  <c:v>237.03666699999999</c:v>
                </c:pt>
                <c:pt idx="93">
                  <c:v>236.08667</c:v>
                </c:pt>
                <c:pt idx="94">
                  <c:v>235.070007</c:v>
                </c:pt>
                <c:pt idx="95">
                  <c:v>245.70666499999999</c:v>
                </c:pt>
                <c:pt idx="96">
                  <c:v>244.91999799999999</c:v>
                </c:pt>
                <c:pt idx="97">
                  <c:v>232.66333</c:v>
                </c:pt>
                <c:pt idx="98">
                  <c:v>228.490005</c:v>
                </c:pt>
                <c:pt idx="99">
                  <c:v>224.47332800000001</c:v>
                </c:pt>
                <c:pt idx="100">
                  <c:v>227.26333600000001</c:v>
                </c:pt>
                <c:pt idx="101">
                  <c:v>233.066666</c:v>
                </c:pt>
                <c:pt idx="102">
                  <c:v>231.73333700000001</c:v>
                </c:pt>
                <c:pt idx="103">
                  <c:v>244.54333500000001</c:v>
                </c:pt>
                <c:pt idx="104">
                  <c:v>250.76333600000001</c:v>
                </c:pt>
                <c:pt idx="105">
                  <c:v>234.34333799999999</c:v>
                </c:pt>
                <c:pt idx="106">
                  <c:v>233.070007</c:v>
                </c:pt>
                <c:pt idx="107">
                  <c:v>237.03999300000001</c:v>
                </c:pt>
                <c:pt idx="108">
                  <c:v>238.31333900000001</c:v>
                </c:pt>
                <c:pt idx="109">
                  <c:v>240.066666</c:v>
                </c:pt>
                <c:pt idx="110">
                  <c:v>240.546661</c:v>
                </c:pt>
                <c:pt idx="111">
                  <c:v>245.529999</c:v>
                </c:pt>
                <c:pt idx="112">
                  <c:v>247.5</c:v>
                </c:pt>
                <c:pt idx="113">
                  <c:v>271.70666499999999</c:v>
                </c:pt>
                <c:pt idx="114">
                  <c:v>272.24334700000003</c:v>
                </c:pt>
                <c:pt idx="115">
                  <c:v>268.43331899999998</c:v>
                </c:pt>
                <c:pt idx="116">
                  <c:v>258.85998499999999</c:v>
                </c:pt>
                <c:pt idx="117">
                  <c:v>274.82000699999998</c:v>
                </c:pt>
                <c:pt idx="118">
                  <c:v>280.89999399999999</c:v>
                </c:pt>
                <c:pt idx="119">
                  <c:v>297.14999399999999</c:v>
                </c:pt>
                <c:pt idx="120">
                  <c:v>297.27667200000002</c:v>
                </c:pt>
                <c:pt idx="121">
                  <c:v>300.58667000000003</c:v>
                </c:pt>
                <c:pt idx="122">
                  <c:v>307.39666699999998</c:v>
                </c:pt>
                <c:pt idx="123">
                  <c:v>308.633331</c:v>
                </c:pt>
                <c:pt idx="124">
                  <c:v>288.17001299999998</c:v>
                </c:pt>
                <c:pt idx="125">
                  <c:v>290.42334</c:v>
                </c:pt>
                <c:pt idx="126">
                  <c:v>283.33334400000001</c:v>
                </c:pt>
                <c:pt idx="127">
                  <c:v>294.35665899999998</c:v>
                </c:pt>
                <c:pt idx="128">
                  <c:v>286.63000499999998</c:v>
                </c:pt>
                <c:pt idx="129">
                  <c:v>300.02999899999998</c:v>
                </c:pt>
                <c:pt idx="130">
                  <c:v>309.32000699999998</c:v>
                </c:pt>
                <c:pt idx="131">
                  <c:v>306.56332400000002</c:v>
                </c:pt>
                <c:pt idx="132">
                  <c:v>303.99667399999998</c:v>
                </c:pt>
                <c:pt idx="133">
                  <c:v>302.86999500000002</c:v>
                </c:pt>
                <c:pt idx="134">
                  <c:v>296.66665599999999</c:v>
                </c:pt>
                <c:pt idx="135">
                  <c:v>289.91332999999997</c:v>
                </c:pt>
                <c:pt idx="136">
                  <c:v>296.45333900000003</c:v>
                </c:pt>
                <c:pt idx="137">
                  <c:v>297.09667999999999</c:v>
                </c:pt>
                <c:pt idx="138">
                  <c:v>296.07000699999998</c:v>
                </c:pt>
                <c:pt idx="139">
                  <c:v>288.08999599999999</c:v>
                </c:pt>
                <c:pt idx="140">
                  <c:v>284.82000699999998</c:v>
                </c:pt>
                <c:pt idx="141">
                  <c:v>277.70001200000002</c:v>
                </c:pt>
                <c:pt idx="142">
                  <c:v>275.60998499999999</c:v>
                </c:pt>
                <c:pt idx="143">
                  <c:v>277.16000400000001</c:v>
                </c:pt>
                <c:pt idx="144">
                  <c:v>270.209991</c:v>
                </c:pt>
                <c:pt idx="145">
                  <c:v>274.42001299999998</c:v>
                </c:pt>
                <c:pt idx="146">
                  <c:v>283.70001200000002</c:v>
                </c:pt>
                <c:pt idx="147">
                  <c:v>289.26001000000002</c:v>
                </c:pt>
                <c:pt idx="148">
                  <c:v>299.67999300000002</c:v>
                </c:pt>
                <c:pt idx="149">
                  <c:v>304.42001299999998</c:v>
                </c:pt>
                <c:pt idx="150">
                  <c:v>292.13000499999998</c:v>
                </c:pt>
                <c:pt idx="151">
                  <c:v>302.60998499999999</c:v>
                </c:pt>
                <c:pt idx="152">
                  <c:v>303.75</c:v>
                </c:pt>
                <c:pt idx="153">
                  <c:v>303.35000600000001</c:v>
                </c:pt>
                <c:pt idx="154">
                  <c:v>309.07000699999998</c:v>
                </c:pt>
                <c:pt idx="155">
                  <c:v>308.73001099999999</c:v>
                </c:pt>
                <c:pt idx="156">
                  <c:v>300.79998799999998</c:v>
                </c:pt>
                <c:pt idx="157">
                  <c:v>288.58999599999999</c:v>
                </c:pt>
                <c:pt idx="158">
                  <c:v>275.32998700000002</c:v>
                </c:pt>
                <c:pt idx="159">
                  <c:v>276.01001000000002</c:v>
                </c:pt>
                <c:pt idx="160">
                  <c:v>282.94000199999999</c:v>
                </c:pt>
                <c:pt idx="161">
                  <c:v>287.80999800000001</c:v>
                </c:pt>
                <c:pt idx="162">
                  <c:v>268.209991</c:v>
                </c:pt>
                <c:pt idx="163">
                  <c:v>265.25</c:v>
                </c:pt>
                <c:pt idx="164">
                  <c:v>242.39999399999999</c:v>
                </c:pt>
                <c:pt idx="165">
                  <c:v>249.44000199999999</c:v>
                </c:pt>
                <c:pt idx="166">
                  <c:v>240.80999800000001</c:v>
                </c:pt>
                <c:pt idx="167">
                  <c:v>238.13000500000001</c:v>
                </c:pt>
                <c:pt idx="168">
                  <c:v>223.070007</c:v>
                </c:pt>
                <c:pt idx="169">
                  <c:v>222.96000699999999</c:v>
                </c:pt>
                <c:pt idx="170">
                  <c:v>216.5</c:v>
                </c:pt>
                <c:pt idx="171">
                  <c:v>217.240005</c:v>
                </c:pt>
                <c:pt idx="172">
                  <c:v>221.720001</c:v>
                </c:pt>
                <c:pt idx="173">
                  <c:v>204.990005</c:v>
                </c:pt>
                <c:pt idx="174">
                  <c:v>219.35000600000001</c:v>
                </c:pt>
                <c:pt idx="175">
                  <c:v>220.19000199999999</c:v>
                </c:pt>
                <c:pt idx="176">
                  <c:v>222.03999300000001</c:v>
                </c:pt>
                <c:pt idx="177">
                  <c:v>207.279999</c:v>
                </c:pt>
                <c:pt idx="178">
                  <c:v>214.44000199999999</c:v>
                </c:pt>
                <c:pt idx="179">
                  <c:v>211.25</c:v>
                </c:pt>
                <c:pt idx="180">
                  <c:v>222.41999799999999</c:v>
                </c:pt>
                <c:pt idx="181">
                  <c:v>224.63999899999999</c:v>
                </c:pt>
                <c:pt idx="182">
                  <c:v>225.08999600000001</c:v>
                </c:pt>
                <c:pt idx="183">
                  <c:v>228.520004</c:v>
                </c:pt>
                <c:pt idx="184">
                  <c:v>227.53999300000001</c:v>
                </c:pt>
                <c:pt idx="185">
                  <c:v>227.820007</c:v>
                </c:pt>
                <c:pt idx="186">
                  <c:v>214.979996</c:v>
                </c:pt>
                <c:pt idx="187">
                  <c:v>215.30999800000001</c:v>
                </c:pt>
                <c:pt idx="188">
                  <c:v>207.470001</c:v>
                </c:pt>
                <c:pt idx="189">
                  <c:v>197.08000200000001</c:v>
                </c:pt>
                <c:pt idx="190">
                  <c:v>191.300003</c:v>
                </c:pt>
                <c:pt idx="191">
                  <c:v>177.58999600000001</c:v>
                </c:pt>
                <c:pt idx="192">
                  <c:v>190.720001</c:v>
                </c:pt>
                <c:pt idx="193">
                  <c:v>195.970001</c:v>
                </c:pt>
                <c:pt idx="194">
                  <c:v>190.949997</c:v>
                </c:pt>
                <c:pt idx="195">
                  <c:v>194.41999799999999</c:v>
                </c:pt>
                <c:pt idx="196">
                  <c:v>186.91999799999999</c:v>
                </c:pt>
                <c:pt idx="197">
                  <c:v>183.16999799999999</c:v>
                </c:pt>
                <c:pt idx="198">
                  <c:v>180.19000199999999</c:v>
                </c:pt>
                <c:pt idx="199">
                  <c:v>167.86999499999999</c:v>
                </c:pt>
                <c:pt idx="200">
                  <c:v>169.91000399999999</c:v>
                </c:pt>
                <c:pt idx="201">
                  <c:v>183.199997</c:v>
                </c:pt>
                <c:pt idx="202">
                  <c:v>182.86000100000001</c:v>
                </c:pt>
                <c:pt idx="203">
                  <c:v>182.91999799999999</c:v>
                </c:pt>
                <c:pt idx="204">
                  <c:v>180.83000200000001</c:v>
                </c:pt>
                <c:pt idx="205">
                  <c:v>194.699997</c:v>
                </c:pt>
                <c:pt idx="206">
                  <c:v>194.699997</c:v>
                </c:pt>
                <c:pt idx="207">
                  <c:v>194.86000100000001</c:v>
                </c:pt>
                <c:pt idx="208">
                  <c:v>182.449997</c:v>
                </c:pt>
                <c:pt idx="209">
                  <c:v>179.820007</c:v>
                </c:pt>
                <c:pt idx="210">
                  <c:v>174.03999300000001</c:v>
                </c:pt>
                <c:pt idx="211">
                  <c:v>173.44000199999999</c:v>
                </c:pt>
                <c:pt idx="212">
                  <c:v>179.050003</c:v>
                </c:pt>
                <c:pt idx="213">
                  <c:v>167.820007</c:v>
                </c:pt>
                <c:pt idx="214">
                  <c:v>160.949997</c:v>
                </c:pt>
                <c:pt idx="215">
                  <c:v>156.800003</c:v>
                </c:pt>
                <c:pt idx="216">
                  <c:v>157.66999799999999</c:v>
                </c:pt>
                <c:pt idx="217">
                  <c:v>150.229996</c:v>
                </c:pt>
                <c:pt idx="218">
                  <c:v>149.86999499999999</c:v>
                </c:pt>
                <c:pt idx="219">
                  <c:v>137.800003</c:v>
                </c:pt>
                <c:pt idx="220">
                  <c:v>137.570007</c:v>
                </c:pt>
                <c:pt idx="221">
                  <c:v>125.349998</c:v>
                </c:pt>
                <c:pt idx="222">
                  <c:v>123.150002</c:v>
                </c:pt>
                <c:pt idx="223">
                  <c:v>109.099998</c:v>
                </c:pt>
                <c:pt idx="224">
                  <c:v>112.709999</c:v>
                </c:pt>
                <c:pt idx="225">
                  <c:v>121.82</c:v>
                </c:pt>
                <c:pt idx="226">
                  <c:v>123.18</c:v>
                </c:pt>
                <c:pt idx="227">
                  <c:v>108.099998</c:v>
                </c:pt>
                <c:pt idx="228">
                  <c:v>113.639999</c:v>
                </c:pt>
                <c:pt idx="229">
                  <c:v>110.339996</c:v>
                </c:pt>
                <c:pt idx="230">
                  <c:v>113.05999799999999</c:v>
                </c:pt>
                <c:pt idx="231">
                  <c:v>119.769997</c:v>
                </c:pt>
                <c:pt idx="232">
                  <c:v>118.849998</c:v>
                </c:pt>
                <c:pt idx="233">
                  <c:v>123.220001</c:v>
                </c:pt>
                <c:pt idx="234">
                  <c:v>123.55999799999999</c:v>
                </c:pt>
                <c:pt idx="235">
                  <c:v>122.400002</c:v>
                </c:pt>
                <c:pt idx="236">
                  <c:v>131.490005</c:v>
                </c:pt>
                <c:pt idx="237">
                  <c:v>128.779999</c:v>
                </c:pt>
                <c:pt idx="238">
                  <c:v>127.16999800000001</c:v>
                </c:pt>
                <c:pt idx="239">
                  <c:v>133.41999799999999</c:v>
                </c:pt>
                <c:pt idx="240">
                  <c:v>143.75</c:v>
                </c:pt>
                <c:pt idx="241">
                  <c:v>143.88999899999999</c:v>
                </c:pt>
                <c:pt idx="242">
                  <c:v>144.429993</c:v>
                </c:pt>
                <c:pt idx="243">
                  <c:v>160.270004</c:v>
                </c:pt>
                <c:pt idx="244">
                  <c:v>177.89999399999999</c:v>
                </c:pt>
                <c:pt idx="245">
                  <c:v>166.66000399999999</c:v>
                </c:pt>
                <c:pt idx="246">
                  <c:v>173.220001</c:v>
                </c:pt>
                <c:pt idx="247">
                  <c:v>181.41000399999999</c:v>
                </c:pt>
                <c:pt idx="248">
                  <c:v>188.270004</c:v>
                </c:pt>
                <c:pt idx="249">
                  <c:v>189.979996</c:v>
                </c:pt>
                <c:pt idx="250">
                  <c:v>194.759995</c:v>
                </c:pt>
                <c:pt idx="251">
                  <c:v>196.80999800000001</c:v>
                </c:pt>
              </c:numCache>
            </c:numRef>
          </c:val>
          <c:smooth val="0"/>
          <c:extLst>
            <c:ext xmlns:c16="http://schemas.microsoft.com/office/drawing/2014/chart" uri="{C3380CC4-5D6E-409C-BE32-E72D297353CC}">
              <c16:uniqueId val="{00000000-3125-8442-B51A-D58DE665D78B}"/>
            </c:ext>
          </c:extLst>
        </c:ser>
        <c:dLbls>
          <c:showLegendKey val="0"/>
          <c:showVal val="0"/>
          <c:showCatName val="0"/>
          <c:showSerName val="0"/>
          <c:showPercent val="0"/>
          <c:showBubbleSize val="0"/>
        </c:dLbls>
        <c:smooth val="0"/>
        <c:axId val="776927599"/>
        <c:axId val="776357567"/>
      </c:lineChart>
      <c:dateAx>
        <c:axId val="776927599"/>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1009]mmmm\ 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57567"/>
        <c:crosses val="autoZero"/>
        <c:auto val="1"/>
        <c:lblOffset val="100"/>
        <c:baseTimeUnit val="days"/>
      </c:dateAx>
      <c:valAx>
        <c:axId val="77635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Closing Price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2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40</xdr:row>
      <xdr:rowOff>12700</xdr:rowOff>
    </xdr:from>
    <xdr:to>
      <xdr:col>19</xdr:col>
      <xdr:colOff>12700</xdr:colOff>
      <xdr:row>75</xdr:row>
      <xdr:rowOff>0</xdr:rowOff>
    </xdr:to>
    <xdr:graphicFrame macro="">
      <xdr:nvGraphicFramePr>
        <xdr:cNvPr id="3" name="Chart 2">
          <a:extLst>
            <a:ext uri="{FF2B5EF4-FFF2-40B4-BE49-F238E27FC236}">
              <a16:creationId xmlns:a16="http://schemas.microsoft.com/office/drawing/2014/main" id="{A39E454D-C0DE-E344-B441-C99474984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xdr:row>
      <xdr:rowOff>0</xdr:rowOff>
    </xdr:from>
    <xdr:to>
      <xdr:col>19</xdr:col>
      <xdr:colOff>12700</xdr:colOff>
      <xdr:row>38</xdr:row>
      <xdr:rowOff>12700</xdr:rowOff>
    </xdr:to>
    <xdr:graphicFrame macro="">
      <xdr:nvGraphicFramePr>
        <xdr:cNvPr id="4" name="Chart 3">
          <a:extLst>
            <a:ext uri="{FF2B5EF4-FFF2-40B4-BE49-F238E27FC236}">
              <a16:creationId xmlns:a16="http://schemas.microsoft.com/office/drawing/2014/main" id="{91BB856E-59AC-A04C-B059-1F68EDBD1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787400</xdr:colOff>
      <xdr:row>76</xdr:row>
      <xdr:rowOff>152400</xdr:rowOff>
    </xdr:from>
    <xdr:ext cx="9055100" cy="3598934"/>
    <xdr:sp macro="" textlink="">
      <xdr:nvSpPr>
        <xdr:cNvPr id="6" name="TextBox 5">
          <a:extLst>
            <a:ext uri="{FF2B5EF4-FFF2-40B4-BE49-F238E27FC236}">
              <a16:creationId xmlns:a16="http://schemas.microsoft.com/office/drawing/2014/main" id="{E9D70827-2EC5-0356-2434-7C1C71FFB5D5}"/>
            </a:ext>
          </a:extLst>
        </xdr:cNvPr>
        <xdr:cNvSpPr txBox="1"/>
      </xdr:nvSpPr>
      <xdr:spPr>
        <a:xfrm>
          <a:off x="3263900" y="15595600"/>
          <a:ext cx="9055100" cy="3598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The stock</a:t>
          </a:r>
          <a:r>
            <a:rPr lang="en-US" sz="1400" baseline="0"/>
            <a:t> market that I chose to analyze for this assignment was the TESLA Stock Market. The dates of the data ranged from February 7th 2022, to Feburary 7th 2023 with a total of 252 days. The technical indicators that we calculated are the data were Volatility, RSI, and whether it can be overbought or oversold. </a:t>
          </a:r>
        </a:p>
        <a:p>
          <a:endParaRPr lang="en-US" sz="1400" baseline="0"/>
        </a:p>
        <a:p>
          <a:r>
            <a:rPr lang="en-US" sz="1400" baseline="0"/>
            <a:t>Firstly, to measure the Volatility, I analyzed the daily logarithmic return and the standard deviation of those returns  In this instance, after these calculations, Tesla has a volatility of approximately 68% meaning that the price is likely to change over a short time period. This can either be a positive or negative attribute for Tesla as the price can either likely increase or decrease. This also means that it would potentially need a high risk tolernace.</a:t>
          </a:r>
        </a:p>
        <a:p>
          <a:endParaRPr lang="en-US" sz="1400" baseline="0"/>
        </a:p>
        <a:p>
          <a:r>
            <a:rPr lang="en-US" sz="1400" baseline="0"/>
            <a:t>Secondly, to measure the RSI, I analyzed the gains and losses, a 14 day average gains and losses, the RS and RSI. Essentially, RSI measures the magnitude of a market's price changes. Based on the graph titled, "TSLA RSI", there are only a few instances where the market is either overbought or oversold. In other words, there are moments when the price is overbought and the price is likely to drop, and moments when the price is oversold and the price is likely to increase.</a:t>
          </a:r>
        </a:p>
        <a:p>
          <a:endParaRPr lang="en-US" sz="1400" baseline="0"/>
        </a:p>
        <a:p>
          <a:r>
            <a:rPr lang="en-US" sz="1400" baseline="0"/>
            <a:t>On the most recent date of February 7th 2023, Tesla is currently Overbought with a RSI greater than 70. This means that the price is likely to drop in the forseeable future to it's fair value.</a:t>
          </a:r>
          <a:endParaRPr lang="en-US" sz="14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258"/>
  <sheetViews>
    <sheetView tabSelected="1" workbookViewId="0">
      <selection activeCell="B4" sqref="B4"/>
    </sheetView>
  </sheetViews>
  <sheetFormatPr baseColWidth="10" defaultRowHeight="16" x14ac:dyDescent="0.2"/>
  <cols>
    <col min="1" max="1" width="48.5" bestFit="1" customWidth="1"/>
    <col min="2" max="2" width="13.83203125" bestFit="1" customWidth="1"/>
    <col min="3" max="3" width="11.5" bestFit="1" customWidth="1"/>
    <col min="4" max="6" width="11" bestFit="1" customWidth="1"/>
    <col min="7" max="7" width="15.6640625" bestFit="1" customWidth="1"/>
    <col min="8" max="8" width="11.5" bestFit="1" customWidth="1"/>
    <col min="15" max="15" width="18.83203125" bestFit="1" customWidth="1"/>
  </cols>
  <sheetData>
    <row r="1" spans="1:17" ht="19" x14ac:dyDescent="0.25">
      <c r="A1" s="3" t="s">
        <v>7</v>
      </c>
    </row>
    <row r="2" spans="1:17" x14ac:dyDescent="0.2">
      <c r="A2" t="s">
        <v>8</v>
      </c>
      <c r="B2" s="4">
        <f>MIN(D7:D258)</f>
        <v>101.80999799999999</v>
      </c>
      <c r="C2" s="4">
        <f>MAX(C7:C258)</f>
        <v>384.290009</v>
      </c>
    </row>
    <row r="3" spans="1:17" x14ac:dyDescent="0.2">
      <c r="A3" t="s">
        <v>9</v>
      </c>
      <c r="B3" s="1">
        <f>INDEX(A7:A258, MATCH(MIN(D7:D258),D7:D258,0))</f>
        <v>44932</v>
      </c>
      <c r="C3" s="1">
        <f>INDEX(A7:A258, MATCH(MAX(C7:C258),C7:C258,0))</f>
        <v>44656</v>
      </c>
      <c r="E3" t="s">
        <v>18</v>
      </c>
      <c r="F3">
        <v>70</v>
      </c>
    </row>
    <row r="4" spans="1:17" x14ac:dyDescent="0.2">
      <c r="A4" t="s">
        <v>10</v>
      </c>
      <c r="B4" s="5">
        <f>STDEV(H7:H258)</f>
        <v>4.2780108168692821E-2</v>
      </c>
      <c r="E4" t="s">
        <v>17</v>
      </c>
      <c r="F4">
        <v>30</v>
      </c>
    </row>
    <row r="5" spans="1:17" x14ac:dyDescent="0.2">
      <c r="A5" t="s">
        <v>12</v>
      </c>
      <c r="B5" s="5">
        <f>SQRT(251) * B4</f>
        <v>0.6777643774839377</v>
      </c>
    </row>
    <row r="6" spans="1:17" x14ac:dyDescent="0.2">
      <c r="A6" s="2" t="s">
        <v>0</v>
      </c>
      <c r="B6" s="2" t="s">
        <v>1</v>
      </c>
      <c r="C6" s="2" t="s">
        <v>2</v>
      </c>
      <c r="D6" s="2" t="s">
        <v>3</v>
      </c>
      <c r="E6" s="2" t="s">
        <v>4</v>
      </c>
      <c r="F6" s="2" t="s">
        <v>5</v>
      </c>
      <c r="G6" s="2" t="s">
        <v>6</v>
      </c>
      <c r="H6" s="2" t="s">
        <v>11</v>
      </c>
      <c r="I6" s="2" t="s">
        <v>16</v>
      </c>
      <c r="J6" s="2" t="s">
        <v>15</v>
      </c>
      <c r="K6" s="2" t="s">
        <v>13</v>
      </c>
      <c r="L6" s="2" t="s">
        <v>14</v>
      </c>
      <c r="M6" s="2" t="s">
        <v>19</v>
      </c>
      <c r="N6" s="2" t="s">
        <v>20</v>
      </c>
      <c r="O6" s="2" t="s">
        <v>21</v>
      </c>
      <c r="P6" s="2" t="s">
        <v>22</v>
      </c>
      <c r="Q6" s="2" t="s">
        <v>22</v>
      </c>
    </row>
    <row r="7" spans="1:17" x14ac:dyDescent="0.2">
      <c r="A7" s="1">
        <v>44599</v>
      </c>
      <c r="B7" s="4">
        <v>307.92999300000002</v>
      </c>
      <c r="C7" s="4">
        <v>315.92334</v>
      </c>
      <c r="D7" s="4">
        <v>300.90332000000001</v>
      </c>
      <c r="E7" s="4">
        <v>302.44665500000002</v>
      </c>
      <c r="F7" s="4">
        <v>302.44665500000002</v>
      </c>
      <c r="G7" s="4">
        <v>60994500</v>
      </c>
      <c r="H7" s="5"/>
      <c r="I7" s="4"/>
      <c r="J7" s="4"/>
      <c r="K7" s="4"/>
      <c r="L7" s="4"/>
      <c r="M7" s="4"/>
      <c r="P7">
        <f>$F$4</f>
        <v>30</v>
      </c>
      <c r="Q7">
        <f>$F$3</f>
        <v>70</v>
      </c>
    </row>
    <row r="8" spans="1:17" x14ac:dyDescent="0.2">
      <c r="A8" s="1">
        <v>44600</v>
      </c>
      <c r="B8" s="4">
        <v>301.843323</v>
      </c>
      <c r="C8" s="4">
        <v>308.76333599999998</v>
      </c>
      <c r="D8" s="4">
        <v>298.26666299999999</v>
      </c>
      <c r="E8" s="4">
        <v>307.33334400000001</v>
      </c>
      <c r="F8" s="4">
        <v>307.33334400000001</v>
      </c>
      <c r="G8" s="4">
        <v>50729100</v>
      </c>
      <c r="H8" s="5">
        <f>LN($E8/$E7)</f>
        <v>1.6028054783163145E-2</v>
      </c>
      <c r="I8" s="4">
        <f t="shared" ref="I8:I71" si="0">IF($E8 - $E7 &lt; 0, 0, $E8 - $E7)</f>
        <v>4.8866889999999898</v>
      </c>
      <c r="J8" s="4">
        <f>IF($E8 - $E7 &gt; 0, 0, ABS($E8-$E7))</f>
        <v>0</v>
      </c>
      <c r="K8" s="4"/>
      <c r="L8" s="4" t="str">
        <f t="shared" ref="L8:L20" si="1">IF(MOD(ROW($J8), 14) = 7, AVERAGE($J8:$J21), "")</f>
        <v/>
      </c>
      <c r="M8" s="4"/>
      <c r="P8">
        <f t="shared" ref="P8:P71" si="2">$F$4</f>
        <v>30</v>
      </c>
      <c r="Q8">
        <f t="shared" ref="Q8:Q71" si="3">$F$3</f>
        <v>70</v>
      </c>
    </row>
    <row r="9" spans="1:17" x14ac:dyDescent="0.2">
      <c r="A9" s="1">
        <v>44601</v>
      </c>
      <c r="B9" s="4">
        <v>311.66665599999999</v>
      </c>
      <c r="C9" s="4">
        <v>315.42334</v>
      </c>
      <c r="D9" s="4">
        <v>306.66665599999999</v>
      </c>
      <c r="E9" s="4">
        <v>310.66665599999999</v>
      </c>
      <c r="F9" s="4">
        <v>310.66665599999999</v>
      </c>
      <c r="G9" s="4">
        <v>52259400</v>
      </c>
      <c r="H9" s="5">
        <f t="shared" ref="H9:H72" si="4">LN($E9/$E8)</f>
        <v>1.0787522087074921E-2</v>
      </c>
      <c r="I9" s="4">
        <f t="shared" si="0"/>
        <v>3.3333119999999781</v>
      </c>
      <c r="J9" s="4">
        <f t="shared" ref="J9:J72" si="5">IF($E9 - $E8 &gt; 0, 0, ABS($E9-$E8))</f>
        <v>0</v>
      </c>
      <c r="K9" s="4"/>
      <c r="L9" s="4" t="str">
        <f t="shared" si="1"/>
        <v/>
      </c>
      <c r="M9" s="4"/>
      <c r="P9">
        <f t="shared" si="2"/>
        <v>30</v>
      </c>
      <c r="Q9">
        <f t="shared" si="3"/>
        <v>70</v>
      </c>
    </row>
    <row r="10" spans="1:17" x14ac:dyDescent="0.2">
      <c r="A10" s="1">
        <v>44602</v>
      </c>
      <c r="B10" s="4">
        <v>302.790009</v>
      </c>
      <c r="C10" s="4">
        <v>314.60333300000002</v>
      </c>
      <c r="D10" s="4">
        <v>298.89999399999999</v>
      </c>
      <c r="E10" s="4">
        <v>301.51666299999999</v>
      </c>
      <c r="F10" s="4">
        <v>301.51666299999999</v>
      </c>
      <c r="G10" s="4">
        <v>66126900</v>
      </c>
      <c r="H10" s="5">
        <f t="shared" si="4"/>
        <v>-2.989521004429951E-2</v>
      </c>
      <c r="I10" s="4">
        <f t="shared" si="0"/>
        <v>0</v>
      </c>
      <c r="J10" s="4">
        <f t="shared" si="5"/>
        <v>9.1499929999999949</v>
      </c>
      <c r="K10" s="4"/>
      <c r="L10" s="4" t="str">
        <f t="shared" si="1"/>
        <v/>
      </c>
      <c r="M10" s="4"/>
      <c r="P10">
        <f t="shared" si="2"/>
        <v>30</v>
      </c>
      <c r="Q10">
        <f t="shared" si="3"/>
        <v>70</v>
      </c>
    </row>
    <row r="11" spans="1:17" x14ac:dyDescent="0.2">
      <c r="A11" s="1">
        <v>44603</v>
      </c>
      <c r="B11" s="4">
        <v>303.209991</v>
      </c>
      <c r="C11" s="4">
        <v>305.32000699999998</v>
      </c>
      <c r="D11" s="4">
        <v>283.56668100000002</v>
      </c>
      <c r="E11" s="4">
        <v>286.66665599999999</v>
      </c>
      <c r="F11" s="4">
        <v>286.66665599999999</v>
      </c>
      <c r="G11" s="4">
        <v>79645800</v>
      </c>
      <c r="H11" s="5">
        <f t="shared" si="4"/>
        <v>-5.0505218268276815E-2</v>
      </c>
      <c r="I11" s="4">
        <f t="shared" si="0"/>
        <v>0</v>
      </c>
      <c r="J11" s="4">
        <f t="shared" si="5"/>
        <v>14.850007000000005</v>
      </c>
      <c r="K11" s="4"/>
      <c r="L11" s="4" t="str">
        <f t="shared" si="1"/>
        <v/>
      </c>
      <c r="M11" s="4"/>
      <c r="P11">
        <f t="shared" si="2"/>
        <v>30</v>
      </c>
      <c r="Q11">
        <f t="shared" si="3"/>
        <v>70</v>
      </c>
    </row>
    <row r="12" spans="1:17" x14ac:dyDescent="0.2">
      <c r="A12" s="1">
        <v>44606</v>
      </c>
      <c r="B12" s="4">
        <v>287.19000199999999</v>
      </c>
      <c r="C12" s="4">
        <v>299.62667800000003</v>
      </c>
      <c r="D12" s="4">
        <v>284.383331</v>
      </c>
      <c r="E12" s="4">
        <v>291.92001299999998</v>
      </c>
      <c r="F12" s="4">
        <v>291.92001299999998</v>
      </c>
      <c r="G12" s="4">
        <v>67756500</v>
      </c>
      <c r="H12" s="5">
        <f t="shared" si="4"/>
        <v>1.8159773290799184E-2</v>
      </c>
      <c r="I12" s="4">
        <f t="shared" si="0"/>
        <v>5.2533569999999941</v>
      </c>
      <c r="J12" s="4">
        <f t="shared" si="5"/>
        <v>0</v>
      </c>
      <c r="K12" s="4"/>
      <c r="L12" s="4" t="str">
        <f t="shared" si="1"/>
        <v/>
      </c>
      <c r="M12" s="4"/>
      <c r="P12">
        <f t="shared" si="2"/>
        <v>30</v>
      </c>
      <c r="Q12">
        <f t="shared" si="3"/>
        <v>70</v>
      </c>
    </row>
    <row r="13" spans="1:17" x14ac:dyDescent="0.2">
      <c r="A13" s="1">
        <v>44607</v>
      </c>
      <c r="B13" s="4">
        <v>300</v>
      </c>
      <c r="C13" s="4">
        <v>307.66665599999999</v>
      </c>
      <c r="D13" s="4">
        <v>297.79333500000001</v>
      </c>
      <c r="E13" s="4">
        <v>307.476654</v>
      </c>
      <c r="F13" s="4">
        <v>307.476654</v>
      </c>
      <c r="G13" s="4">
        <v>57286200</v>
      </c>
      <c r="H13" s="5">
        <f t="shared" si="4"/>
        <v>5.1919325752196044E-2</v>
      </c>
      <c r="I13" s="4">
        <f t="shared" si="0"/>
        <v>15.556641000000013</v>
      </c>
      <c r="J13" s="4">
        <f t="shared" si="5"/>
        <v>0</v>
      </c>
      <c r="K13" s="4"/>
      <c r="L13" s="4" t="str">
        <f t="shared" si="1"/>
        <v/>
      </c>
      <c r="M13" s="4"/>
      <c r="P13">
        <f t="shared" si="2"/>
        <v>30</v>
      </c>
      <c r="Q13">
        <f t="shared" si="3"/>
        <v>70</v>
      </c>
    </row>
    <row r="14" spans="1:17" x14ac:dyDescent="0.2">
      <c r="A14" s="1">
        <v>44608</v>
      </c>
      <c r="B14" s="4">
        <v>304.68331899999998</v>
      </c>
      <c r="C14" s="4">
        <v>308.80999800000001</v>
      </c>
      <c r="D14" s="4">
        <v>300.40332000000001</v>
      </c>
      <c r="E14" s="4">
        <v>307.79666099999997</v>
      </c>
      <c r="F14" s="4">
        <v>307.79666099999997</v>
      </c>
      <c r="G14" s="4">
        <v>51294300</v>
      </c>
      <c r="H14" s="5">
        <f t="shared" si="4"/>
        <v>1.0402109795871618E-3</v>
      </c>
      <c r="I14" s="4">
        <f t="shared" si="0"/>
        <v>0.32000699999997551</v>
      </c>
      <c r="J14" s="4">
        <f t="shared" si="5"/>
        <v>0</v>
      </c>
      <c r="K14" s="4"/>
      <c r="L14" s="4" t="str">
        <f t="shared" si="1"/>
        <v/>
      </c>
      <c r="M14" s="4"/>
      <c r="P14">
        <f t="shared" si="2"/>
        <v>30</v>
      </c>
      <c r="Q14">
        <f t="shared" si="3"/>
        <v>70</v>
      </c>
    </row>
    <row r="15" spans="1:17" x14ac:dyDescent="0.2">
      <c r="A15" s="1">
        <v>44609</v>
      </c>
      <c r="B15" s="4">
        <v>304.42001299999998</v>
      </c>
      <c r="C15" s="4">
        <v>306.16665599999999</v>
      </c>
      <c r="D15" s="4">
        <v>291.366669</v>
      </c>
      <c r="E15" s="4">
        <v>292.116669</v>
      </c>
      <c r="F15" s="4">
        <v>292.116669</v>
      </c>
      <c r="G15" s="4">
        <v>55178400</v>
      </c>
      <c r="H15" s="5">
        <f t="shared" si="4"/>
        <v>-5.2286099553971427E-2</v>
      </c>
      <c r="I15" s="4">
        <f t="shared" si="0"/>
        <v>0</v>
      </c>
      <c r="J15" s="4">
        <f t="shared" si="5"/>
        <v>15.67999199999997</v>
      </c>
      <c r="K15" s="4"/>
      <c r="L15" s="4" t="str">
        <f t="shared" si="1"/>
        <v/>
      </c>
      <c r="M15" s="4"/>
      <c r="P15">
        <f t="shared" si="2"/>
        <v>30</v>
      </c>
      <c r="Q15">
        <f t="shared" si="3"/>
        <v>70</v>
      </c>
    </row>
    <row r="16" spans="1:17" x14ac:dyDescent="0.2">
      <c r="A16" s="1">
        <v>44610</v>
      </c>
      <c r="B16" s="4">
        <v>295.33334400000001</v>
      </c>
      <c r="C16" s="4">
        <v>295.62332199999997</v>
      </c>
      <c r="D16" s="4">
        <v>279.20333900000003</v>
      </c>
      <c r="E16" s="4">
        <v>285.66000400000001</v>
      </c>
      <c r="F16" s="4">
        <v>285.66000400000001</v>
      </c>
      <c r="G16" s="4">
        <v>68501700</v>
      </c>
      <c r="H16" s="5">
        <f t="shared" si="4"/>
        <v>-2.2350967401608645E-2</v>
      </c>
      <c r="I16" s="4">
        <f t="shared" si="0"/>
        <v>0</v>
      </c>
      <c r="J16" s="4">
        <f t="shared" si="5"/>
        <v>6.4566649999999868</v>
      </c>
      <c r="K16" s="4"/>
      <c r="L16" s="4" t="str">
        <f t="shared" si="1"/>
        <v/>
      </c>
      <c r="M16" s="4"/>
      <c r="P16">
        <f t="shared" si="2"/>
        <v>30</v>
      </c>
      <c r="Q16">
        <f t="shared" si="3"/>
        <v>70</v>
      </c>
    </row>
    <row r="17" spans="1:17" x14ac:dyDescent="0.2">
      <c r="A17" s="1">
        <v>44614</v>
      </c>
      <c r="B17" s="4">
        <v>278.04333500000001</v>
      </c>
      <c r="C17" s="4">
        <v>285.57666</v>
      </c>
      <c r="D17" s="4">
        <v>267.03332499999999</v>
      </c>
      <c r="E17" s="4">
        <v>273.843323</v>
      </c>
      <c r="F17" s="4">
        <v>273.843323</v>
      </c>
      <c r="G17" s="4">
        <v>83288100</v>
      </c>
      <c r="H17" s="5">
        <f t="shared" si="4"/>
        <v>-4.2246177465584886E-2</v>
      </c>
      <c r="I17" s="4">
        <f t="shared" si="0"/>
        <v>0</v>
      </c>
      <c r="J17" s="4">
        <f t="shared" si="5"/>
        <v>11.816681000000017</v>
      </c>
      <c r="K17" s="4"/>
      <c r="L17" s="4" t="str">
        <f t="shared" si="1"/>
        <v/>
      </c>
      <c r="M17" s="4"/>
      <c r="P17">
        <f t="shared" si="2"/>
        <v>30</v>
      </c>
      <c r="Q17">
        <f>$F$3</f>
        <v>70</v>
      </c>
    </row>
    <row r="18" spans="1:17" x14ac:dyDescent="0.2">
      <c r="A18" s="1">
        <v>44615</v>
      </c>
      <c r="B18" s="4">
        <v>276.80999800000001</v>
      </c>
      <c r="C18" s="4">
        <v>278.43331899999998</v>
      </c>
      <c r="D18" s="4">
        <v>253.520004</v>
      </c>
      <c r="E18" s="4">
        <v>254.679993</v>
      </c>
      <c r="F18" s="4">
        <v>254.679993</v>
      </c>
      <c r="G18" s="4">
        <v>95256900</v>
      </c>
      <c r="H18" s="5">
        <f t="shared" si="4"/>
        <v>-7.254830130820579E-2</v>
      </c>
      <c r="I18" s="4">
        <f t="shared" si="0"/>
        <v>0</v>
      </c>
      <c r="J18" s="4">
        <f t="shared" si="5"/>
        <v>19.163330000000002</v>
      </c>
      <c r="K18" s="4"/>
      <c r="L18" s="4" t="str">
        <f t="shared" si="1"/>
        <v/>
      </c>
      <c r="M18" s="4"/>
      <c r="P18">
        <f t="shared" si="2"/>
        <v>30</v>
      </c>
      <c r="Q18">
        <f t="shared" si="3"/>
        <v>70</v>
      </c>
    </row>
    <row r="19" spans="1:17" x14ac:dyDescent="0.2">
      <c r="A19" s="1">
        <v>44616</v>
      </c>
      <c r="B19" s="4">
        <v>233.46333300000001</v>
      </c>
      <c r="C19" s="4">
        <v>267.49334700000003</v>
      </c>
      <c r="D19" s="4">
        <v>233.33332799999999</v>
      </c>
      <c r="E19" s="4">
        <v>266.92334</v>
      </c>
      <c r="F19" s="4">
        <v>266.92334</v>
      </c>
      <c r="G19" s="4">
        <v>135322200</v>
      </c>
      <c r="H19" s="5">
        <f t="shared" si="4"/>
        <v>4.6953673406308211E-2</v>
      </c>
      <c r="I19" s="4">
        <f t="shared" si="0"/>
        <v>12.243347</v>
      </c>
      <c r="J19" s="4">
        <f t="shared" si="5"/>
        <v>0</v>
      </c>
      <c r="K19" s="4"/>
      <c r="L19" s="4" t="str">
        <f t="shared" si="1"/>
        <v/>
      </c>
      <c r="M19" s="4"/>
      <c r="P19">
        <f t="shared" si="2"/>
        <v>30</v>
      </c>
      <c r="Q19">
        <f t="shared" si="3"/>
        <v>70</v>
      </c>
    </row>
    <row r="20" spans="1:17" x14ac:dyDescent="0.2">
      <c r="A20" s="1">
        <v>44617</v>
      </c>
      <c r="B20" s="4">
        <v>269.74334700000003</v>
      </c>
      <c r="C20" s="4">
        <v>273.16665599999999</v>
      </c>
      <c r="D20" s="4">
        <v>260.79998799999998</v>
      </c>
      <c r="E20" s="4">
        <v>269.95666499999999</v>
      </c>
      <c r="F20" s="4">
        <v>269.95666499999999</v>
      </c>
      <c r="G20" s="4">
        <v>76067700</v>
      </c>
      <c r="H20" s="5">
        <f t="shared" si="4"/>
        <v>1.1299945047210847E-2</v>
      </c>
      <c r="I20" s="4">
        <f t="shared" si="0"/>
        <v>3.0333249999999907</v>
      </c>
      <c r="J20" s="4">
        <f t="shared" si="5"/>
        <v>0</v>
      </c>
      <c r="K20" s="4"/>
      <c r="L20" s="4" t="str">
        <f t="shared" si="1"/>
        <v/>
      </c>
      <c r="M20" s="4"/>
      <c r="P20">
        <f t="shared" si="2"/>
        <v>30</v>
      </c>
      <c r="Q20">
        <f t="shared" si="3"/>
        <v>70</v>
      </c>
    </row>
    <row r="21" spans="1:17" x14ac:dyDescent="0.2">
      <c r="A21" s="1">
        <v>44620</v>
      </c>
      <c r="B21" s="4">
        <v>271.67001299999998</v>
      </c>
      <c r="C21" s="4">
        <v>292.28668199999998</v>
      </c>
      <c r="D21" s="4">
        <v>271.57000699999998</v>
      </c>
      <c r="E21" s="4">
        <v>290.14334100000002</v>
      </c>
      <c r="F21" s="4">
        <v>290.14334100000002</v>
      </c>
      <c r="G21" s="4">
        <v>99006900</v>
      </c>
      <c r="H21" s="5">
        <f t="shared" si="4"/>
        <v>7.2113634058212778E-2</v>
      </c>
      <c r="I21" s="4">
        <f t="shared" si="0"/>
        <v>20.186676000000034</v>
      </c>
      <c r="J21" s="4">
        <f t="shared" si="5"/>
        <v>0</v>
      </c>
      <c r="K21" s="4">
        <f>AVERAGE($I7:$I21)</f>
        <v>4.6295252857142843</v>
      </c>
      <c r="L21" s="4">
        <f>AVERAGE($J7:$J21)</f>
        <v>5.5083334285714267</v>
      </c>
      <c r="M21" s="7">
        <f>($K21/$L21)</f>
        <v>0.84045843370722395</v>
      </c>
      <c r="N21" s="7">
        <f>100 - (100/(1 + $M21))</f>
        <v>45.665711233385139</v>
      </c>
      <c r="O21" t="str">
        <f>IF($N21 &lt; F$4, "Oversold", IF($N21 &gt; F$3, "Overbought", ""))</f>
        <v/>
      </c>
      <c r="P21">
        <f t="shared" si="2"/>
        <v>30</v>
      </c>
      <c r="Q21">
        <f t="shared" si="3"/>
        <v>70</v>
      </c>
    </row>
    <row r="22" spans="1:17" x14ac:dyDescent="0.2">
      <c r="A22" s="1">
        <v>44621</v>
      </c>
      <c r="B22" s="4">
        <v>289.89334100000002</v>
      </c>
      <c r="C22" s="4">
        <v>296.62667800000003</v>
      </c>
      <c r="D22" s="4">
        <v>284.593323</v>
      </c>
      <c r="E22" s="4">
        <v>288.12332199999997</v>
      </c>
      <c r="F22" s="4">
        <v>288.12332199999997</v>
      </c>
      <c r="G22" s="4">
        <v>74766900</v>
      </c>
      <c r="H22" s="5">
        <f t="shared" si="4"/>
        <v>-6.9864903023014067E-3</v>
      </c>
      <c r="I22" s="4">
        <f t="shared" si="0"/>
        <v>0</v>
      </c>
      <c r="J22" s="4">
        <f t="shared" si="5"/>
        <v>2.0200190000000475</v>
      </c>
      <c r="K22" s="4">
        <f>((($K21 * 13) + I22)/ 14)</f>
        <v>4.2988449081632636</v>
      </c>
      <c r="L22" s="4">
        <f>((($L21 * 13) + J22)/ 14)</f>
        <v>5.2591681122448994</v>
      </c>
      <c r="M22" s="7">
        <f t="shared" ref="M22:M85" si="6">($K22/$L22)</f>
        <v>0.81740016983946195</v>
      </c>
      <c r="N22" s="7">
        <f t="shared" ref="N22:N85" si="7">100 - (100/(1 + $M22))</f>
        <v>44.9763449681897</v>
      </c>
      <c r="O22" t="str">
        <f t="shared" ref="O22:O85" si="8">IF($N22 &lt; F$4, "Oversold", IF($N22 &gt; F$3, "Overbought", ""))</f>
        <v/>
      </c>
      <c r="P22">
        <f t="shared" si="2"/>
        <v>30</v>
      </c>
      <c r="Q22">
        <f t="shared" si="3"/>
        <v>70</v>
      </c>
    </row>
    <row r="23" spans="1:17" x14ac:dyDescent="0.2">
      <c r="A23" s="1">
        <v>44622</v>
      </c>
      <c r="B23" s="4">
        <v>290.709991</v>
      </c>
      <c r="C23" s="4">
        <v>295.49334700000003</v>
      </c>
      <c r="D23" s="4">
        <v>281.42334</v>
      </c>
      <c r="E23" s="4">
        <v>293.29666099999997</v>
      </c>
      <c r="F23" s="4">
        <v>293.29666099999997</v>
      </c>
      <c r="G23" s="4">
        <v>74643300</v>
      </c>
      <c r="H23" s="5">
        <f t="shared" si="4"/>
        <v>1.7796001797611403E-2</v>
      </c>
      <c r="I23" s="4">
        <f t="shared" si="0"/>
        <v>5.1733389999999986</v>
      </c>
      <c r="J23" s="4">
        <f t="shared" si="5"/>
        <v>0</v>
      </c>
      <c r="K23" s="4">
        <f t="shared" ref="K23:K86" si="9">((($K22 * 13) + I23)/ 14)</f>
        <v>4.3613087718658878</v>
      </c>
      <c r="L23" s="4">
        <f t="shared" ref="L23:L86" si="10">((($L22 * 13) + J23)/ 14)</f>
        <v>4.8835132470845499</v>
      </c>
      <c r="M23" s="7">
        <f t="shared" si="6"/>
        <v>0.89306786962635609</v>
      </c>
      <c r="N23" s="7">
        <f t="shared" si="7"/>
        <v>47.175692110955602</v>
      </c>
      <c r="O23" t="str">
        <f t="shared" si="8"/>
        <v/>
      </c>
      <c r="P23">
        <f t="shared" si="2"/>
        <v>30</v>
      </c>
      <c r="Q23">
        <f t="shared" si="3"/>
        <v>70</v>
      </c>
    </row>
    <row r="24" spans="1:17" x14ac:dyDescent="0.2">
      <c r="A24" s="1">
        <v>44623</v>
      </c>
      <c r="B24" s="4">
        <v>292.92334</v>
      </c>
      <c r="C24" s="4">
        <v>295.48001099999999</v>
      </c>
      <c r="D24" s="4">
        <v>277.53332499999999</v>
      </c>
      <c r="E24" s="4">
        <v>279.76333599999998</v>
      </c>
      <c r="F24" s="4">
        <v>279.76333599999998</v>
      </c>
      <c r="G24" s="4">
        <v>61623600</v>
      </c>
      <c r="H24" s="5">
        <f t="shared" si="4"/>
        <v>-4.7240574479650133E-2</v>
      </c>
      <c r="I24" s="4">
        <f t="shared" si="0"/>
        <v>0</v>
      </c>
      <c r="J24" s="4">
        <f t="shared" si="5"/>
        <v>13.533324999999991</v>
      </c>
      <c r="K24" s="4">
        <f t="shared" si="9"/>
        <v>4.0497867167326103</v>
      </c>
      <c r="L24" s="4">
        <f t="shared" si="10"/>
        <v>5.5013569437213672</v>
      </c>
      <c r="M24" s="7">
        <f t="shared" si="6"/>
        <v>0.7361432385067439</v>
      </c>
      <c r="N24" s="7">
        <f t="shared" si="7"/>
        <v>42.401065890156644</v>
      </c>
      <c r="O24" t="str">
        <f t="shared" si="8"/>
        <v/>
      </c>
      <c r="P24">
        <f t="shared" si="2"/>
        <v>30</v>
      </c>
      <c r="Q24">
        <f t="shared" si="3"/>
        <v>70</v>
      </c>
    </row>
    <row r="25" spans="1:17" x14ac:dyDescent="0.2">
      <c r="A25" s="1">
        <v>44624</v>
      </c>
      <c r="B25" s="4">
        <v>283.03332499999999</v>
      </c>
      <c r="C25" s="4">
        <v>285.21667500000001</v>
      </c>
      <c r="D25" s="4">
        <v>275.05334499999998</v>
      </c>
      <c r="E25" s="4">
        <v>279.42999300000002</v>
      </c>
      <c r="F25" s="4">
        <v>279.42999300000002</v>
      </c>
      <c r="G25" s="4">
        <v>66999600</v>
      </c>
      <c r="H25" s="5">
        <f t="shared" si="4"/>
        <v>-1.192228240922586E-3</v>
      </c>
      <c r="I25" s="4">
        <f t="shared" si="0"/>
        <v>0</v>
      </c>
      <c r="J25" s="4">
        <f t="shared" si="5"/>
        <v>0.33334299999995665</v>
      </c>
      <c r="K25" s="4">
        <f t="shared" si="9"/>
        <v>3.7605162369659952</v>
      </c>
      <c r="L25" s="4">
        <f t="shared" si="10"/>
        <v>5.1322130905984098</v>
      </c>
      <c r="M25" s="7">
        <f t="shared" si="6"/>
        <v>0.73272800068547495</v>
      </c>
      <c r="N25" s="7">
        <f t="shared" si="7"/>
        <v>42.287537362794652</v>
      </c>
      <c r="O25" t="str">
        <f t="shared" si="8"/>
        <v/>
      </c>
      <c r="P25">
        <f t="shared" si="2"/>
        <v>30</v>
      </c>
      <c r="Q25">
        <f t="shared" si="3"/>
        <v>70</v>
      </c>
    </row>
    <row r="26" spans="1:17" x14ac:dyDescent="0.2">
      <c r="A26" s="1">
        <v>44627</v>
      </c>
      <c r="B26" s="4">
        <v>285.43331899999998</v>
      </c>
      <c r="C26" s="4">
        <v>288.71331800000002</v>
      </c>
      <c r="D26" s="4">
        <v>268.19000199999999</v>
      </c>
      <c r="E26" s="4">
        <v>268.19332900000001</v>
      </c>
      <c r="F26" s="4">
        <v>268.19332900000001</v>
      </c>
      <c r="G26" s="4">
        <v>72494100</v>
      </c>
      <c r="H26" s="5">
        <f t="shared" si="4"/>
        <v>-4.1043691640520727E-2</v>
      </c>
      <c r="I26" s="4">
        <f t="shared" si="0"/>
        <v>0</v>
      </c>
      <c r="J26" s="4">
        <f t="shared" si="5"/>
        <v>11.236664000000019</v>
      </c>
      <c r="K26" s="4">
        <f t="shared" si="9"/>
        <v>3.491907934325567</v>
      </c>
      <c r="L26" s="4">
        <f t="shared" si="10"/>
        <v>5.568245298412811</v>
      </c>
      <c r="M26" s="7">
        <f t="shared" si="6"/>
        <v>0.62711101023529092</v>
      </c>
      <c r="N26" s="7">
        <f t="shared" si="7"/>
        <v>38.541378325785324</v>
      </c>
      <c r="O26" t="str">
        <f t="shared" si="8"/>
        <v/>
      </c>
      <c r="P26">
        <f t="shared" si="2"/>
        <v>30</v>
      </c>
      <c r="Q26">
        <f t="shared" si="3"/>
        <v>70</v>
      </c>
    </row>
    <row r="27" spans="1:17" x14ac:dyDescent="0.2">
      <c r="A27" s="1">
        <v>44628</v>
      </c>
      <c r="B27" s="4">
        <v>265.17666600000001</v>
      </c>
      <c r="C27" s="4">
        <v>283.32998700000002</v>
      </c>
      <c r="D27" s="4">
        <v>260.72332799999998</v>
      </c>
      <c r="E27" s="4">
        <v>274.79998799999998</v>
      </c>
      <c r="F27" s="4">
        <v>274.79998799999998</v>
      </c>
      <c r="G27" s="4">
        <v>80399100</v>
      </c>
      <c r="H27" s="5">
        <f t="shared" si="4"/>
        <v>2.4335419370770311E-2</v>
      </c>
      <c r="I27" s="4">
        <f t="shared" si="0"/>
        <v>6.6066589999999792</v>
      </c>
      <c r="J27" s="4">
        <f t="shared" si="5"/>
        <v>0</v>
      </c>
      <c r="K27" s="4">
        <f t="shared" si="9"/>
        <v>3.7143901533023107</v>
      </c>
      <c r="L27" s="4">
        <f t="shared" si="10"/>
        <v>5.1705134913833248</v>
      </c>
      <c r="M27" s="7">
        <f t="shared" si="6"/>
        <v>0.71837935622687232</v>
      </c>
      <c r="N27" s="7">
        <f t="shared" si="7"/>
        <v>41.805632360729248</v>
      </c>
      <c r="O27" t="str">
        <f t="shared" si="8"/>
        <v/>
      </c>
      <c r="P27">
        <f t="shared" si="2"/>
        <v>30</v>
      </c>
      <c r="Q27">
        <f t="shared" si="3"/>
        <v>70</v>
      </c>
    </row>
    <row r="28" spans="1:17" x14ac:dyDescent="0.2">
      <c r="A28" s="1">
        <v>44629</v>
      </c>
      <c r="B28" s="4">
        <v>279.82666</v>
      </c>
      <c r="C28" s="4">
        <v>286.85333300000002</v>
      </c>
      <c r="D28" s="4">
        <v>277.33667000000003</v>
      </c>
      <c r="E28" s="4">
        <v>286.32333399999999</v>
      </c>
      <c r="F28" s="4">
        <v>286.32333399999999</v>
      </c>
      <c r="G28" s="4">
        <v>59184000</v>
      </c>
      <c r="H28" s="5">
        <f t="shared" si="4"/>
        <v>4.1078194023959014E-2</v>
      </c>
      <c r="I28" s="4">
        <f t="shared" si="0"/>
        <v>11.523346000000004</v>
      </c>
      <c r="J28" s="4">
        <f t="shared" si="5"/>
        <v>0</v>
      </c>
      <c r="K28" s="4">
        <f t="shared" si="9"/>
        <v>4.2721727137807175</v>
      </c>
      <c r="L28" s="4">
        <f t="shared" si="10"/>
        <v>4.8011910991416595</v>
      </c>
      <c r="M28" s="7">
        <f t="shared" si="6"/>
        <v>0.88981517826784318</v>
      </c>
      <c r="N28" s="7">
        <f t="shared" si="7"/>
        <v>47.084772548150731</v>
      </c>
      <c r="O28" t="str">
        <f t="shared" si="8"/>
        <v/>
      </c>
      <c r="P28">
        <f t="shared" si="2"/>
        <v>30</v>
      </c>
      <c r="Q28">
        <f t="shared" si="3"/>
        <v>70</v>
      </c>
    </row>
    <row r="29" spans="1:17" x14ac:dyDescent="0.2">
      <c r="A29" s="1">
        <v>44630</v>
      </c>
      <c r="B29" s="4">
        <v>283.81668100000002</v>
      </c>
      <c r="C29" s="4">
        <v>284.81668100000002</v>
      </c>
      <c r="D29" s="4">
        <v>270.11999500000002</v>
      </c>
      <c r="E29" s="4">
        <v>279.43331899999998</v>
      </c>
      <c r="F29" s="4">
        <v>279.43331899999998</v>
      </c>
      <c r="G29" s="4">
        <v>58648500</v>
      </c>
      <c r="H29" s="5">
        <f t="shared" si="4"/>
        <v>-2.4358019022615463E-2</v>
      </c>
      <c r="I29" s="4">
        <f t="shared" si="0"/>
        <v>0</v>
      </c>
      <c r="J29" s="4">
        <f t="shared" si="5"/>
        <v>6.8900150000000053</v>
      </c>
      <c r="K29" s="4">
        <f t="shared" si="9"/>
        <v>3.9670175199392377</v>
      </c>
      <c r="L29" s="4">
        <f t="shared" si="10"/>
        <v>4.9503928063458273</v>
      </c>
      <c r="M29" s="7">
        <f t="shared" si="6"/>
        <v>0.80135408948841047</v>
      </c>
      <c r="N29" s="7">
        <f t="shared" si="7"/>
        <v>44.486205913907639</v>
      </c>
      <c r="O29" t="str">
        <f t="shared" si="8"/>
        <v/>
      </c>
      <c r="P29">
        <f t="shared" si="2"/>
        <v>30</v>
      </c>
      <c r="Q29">
        <f t="shared" si="3"/>
        <v>70</v>
      </c>
    </row>
    <row r="30" spans="1:17" x14ac:dyDescent="0.2">
      <c r="A30" s="1">
        <v>44631</v>
      </c>
      <c r="B30" s="4">
        <v>280.06668100000002</v>
      </c>
      <c r="C30" s="4">
        <v>281.26666299999999</v>
      </c>
      <c r="D30" s="4">
        <v>264.58999599999999</v>
      </c>
      <c r="E30" s="4">
        <v>265.116669</v>
      </c>
      <c r="F30" s="4">
        <v>265.116669</v>
      </c>
      <c r="G30" s="4">
        <v>67037100</v>
      </c>
      <c r="H30" s="5">
        <f t="shared" si="4"/>
        <v>-5.2593702203998123E-2</v>
      </c>
      <c r="I30" s="4">
        <f t="shared" si="0"/>
        <v>0</v>
      </c>
      <c r="J30" s="4">
        <f t="shared" si="5"/>
        <v>14.316649999999981</v>
      </c>
      <c r="K30" s="4">
        <f t="shared" si="9"/>
        <v>3.6836591256578637</v>
      </c>
      <c r="L30" s="4">
        <f t="shared" si="10"/>
        <v>5.6194111773211244</v>
      </c>
      <c r="M30" s="7">
        <f t="shared" si="6"/>
        <v>0.65552404147331522</v>
      </c>
      <c r="N30" s="7">
        <f t="shared" si="7"/>
        <v>39.596165628010986</v>
      </c>
      <c r="O30" t="str">
        <f t="shared" si="8"/>
        <v/>
      </c>
      <c r="P30">
        <f t="shared" si="2"/>
        <v>30</v>
      </c>
      <c r="Q30">
        <f t="shared" si="3"/>
        <v>70</v>
      </c>
    </row>
    <row r="31" spans="1:17" x14ac:dyDescent="0.2">
      <c r="A31" s="1">
        <v>44634</v>
      </c>
      <c r="B31" s="4">
        <v>260.20333900000003</v>
      </c>
      <c r="C31" s="4">
        <v>266.89999399999999</v>
      </c>
      <c r="D31" s="4">
        <v>252.01333600000001</v>
      </c>
      <c r="E31" s="4">
        <v>255.45666499999999</v>
      </c>
      <c r="F31" s="4">
        <v>255.45666499999999</v>
      </c>
      <c r="G31" s="4">
        <v>71152200</v>
      </c>
      <c r="H31" s="5">
        <f t="shared" si="4"/>
        <v>-3.7117202829391904E-2</v>
      </c>
      <c r="I31" s="4">
        <f t="shared" si="0"/>
        <v>0</v>
      </c>
      <c r="J31" s="4">
        <f t="shared" si="5"/>
        <v>9.6600040000000149</v>
      </c>
      <c r="K31" s="4">
        <f t="shared" si="9"/>
        <v>3.420540616682302</v>
      </c>
      <c r="L31" s="4">
        <f t="shared" si="10"/>
        <v>5.9080249503696161</v>
      </c>
      <c r="M31" s="7">
        <f t="shared" si="6"/>
        <v>0.57896516101684836</v>
      </c>
      <c r="N31" s="7">
        <f t="shared" si="7"/>
        <v>36.667380339411466</v>
      </c>
      <c r="O31" t="str">
        <f t="shared" si="8"/>
        <v/>
      </c>
      <c r="P31">
        <f t="shared" si="2"/>
        <v>30</v>
      </c>
      <c r="Q31">
        <f t="shared" si="3"/>
        <v>70</v>
      </c>
    </row>
    <row r="32" spans="1:17" x14ac:dyDescent="0.2">
      <c r="A32" s="1">
        <v>44635</v>
      </c>
      <c r="B32" s="4">
        <v>258.42334</v>
      </c>
      <c r="C32" s="4">
        <v>268.523346</v>
      </c>
      <c r="D32" s="4">
        <v>252.19000199999999</v>
      </c>
      <c r="E32" s="4">
        <v>267.29666099999997</v>
      </c>
      <c r="F32" s="4">
        <v>267.29666099999997</v>
      </c>
      <c r="G32" s="4">
        <v>66841200</v>
      </c>
      <c r="H32" s="5">
        <f t="shared" si="4"/>
        <v>4.530634483633654E-2</v>
      </c>
      <c r="I32" s="4">
        <f t="shared" si="0"/>
        <v>11.839995999999985</v>
      </c>
      <c r="J32" s="4">
        <f t="shared" si="5"/>
        <v>0</v>
      </c>
      <c r="K32" s="4">
        <f t="shared" si="9"/>
        <v>4.0219302869192797</v>
      </c>
      <c r="L32" s="4">
        <f t="shared" si="10"/>
        <v>5.4860231682003571</v>
      </c>
      <c r="M32" s="7">
        <f t="shared" si="6"/>
        <v>0.73312309547512167</v>
      </c>
      <c r="N32" s="7">
        <f t="shared" si="7"/>
        <v>42.300693896998808</v>
      </c>
      <c r="O32" t="str">
        <f t="shared" si="8"/>
        <v/>
      </c>
      <c r="P32">
        <f t="shared" si="2"/>
        <v>30</v>
      </c>
      <c r="Q32">
        <f t="shared" si="3"/>
        <v>70</v>
      </c>
    </row>
    <row r="33" spans="1:17" x14ac:dyDescent="0.2">
      <c r="A33" s="1">
        <v>44636</v>
      </c>
      <c r="B33" s="4">
        <v>269.66665599999999</v>
      </c>
      <c r="C33" s="4">
        <v>280.66665599999999</v>
      </c>
      <c r="D33" s="4">
        <v>267.42001299999998</v>
      </c>
      <c r="E33" s="4">
        <v>280.07666</v>
      </c>
      <c r="F33" s="4">
        <v>280.07666</v>
      </c>
      <c r="G33" s="4">
        <v>84028800</v>
      </c>
      <c r="H33" s="5">
        <f t="shared" si="4"/>
        <v>4.6704219926704996E-2</v>
      </c>
      <c r="I33" s="4">
        <f t="shared" si="0"/>
        <v>12.779999000000032</v>
      </c>
      <c r="J33" s="4">
        <f t="shared" si="5"/>
        <v>0</v>
      </c>
      <c r="K33" s="4">
        <f t="shared" si="9"/>
        <v>4.6475066235679048</v>
      </c>
      <c r="L33" s="4">
        <f t="shared" si="10"/>
        <v>5.0941643704717601</v>
      </c>
      <c r="M33" s="7">
        <f t="shared" si="6"/>
        <v>0.9123197222506404</v>
      </c>
      <c r="N33" s="7">
        <f t="shared" si="7"/>
        <v>47.707489058206036</v>
      </c>
      <c r="O33" t="str">
        <f t="shared" si="8"/>
        <v/>
      </c>
      <c r="P33">
        <f t="shared" si="2"/>
        <v>30</v>
      </c>
      <c r="Q33">
        <f t="shared" si="3"/>
        <v>70</v>
      </c>
    </row>
    <row r="34" spans="1:17" x14ac:dyDescent="0.2">
      <c r="A34" s="1">
        <v>44637</v>
      </c>
      <c r="B34" s="4">
        <v>276.99667399999998</v>
      </c>
      <c r="C34" s="4">
        <v>291.66665599999999</v>
      </c>
      <c r="D34" s="4">
        <v>275.23998999999998</v>
      </c>
      <c r="E34" s="4">
        <v>290.53332499999999</v>
      </c>
      <c r="F34" s="4">
        <v>290.53332499999999</v>
      </c>
      <c r="G34" s="4">
        <v>66582900</v>
      </c>
      <c r="H34" s="5">
        <f t="shared" si="4"/>
        <v>3.6654934308406495E-2</v>
      </c>
      <c r="I34" s="4">
        <f t="shared" si="0"/>
        <v>10.456664999999987</v>
      </c>
      <c r="J34" s="4">
        <f t="shared" si="5"/>
        <v>0</v>
      </c>
      <c r="K34" s="4">
        <f t="shared" si="9"/>
        <v>5.0624465075987688</v>
      </c>
      <c r="L34" s="4">
        <f t="shared" si="10"/>
        <v>4.7302954868666349</v>
      </c>
      <c r="M34" s="7">
        <f t="shared" si="6"/>
        <v>1.0702178165516996</v>
      </c>
      <c r="N34" s="7">
        <f t="shared" si="7"/>
        <v>51.695904073240449</v>
      </c>
      <c r="O34" t="str">
        <f t="shared" si="8"/>
        <v/>
      </c>
      <c r="P34">
        <f t="shared" si="2"/>
        <v>30</v>
      </c>
      <c r="Q34">
        <f t="shared" si="3"/>
        <v>70</v>
      </c>
    </row>
    <row r="35" spans="1:17" x14ac:dyDescent="0.2">
      <c r="A35" s="1">
        <v>44638</v>
      </c>
      <c r="B35" s="4">
        <v>291.49667399999998</v>
      </c>
      <c r="C35" s="4">
        <v>302.616669</v>
      </c>
      <c r="D35" s="4">
        <v>289.13000499999998</v>
      </c>
      <c r="E35" s="4">
        <v>301.79666099999997</v>
      </c>
      <c r="F35" s="4">
        <v>301.79666099999997</v>
      </c>
      <c r="G35" s="4">
        <v>100414200</v>
      </c>
      <c r="H35" s="5">
        <f t="shared" si="4"/>
        <v>3.8035196934783251E-2</v>
      </c>
      <c r="I35" s="4">
        <f t="shared" si="0"/>
        <v>11.263335999999981</v>
      </c>
      <c r="J35" s="4">
        <f t="shared" si="5"/>
        <v>0</v>
      </c>
      <c r="K35" s="4">
        <f t="shared" si="9"/>
        <v>5.5053671856274269</v>
      </c>
      <c r="L35" s="4">
        <f t="shared" si="10"/>
        <v>4.3924172378047324</v>
      </c>
      <c r="M35" s="7">
        <f t="shared" si="6"/>
        <v>1.2533798333736919</v>
      </c>
      <c r="N35" s="7">
        <f t="shared" si="7"/>
        <v>55.622217560062637</v>
      </c>
      <c r="O35" t="str">
        <f t="shared" si="8"/>
        <v/>
      </c>
      <c r="P35">
        <f t="shared" si="2"/>
        <v>30</v>
      </c>
      <c r="Q35">
        <f t="shared" si="3"/>
        <v>70</v>
      </c>
    </row>
    <row r="36" spans="1:17" x14ac:dyDescent="0.2">
      <c r="A36" s="1">
        <v>44641</v>
      </c>
      <c r="B36" s="4">
        <v>304.99334700000003</v>
      </c>
      <c r="C36" s="4">
        <v>314.28332499999999</v>
      </c>
      <c r="D36" s="4">
        <v>302.36334199999999</v>
      </c>
      <c r="E36" s="4">
        <v>307.05334499999998</v>
      </c>
      <c r="F36" s="4">
        <v>307.05334499999998</v>
      </c>
      <c r="G36" s="4">
        <v>81981600</v>
      </c>
      <c r="H36" s="5">
        <f t="shared" si="4"/>
        <v>1.7268012053019786E-2</v>
      </c>
      <c r="I36" s="4">
        <f t="shared" si="0"/>
        <v>5.256684000000007</v>
      </c>
      <c r="J36" s="4">
        <f t="shared" si="5"/>
        <v>0</v>
      </c>
      <c r="K36" s="4">
        <f t="shared" si="9"/>
        <v>5.4876041009397545</v>
      </c>
      <c r="L36" s="4">
        <f t="shared" si="10"/>
        <v>4.0786731493901085</v>
      </c>
      <c r="M36" s="7">
        <f t="shared" si="6"/>
        <v>1.3454385531628898</v>
      </c>
      <c r="N36" s="7">
        <f t="shared" si="7"/>
        <v>57.364050375505599</v>
      </c>
      <c r="O36" t="str">
        <f t="shared" si="8"/>
        <v/>
      </c>
      <c r="P36">
        <f t="shared" si="2"/>
        <v>30</v>
      </c>
      <c r="Q36">
        <f t="shared" si="3"/>
        <v>70</v>
      </c>
    </row>
    <row r="37" spans="1:17" x14ac:dyDescent="0.2">
      <c r="A37" s="1">
        <v>44642</v>
      </c>
      <c r="B37" s="4">
        <v>310</v>
      </c>
      <c r="C37" s="4">
        <v>332.61999500000002</v>
      </c>
      <c r="D37" s="4">
        <v>307.25</v>
      </c>
      <c r="E37" s="4">
        <v>331.32666</v>
      </c>
      <c r="F37" s="4">
        <v>331.32666</v>
      </c>
      <c r="G37" s="4">
        <v>105868500</v>
      </c>
      <c r="H37" s="5">
        <f t="shared" si="4"/>
        <v>7.608328223328864E-2</v>
      </c>
      <c r="I37" s="4">
        <f t="shared" si="0"/>
        <v>24.273315000000025</v>
      </c>
      <c r="J37" s="4">
        <f t="shared" si="5"/>
        <v>0</v>
      </c>
      <c r="K37" s="4">
        <f t="shared" si="9"/>
        <v>6.8294405937297737</v>
      </c>
      <c r="L37" s="4">
        <f t="shared" si="10"/>
        <v>3.7873393530051009</v>
      </c>
      <c r="M37" s="7">
        <f t="shared" si="6"/>
        <v>1.8032291160576588</v>
      </c>
      <c r="N37" s="7">
        <f t="shared" si="7"/>
        <v>64.32685454529107</v>
      </c>
      <c r="O37" t="str">
        <f t="shared" si="8"/>
        <v/>
      </c>
      <c r="P37">
        <f t="shared" si="2"/>
        <v>30</v>
      </c>
      <c r="Q37">
        <f t="shared" si="3"/>
        <v>70</v>
      </c>
    </row>
    <row r="38" spans="1:17" x14ac:dyDescent="0.2">
      <c r="A38" s="1">
        <v>44643</v>
      </c>
      <c r="B38" s="4">
        <v>326.64666699999998</v>
      </c>
      <c r="C38" s="4">
        <v>346.89999399999999</v>
      </c>
      <c r="D38" s="4">
        <v>325.46667500000001</v>
      </c>
      <c r="E38" s="4">
        <v>333.03668199999998</v>
      </c>
      <c r="F38" s="4">
        <v>333.03668199999998</v>
      </c>
      <c r="G38" s="4">
        <v>120676200</v>
      </c>
      <c r="H38" s="5">
        <f t="shared" si="4"/>
        <v>5.1478631292917005E-3</v>
      </c>
      <c r="I38" s="4">
        <f t="shared" si="0"/>
        <v>1.7100219999999808</v>
      </c>
      <c r="J38" s="4">
        <f t="shared" si="5"/>
        <v>0</v>
      </c>
      <c r="K38" s="4">
        <f t="shared" si="9"/>
        <v>6.463767837034788</v>
      </c>
      <c r="L38" s="4">
        <f t="shared" si="10"/>
        <v>3.5168151135047365</v>
      </c>
      <c r="M38" s="7">
        <f t="shared" si="6"/>
        <v>1.8379606628206338</v>
      </c>
      <c r="N38" s="7">
        <f t="shared" si="7"/>
        <v>64.763429842395865</v>
      </c>
      <c r="O38" t="str">
        <f t="shared" si="8"/>
        <v/>
      </c>
      <c r="P38">
        <f t="shared" si="2"/>
        <v>30</v>
      </c>
      <c r="Q38">
        <f t="shared" si="3"/>
        <v>70</v>
      </c>
    </row>
    <row r="39" spans="1:17" x14ac:dyDescent="0.2">
      <c r="A39" s="1">
        <v>44644</v>
      </c>
      <c r="B39" s="4">
        <v>336.57666</v>
      </c>
      <c r="C39" s="4">
        <v>341.49667399999998</v>
      </c>
      <c r="D39" s="4">
        <v>329.60000600000001</v>
      </c>
      <c r="E39" s="4">
        <v>337.97332799999998</v>
      </c>
      <c r="F39" s="4">
        <v>337.97332799999998</v>
      </c>
      <c r="G39" s="4">
        <v>68920800</v>
      </c>
      <c r="H39" s="5">
        <f t="shared" si="4"/>
        <v>1.4714341056903278E-2</v>
      </c>
      <c r="I39" s="4">
        <f t="shared" si="0"/>
        <v>4.9366459999999961</v>
      </c>
      <c r="J39" s="4">
        <f t="shared" si="5"/>
        <v>0</v>
      </c>
      <c r="K39" s="4">
        <f t="shared" si="9"/>
        <v>6.3546877058180167</v>
      </c>
      <c r="L39" s="4">
        <f t="shared" si="10"/>
        <v>3.2656140339686841</v>
      </c>
      <c r="M39" s="7">
        <f t="shared" si="6"/>
        <v>1.9459396118821786</v>
      </c>
      <c r="N39" s="7">
        <f t="shared" si="7"/>
        <v>66.054972886525206</v>
      </c>
      <c r="O39" t="str">
        <f t="shared" si="8"/>
        <v/>
      </c>
      <c r="P39">
        <f t="shared" si="2"/>
        <v>30</v>
      </c>
      <c r="Q39">
        <f t="shared" si="3"/>
        <v>70</v>
      </c>
    </row>
    <row r="40" spans="1:17" x14ac:dyDescent="0.2">
      <c r="A40" s="1">
        <v>44645</v>
      </c>
      <c r="B40" s="4">
        <v>336</v>
      </c>
      <c r="C40" s="4">
        <v>340.60000600000001</v>
      </c>
      <c r="D40" s="4">
        <v>332.44000199999999</v>
      </c>
      <c r="E40" s="4">
        <v>336.88000499999998</v>
      </c>
      <c r="F40" s="4">
        <v>336.88000499999998</v>
      </c>
      <c r="G40" s="4">
        <v>62031600</v>
      </c>
      <c r="H40" s="5">
        <f t="shared" si="4"/>
        <v>-3.2401824310068052E-3</v>
      </c>
      <c r="I40" s="4">
        <f t="shared" si="0"/>
        <v>0</v>
      </c>
      <c r="J40" s="4">
        <f t="shared" si="5"/>
        <v>1.093322999999998</v>
      </c>
      <c r="K40" s="4">
        <f t="shared" si="9"/>
        <v>5.9007814411167292</v>
      </c>
      <c r="L40" s="4">
        <f t="shared" si="10"/>
        <v>3.1104503886852064</v>
      </c>
      <c r="M40" s="7">
        <f t="shared" si="6"/>
        <v>1.8970826419806688</v>
      </c>
      <c r="N40" s="7">
        <f t="shared" si="7"/>
        <v>65.482517291383758</v>
      </c>
      <c r="O40" t="str">
        <f t="shared" si="8"/>
        <v/>
      </c>
      <c r="P40">
        <f t="shared" si="2"/>
        <v>30</v>
      </c>
      <c r="Q40">
        <f t="shared" si="3"/>
        <v>70</v>
      </c>
    </row>
    <row r="41" spans="1:17" x14ac:dyDescent="0.2">
      <c r="A41" s="1">
        <v>44648</v>
      </c>
      <c r="B41" s="4">
        <v>355.03332499999999</v>
      </c>
      <c r="C41" s="4">
        <v>365.959991</v>
      </c>
      <c r="D41" s="4">
        <v>351.20001200000002</v>
      </c>
      <c r="E41" s="4">
        <v>363.94665500000002</v>
      </c>
      <c r="F41" s="4">
        <v>363.94665500000002</v>
      </c>
      <c r="G41" s="4">
        <v>102506100</v>
      </c>
      <c r="H41" s="5">
        <f t="shared" si="4"/>
        <v>7.7280506003363364E-2</v>
      </c>
      <c r="I41" s="4">
        <f t="shared" si="0"/>
        <v>27.066650000000038</v>
      </c>
      <c r="J41" s="4">
        <f t="shared" si="5"/>
        <v>0</v>
      </c>
      <c r="K41" s="4">
        <f t="shared" si="9"/>
        <v>7.4126291953226797</v>
      </c>
      <c r="L41" s="4">
        <f t="shared" si="10"/>
        <v>2.8882753609219773</v>
      </c>
      <c r="M41" s="7">
        <f t="shared" si="6"/>
        <v>2.5664551571552603</v>
      </c>
      <c r="N41" s="7">
        <f t="shared" si="7"/>
        <v>71.960954058437181</v>
      </c>
      <c r="O41" t="str">
        <f t="shared" si="8"/>
        <v>Overbought</v>
      </c>
      <c r="P41">
        <f t="shared" si="2"/>
        <v>30</v>
      </c>
      <c r="Q41">
        <f t="shared" si="3"/>
        <v>70</v>
      </c>
    </row>
    <row r="42" spans="1:17" x14ac:dyDescent="0.2">
      <c r="A42" s="1">
        <v>44649</v>
      </c>
      <c r="B42" s="4">
        <v>369.32998700000002</v>
      </c>
      <c r="C42" s="4">
        <v>371.58999599999999</v>
      </c>
      <c r="D42" s="4">
        <v>357.70333900000003</v>
      </c>
      <c r="E42" s="4">
        <v>366.523346</v>
      </c>
      <c r="F42" s="4">
        <v>366.523346</v>
      </c>
      <c r="G42" s="4">
        <v>73614900</v>
      </c>
      <c r="H42" s="5">
        <f t="shared" si="4"/>
        <v>7.0549144624145873E-3</v>
      </c>
      <c r="I42" s="4">
        <f t="shared" si="0"/>
        <v>2.5766909999999825</v>
      </c>
      <c r="J42" s="4">
        <f t="shared" si="5"/>
        <v>0</v>
      </c>
      <c r="K42" s="4">
        <f t="shared" si="9"/>
        <v>7.067205038513916</v>
      </c>
      <c r="L42" s="4">
        <f t="shared" si="10"/>
        <v>2.6819699779989787</v>
      </c>
      <c r="M42" s="7">
        <f t="shared" si="6"/>
        <v>2.6350798467128134</v>
      </c>
      <c r="N42" s="7">
        <f t="shared" si="7"/>
        <v>72.490287911989185</v>
      </c>
      <c r="O42" t="str">
        <f t="shared" si="8"/>
        <v>Overbought</v>
      </c>
      <c r="P42">
        <f t="shared" si="2"/>
        <v>30</v>
      </c>
      <c r="Q42">
        <f t="shared" si="3"/>
        <v>70</v>
      </c>
    </row>
    <row r="43" spans="1:17" x14ac:dyDescent="0.2">
      <c r="A43" s="1">
        <v>44650</v>
      </c>
      <c r="B43" s="4">
        <v>363.72332799999998</v>
      </c>
      <c r="C43" s="4">
        <v>371.31668100000002</v>
      </c>
      <c r="D43" s="4">
        <v>361.33334400000001</v>
      </c>
      <c r="E43" s="4">
        <v>364.66332999999997</v>
      </c>
      <c r="F43" s="4">
        <v>364.66332999999997</v>
      </c>
      <c r="G43" s="4">
        <v>59865000</v>
      </c>
      <c r="H43" s="5">
        <f t="shared" si="4"/>
        <v>-5.0876747981665965E-3</v>
      </c>
      <c r="I43" s="4">
        <f t="shared" si="0"/>
        <v>0</v>
      </c>
      <c r="J43" s="4">
        <f t="shared" si="5"/>
        <v>1.8600160000000301</v>
      </c>
      <c r="K43" s="4">
        <f t="shared" si="9"/>
        <v>6.5624046786200649</v>
      </c>
      <c r="L43" s="4">
        <f t="shared" si="10"/>
        <v>2.6232589795704824</v>
      </c>
      <c r="M43" s="7">
        <f t="shared" si="6"/>
        <v>2.5016228781553838</v>
      </c>
      <c r="N43" s="7">
        <f t="shared" si="7"/>
        <v>71.441813273541641</v>
      </c>
      <c r="O43" t="str">
        <f t="shared" si="8"/>
        <v>Overbought</v>
      </c>
      <c r="P43">
        <f t="shared" si="2"/>
        <v>30</v>
      </c>
      <c r="Q43">
        <f t="shared" si="3"/>
        <v>70</v>
      </c>
    </row>
    <row r="44" spans="1:17" x14ac:dyDescent="0.2">
      <c r="A44" s="1">
        <v>44651</v>
      </c>
      <c r="B44" s="4">
        <v>364.85665899999998</v>
      </c>
      <c r="C44" s="4">
        <v>367.71331800000002</v>
      </c>
      <c r="D44" s="4">
        <v>358.88000499999998</v>
      </c>
      <c r="E44" s="4">
        <v>359.20001200000002</v>
      </c>
      <c r="F44" s="4">
        <v>359.20001200000002</v>
      </c>
      <c r="G44" s="4">
        <v>48992700</v>
      </c>
      <c r="H44" s="5">
        <f t="shared" si="4"/>
        <v>-1.5095174527747321E-2</v>
      </c>
      <c r="I44" s="4">
        <f t="shared" si="0"/>
        <v>0</v>
      </c>
      <c r="J44" s="4">
        <f t="shared" si="5"/>
        <v>5.4633179999999584</v>
      </c>
      <c r="K44" s="4">
        <f t="shared" si="9"/>
        <v>6.0936614872900607</v>
      </c>
      <c r="L44" s="4">
        <f t="shared" si="10"/>
        <v>2.8261203381725877</v>
      </c>
      <c r="M44" s="7">
        <f t="shared" si="6"/>
        <v>2.1561932112311659</v>
      </c>
      <c r="N44" s="7">
        <f t="shared" si="7"/>
        <v>68.316261614100597</v>
      </c>
      <c r="O44" t="str">
        <f t="shared" si="8"/>
        <v/>
      </c>
      <c r="P44">
        <f t="shared" si="2"/>
        <v>30</v>
      </c>
      <c r="Q44">
        <f t="shared" si="3"/>
        <v>70</v>
      </c>
    </row>
    <row r="45" spans="1:17" x14ac:dyDescent="0.2">
      <c r="A45" s="1">
        <v>44652</v>
      </c>
      <c r="B45" s="4">
        <v>360.383331</v>
      </c>
      <c r="C45" s="4">
        <v>364.91665599999999</v>
      </c>
      <c r="D45" s="4">
        <v>355.54666099999997</v>
      </c>
      <c r="E45" s="4">
        <v>361.52999899999998</v>
      </c>
      <c r="F45" s="4">
        <v>361.52999899999998</v>
      </c>
      <c r="G45" s="4">
        <v>54263100</v>
      </c>
      <c r="H45" s="5">
        <f t="shared" si="4"/>
        <v>6.4656531057715834E-3</v>
      </c>
      <c r="I45" s="4">
        <f t="shared" si="0"/>
        <v>2.3299869999999601</v>
      </c>
      <c r="J45" s="4">
        <f t="shared" si="5"/>
        <v>0</v>
      </c>
      <c r="K45" s="4">
        <f t="shared" si="9"/>
        <v>5.8248275953407687</v>
      </c>
      <c r="L45" s="4">
        <f t="shared" si="10"/>
        <v>2.6242545997316884</v>
      </c>
      <c r="M45" s="7">
        <f t="shared" si="6"/>
        <v>2.2196122266247782</v>
      </c>
      <c r="N45" s="7">
        <f t="shared" si="7"/>
        <v>68.940358974585834</v>
      </c>
      <c r="O45" t="str">
        <f t="shared" si="8"/>
        <v/>
      </c>
      <c r="P45">
        <f t="shared" si="2"/>
        <v>30</v>
      </c>
      <c r="Q45">
        <f t="shared" si="3"/>
        <v>70</v>
      </c>
    </row>
    <row r="46" spans="1:17" x14ac:dyDescent="0.2">
      <c r="A46" s="1">
        <v>44655</v>
      </c>
      <c r="B46" s="4">
        <v>363.12667800000003</v>
      </c>
      <c r="C46" s="4">
        <v>383.30334499999998</v>
      </c>
      <c r="D46" s="4">
        <v>357.51001000000002</v>
      </c>
      <c r="E46" s="4">
        <v>381.81668100000002</v>
      </c>
      <c r="F46" s="4">
        <v>381.81668100000002</v>
      </c>
      <c r="G46" s="4">
        <v>82035900</v>
      </c>
      <c r="H46" s="5">
        <f t="shared" si="4"/>
        <v>5.4595577809690203E-2</v>
      </c>
      <c r="I46" s="4">
        <f t="shared" si="0"/>
        <v>20.286682000000042</v>
      </c>
      <c r="J46" s="4">
        <f t="shared" si="5"/>
        <v>0</v>
      </c>
      <c r="K46" s="4">
        <f t="shared" si="9"/>
        <v>6.8578171956735741</v>
      </c>
      <c r="L46" s="4">
        <f t="shared" si="10"/>
        <v>2.4368078426079967</v>
      </c>
      <c r="M46" s="7">
        <f t="shared" si="6"/>
        <v>2.8142626085502034</v>
      </c>
      <c r="N46" s="7">
        <f t="shared" si="7"/>
        <v>73.782612718947036</v>
      </c>
      <c r="O46" t="str">
        <f t="shared" si="8"/>
        <v>Overbought</v>
      </c>
      <c r="P46">
        <f t="shared" si="2"/>
        <v>30</v>
      </c>
      <c r="Q46">
        <f t="shared" si="3"/>
        <v>70</v>
      </c>
    </row>
    <row r="47" spans="1:17" x14ac:dyDescent="0.2">
      <c r="A47" s="1">
        <v>44656</v>
      </c>
      <c r="B47" s="4">
        <v>378.76666299999999</v>
      </c>
      <c r="C47" s="4">
        <v>384.290009</v>
      </c>
      <c r="D47" s="4">
        <v>362.43331899999998</v>
      </c>
      <c r="E47" s="4">
        <v>363.75332600000002</v>
      </c>
      <c r="F47" s="4">
        <v>363.75332600000002</v>
      </c>
      <c r="G47" s="4">
        <v>80075100</v>
      </c>
      <c r="H47" s="5">
        <f t="shared" si="4"/>
        <v>-4.8464638664567086E-2</v>
      </c>
      <c r="I47" s="4">
        <f t="shared" si="0"/>
        <v>0</v>
      </c>
      <c r="J47" s="4">
        <f t="shared" si="5"/>
        <v>18.063355000000001</v>
      </c>
      <c r="K47" s="4">
        <f t="shared" si="9"/>
        <v>6.3679731102683181</v>
      </c>
      <c r="L47" s="4">
        <f t="shared" si="10"/>
        <v>3.5529897824217116</v>
      </c>
      <c r="M47" s="7">
        <f t="shared" si="6"/>
        <v>1.7922857931575358</v>
      </c>
      <c r="N47" s="7">
        <f t="shared" si="7"/>
        <v>64.18704695448838</v>
      </c>
      <c r="O47" t="str">
        <f t="shared" si="8"/>
        <v/>
      </c>
      <c r="P47">
        <f t="shared" si="2"/>
        <v>30</v>
      </c>
      <c r="Q47">
        <f t="shared" si="3"/>
        <v>70</v>
      </c>
    </row>
    <row r="48" spans="1:17" x14ac:dyDescent="0.2">
      <c r="A48" s="1">
        <v>44657</v>
      </c>
      <c r="B48" s="4">
        <v>357.82333399999999</v>
      </c>
      <c r="C48" s="4">
        <v>359.66665599999999</v>
      </c>
      <c r="D48" s="4">
        <v>342.56668100000002</v>
      </c>
      <c r="E48" s="4">
        <v>348.58667000000003</v>
      </c>
      <c r="F48" s="4">
        <v>348.58667000000003</v>
      </c>
      <c r="G48" s="4">
        <v>89348400</v>
      </c>
      <c r="H48" s="5">
        <f t="shared" si="4"/>
        <v>-4.2589068400668673E-2</v>
      </c>
      <c r="I48" s="4">
        <f t="shared" si="0"/>
        <v>0</v>
      </c>
      <c r="J48" s="4">
        <f t="shared" si="5"/>
        <v>15.166655999999989</v>
      </c>
      <c r="K48" s="4">
        <f t="shared" si="9"/>
        <v>5.9131178881062949</v>
      </c>
      <c r="L48" s="4">
        <f t="shared" si="10"/>
        <v>4.3825373693915886</v>
      </c>
      <c r="M48" s="7">
        <f t="shared" si="6"/>
        <v>1.349245286396084</v>
      </c>
      <c r="N48" s="7">
        <f t="shared" si="7"/>
        <v>57.433137961763286</v>
      </c>
      <c r="O48" t="str">
        <f t="shared" si="8"/>
        <v/>
      </c>
      <c r="P48">
        <f t="shared" si="2"/>
        <v>30</v>
      </c>
      <c r="Q48">
        <f t="shared" si="3"/>
        <v>70</v>
      </c>
    </row>
    <row r="49" spans="1:17" x14ac:dyDescent="0.2">
      <c r="A49" s="1">
        <v>44658</v>
      </c>
      <c r="B49" s="4">
        <v>350.79666099999997</v>
      </c>
      <c r="C49" s="4">
        <v>358.86334199999999</v>
      </c>
      <c r="D49" s="4">
        <v>340.51333599999998</v>
      </c>
      <c r="E49" s="4">
        <v>352.42001299999998</v>
      </c>
      <c r="F49" s="4">
        <v>352.42001299999998</v>
      </c>
      <c r="G49" s="4">
        <v>79447200</v>
      </c>
      <c r="H49" s="5">
        <f t="shared" si="4"/>
        <v>1.0936789342545543E-2</v>
      </c>
      <c r="I49" s="4">
        <f t="shared" si="0"/>
        <v>3.8333429999999566</v>
      </c>
      <c r="J49" s="4">
        <f t="shared" si="5"/>
        <v>0</v>
      </c>
      <c r="K49" s="4">
        <f t="shared" si="9"/>
        <v>5.7645625389558424</v>
      </c>
      <c r="L49" s="4">
        <f t="shared" si="10"/>
        <v>4.0694989858636177</v>
      </c>
      <c r="M49" s="7">
        <f t="shared" si="6"/>
        <v>1.4165288058752281</v>
      </c>
      <c r="N49" s="7">
        <f t="shared" si="7"/>
        <v>58.618329002793914</v>
      </c>
      <c r="O49" t="str">
        <f t="shared" si="8"/>
        <v/>
      </c>
      <c r="P49">
        <f t="shared" si="2"/>
        <v>30</v>
      </c>
      <c r="Q49">
        <f t="shared" si="3"/>
        <v>70</v>
      </c>
    </row>
    <row r="50" spans="1:17" x14ac:dyDescent="0.2">
      <c r="A50" s="1">
        <v>44659</v>
      </c>
      <c r="B50" s="4">
        <v>347.73666400000002</v>
      </c>
      <c r="C50" s="4">
        <v>349.48001099999999</v>
      </c>
      <c r="D50" s="4">
        <v>340.81332400000002</v>
      </c>
      <c r="E50" s="4">
        <v>341.82998700000002</v>
      </c>
      <c r="F50" s="4">
        <v>341.82998700000002</v>
      </c>
      <c r="G50" s="4">
        <v>55013700</v>
      </c>
      <c r="H50" s="5">
        <f t="shared" si="4"/>
        <v>-3.0510183603017216E-2</v>
      </c>
      <c r="I50" s="4">
        <f t="shared" si="0"/>
        <v>0</v>
      </c>
      <c r="J50" s="4">
        <f t="shared" si="5"/>
        <v>10.590025999999966</v>
      </c>
      <c r="K50" s="4">
        <f t="shared" si="9"/>
        <v>5.3528080718875675</v>
      </c>
      <c r="L50" s="4">
        <f t="shared" si="10"/>
        <v>4.5352509154447853</v>
      </c>
      <c r="M50" s="7">
        <f t="shared" si="6"/>
        <v>1.1802672380614252</v>
      </c>
      <c r="N50" s="7">
        <f t="shared" si="7"/>
        <v>54.134062900970555</v>
      </c>
      <c r="O50" t="str">
        <f t="shared" si="8"/>
        <v/>
      </c>
      <c r="P50">
        <f t="shared" si="2"/>
        <v>30</v>
      </c>
      <c r="Q50">
        <f t="shared" si="3"/>
        <v>70</v>
      </c>
    </row>
    <row r="51" spans="1:17" x14ac:dyDescent="0.2">
      <c r="A51" s="1">
        <v>44662</v>
      </c>
      <c r="B51" s="4">
        <v>326.79998799999998</v>
      </c>
      <c r="C51" s="4">
        <v>336.156677</v>
      </c>
      <c r="D51" s="4">
        <v>324.88000499999998</v>
      </c>
      <c r="E51" s="4">
        <v>325.30999800000001</v>
      </c>
      <c r="F51" s="4">
        <v>325.30999800000001</v>
      </c>
      <c r="G51" s="4">
        <v>59357100</v>
      </c>
      <c r="H51" s="5">
        <f t="shared" si="4"/>
        <v>-4.953493171194169E-2</v>
      </c>
      <c r="I51" s="4">
        <f t="shared" si="0"/>
        <v>0</v>
      </c>
      <c r="J51" s="4">
        <f t="shared" si="5"/>
        <v>16.51998900000001</v>
      </c>
      <c r="K51" s="4">
        <f t="shared" si="9"/>
        <v>4.9704646381813129</v>
      </c>
      <c r="L51" s="4">
        <f t="shared" si="10"/>
        <v>5.3913036357701589</v>
      </c>
      <c r="M51" s="7">
        <f t="shared" si="6"/>
        <v>0.9219411433634217</v>
      </c>
      <c r="N51" s="7">
        <f t="shared" si="7"/>
        <v>47.969270367458435</v>
      </c>
      <c r="O51" t="str">
        <f t="shared" si="8"/>
        <v/>
      </c>
      <c r="P51">
        <f t="shared" si="2"/>
        <v>30</v>
      </c>
      <c r="Q51">
        <f t="shared" si="3"/>
        <v>70</v>
      </c>
    </row>
    <row r="52" spans="1:17" x14ac:dyDescent="0.2">
      <c r="A52" s="1">
        <v>44663</v>
      </c>
      <c r="B52" s="4">
        <v>332.54666099999997</v>
      </c>
      <c r="C52" s="4">
        <v>340.39666699999998</v>
      </c>
      <c r="D52" s="4">
        <v>325.53332499999999</v>
      </c>
      <c r="E52" s="4">
        <v>328.98333700000001</v>
      </c>
      <c r="F52" s="4">
        <v>328.98333700000001</v>
      </c>
      <c r="G52" s="4">
        <v>65976000</v>
      </c>
      <c r="H52" s="5">
        <f t="shared" si="4"/>
        <v>1.122853435290554E-2</v>
      </c>
      <c r="I52" s="4">
        <f t="shared" si="0"/>
        <v>3.6733389999999986</v>
      </c>
      <c r="J52" s="4">
        <f t="shared" si="5"/>
        <v>0</v>
      </c>
      <c r="K52" s="4">
        <f t="shared" si="9"/>
        <v>4.8778128068826474</v>
      </c>
      <c r="L52" s="4">
        <f t="shared" si="10"/>
        <v>5.0062105189294339</v>
      </c>
      <c r="M52" s="7">
        <f t="shared" si="6"/>
        <v>0.9743523146776808</v>
      </c>
      <c r="N52" s="7">
        <f t="shared" si="7"/>
        <v>49.350478505491402</v>
      </c>
      <c r="O52" t="str">
        <f t="shared" si="8"/>
        <v/>
      </c>
      <c r="P52">
        <f t="shared" si="2"/>
        <v>30</v>
      </c>
      <c r="Q52">
        <f t="shared" si="3"/>
        <v>70</v>
      </c>
    </row>
    <row r="53" spans="1:17" x14ac:dyDescent="0.2">
      <c r="A53" s="1">
        <v>44664</v>
      </c>
      <c r="B53" s="4">
        <v>327.02667200000002</v>
      </c>
      <c r="C53" s="4">
        <v>342.07998700000002</v>
      </c>
      <c r="D53" s="4">
        <v>324.366669</v>
      </c>
      <c r="E53" s="4">
        <v>340.790009</v>
      </c>
      <c r="F53" s="4">
        <v>340.790009</v>
      </c>
      <c r="G53" s="4">
        <v>55121100</v>
      </c>
      <c r="H53" s="5">
        <f t="shared" si="4"/>
        <v>3.5259376144540319E-2</v>
      </c>
      <c r="I53" s="4">
        <f t="shared" si="0"/>
        <v>11.806671999999992</v>
      </c>
      <c r="J53" s="4">
        <f t="shared" si="5"/>
        <v>0</v>
      </c>
      <c r="K53" s="4">
        <f t="shared" si="9"/>
        <v>5.3727313206767429</v>
      </c>
      <c r="L53" s="4">
        <f t="shared" si="10"/>
        <v>4.6486240532916172</v>
      </c>
      <c r="M53" s="7">
        <f t="shared" si="6"/>
        <v>1.1557680851546592</v>
      </c>
      <c r="N53" s="7">
        <f t="shared" si="7"/>
        <v>53.61282102252396</v>
      </c>
      <c r="O53" t="str">
        <f t="shared" si="8"/>
        <v/>
      </c>
      <c r="P53">
        <f t="shared" si="2"/>
        <v>30</v>
      </c>
      <c r="Q53">
        <f t="shared" si="3"/>
        <v>70</v>
      </c>
    </row>
    <row r="54" spans="1:17" x14ac:dyDescent="0.2">
      <c r="A54" s="1">
        <v>44665</v>
      </c>
      <c r="B54" s="4">
        <v>333.09667999999999</v>
      </c>
      <c r="C54" s="4">
        <v>337.57000699999998</v>
      </c>
      <c r="D54" s="4">
        <v>327.39666699999998</v>
      </c>
      <c r="E54" s="4">
        <v>328.33334400000001</v>
      </c>
      <c r="F54" s="4">
        <v>328.33334400000001</v>
      </c>
      <c r="G54" s="4">
        <v>58422300</v>
      </c>
      <c r="H54" s="5">
        <f t="shared" si="4"/>
        <v>-3.7237093219586792E-2</v>
      </c>
      <c r="I54" s="4">
        <f t="shared" si="0"/>
        <v>0</v>
      </c>
      <c r="J54" s="4">
        <f t="shared" si="5"/>
        <v>12.456664999999987</v>
      </c>
      <c r="K54" s="4">
        <f t="shared" si="9"/>
        <v>4.9889647977712608</v>
      </c>
      <c r="L54" s="4">
        <f t="shared" si="10"/>
        <v>5.2063412637707867</v>
      </c>
      <c r="M54" s="7">
        <f t="shared" si="6"/>
        <v>0.95824774923761202</v>
      </c>
      <c r="N54" s="7">
        <f t="shared" si="7"/>
        <v>48.933938497346851</v>
      </c>
      <c r="O54" t="str">
        <f t="shared" si="8"/>
        <v/>
      </c>
      <c r="P54">
        <f t="shared" si="2"/>
        <v>30</v>
      </c>
      <c r="Q54">
        <f t="shared" si="3"/>
        <v>70</v>
      </c>
    </row>
    <row r="55" spans="1:17" x14ac:dyDescent="0.2">
      <c r="A55" s="1">
        <v>44669</v>
      </c>
      <c r="B55" s="4">
        <v>329.67666600000001</v>
      </c>
      <c r="C55" s="4">
        <v>338.30667099999999</v>
      </c>
      <c r="D55" s="4">
        <v>324.47000100000002</v>
      </c>
      <c r="E55" s="4">
        <v>334.76333599999998</v>
      </c>
      <c r="F55" s="4">
        <v>334.76333599999998</v>
      </c>
      <c r="G55" s="4">
        <v>51715200</v>
      </c>
      <c r="H55" s="5">
        <f t="shared" si="4"/>
        <v>1.9394437472040373E-2</v>
      </c>
      <c r="I55" s="4">
        <f t="shared" si="0"/>
        <v>6.4299919999999702</v>
      </c>
      <c r="J55" s="4">
        <f t="shared" si="5"/>
        <v>0</v>
      </c>
      <c r="K55" s="4">
        <f t="shared" si="9"/>
        <v>5.0918953122161685</v>
      </c>
      <c r="L55" s="4">
        <f t="shared" si="10"/>
        <v>4.8344597449300162</v>
      </c>
      <c r="M55" s="7">
        <f t="shared" si="6"/>
        <v>1.0532501211859566</v>
      </c>
      <c r="N55" s="7">
        <f t="shared" si="7"/>
        <v>51.296727579278048</v>
      </c>
      <c r="O55" t="str">
        <f t="shared" si="8"/>
        <v/>
      </c>
      <c r="P55">
        <f t="shared" si="2"/>
        <v>30</v>
      </c>
      <c r="Q55">
        <f t="shared" si="3"/>
        <v>70</v>
      </c>
    </row>
    <row r="56" spans="1:17" x14ac:dyDescent="0.2">
      <c r="A56" s="1">
        <v>44670</v>
      </c>
      <c r="B56" s="4">
        <v>335.01998900000001</v>
      </c>
      <c r="C56" s="4">
        <v>344.98001099999999</v>
      </c>
      <c r="D56" s="4">
        <v>331.77667200000002</v>
      </c>
      <c r="E56" s="4">
        <v>342.71667500000001</v>
      </c>
      <c r="F56" s="4">
        <v>342.71667500000001</v>
      </c>
      <c r="G56" s="4">
        <v>49847700</v>
      </c>
      <c r="H56" s="5">
        <f t="shared" si="4"/>
        <v>2.3480262951606969E-2</v>
      </c>
      <c r="I56" s="4">
        <f t="shared" si="0"/>
        <v>7.9533390000000281</v>
      </c>
      <c r="J56" s="4">
        <f t="shared" si="5"/>
        <v>0</v>
      </c>
      <c r="K56" s="4">
        <f t="shared" si="9"/>
        <v>5.2962841470578734</v>
      </c>
      <c r="L56" s="4">
        <f t="shared" si="10"/>
        <v>4.4891411917207291</v>
      </c>
      <c r="M56" s="7">
        <f t="shared" si="6"/>
        <v>1.1797989684142145</v>
      </c>
      <c r="N56" s="7">
        <f t="shared" si="7"/>
        <v>54.124209870257367</v>
      </c>
      <c r="O56" t="str">
        <f t="shared" si="8"/>
        <v/>
      </c>
      <c r="P56">
        <f t="shared" si="2"/>
        <v>30</v>
      </c>
      <c r="Q56">
        <f t="shared" si="3"/>
        <v>70</v>
      </c>
    </row>
    <row r="57" spans="1:17" x14ac:dyDescent="0.2">
      <c r="A57" s="1">
        <v>44671</v>
      </c>
      <c r="B57" s="4">
        <v>343.33334400000001</v>
      </c>
      <c r="C57" s="4">
        <v>344.66665599999999</v>
      </c>
      <c r="D57" s="4">
        <v>325.08334400000001</v>
      </c>
      <c r="E57" s="4">
        <v>325.73333700000001</v>
      </c>
      <c r="F57" s="4">
        <v>325.73333700000001</v>
      </c>
      <c r="G57" s="4">
        <v>70711200</v>
      </c>
      <c r="H57" s="5">
        <f t="shared" si="4"/>
        <v>-5.082502344280828E-2</v>
      </c>
      <c r="I57" s="4">
        <f t="shared" si="0"/>
        <v>0</v>
      </c>
      <c r="J57" s="4">
        <f t="shared" si="5"/>
        <v>16.983338000000003</v>
      </c>
      <c r="K57" s="4">
        <f t="shared" si="9"/>
        <v>4.9179781365537396</v>
      </c>
      <c r="L57" s="4">
        <f t="shared" si="10"/>
        <v>5.3815838208835345</v>
      </c>
      <c r="M57" s="7">
        <f t="shared" si="6"/>
        <v>0.9138533004854914</v>
      </c>
      <c r="N57" s="7">
        <f t="shared" si="7"/>
        <v>47.749391254474531</v>
      </c>
      <c r="O57" t="str">
        <f t="shared" si="8"/>
        <v/>
      </c>
      <c r="P57">
        <f t="shared" si="2"/>
        <v>30</v>
      </c>
      <c r="Q57">
        <f t="shared" si="3"/>
        <v>70</v>
      </c>
    </row>
    <row r="58" spans="1:17" x14ac:dyDescent="0.2">
      <c r="A58" s="1">
        <v>44672</v>
      </c>
      <c r="B58" s="4">
        <v>358.24334700000003</v>
      </c>
      <c r="C58" s="4">
        <v>364.07333399999999</v>
      </c>
      <c r="D58" s="4">
        <v>332.14001500000001</v>
      </c>
      <c r="E58" s="4">
        <v>336.26001000000002</v>
      </c>
      <c r="F58" s="4">
        <v>336.26001000000002</v>
      </c>
      <c r="G58" s="4">
        <v>105416400</v>
      </c>
      <c r="H58" s="5">
        <f t="shared" si="4"/>
        <v>3.1805638017546933E-2</v>
      </c>
      <c r="I58" s="4">
        <f t="shared" si="0"/>
        <v>10.526673000000017</v>
      </c>
      <c r="J58" s="4">
        <f t="shared" si="5"/>
        <v>0</v>
      </c>
      <c r="K58" s="4">
        <f t="shared" si="9"/>
        <v>5.3185991982284735</v>
      </c>
      <c r="L58" s="4">
        <f t="shared" si="10"/>
        <v>4.9971849765347107</v>
      </c>
      <c r="M58" s="7">
        <f t="shared" si="6"/>
        <v>1.0643190562692852</v>
      </c>
      <c r="N58" s="7">
        <f t="shared" si="7"/>
        <v>51.557875854363452</v>
      </c>
      <c r="O58" t="str">
        <f t="shared" si="8"/>
        <v/>
      </c>
      <c r="P58">
        <f t="shared" si="2"/>
        <v>30</v>
      </c>
      <c r="Q58">
        <f t="shared" si="3"/>
        <v>70</v>
      </c>
    </row>
    <row r="59" spans="1:17" x14ac:dyDescent="0.2">
      <c r="A59" s="1">
        <v>44673</v>
      </c>
      <c r="B59" s="4">
        <v>338.30334499999998</v>
      </c>
      <c r="C59" s="4">
        <v>344.95001200000002</v>
      </c>
      <c r="D59" s="4">
        <v>331.33334400000001</v>
      </c>
      <c r="E59" s="4">
        <v>335.01666299999999</v>
      </c>
      <c r="F59" s="4">
        <v>335.01666299999999</v>
      </c>
      <c r="G59" s="4">
        <v>69696600</v>
      </c>
      <c r="H59" s="5">
        <f t="shared" si="4"/>
        <v>-3.7044291031079805E-3</v>
      </c>
      <c r="I59" s="4">
        <f t="shared" si="0"/>
        <v>0</v>
      </c>
      <c r="J59" s="4">
        <f t="shared" si="5"/>
        <v>1.2433470000000284</v>
      </c>
      <c r="K59" s="4">
        <f t="shared" si="9"/>
        <v>4.9386992554978679</v>
      </c>
      <c r="L59" s="4">
        <f t="shared" si="10"/>
        <v>4.7290536924965192</v>
      </c>
      <c r="M59" s="7">
        <f t="shared" si="6"/>
        <v>1.0443313983374705</v>
      </c>
      <c r="N59" s="7">
        <f t="shared" si="7"/>
        <v>51.084251760099228</v>
      </c>
      <c r="O59" t="str">
        <f t="shared" si="8"/>
        <v/>
      </c>
      <c r="P59">
        <f t="shared" si="2"/>
        <v>30</v>
      </c>
      <c r="Q59">
        <f t="shared" si="3"/>
        <v>70</v>
      </c>
    </row>
    <row r="60" spans="1:17" x14ac:dyDescent="0.2">
      <c r="A60" s="1">
        <v>44676</v>
      </c>
      <c r="B60" s="4">
        <v>326.32333399999999</v>
      </c>
      <c r="C60" s="4">
        <v>336.20666499999999</v>
      </c>
      <c r="D60" s="4">
        <v>325.10000600000001</v>
      </c>
      <c r="E60" s="4">
        <v>332.67334</v>
      </c>
      <c r="F60" s="4">
        <v>332.67334</v>
      </c>
      <c r="G60" s="4">
        <v>68341200</v>
      </c>
      <c r="H60" s="5">
        <f t="shared" si="4"/>
        <v>-7.0192233241730311E-3</v>
      </c>
      <c r="I60" s="4">
        <f t="shared" si="0"/>
        <v>0</v>
      </c>
      <c r="J60" s="4">
        <f t="shared" si="5"/>
        <v>2.343322999999998</v>
      </c>
      <c r="K60" s="4">
        <f t="shared" si="9"/>
        <v>4.5859350229623059</v>
      </c>
      <c r="L60" s="4">
        <f t="shared" si="10"/>
        <v>4.5586443573181965</v>
      </c>
      <c r="M60" s="7">
        <f t="shared" si="6"/>
        <v>1.0059865748465986</v>
      </c>
      <c r="N60" s="7">
        <f t="shared" si="7"/>
        <v>50.149217719641435</v>
      </c>
      <c r="O60" t="str">
        <f t="shared" si="8"/>
        <v/>
      </c>
      <c r="P60">
        <f t="shared" si="2"/>
        <v>30</v>
      </c>
      <c r="Q60">
        <f t="shared" si="3"/>
        <v>70</v>
      </c>
    </row>
    <row r="61" spans="1:17" x14ac:dyDescent="0.2">
      <c r="A61" s="1">
        <v>44677</v>
      </c>
      <c r="B61" s="4">
        <v>331.80999800000001</v>
      </c>
      <c r="C61" s="4">
        <v>333.33334400000001</v>
      </c>
      <c r="D61" s="4">
        <v>291.66665599999999</v>
      </c>
      <c r="E61" s="4">
        <v>292.14001500000001</v>
      </c>
      <c r="F61" s="4">
        <v>292.14001500000001</v>
      </c>
      <c r="G61" s="4">
        <v>136133700</v>
      </c>
      <c r="H61" s="5">
        <f t="shared" si="4"/>
        <v>-0.1299278567944846</v>
      </c>
      <c r="I61" s="4">
        <f t="shared" si="0"/>
        <v>0</v>
      </c>
      <c r="J61" s="4">
        <f t="shared" si="5"/>
        <v>40.533324999999991</v>
      </c>
      <c r="K61" s="4">
        <f t="shared" si="9"/>
        <v>4.2583682356078558</v>
      </c>
      <c r="L61" s="4">
        <f t="shared" si="10"/>
        <v>7.1282644032240388</v>
      </c>
      <c r="M61" s="7">
        <f t="shared" si="6"/>
        <v>0.59739201504392025</v>
      </c>
      <c r="N61" s="7">
        <f t="shared" si="7"/>
        <v>37.397959262209973</v>
      </c>
      <c r="O61" t="str">
        <f t="shared" si="8"/>
        <v/>
      </c>
      <c r="P61">
        <f t="shared" si="2"/>
        <v>30</v>
      </c>
      <c r="Q61">
        <f t="shared" si="3"/>
        <v>70</v>
      </c>
    </row>
    <row r="62" spans="1:17" x14ac:dyDescent="0.2">
      <c r="A62" s="1">
        <v>44678</v>
      </c>
      <c r="B62" s="4">
        <v>299.52667200000002</v>
      </c>
      <c r="C62" s="4">
        <v>306</v>
      </c>
      <c r="D62" s="4">
        <v>292.45333900000003</v>
      </c>
      <c r="E62" s="4">
        <v>293.83667000000003</v>
      </c>
      <c r="F62" s="4">
        <v>293.83667000000003</v>
      </c>
      <c r="G62" s="4">
        <v>76956300</v>
      </c>
      <c r="H62" s="5">
        <f t="shared" si="4"/>
        <v>5.7908779812209108E-3</v>
      </c>
      <c r="I62" s="4">
        <f t="shared" si="0"/>
        <v>1.6966550000000211</v>
      </c>
      <c r="J62" s="4">
        <f t="shared" si="5"/>
        <v>0</v>
      </c>
      <c r="K62" s="4">
        <f t="shared" si="9"/>
        <v>4.0753887187787248</v>
      </c>
      <c r="L62" s="4">
        <f t="shared" si="10"/>
        <v>6.6191026601366074</v>
      </c>
      <c r="M62" s="7">
        <f t="shared" si="6"/>
        <v>0.61570108941241519</v>
      </c>
      <c r="N62" s="7">
        <f t="shared" si="7"/>
        <v>38.107363635951273</v>
      </c>
      <c r="O62" t="str">
        <f t="shared" si="8"/>
        <v/>
      </c>
      <c r="P62">
        <f t="shared" si="2"/>
        <v>30</v>
      </c>
      <c r="Q62">
        <f t="shared" si="3"/>
        <v>70</v>
      </c>
    </row>
    <row r="63" spans="1:17" x14ac:dyDescent="0.2">
      <c r="A63" s="1">
        <v>44679</v>
      </c>
      <c r="B63" s="4">
        <v>299.99334700000003</v>
      </c>
      <c r="C63" s="4">
        <v>300</v>
      </c>
      <c r="D63" s="4">
        <v>273.89999399999999</v>
      </c>
      <c r="E63" s="4">
        <v>292.50332600000002</v>
      </c>
      <c r="F63" s="4">
        <v>292.50332600000002</v>
      </c>
      <c r="G63" s="4">
        <v>124948500</v>
      </c>
      <c r="H63" s="5">
        <f t="shared" si="4"/>
        <v>-4.5480312016959075E-3</v>
      </c>
      <c r="I63" s="4">
        <f t="shared" si="0"/>
        <v>0</v>
      </c>
      <c r="J63" s="4">
        <f t="shared" si="5"/>
        <v>1.333344000000011</v>
      </c>
      <c r="K63" s="4">
        <f t="shared" si="9"/>
        <v>3.7842895245802444</v>
      </c>
      <c r="L63" s="4">
        <f t="shared" si="10"/>
        <v>6.2415484701268502</v>
      </c>
      <c r="M63" s="7">
        <f t="shared" si="6"/>
        <v>0.60630619832442545</v>
      </c>
      <c r="N63" s="7">
        <f t="shared" si="7"/>
        <v>37.745368781921975</v>
      </c>
      <c r="O63" t="str">
        <f t="shared" si="8"/>
        <v/>
      </c>
      <c r="P63">
        <f t="shared" si="2"/>
        <v>30</v>
      </c>
      <c r="Q63">
        <f t="shared" si="3"/>
        <v>70</v>
      </c>
    </row>
    <row r="64" spans="1:17" x14ac:dyDescent="0.2">
      <c r="A64" s="1">
        <v>44680</v>
      </c>
      <c r="B64" s="4">
        <v>300.75</v>
      </c>
      <c r="C64" s="4">
        <v>311.46667500000001</v>
      </c>
      <c r="D64" s="4">
        <v>290</v>
      </c>
      <c r="E64" s="4">
        <v>290.25332600000002</v>
      </c>
      <c r="F64" s="4">
        <v>290.25332600000002</v>
      </c>
      <c r="G64" s="4">
        <v>88133100</v>
      </c>
      <c r="H64" s="5">
        <f t="shared" si="4"/>
        <v>-7.7219579480934768E-3</v>
      </c>
      <c r="I64" s="4">
        <f t="shared" si="0"/>
        <v>0</v>
      </c>
      <c r="J64" s="4">
        <f t="shared" si="5"/>
        <v>2.25</v>
      </c>
      <c r="K64" s="4">
        <f t="shared" si="9"/>
        <v>3.5139831299673694</v>
      </c>
      <c r="L64" s="4">
        <f t="shared" si="10"/>
        <v>5.9564378651177901</v>
      </c>
      <c r="M64" s="7">
        <f t="shared" si="6"/>
        <v>0.5899470807117837</v>
      </c>
      <c r="N64" s="7">
        <f t="shared" si="7"/>
        <v>37.104824925850842</v>
      </c>
      <c r="O64" t="str">
        <f t="shared" si="8"/>
        <v/>
      </c>
      <c r="P64">
        <f t="shared" si="2"/>
        <v>30</v>
      </c>
      <c r="Q64">
        <f t="shared" si="3"/>
        <v>70</v>
      </c>
    </row>
    <row r="65" spans="1:17" x14ac:dyDescent="0.2">
      <c r="A65" s="1">
        <v>44683</v>
      </c>
      <c r="B65" s="4">
        <v>286.92334</v>
      </c>
      <c r="C65" s="4">
        <v>302.11999500000002</v>
      </c>
      <c r="D65" s="4">
        <v>282.67666600000001</v>
      </c>
      <c r="E65" s="4">
        <v>300.98001099999999</v>
      </c>
      <c r="F65" s="4">
        <v>300.98001099999999</v>
      </c>
      <c r="G65" s="4">
        <v>75781500</v>
      </c>
      <c r="H65" s="5">
        <f t="shared" si="4"/>
        <v>3.6289774306510571E-2</v>
      </c>
      <c r="I65" s="4">
        <f t="shared" si="0"/>
        <v>10.726684999999975</v>
      </c>
      <c r="J65" s="4">
        <f t="shared" si="5"/>
        <v>0</v>
      </c>
      <c r="K65" s="4">
        <f t="shared" si="9"/>
        <v>4.0291761206839842</v>
      </c>
      <c r="L65" s="4">
        <f t="shared" si="10"/>
        <v>5.5309780176093764</v>
      </c>
      <c r="M65" s="7">
        <f t="shared" si="6"/>
        <v>0.72847444120298499</v>
      </c>
      <c r="N65" s="7">
        <f t="shared" si="7"/>
        <v>42.145514208239078</v>
      </c>
      <c r="O65" t="str">
        <f t="shared" si="8"/>
        <v/>
      </c>
      <c r="P65">
        <f t="shared" si="2"/>
        <v>30</v>
      </c>
      <c r="Q65">
        <f t="shared" si="3"/>
        <v>70</v>
      </c>
    </row>
    <row r="66" spans="1:17" x14ac:dyDescent="0.2">
      <c r="A66" s="1">
        <v>44684</v>
      </c>
      <c r="B66" s="4">
        <v>301.05999800000001</v>
      </c>
      <c r="C66" s="4">
        <v>308.02667200000002</v>
      </c>
      <c r="D66" s="4">
        <v>296.19665500000002</v>
      </c>
      <c r="E66" s="4">
        <v>303.08334400000001</v>
      </c>
      <c r="F66" s="4">
        <v>303.08334400000001</v>
      </c>
      <c r="G66" s="4">
        <v>63709500</v>
      </c>
      <c r="H66" s="5">
        <f t="shared" si="4"/>
        <v>6.9639764869784222E-3</v>
      </c>
      <c r="I66" s="4">
        <f t="shared" si="0"/>
        <v>2.1033330000000205</v>
      </c>
      <c r="J66" s="4">
        <f t="shared" si="5"/>
        <v>0</v>
      </c>
      <c r="K66" s="4">
        <f t="shared" si="9"/>
        <v>3.8916158977779864</v>
      </c>
      <c r="L66" s="4">
        <f t="shared" si="10"/>
        <v>5.1359081592087064</v>
      </c>
      <c r="M66" s="7">
        <f t="shared" si="6"/>
        <v>0.7577269252372244</v>
      </c>
      <c r="N66" s="7">
        <f t="shared" si="7"/>
        <v>43.108341481141103</v>
      </c>
      <c r="O66" t="str">
        <f t="shared" si="8"/>
        <v/>
      </c>
      <c r="P66">
        <f t="shared" si="2"/>
        <v>30</v>
      </c>
      <c r="Q66">
        <f t="shared" si="3"/>
        <v>70</v>
      </c>
    </row>
    <row r="67" spans="1:17" x14ac:dyDescent="0.2">
      <c r="A67" s="1">
        <v>44685</v>
      </c>
      <c r="B67" s="4">
        <v>301.31332400000002</v>
      </c>
      <c r="C67" s="4">
        <v>318.5</v>
      </c>
      <c r="D67" s="4">
        <v>295.093323</v>
      </c>
      <c r="E67" s="4">
        <v>317.540009</v>
      </c>
      <c r="F67" s="4">
        <v>317.540009</v>
      </c>
      <c r="G67" s="4">
        <v>81643800</v>
      </c>
      <c r="H67" s="5">
        <f t="shared" si="4"/>
        <v>4.6595992599421827E-2</v>
      </c>
      <c r="I67" s="4">
        <f t="shared" si="0"/>
        <v>14.456664999999987</v>
      </c>
      <c r="J67" s="4">
        <f t="shared" si="5"/>
        <v>0</v>
      </c>
      <c r="K67" s="4">
        <f t="shared" si="9"/>
        <v>4.6462622622224155</v>
      </c>
      <c r="L67" s="4">
        <f t="shared" si="10"/>
        <v>4.7690575764080849</v>
      </c>
      <c r="M67" s="7">
        <f t="shared" si="6"/>
        <v>0.97425166037140709</v>
      </c>
      <c r="N67" s="7">
        <f t="shared" si="7"/>
        <v>49.347896214412984</v>
      </c>
      <c r="O67" t="str">
        <f t="shared" si="8"/>
        <v/>
      </c>
      <c r="P67">
        <f t="shared" si="2"/>
        <v>30</v>
      </c>
      <c r="Q67">
        <f t="shared" si="3"/>
        <v>70</v>
      </c>
    </row>
    <row r="68" spans="1:17" x14ac:dyDescent="0.2">
      <c r="A68" s="1">
        <v>44686</v>
      </c>
      <c r="B68" s="4">
        <v>313.00665300000003</v>
      </c>
      <c r="C68" s="4">
        <v>315.20001200000002</v>
      </c>
      <c r="D68" s="4">
        <v>285.89999399999999</v>
      </c>
      <c r="E68" s="4">
        <v>291.093323</v>
      </c>
      <c r="F68" s="4">
        <v>291.093323</v>
      </c>
      <c r="G68" s="4">
        <v>92519100</v>
      </c>
      <c r="H68" s="5">
        <f t="shared" si="4"/>
        <v>-8.695990963873873E-2</v>
      </c>
      <c r="I68" s="4">
        <f t="shared" si="0"/>
        <v>0</v>
      </c>
      <c r="J68" s="4">
        <f t="shared" si="5"/>
        <v>26.446686</v>
      </c>
      <c r="K68" s="4">
        <f t="shared" si="9"/>
        <v>4.3143863863493861</v>
      </c>
      <c r="L68" s="4">
        <f t="shared" si="10"/>
        <v>6.3174596066646496</v>
      </c>
      <c r="M68" s="7">
        <f t="shared" si="6"/>
        <v>0.68293058523047667</v>
      </c>
      <c r="N68" s="7">
        <f t="shared" si="7"/>
        <v>40.57984275904937</v>
      </c>
      <c r="O68" t="str">
        <f t="shared" si="8"/>
        <v/>
      </c>
      <c r="P68">
        <f t="shared" si="2"/>
        <v>30</v>
      </c>
      <c r="Q68">
        <f t="shared" si="3"/>
        <v>70</v>
      </c>
    </row>
    <row r="69" spans="1:17" x14ac:dyDescent="0.2">
      <c r="A69" s="1">
        <v>44687</v>
      </c>
      <c r="B69" s="4">
        <v>295.66665599999999</v>
      </c>
      <c r="C69" s="4">
        <v>296</v>
      </c>
      <c r="D69" s="4">
        <v>281.03668199999998</v>
      </c>
      <c r="E69" s="4">
        <v>288.54998799999998</v>
      </c>
      <c r="F69" s="4">
        <v>288.54998799999998</v>
      </c>
      <c r="G69" s="4">
        <v>72903000</v>
      </c>
      <c r="H69" s="5">
        <f t="shared" si="4"/>
        <v>-8.7755737837843795E-3</v>
      </c>
      <c r="I69" s="4">
        <f t="shared" si="0"/>
        <v>0</v>
      </c>
      <c r="J69" s="4">
        <f t="shared" si="5"/>
        <v>2.5433350000000132</v>
      </c>
      <c r="K69" s="4">
        <f t="shared" si="9"/>
        <v>4.0062159301815727</v>
      </c>
      <c r="L69" s="4">
        <f t="shared" si="10"/>
        <v>6.0478792776171755</v>
      </c>
      <c r="M69" s="7">
        <f t="shared" si="6"/>
        <v>0.66241664991699289</v>
      </c>
      <c r="N69" s="7">
        <f t="shared" si="7"/>
        <v>39.846608246498761</v>
      </c>
      <c r="O69" t="str">
        <f t="shared" si="8"/>
        <v/>
      </c>
      <c r="P69">
        <f t="shared" si="2"/>
        <v>30</v>
      </c>
      <c r="Q69">
        <f t="shared" si="3"/>
        <v>70</v>
      </c>
    </row>
    <row r="70" spans="1:17" x14ac:dyDescent="0.2">
      <c r="A70" s="1">
        <v>44690</v>
      </c>
      <c r="B70" s="4">
        <v>278.81668100000002</v>
      </c>
      <c r="C70" s="4">
        <v>281.87667800000003</v>
      </c>
      <c r="D70" s="4">
        <v>260.383331</v>
      </c>
      <c r="E70" s="4">
        <v>262.36999500000002</v>
      </c>
      <c r="F70" s="4">
        <v>262.36999500000002</v>
      </c>
      <c r="G70" s="4">
        <v>90810300</v>
      </c>
      <c r="H70" s="5">
        <f t="shared" si="4"/>
        <v>-9.5112637361232516E-2</v>
      </c>
      <c r="I70" s="4">
        <f t="shared" si="0"/>
        <v>0</v>
      </c>
      <c r="J70" s="4">
        <f t="shared" si="5"/>
        <v>26.179992999999968</v>
      </c>
      <c r="K70" s="4">
        <f t="shared" si="9"/>
        <v>3.7200576494543176</v>
      </c>
      <c r="L70" s="4">
        <f t="shared" si="10"/>
        <v>7.4858874006445175</v>
      </c>
      <c r="M70" s="7">
        <f t="shared" si="6"/>
        <v>0.49694277382986407</v>
      </c>
      <c r="N70" s="7">
        <f t="shared" si="7"/>
        <v>33.19717911182785</v>
      </c>
      <c r="O70" t="str">
        <f t="shared" si="8"/>
        <v/>
      </c>
      <c r="P70">
        <f t="shared" si="2"/>
        <v>30</v>
      </c>
      <c r="Q70">
        <f t="shared" si="3"/>
        <v>70</v>
      </c>
    </row>
    <row r="71" spans="1:17" x14ac:dyDescent="0.2">
      <c r="A71" s="1">
        <v>44691</v>
      </c>
      <c r="B71" s="4">
        <v>273.10333300000002</v>
      </c>
      <c r="C71" s="4">
        <v>275.11999500000002</v>
      </c>
      <c r="D71" s="4">
        <v>258.08334400000001</v>
      </c>
      <c r="E71" s="4">
        <v>266.67999300000002</v>
      </c>
      <c r="F71" s="4">
        <v>266.67999300000002</v>
      </c>
      <c r="G71" s="4">
        <v>84401700</v>
      </c>
      <c r="H71" s="5">
        <f t="shared" si="4"/>
        <v>1.6293709292676033E-2</v>
      </c>
      <c r="I71" s="4">
        <f t="shared" si="0"/>
        <v>4.3099980000000073</v>
      </c>
      <c r="J71" s="4">
        <f t="shared" si="5"/>
        <v>0</v>
      </c>
      <c r="K71" s="4">
        <f t="shared" si="9"/>
        <v>3.7621962459218667</v>
      </c>
      <c r="L71" s="4">
        <f t="shared" si="10"/>
        <v>6.9511811577413374</v>
      </c>
      <c r="M71" s="7">
        <f t="shared" si="6"/>
        <v>0.54123121819836517</v>
      </c>
      <c r="N71" s="7">
        <f t="shared" si="7"/>
        <v>35.116808679170276</v>
      </c>
      <c r="O71" t="str">
        <f t="shared" si="8"/>
        <v/>
      </c>
      <c r="P71">
        <f t="shared" si="2"/>
        <v>30</v>
      </c>
      <c r="Q71">
        <f t="shared" si="3"/>
        <v>70</v>
      </c>
    </row>
    <row r="72" spans="1:17" x14ac:dyDescent="0.2">
      <c r="A72" s="1">
        <v>44692</v>
      </c>
      <c r="B72" s="4">
        <v>265</v>
      </c>
      <c r="C72" s="4">
        <v>269.92334</v>
      </c>
      <c r="D72" s="4">
        <v>242.39999399999999</v>
      </c>
      <c r="E72" s="4">
        <v>244.66667200000001</v>
      </c>
      <c r="F72" s="4">
        <v>244.66667200000001</v>
      </c>
      <c r="G72" s="4">
        <v>97224600</v>
      </c>
      <c r="H72" s="5">
        <f t="shared" si="4"/>
        <v>-8.615264975640069E-2</v>
      </c>
      <c r="I72" s="4">
        <f t="shared" ref="I72:I135" si="11">IF($E72 - $E71 &lt; 0, 0, $E72 - $E71)</f>
        <v>0</v>
      </c>
      <c r="J72" s="4">
        <f t="shared" si="5"/>
        <v>22.013321000000019</v>
      </c>
      <c r="K72" s="4">
        <f t="shared" si="9"/>
        <v>3.4934679426417334</v>
      </c>
      <c r="L72" s="4">
        <f t="shared" si="10"/>
        <v>8.027048289331244</v>
      </c>
      <c r="M72" s="7">
        <f t="shared" si="6"/>
        <v>0.43521202523284985</v>
      </c>
      <c r="N72" s="7">
        <f t="shared" si="7"/>
        <v>30.323883689745486</v>
      </c>
      <c r="O72" t="str">
        <f t="shared" si="8"/>
        <v/>
      </c>
      <c r="P72">
        <f t="shared" ref="P72:P135" si="12">$F$4</f>
        <v>30</v>
      </c>
      <c r="Q72">
        <f t="shared" ref="Q72:Q135" si="13">$F$3</f>
        <v>70</v>
      </c>
    </row>
    <row r="73" spans="1:17" x14ac:dyDescent="0.2">
      <c r="A73" s="1">
        <v>44693</v>
      </c>
      <c r="B73" s="4">
        <v>233.66667200000001</v>
      </c>
      <c r="C73" s="4">
        <v>253.220001</v>
      </c>
      <c r="D73" s="4">
        <v>226.66667200000001</v>
      </c>
      <c r="E73" s="4">
        <v>242.66667200000001</v>
      </c>
      <c r="F73" s="4">
        <v>242.66667200000001</v>
      </c>
      <c r="G73" s="4">
        <v>140313000</v>
      </c>
      <c r="H73" s="5">
        <f t="shared" ref="H73:H136" si="14">LN($E73/$E72)</f>
        <v>-8.2079802381727959E-3</v>
      </c>
      <c r="I73" s="4">
        <f t="shared" si="11"/>
        <v>0</v>
      </c>
      <c r="J73" s="4">
        <f t="shared" ref="J73:J136" si="15">IF($E73 - $E72 &gt; 0, 0, ABS($E73-$E72))</f>
        <v>2</v>
      </c>
      <c r="K73" s="4">
        <f t="shared" si="9"/>
        <v>3.243934518167324</v>
      </c>
      <c r="L73" s="4">
        <f t="shared" si="10"/>
        <v>7.5965448400932987</v>
      </c>
      <c r="M73" s="7">
        <f t="shared" si="6"/>
        <v>0.42702762722420562</v>
      </c>
      <c r="N73" s="7">
        <f t="shared" si="7"/>
        <v>29.924271897583509</v>
      </c>
      <c r="O73" t="str">
        <f t="shared" si="8"/>
        <v>Oversold</v>
      </c>
      <c r="P73">
        <f t="shared" si="12"/>
        <v>30</v>
      </c>
      <c r="Q73">
        <f t="shared" si="13"/>
        <v>70</v>
      </c>
    </row>
    <row r="74" spans="1:17" x14ac:dyDescent="0.2">
      <c r="A74" s="1">
        <v>44694</v>
      </c>
      <c r="B74" s="4">
        <v>257.82666</v>
      </c>
      <c r="C74" s="4">
        <v>262.45001200000002</v>
      </c>
      <c r="D74" s="4">
        <v>250.52333100000001</v>
      </c>
      <c r="E74" s="4">
        <v>256.52999899999998</v>
      </c>
      <c r="F74" s="4">
        <v>256.52999899999998</v>
      </c>
      <c r="G74" s="4">
        <v>92150700</v>
      </c>
      <c r="H74" s="5">
        <f t="shared" si="14"/>
        <v>5.5556831431195872E-2</v>
      </c>
      <c r="I74" s="4">
        <f t="shared" si="11"/>
        <v>13.86332699999997</v>
      </c>
      <c r="J74" s="4">
        <f t="shared" si="15"/>
        <v>0</v>
      </c>
      <c r="K74" s="4">
        <f t="shared" si="9"/>
        <v>4.0024625525839417</v>
      </c>
      <c r="L74" s="4">
        <f t="shared" si="10"/>
        <v>7.0539344943723492</v>
      </c>
      <c r="M74" s="7">
        <f t="shared" si="6"/>
        <v>0.56740852297070787</v>
      </c>
      <c r="N74" s="7">
        <f t="shared" si="7"/>
        <v>36.200423479597973</v>
      </c>
      <c r="O74" t="str">
        <f t="shared" si="8"/>
        <v/>
      </c>
      <c r="P74">
        <f t="shared" si="12"/>
        <v>30</v>
      </c>
      <c r="Q74">
        <f t="shared" si="13"/>
        <v>70</v>
      </c>
    </row>
    <row r="75" spans="1:17" x14ac:dyDescent="0.2">
      <c r="A75" s="1">
        <v>44697</v>
      </c>
      <c r="B75" s="4">
        <v>255.720001</v>
      </c>
      <c r="C75" s="4">
        <v>256.58667000000003</v>
      </c>
      <c r="D75" s="4">
        <v>239.69667100000001</v>
      </c>
      <c r="E75" s="4">
        <v>241.45666499999999</v>
      </c>
      <c r="F75" s="4">
        <v>241.45666499999999</v>
      </c>
      <c r="G75" s="4">
        <v>86098500</v>
      </c>
      <c r="H75" s="5">
        <f t="shared" si="14"/>
        <v>-6.0555596940416817E-2</v>
      </c>
      <c r="I75" s="4">
        <f t="shared" si="11"/>
        <v>0</v>
      </c>
      <c r="J75" s="4">
        <f t="shared" si="15"/>
        <v>15.073333999999988</v>
      </c>
      <c r="K75" s="4">
        <f t="shared" si="9"/>
        <v>3.7165723702565172</v>
      </c>
      <c r="L75" s="4">
        <f t="shared" si="10"/>
        <v>7.6267487447743241</v>
      </c>
      <c r="M75" s="7">
        <f t="shared" si="6"/>
        <v>0.48730756638640138</v>
      </c>
      <c r="N75" s="7">
        <f t="shared" si="7"/>
        <v>32.764411168187337</v>
      </c>
      <c r="O75" t="str">
        <f t="shared" si="8"/>
        <v/>
      </c>
      <c r="P75">
        <f t="shared" si="12"/>
        <v>30</v>
      </c>
      <c r="Q75">
        <f t="shared" si="13"/>
        <v>70</v>
      </c>
    </row>
    <row r="76" spans="1:17" x14ac:dyDescent="0.2">
      <c r="A76" s="1">
        <v>44698</v>
      </c>
      <c r="B76" s="4">
        <v>249.11999499999999</v>
      </c>
      <c r="C76" s="4">
        <v>254.82666</v>
      </c>
      <c r="D76" s="4">
        <v>242.949997</v>
      </c>
      <c r="E76" s="4">
        <v>253.86999499999999</v>
      </c>
      <c r="F76" s="4">
        <v>253.86999499999999</v>
      </c>
      <c r="G76" s="4">
        <v>80236200</v>
      </c>
      <c r="H76" s="5">
        <f t="shared" si="14"/>
        <v>5.0132289282448721E-2</v>
      </c>
      <c r="I76" s="4">
        <f t="shared" si="11"/>
        <v>12.413330000000002</v>
      </c>
      <c r="J76" s="4">
        <f t="shared" si="15"/>
        <v>0</v>
      </c>
      <c r="K76" s="4">
        <f t="shared" si="9"/>
        <v>4.3377693438096232</v>
      </c>
      <c r="L76" s="4">
        <f t="shared" si="10"/>
        <v>7.0819809772904438</v>
      </c>
      <c r="M76" s="7">
        <f t="shared" si="6"/>
        <v>0.6125079067169773</v>
      </c>
      <c r="N76" s="7">
        <f t="shared" si="7"/>
        <v>37.984800208764682</v>
      </c>
      <c r="O76" t="str">
        <f t="shared" si="8"/>
        <v/>
      </c>
      <c r="P76">
        <f t="shared" si="12"/>
        <v>30</v>
      </c>
      <c r="Q76">
        <f t="shared" si="13"/>
        <v>70</v>
      </c>
    </row>
    <row r="77" spans="1:17" x14ac:dyDescent="0.2">
      <c r="A77" s="1">
        <v>44699</v>
      </c>
      <c r="B77" s="4">
        <v>248.17334</v>
      </c>
      <c r="C77" s="4">
        <v>253.5</v>
      </c>
      <c r="D77" s="4">
        <v>233.60333299999999</v>
      </c>
      <c r="E77" s="4">
        <v>236.60333299999999</v>
      </c>
      <c r="F77" s="4">
        <v>236.60333299999999</v>
      </c>
      <c r="G77" s="4">
        <v>87811800</v>
      </c>
      <c r="H77" s="5">
        <f t="shared" si="14"/>
        <v>-7.0437266767981954E-2</v>
      </c>
      <c r="I77" s="4">
        <f t="shared" si="11"/>
        <v>0</v>
      </c>
      <c r="J77" s="4">
        <f t="shared" si="15"/>
        <v>17.266661999999997</v>
      </c>
      <c r="K77" s="4">
        <f t="shared" si="9"/>
        <v>4.0279286763946498</v>
      </c>
      <c r="L77" s="4">
        <f t="shared" si="10"/>
        <v>7.8094581931982692</v>
      </c>
      <c r="M77" s="7">
        <f t="shared" si="6"/>
        <v>0.51577568849818767</v>
      </c>
      <c r="N77" s="7">
        <f t="shared" si="7"/>
        <v>34.027177794968594</v>
      </c>
      <c r="O77" t="str">
        <f t="shared" si="8"/>
        <v/>
      </c>
      <c r="P77">
        <f t="shared" si="12"/>
        <v>30</v>
      </c>
      <c r="Q77">
        <f t="shared" si="13"/>
        <v>70</v>
      </c>
    </row>
    <row r="78" spans="1:17" x14ac:dyDescent="0.2">
      <c r="A78" s="1">
        <v>44700</v>
      </c>
      <c r="B78" s="4">
        <v>235.66667200000001</v>
      </c>
      <c r="C78" s="4">
        <v>244.66667200000001</v>
      </c>
      <c r="D78" s="4">
        <v>231.36999499999999</v>
      </c>
      <c r="E78" s="4">
        <v>236.47332800000001</v>
      </c>
      <c r="F78" s="4">
        <v>236.47332800000001</v>
      </c>
      <c r="G78" s="4">
        <v>90296700</v>
      </c>
      <c r="H78" s="5">
        <f t="shared" si="14"/>
        <v>-5.4961495245945909E-4</v>
      </c>
      <c r="I78" s="4">
        <f t="shared" si="11"/>
        <v>0</v>
      </c>
      <c r="J78" s="4">
        <f t="shared" si="15"/>
        <v>0.13000499999998283</v>
      </c>
      <c r="K78" s="4">
        <f t="shared" si="9"/>
        <v>3.7402194852236037</v>
      </c>
      <c r="L78" s="4">
        <f t="shared" si="10"/>
        <v>7.2609258222555351</v>
      </c>
      <c r="M78" s="7">
        <f t="shared" si="6"/>
        <v>0.51511605775663216</v>
      </c>
      <c r="N78" s="7">
        <f t="shared" si="7"/>
        <v>33.998455439733291</v>
      </c>
      <c r="O78" t="str">
        <f t="shared" si="8"/>
        <v/>
      </c>
      <c r="P78">
        <f t="shared" si="12"/>
        <v>30</v>
      </c>
      <c r="Q78">
        <f t="shared" si="13"/>
        <v>70</v>
      </c>
    </row>
    <row r="79" spans="1:17" x14ac:dyDescent="0.2">
      <c r="A79" s="1">
        <v>44701</v>
      </c>
      <c r="B79" s="4">
        <v>237.99667400000001</v>
      </c>
      <c r="C79" s="4">
        <v>240.52667199999999</v>
      </c>
      <c r="D79" s="4">
        <v>211</v>
      </c>
      <c r="E79" s="4">
        <v>221.300003</v>
      </c>
      <c r="F79" s="4">
        <v>221.300003</v>
      </c>
      <c r="G79" s="4">
        <v>144973200</v>
      </c>
      <c r="H79" s="5">
        <f t="shared" si="14"/>
        <v>-6.6316162946122068E-2</v>
      </c>
      <c r="I79" s="4">
        <f t="shared" si="11"/>
        <v>0</v>
      </c>
      <c r="J79" s="4">
        <f t="shared" si="15"/>
        <v>15.173325000000006</v>
      </c>
      <c r="K79" s="4">
        <f t="shared" si="9"/>
        <v>3.4730609505647752</v>
      </c>
      <c r="L79" s="4">
        <f t="shared" si="10"/>
        <v>7.8260971920944256</v>
      </c>
      <c r="M79" s="7">
        <f t="shared" si="6"/>
        <v>0.44377942994026531</v>
      </c>
      <c r="N79" s="7">
        <f t="shared" si="7"/>
        <v>30.737342611857699</v>
      </c>
      <c r="O79" t="str">
        <f t="shared" si="8"/>
        <v/>
      </c>
      <c r="P79">
        <f t="shared" si="12"/>
        <v>30</v>
      </c>
      <c r="Q79">
        <f t="shared" si="13"/>
        <v>70</v>
      </c>
    </row>
    <row r="80" spans="1:17" x14ac:dyDescent="0.2">
      <c r="A80" s="1">
        <v>44704</v>
      </c>
      <c r="B80" s="4">
        <v>218.33999600000001</v>
      </c>
      <c r="C80" s="4">
        <v>226.653336</v>
      </c>
      <c r="D80" s="4">
        <v>212.68666099999999</v>
      </c>
      <c r="E80" s="4">
        <v>224.96665999999999</v>
      </c>
      <c r="F80" s="4">
        <v>224.96665999999999</v>
      </c>
      <c r="G80" s="4">
        <v>88903500</v>
      </c>
      <c r="H80" s="5">
        <f t="shared" si="14"/>
        <v>1.6432952833968367E-2</v>
      </c>
      <c r="I80" s="4">
        <f t="shared" si="11"/>
        <v>3.6666569999999865</v>
      </c>
      <c r="J80" s="4">
        <f t="shared" si="15"/>
        <v>0</v>
      </c>
      <c r="K80" s="4">
        <f t="shared" si="9"/>
        <v>3.4868892398101474</v>
      </c>
      <c r="L80" s="4">
        <f t="shared" si="10"/>
        <v>7.2670902498019663</v>
      </c>
      <c r="M80" s="7">
        <f t="shared" si="6"/>
        <v>0.47981917383029166</v>
      </c>
      <c r="N80" s="7">
        <f t="shared" si="7"/>
        <v>32.424176028774596</v>
      </c>
      <c r="O80" t="str">
        <f t="shared" si="8"/>
        <v/>
      </c>
      <c r="P80">
        <f t="shared" si="12"/>
        <v>30</v>
      </c>
      <c r="Q80">
        <f t="shared" si="13"/>
        <v>70</v>
      </c>
    </row>
    <row r="81" spans="1:17" x14ac:dyDescent="0.2">
      <c r="A81" s="1">
        <v>44705</v>
      </c>
      <c r="B81" s="4">
        <v>217.84333799999999</v>
      </c>
      <c r="C81" s="4">
        <v>217.97332800000001</v>
      </c>
      <c r="D81" s="4">
        <v>206.856674</v>
      </c>
      <c r="E81" s="4">
        <v>209.386673</v>
      </c>
      <c r="F81" s="4">
        <v>209.386673</v>
      </c>
      <c r="G81" s="4">
        <v>89092500</v>
      </c>
      <c r="H81" s="5">
        <f t="shared" si="14"/>
        <v>-7.1769560780173852E-2</v>
      </c>
      <c r="I81" s="4">
        <f t="shared" si="11"/>
        <v>0</v>
      </c>
      <c r="J81" s="4">
        <f t="shared" si="15"/>
        <v>15.579986999999988</v>
      </c>
      <c r="K81" s="4">
        <f t="shared" si="9"/>
        <v>3.2378257226808516</v>
      </c>
      <c r="L81" s="4">
        <f t="shared" si="10"/>
        <v>7.8608685891018251</v>
      </c>
      <c r="M81" s="7">
        <f t="shared" si="6"/>
        <v>0.41189159772620015</v>
      </c>
      <c r="N81" s="7">
        <f t="shared" si="7"/>
        <v>29.173032716501496</v>
      </c>
      <c r="O81" t="str">
        <f t="shared" si="8"/>
        <v>Oversold</v>
      </c>
      <c r="P81">
        <f t="shared" si="12"/>
        <v>30</v>
      </c>
      <c r="Q81">
        <f t="shared" si="13"/>
        <v>70</v>
      </c>
    </row>
    <row r="82" spans="1:17" x14ac:dyDescent="0.2">
      <c r="A82" s="1">
        <v>44706</v>
      </c>
      <c r="B82" s="4">
        <v>207.949997</v>
      </c>
      <c r="C82" s="4">
        <v>223.106674</v>
      </c>
      <c r="D82" s="4">
        <v>207.66999799999999</v>
      </c>
      <c r="E82" s="4">
        <v>219.60000600000001</v>
      </c>
      <c r="F82" s="4">
        <v>219.60000600000001</v>
      </c>
      <c r="G82" s="4">
        <v>92139300</v>
      </c>
      <c r="H82" s="5">
        <f t="shared" si="14"/>
        <v>4.7625084290722708E-2</v>
      </c>
      <c r="I82" s="4">
        <f t="shared" si="11"/>
        <v>10.213333000000006</v>
      </c>
      <c r="J82" s="4">
        <f t="shared" si="15"/>
        <v>0</v>
      </c>
      <c r="K82" s="4">
        <f t="shared" si="9"/>
        <v>3.736076242489363</v>
      </c>
      <c r="L82" s="4">
        <f t="shared" si="10"/>
        <v>7.2993779755945516</v>
      </c>
      <c r="M82" s="7">
        <f t="shared" si="6"/>
        <v>0.51183487894186641</v>
      </c>
      <c r="N82" s="7">
        <f t="shared" si="7"/>
        <v>33.855210385151295</v>
      </c>
      <c r="O82" t="str">
        <f t="shared" si="8"/>
        <v/>
      </c>
      <c r="P82">
        <f t="shared" si="12"/>
        <v>30</v>
      </c>
      <c r="Q82">
        <f t="shared" si="13"/>
        <v>70</v>
      </c>
    </row>
    <row r="83" spans="1:17" x14ac:dyDescent="0.2">
      <c r="A83" s="1">
        <v>44707</v>
      </c>
      <c r="B83" s="4">
        <v>220.47332800000001</v>
      </c>
      <c r="C83" s="4">
        <v>239.55667099999999</v>
      </c>
      <c r="D83" s="4">
        <v>217.886673</v>
      </c>
      <c r="E83" s="4">
        <v>235.91000399999999</v>
      </c>
      <c r="F83" s="4">
        <v>235.91000399999999</v>
      </c>
      <c r="G83" s="4">
        <v>106003200</v>
      </c>
      <c r="H83" s="5">
        <f t="shared" si="14"/>
        <v>7.164265635657964E-2</v>
      </c>
      <c r="I83" s="4">
        <f t="shared" si="11"/>
        <v>16.309997999999979</v>
      </c>
      <c r="J83" s="4">
        <f t="shared" si="15"/>
        <v>0</v>
      </c>
      <c r="K83" s="4">
        <f t="shared" si="9"/>
        <v>4.6342135108829785</v>
      </c>
      <c r="L83" s="4">
        <f t="shared" si="10"/>
        <v>6.7779938344806547</v>
      </c>
      <c r="M83" s="7">
        <f t="shared" si="6"/>
        <v>0.68371462471801769</v>
      </c>
      <c r="N83" s="7">
        <f t="shared" si="7"/>
        <v>40.607512382481303</v>
      </c>
      <c r="O83" t="str">
        <f t="shared" si="8"/>
        <v/>
      </c>
      <c r="P83">
        <f t="shared" si="12"/>
        <v>30</v>
      </c>
      <c r="Q83">
        <f t="shared" si="13"/>
        <v>70</v>
      </c>
    </row>
    <row r="84" spans="1:17" x14ac:dyDescent="0.2">
      <c r="A84" s="1">
        <v>44708</v>
      </c>
      <c r="B84" s="4">
        <v>241.08332799999999</v>
      </c>
      <c r="C84" s="4">
        <v>253.26666299999999</v>
      </c>
      <c r="D84" s="4">
        <v>240.17666600000001</v>
      </c>
      <c r="E84" s="4">
        <v>253.21000699999999</v>
      </c>
      <c r="F84" s="4">
        <v>253.21000699999999</v>
      </c>
      <c r="G84" s="4">
        <v>89295000</v>
      </c>
      <c r="H84" s="5">
        <f t="shared" si="14"/>
        <v>7.0768818291587307E-2</v>
      </c>
      <c r="I84" s="4">
        <f t="shared" si="11"/>
        <v>17.300003000000004</v>
      </c>
      <c r="J84" s="4">
        <f t="shared" si="15"/>
        <v>0</v>
      </c>
      <c r="K84" s="4">
        <f t="shared" si="9"/>
        <v>5.5389127601056236</v>
      </c>
      <c r="L84" s="4">
        <f t="shared" si="10"/>
        <v>6.2938514177320366</v>
      </c>
      <c r="M84" s="7">
        <f t="shared" si="6"/>
        <v>0.88005140135665105</v>
      </c>
      <c r="N84" s="7">
        <f t="shared" si="7"/>
        <v>46.8099649148743</v>
      </c>
      <c r="O84" t="str">
        <f t="shared" si="8"/>
        <v/>
      </c>
      <c r="P84">
        <f t="shared" si="12"/>
        <v>30</v>
      </c>
      <c r="Q84">
        <f t="shared" si="13"/>
        <v>70</v>
      </c>
    </row>
    <row r="85" spans="1:17" x14ac:dyDescent="0.2">
      <c r="A85" s="1">
        <v>44712</v>
      </c>
      <c r="B85" s="4">
        <v>257.94665500000002</v>
      </c>
      <c r="C85" s="4">
        <v>259.60000600000001</v>
      </c>
      <c r="D85" s="4">
        <v>244.74333200000001</v>
      </c>
      <c r="E85" s="4">
        <v>252.75332599999999</v>
      </c>
      <c r="F85" s="4">
        <v>252.75332599999999</v>
      </c>
      <c r="G85" s="4">
        <v>101914500</v>
      </c>
      <c r="H85" s="5">
        <f t="shared" si="14"/>
        <v>-1.80519454367876E-3</v>
      </c>
      <c r="I85" s="4">
        <f t="shared" si="11"/>
        <v>0</v>
      </c>
      <c r="J85" s="4">
        <f t="shared" si="15"/>
        <v>0.45668100000000322</v>
      </c>
      <c r="K85" s="4">
        <f t="shared" si="9"/>
        <v>5.1432761343837941</v>
      </c>
      <c r="L85" s="4">
        <f t="shared" si="10"/>
        <v>5.8769106736083199</v>
      </c>
      <c r="M85" s="7">
        <f t="shared" si="6"/>
        <v>0.87516663431365593</v>
      </c>
      <c r="N85" s="7">
        <f t="shared" si="7"/>
        <v>46.671406065945831</v>
      </c>
      <c r="O85" t="str">
        <f t="shared" si="8"/>
        <v/>
      </c>
      <c r="P85">
        <f t="shared" si="12"/>
        <v>30</v>
      </c>
      <c r="Q85">
        <f t="shared" si="13"/>
        <v>70</v>
      </c>
    </row>
    <row r="86" spans="1:17" x14ac:dyDescent="0.2">
      <c r="A86" s="1">
        <v>44713</v>
      </c>
      <c r="B86" s="4">
        <v>251.720001</v>
      </c>
      <c r="C86" s="4">
        <v>257.32666</v>
      </c>
      <c r="D86" s="4">
        <v>243.63999899999999</v>
      </c>
      <c r="E86" s="4">
        <v>246.78999300000001</v>
      </c>
      <c r="F86" s="4">
        <v>246.78999300000001</v>
      </c>
      <c r="G86" s="4">
        <v>77247900</v>
      </c>
      <c r="H86" s="5">
        <f t="shared" si="14"/>
        <v>-2.3876272854707472E-2</v>
      </c>
      <c r="I86" s="4">
        <f t="shared" si="11"/>
        <v>0</v>
      </c>
      <c r="J86" s="4">
        <f t="shared" si="15"/>
        <v>5.9633329999999773</v>
      </c>
      <c r="K86" s="4">
        <f t="shared" si="9"/>
        <v>4.775899267642095</v>
      </c>
      <c r="L86" s="4">
        <f t="shared" si="10"/>
        <v>5.8830836969220091</v>
      </c>
      <c r="M86" s="7">
        <f t="shared" ref="M86:M149" si="16">($K86/$L86)</f>
        <v>0.81180202656997968</v>
      </c>
      <c r="N86" s="7">
        <f t="shared" ref="N86:N149" si="17">100 - (100/(1 + $M86))</f>
        <v>44.806331744028675</v>
      </c>
      <c r="O86" t="str">
        <f t="shared" ref="O86:O149" si="18">IF($N86 &lt; F$4, "Oversold", IF($N86 &gt; F$3, "Overbought", ""))</f>
        <v/>
      </c>
      <c r="P86">
        <f t="shared" si="12"/>
        <v>30</v>
      </c>
      <c r="Q86">
        <f t="shared" si="13"/>
        <v>70</v>
      </c>
    </row>
    <row r="87" spans="1:17" x14ac:dyDescent="0.2">
      <c r="A87" s="1">
        <v>44714</v>
      </c>
      <c r="B87" s="4">
        <v>244.15666200000001</v>
      </c>
      <c r="C87" s="4">
        <v>264.209991</v>
      </c>
      <c r="D87" s="4">
        <v>242.066666</v>
      </c>
      <c r="E87" s="4">
        <v>258.33334400000001</v>
      </c>
      <c r="F87" s="4">
        <v>258.33334400000001</v>
      </c>
      <c r="G87" s="4">
        <v>93473100</v>
      </c>
      <c r="H87" s="5">
        <f t="shared" si="14"/>
        <v>4.5713037767998954E-2</v>
      </c>
      <c r="I87" s="4">
        <f t="shared" si="11"/>
        <v>11.543351000000001</v>
      </c>
      <c r="J87" s="4">
        <f t="shared" si="15"/>
        <v>0</v>
      </c>
      <c r="K87" s="4">
        <f t="shared" ref="K87:K150" si="19">((($K86 * 13) + I87)/ 14)</f>
        <v>5.2592886770962304</v>
      </c>
      <c r="L87" s="4">
        <f t="shared" ref="L87:L150" si="20">((($L86 * 13) + J87)/ 14)</f>
        <v>5.4628634328561514</v>
      </c>
      <c r="M87" s="7">
        <f t="shared" si="16"/>
        <v>0.96273478949967339</v>
      </c>
      <c r="N87" s="7">
        <f t="shared" si="17"/>
        <v>49.050681459877062</v>
      </c>
      <c r="O87" t="str">
        <f t="shared" si="18"/>
        <v/>
      </c>
      <c r="P87">
        <f t="shared" si="12"/>
        <v>30</v>
      </c>
      <c r="Q87">
        <f t="shared" si="13"/>
        <v>70</v>
      </c>
    </row>
    <row r="88" spans="1:17" x14ac:dyDescent="0.2">
      <c r="A88" s="1">
        <v>44715</v>
      </c>
      <c r="B88" s="4">
        <v>243.22666899999999</v>
      </c>
      <c r="C88" s="4">
        <v>247.796661</v>
      </c>
      <c r="D88" s="4">
        <v>233.41667200000001</v>
      </c>
      <c r="E88" s="4">
        <v>234.51666299999999</v>
      </c>
      <c r="F88" s="4">
        <v>234.51666299999999</v>
      </c>
      <c r="G88" s="4">
        <v>112393800</v>
      </c>
      <c r="H88" s="5">
        <f t="shared" si="14"/>
        <v>-9.6724139044398208E-2</v>
      </c>
      <c r="I88" s="4">
        <f t="shared" si="11"/>
        <v>0</v>
      </c>
      <c r="J88" s="4">
        <f t="shared" si="15"/>
        <v>23.816681000000017</v>
      </c>
      <c r="K88" s="4">
        <f t="shared" si="19"/>
        <v>4.8836252001607852</v>
      </c>
      <c r="L88" s="4">
        <f t="shared" si="20"/>
        <v>6.7738504019378558</v>
      </c>
      <c r="M88" s="7">
        <f t="shared" si="16"/>
        <v>0.72095262079653888</v>
      </c>
      <c r="N88" s="7">
        <f t="shared" si="17"/>
        <v>41.892647832620028</v>
      </c>
      <c r="O88" t="str">
        <f t="shared" si="18"/>
        <v/>
      </c>
      <c r="P88">
        <f t="shared" si="12"/>
        <v>30</v>
      </c>
      <c r="Q88">
        <f t="shared" si="13"/>
        <v>70</v>
      </c>
    </row>
    <row r="89" spans="1:17" x14ac:dyDescent="0.2">
      <c r="A89" s="1">
        <v>44718</v>
      </c>
      <c r="B89" s="4">
        <v>244.35333299999999</v>
      </c>
      <c r="C89" s="4">
        <v>244.866669</v>
      </c>
      <c r="D89" s="4">
        <v>234.35000600000001</v>
      </c>
      <c r="E89" s="4">
        <v>238.279999</v>
      </c>
      <c r="F89" s="4">
        <v>238.279999</v>
      </c>
      <c r="G89" s="4">
        <v>84204600</v>
      </c>
      <c r="H89" s="5">
        <f t="shared" si="14"/>
        <v>1.5919805632582506E-2</v>
      </c>
      <c r="I89" s="4">
        <f t="shared" si="11"/>
        <v>3.7633360000000096</v>
      </c>
      <c r="J89" s="4">
        <f t="shared" si="15"/>
        <v>0</v>
      </c>
      <c r="K89" s="4">
        <f t="shared" si="19"/>
        <v>4.8036045430064434</v>
      </c>
      <c r="L89" s="4">
        <f t="shared" si="20"/>
        <v>6.290003944656581</v>
      </c>
      <c r="M89" s="7">
        <f t="shared" si="16"/>
        <v>0.76368863760207206</v>
      </c>
      <c r="N89" s="7">
        <f t="shared" si="17"/>
        <v>43.300649633962067</v>
      </c>
      <c r="O89" t="str">
        <f t="shared" si="18"/>
        <v/>
      </c>
      <c r="P89">
        <f t="shared" si="12"/>
        <v>30</v>
      </c>
      <c r="Q89">
        <f t="shared" si="13"/>
        <v>70</v>
      </c>
    </row>
    <row r="90" spans="1:17" x14ac:dyDescent="0.2">
      <c r="A90" s="1">
        <v>44719</v>
      </c>
      <c r="B90" s="4">
        <v>234</v>
      </c>
      <c r="C90" s="4">
        <v>239.99667400000001</v>
      </c>
      <c r="D90" s="4">
        <v>230.09333799999999</v>
      </c>
      <c r="E90" s="4">
        <v>238.886673</v>
      </c>
      <c r="F90" s="4">
        <v>238.886673</v>
      </c>
      <c r="G90" s="4">
        <v>72808500</v>
      </c>
      <c r="H90" s="5">
        <f t="shared" si="14"/>
        <v>2.5428193647716335E-3</v>
      </c>
      <c r="I90" s="4">
        <f t="shared" si="11"/>
        <v>0.60667399999999816</v>
      </c>
      <c r="J90" s="4">
        <f t="shared" si="15"/>
        <v>0</v>
      </c>
      <c r="K90" s="4">
        <f t="shared" si="19"/>
        <v>4.5038237899345548</v>
      </c>
      <c r="L90" s="4">
        <f t="shared" si="20"/>
        <v>5.8407179486096821</v>
      </c>
      <c r="M90" s="7">
        <f t="shared" si="16"/>
        <v>0.77110790652143024</v>
      </c>
      <c r="N90" s="7">
        <f t="shared" si="17"/>
        <v>43.538166346732403</v>
      </c>
      <c r="O90" t="str">
        <f t="shared" si="18"/>
        <v/>
      </c>
      <c r="P90">
        <f t="shared" si="12"/>
        <v>30</v>
      </c>
      <c r="Q90">
        <f t="shared" si="13"/>
        <v>70</v>
      </c>
    </row>
    <row r="91" spans="1:17" x14ac:dyDescent="0.2">
      <c r="A91" s="1">
        <v>44720</v>
      </c>
      <c r="B91" s="4">
        <v>240.08667</v>
      </c>
      <c r="C91" s="4">
        <v>249.96333300000001</v>
      </c>
      <c r="D91" s="4">
        <v>239.17666600000001</v>
      </c>
      <c r="E91" s="4">
        <v>241.866669</v>
      </c>
      <c r="F91" s="4">
        <v>241.866669</v>
      </c>
      <c r="G91" s="4">
        <v>76210500</v>
      </c>
      <c r="H91" s="5">
        <f t="shared" si="14"/>
        <v>1.2397351851490705E-2</v>
      </c>
      <c r="I91" s="4">
        <f t="shared" si="11"/>
        <v>2.9799959999999999</v>
      </c>
      <c r="J91" s="4">
        <f t="shared" si="15"/>
        <v>0</v>
      </c>
      <c r="K91" s="4">
        <f t="shared" si="19"/>
        <v>4.3949789477963721</v>
      </c>
      <c r="L91" s="4">
        <f t="shared" si="20"/>
        <v>5.4235238094232754</v>
      </c>
      <c r="M91" s="7">
        <f t="shared" si="16"/>
        <v>0.81035487299975983</v>
      </c>
      <c r="N91" s="7">
        <f t="shared" si="17"/>
        <v>44.762211270600275</v>
      </c>
      <c r="O91" t="str">
        <f t="shared" si="18"/>
        <v/>
      </c>
      <c r="P91">
        <f t="shared" si="12"/>
        <v>30</v>
      </c>
      <c r="Q91">
        <f t="shared" si="13"/>
        <v>70</v>
      </c>
    </row>
    <row r="92" spans="1:17" x14ac:dyDescent="0.2">
      <c r="A92" s="1">
        <v>44721</v>
      </c>
      <c r="B92" s="4">
        <v>249.33999600000001</v>
      </c>
      <c r="C92" s="4">
        <v>255.546661</v>
      </c>
      <c r="D92" s="4">
        <v>239.32666</v>
      </c>
      <c r="E92" s="4">
        <v>239.70666499999999</v>
      </c>
      <c r="F92" s="4">
        <v>239.70666499999999</v>
      </c>
      <c r="G92" s="4">
        <v>96491400</v>
      </c>
      <c r="H92" s="5">
        <f t="shared" si="14"/>
        <v>-8.9706731359140389E-3</v>
      </c>
      <c r="I92" s="4">
        <f t="shared" si="11"/>
        <v>0</v>
      </c>
      <c r="J92" s="4">
        <f t="shared" si="15"/>
        <v>2.1600040000000149</v>
      </c>
      <c r="K92" s="4">
        <f t="shared" si="19"/>
        <v>4.0810518800966316</v>
      </c>
      <c r="L92" s="4">
        <f t="shared" si="20"/>
        <v>5.1904152516073276</v>
      </c>
      <c r="M92" s="7">
        <f t="shared" si="16"/>
        <v>0.78626693284951388</v>
      </c>
      <c r="N92" s="7">
        <f t="shared" si="17"/>
        <v>44.017325652176417</v>
      </c>
      <c r="O92" t="str">
        <f t="shared" si="18"/>
        <v/>
      </c>
      <c r="P92">
        <f t="shared" si="12"/>
        <v>30</v>
      </c>
      <c r="Q92">
        <f t="shared" si="13"/>
        <v>70</v>
      </c>
    </row>
    <row r="93" spans="1:17" x14ac:dyDescent="0.2">
      <c r="A93" s="1">
        <v>44722</v>
      </c>
      <c r="B93" s="4">
        <v>235.15666200000001</v>
      </c>
      <c r="C93" s="4">
        <v>239.5</v>
      </c>
      <c r="D93" s="4">
        <v>227.91333</v>
      </c>
      <c r="E93" s="4">
        <v>232.229996</v>
      </c>
      <c r="F93" s="4">
        <v>232.229996</v>
      </c>
      <c r="G93" s="4">
        <v>97536600</v>
      </c>
      <c r="H93" s="5">
        <f t="shared" si="14"/>
        <v>-3.1687703983663461E-2</v>
      </c>
      <c r="I93" s="4">
        <f t="shared" si="11"/>
        <v>0</v>
      </c>
      <c r="J93" s="4">
        <f t="shared" si="15"/>
        <v>7.4766689999999869</v>
      </c>
      <c r="K93" s="4">
        <f t="shared" si="19"/>
        <v>3.7895481743754438</v>
      </c>
      <c r="L93" s="4">
        <f t="shared" si="20"/>
        <v>5.3537190907782319</v>
      </c>
      <c r="M93" s="7">
        <f t="shared" si="16"/>
        <v>0.70783470520575709</v>
      </c>
      <c r="N93" s="7">
        <f t="shared" si="17"/>
        <v>41.446323994246171</v>
      </c>
      <c r="O93" t="str">
        <f t="shared" si="18"/>
        <v/>
      </c>
      <c r="P93">
        <f t="shared" si="12"/>
        <v>30</v>
      </c>
      <c r="Q93">
        <f t="shared" si="13"/>
        <v>70</v>
      </c>
    </row>
    <row r="94" spans="1:17" x14ac:dyDescent="0.2">
      <c r="A94" s="1">
        <v>44725</v>
      </c>
      <c r="B94" s="4">
        <v>223.16667200000001</v>
      </c>
      <c r="C94" s="4">
        <v>226.633331</v>
      </c>
      <c r="D94" s="4">
        <v>214.683334</v>
      </c>
      <c r="E94" s="4">
        <v>215.73666399999999</v>
      </c>
      <c r="F94" s="4">
        <v>215.73666399999999</v>
      </c>
      <c r="G94" s="4">
        <v>102767400</v>
      </c>
      <c r="H94" s="5">
        <f t="shared" si="14"/>
        <v>-7.3669726890083373E-2</v>
      </c>
      <c r="I94" s="4">
        <f t="shared" si="11"/>
        <v>0</v>
      </c>
      <c r="J94" s="4">
        <f t="shared" si="15"/>
        <v>16.493332000000009</v>
      </c>
      <c r="K94" s="4">
        <f t="shared" si="19"/>
        <v>3.5188661619200547</v>
      </c>
      <c r="L94" s="4">
        <f t="shared" si="20"/>
        <v>6.1494057271512164</v>
      </c>
      <c r="M94" s="7">
        <f t="shared" si="16"/>
        <v>0.57222865396299205</v>
      </c>
      <c r="N94" s="7">
        <f t="shared" si="17"/>
        <v>36.396019912283165</v>
      </c>
      <c r="O94" t="str">
        <f t="shared" si="18"/>
        <v/>
      </c>
      <c r="P94">
        <f t="shared" si="12"/>
        <v>30</v>
      </c>
      <c r="Q94">
        <f t="shared" si="13"/>
        <v>70</v>
      </c>
    </row>
    <row r="95" spans="1:17" x14ac:dyDescent="0.2">
      <c r="A95" s="1">
        <v>44726</v>
      </c>
      <c r="B95" s="4">
        <v>218.28666699999999</v>
      </c>
      <c r="C95" s="4">
        <v>226.33000200000001</v>
      </c>
      <c r="D95" s="4">
        <v>211.73666399999999</v>
      </c>
      <c r="E95" s="4">
        <v>220.88999899999999</v>
      </c>
      <c r="F95" s="4">
        <v>220.88999899999999</v>
      </c>
      <c r="G95" s="4">
        <v>97988700</v>
      </c>
      <c r="H95" s="5">
        <f t="shared" si="14"/>
        <v>2.360631975125024E-2</v>
      </c>
      <c r="I95" s="4">
        <f t="shared" si="11"/>
        <v>5.1533349999999984</v>
      </c>
      <c r="J95" s="4">
        <f t="shared" si="15"/>
        <v>0</v>
      </c>
      <c r="K95" s="4">
        <f t="shared" si="19"/>
        <v>3.6356139360686224</v>
      </c>
      <c r="L95" s="4">
        <f t="shared" si="20"/>
        <v>5.7101624609261297</v>
      </c>
      <c r="M95" s="7">
        <f t="shared" si="16"/>
        <v>0.63669185613310264</v>
      </c>
      <c r="N95" s="7">
        <f t="shared" si="17"/>
        <v>38.901144020925841</v>
      </c>
      <c r="O95" t="str">
        <f t="shared" si="18"/>
        <v/>
      </c>
      <c r="P95">
        <f t="shared" si="12"/>
        <v>30</v>
      </c>
      <c r="Q95">
        <f t="shared" si="13"/>
        <v>70</v>
      </c>
    </row>
    <row r="96" spans="1:17" x14ac:dyDescent="0.2">
      <c r="A96" s="1">
        <v>44727</v>
      </c>
      <c r="B96" s="4">
        <v>220.91667200000001</v>
      </c>
      <c r="C96" s="4">
        <v>235.66333</v>
      </c>
      <c r="D96" s="4">
        <v>218.14999399999999</v>
      </c>
      <c r="E96" s="4">
        <v>233</v>
      </c>
      <c r="F96" s="4">
        <v>233</v>
      </c>
      <c r="G96" s="4">
        <v>119131800</v>
      </c>
      <c r="H96" s="5">
        <f t="shared" si="14"/>
        <v>5.3373618044105627E-2</v>
      </c>
      <c r="I96" s="4">
        <f t="shared" si="11"/>
        <v>12.110001000000011</v>
      </c>
      <c r="J96" s="4">
        <f t="shared" si="15"/>
        <v>0</v>
      </c>
      <c r="K96" s="4">
        <f t="shared" si="19"/>
        <v>4.2409272977780068</v>
      </c>
      <c r="L96" s="4">
        <f t="shared" si="20"/>
        <v>5.3022937137171207</v>
      </c>
      <c r="M96" s="7">
        <f t="shared" si="16"/>
        <v>0.79982881499126657</v>
      </c>
      <c r="N96" s="7">
        <f t="shared" si="17"/>
        <v>44.439160453998383</v>
      </c>
      <c r="O96" t="str">
        <f t="shared" si="18"/>
        <v/>
      </c>
      <c r="P96">
        <f t="shared" si="12"/>
        <v>30</v>
      </c>
      <c r="Q96">
        <f t="shared" si="13"/>
        <v>70</v>
      </c>
    </row>
    <row r="97" spans="1:17" x14ac:dyDescent="0.2">
      <c r="A97" s="1">
        <v>44728</v>
      </c>
      <c r="B97" s="4">
        <v>222.73666399999999</v>
      </c>
      <c r="C97" s="4">
        <v>225.16667200000001</v>
      </c>
      <c r="D97" s="4">
        <v>208.69332900000001</v>
      </c>
      <c r="E97" s="4">
        <v>213.10000600000001</v>
      </c>
      <c r="F97" s="4">
        <v>213.10000600000001</v>
      </c>
      <c r="G97" s="4">
        <v>107390700</v>
      </c>
      <c r="H97" s="5">
        <f t="shared" si="14"/>
        <v>-8.9276886305334049E-2</v>
      </c>
      <c r="I97" s="4">
        <f t="shared" si="11"/>
        <v>0</v>
      </c>
      <c r="J97" s="4">
        <f t="shared" si="15"/>
        <v>19.899993999999992</v>
      </c>
      <c r="K97" s="4">
        <f t="shared" si="19"/>
        <v>3.938003919365292</v>
      </c>
      <c r="L97" s="4">
        <f t="shared" si="20"/>
        <v>6.3449865913087544</v>
      </c>
      <c r="M97" s="7">
        <f t="shared" si="16"/>
        <v>0.62064810739860299</v>
      </c>
      <c r="N97" s="7">
        <f t="shared" si="17"/>
        <v>38.296290512740704</v>
      </c>
      <c r="O97" t="str">
        <f t="shared" si="18"/>
        <v/>
      </c>
      <c r="P97">
        <f t="shared" si="12"/>
        <v>30</v>
      </c>
      <c r="Q97">
        <f t="shared" si="13"/>
        <v>70</v>
      </c>
    </row>
    <row r="98" spans="1:17" x14ac:dyDescent="0.2">
      <c r="A98" s="1">
        <v>44729</v>
      </c>
      <c r="B98" s="4">
        <v>213.433334</v>
      </c>
      <c r="C98" s="4">
        <v>220.970001</v>
      </c>
      <c r="D98" s="4">
        <v>213.19667100000001</v>
      </c>
      <c r="E98" s="4">
        <v>216.759995</v>
      </c>
      <c r="F98" s="4">
        <v>216.759995</v>
      </c>
      <c r="G98" s="4">
        <v>92641800</v>
      </c>
      <c r="H98" s="5">
        <f t="shared" si="14"/>
        <v>1.7029160370560268E-2</v>
      </c>
      <c r="I98" s="4">
        <f t="shared" si="11"/>
        <v>3.6599889999999959</v>
      </c>
      <c r="J98" s="4">
        <f t="shared" si="15"/>
        <v>0</v>
      </c>
      <c r="K98" s="4">
        <f t="shared" si="19"/>
        <v>3.9181457108391995</v>
      </c>
      <c r="L98" s="4">
        <f t="shared" si="20"/>
        <v>5.8917732633581297</v>
      </c>
      <c r="M98" s="7">
        <f t="shared" si="16"/>
        <v>0.66501977175645366</v>
      </c>
      <c r="N98" s="7">
        <f t="shared" si="17"/>
        <v>39.940653140407733</v>
      </c>
      <c r="O98" t="str">
        <f t="shared" si="18"/>
        <v/>
      </c>
      <c r="P98">
        <f t="shared" si="12"/>
        <v>30</v>
      </c>
      <c r="Q98">
        <f t="shared" si="13"/>
        <v>70</v>
      </c>
    </row>
    <row r="99" spans="1:17" x14ac:dyDescent="0.2">
      <c r="A99" s="1">
        <v>44733</v>
      </c>
      <c r="B99" s="4">
        <v>224.60333299999999</v>
      </c>
      <c r="C99" s="4">
        <v>243.57666</v>
      </c>
      <c r="D99" s="4">
        <v>224.33332799999999</v>
      </c>
      <c r="E99" s="4">
        <v>237.03666699999999</v>
      </c>
      <c r="F99" s="4">
        <v>237.03666699999999</v>
      </c>
      <c r="G99" s="4">
        <v>122793000</v>
      </c>
      <c r="H99" s="5">
        <f t="shared" si="14"/>
        <v>8.9424114617538936E-2</v>
      </c>
      <c r="I99" s="4">
        <f t="shared" si="11"/>
        <v>20.276671999999991</v>
      </c>
      <c r="J99" s="4">
        <f t="shared" si="15"/>
        <v>0</v>
      </c>
      <c r="K99" s="4">
        <f t="shared" si="19"/>
        <v>5.0866118743506847</v>
      </c>
      <c r="L99" s="4">
        <f t="shared" si="20"/>
        <v>5.4709323159754062</v>
      </c>
      <c r="M99" s="7">
        <f t="shared" si="16"/>
        <v>0.92975229459474651</v>
      </c>
      <c r="N99" s="7">
        <f t="shared" si="17"/>
        <v>48.179877655748413</v>
      </c>
      <c r="O99" t="str">
        <f t="shared" si="18"/>
        <v/>
      </c>
      <c r="P99">
        <f t="shared" si="12"/>
        <v>30</v>
      </c>
      <c r="Q99">
        <f t="shared" si="13"/>
        <v>70</v>
      </c>
    </row>
    <row r="100" spans="1:17" x14ac:dyDescent="0.2">
      <c r="A100" s="1">
        <v>44734</v>
      </c>
      <c r="B100" s="4">
        <v>234.50332599999999</v>
      </c>
      <c r="C100" s="4">
        <v>246.83332799999999</v>
      </c>
      <c r="D100" s="4">
        <v>233.82666</v>
      </c>
      <c r="E100" s="4">
        <v>236.08667</v>
      </c>
      <c r="F100" s="4">
        <v>236.08667</v>
      </c>
      <c r="G100" s="4">
        <v>101107500</v>
      </c>
      <c r="H100" s="5">
        <f t="shared" si="14"/>
        <v>-4.0158588783632768E-3</v>
      </c>
      <c r="I100" s="4">
        <f t="shared" si="11"/>
        <v>0</v>
      </c>
      <c r="J100" s="4">
        <f t="shared" si="15"/>
        <v>0.94999699999999621</v>
      </c>
      <c r="K100" s="4">
        <f t="shared" si="19"/>
        <v>4.7232824547542069</v>
      </c>
      <c r="L100" s="4">
        <f t="shared" si="20"/>
        <v>5.1480083648343049</v>
      </c>
      <c r="M100" s="7">
        <f t="shared" si="16"/>
        <v>0.91749704352048611</v>
      </c>
      <c r="N100" s="7">
        <f t="shared" si="17"/>
        <v>47.848680999058018</v>
      </c>
      <c r="O100" t="str">
        <f t="shared" si="18"/>
        <v/>
      </c>
      <c r="P100">
        <f t="shared" si="12"/>
        <v>30</v>
      </c>
      <c r="Q100">
        <f t="shared" si="13"/>
        <v>70</v>
      </c>
    </row>
    <row r="101" spans="1:17" x14ac:dyDescent="0.2">
      <c r="A101" s="1">
        <v>44735</v>
      </c>
      <c r="B101" s="4">
        <v>237.90666200000001</v>
      </c>
      <c r="C101" s="4">
        <v>239.316666</v>
      </c>
      <c r="D101" s="4">
        <v>228.636673</v>
      </c>
      <c r="E101" s="4">
        <v>235.070007</v>
      </c>
      <c r="F101" s="4">
        <v>235.070007</v>
      </c>
      <c r="G101" s="4">
        <v>104202600</v>
      </c>
      <c r="H101" s="5">
        <f t="shared" si="14"/>
        <v>-4.3156114623120381E-3</v>
      </c>
      <c r="I101" s="4">
        <f t="shared" si="11"/>
        <v>0</v>
      </c>
      <c r="J101" s="4">
        <f t="shared" si="15"/>
        <v>1.0166629999999941</v>
      </c>
      <c r="K101" s="4">
        <f t="shared" si="19"/>
        <v>4.3859051365574775</v>
      </c>
      <c r="L101" s="4">
        <f t="shared" si="20"/>
        <v>4.8529122673461398</v>
      </c>
      <c r="M101" s="7">
        <f t="shared" si="16"/>
        <v>0.90376765433592943</v>
      </c>
      <c r="N101" s="7">
        <f t="shared" si="17"/>
        <v>47.472581660768938</v>
      </c>
      <c r="O101" t="str">
        <f t="shared" si="18"/>
        <v/>
      </c>
      <c r="P101">
        <f t="shared" si="12"/>
        <v>30</v>
      </c>
      <c r="Q101">
        <f t="shared" si="13"/>
        <v>70</v>
      </c>
    </row>
    <row r="102" spans="1:17" x14ac:dyDescent="0.2">
      <c r="A102" s="1">
        <v>44736</v>
      </c>
      <c r="B102" s="4">
        <v>237.470001</v>
      </c>
      <c r="C102" s="4">
        <v>246.066666</v>
      </c>
      <c r="D102" s="4">
        <v>236.08667</v>
      </c>
      <c r="E102" s="4">
        <v>245.70666499999999</v>
      </c>
      <c r="F102" s="4">
        <v>245.70666499999999</v>
      </c>
      <c r="G102" s="4">
        <v>95770800</v>
      </c>
      <c r="H102" s="5">
        <f t="shared" si="14"/>
        <v>4.425503382855072E-2</v>
      </c>
      <c r="I102" s="4">
        <f t="shared" si="11"/>
        <v>10.636657999999983</v>
      </c>
      <c r="J102" s="4">
        <f t="shared" si="15"/>
        <v>0</v>
      </c>
      <c r="K102" s="4">
        <f t="shared" si="19"/>
        <v>4.8323874839462277</v>
      </c>
      <c r="L102" s="4">
        <f t="shared" si="20"/>
        <v>4.5062756768214154</v>
      </c>
      <c r="M102" s="7">
        <f t="shared" si="16"/>
        <v>1.0723683659218206</v>
      </c>
      <c r="N102" s="7">
        <f t="shared" si="17"/>
        <v>51.746030462340855</v>
      </c>
      <c r="O102" t="str">
        <f t="shared" si="18"/>
        <v/>
      </c>
      <c r="P102">
        <f t="shared" si="12"/>
        <v>30</v>
      </c>
      <c r="Q102">
        <f t="shared" si="13"/>
        <v>70</v>
      </c>
    </row>
    <row r="103" spans="1:17" x14ac:dyDescent="0.2">
      <c r="A103" s="1">
        <v>44739</v>
      </c>
      <c r="B103" s="4">
        <v>249.366669</v>
      </c>
      <c r="C103" s="4">
        <v>252.070007</v>
      </c>
      <c r="D103" s="4">
        <v>242.566666</v>
      </c>
      <c r="E103" s="4">
        <v>244.91999799999999</v>
      </c>
      <c r="F103" s="4">
        <v>244.91999799999999</v>
      </c>
      <c r="G103" s="4">
        <v>89178300</v>
      </c>
      <c r="H103" s="5">
        <f t="shared" si="14"/>
        <v>-3.2067872925190801E-3</v>
      </c>
      <c r="I103" s="4">
        <f t="shared" si="11"/>
        <v>0</v>
      </c>
      <c r="J103" s="4">
        <f t="shared" si="15"/>
        <v>0.78666699999999423</v>
      </c>
      <c r="K103" s="4">
        <f t="shared" si="19"/>
        <v>4.4872169493786398</v>
      </c>
      <c r="L103" s="4">
        <f t="shared" si="20"/>
        <v>4.2405893427627426</v>
      </c>
      <c r="M103" s="7">
        <f t="shared" si="16"/>
        <v>1.0581588045154167</v>
      </c>
      <c r="N103" s="7">
        <f t="shared" si="17"/>
        <v>51.412884282491262</v>
      </c>
      <c r="O103" t="str">
        <f t="shared" si="18"/>
        <v/>
      </c>
      <c r="P103">
        <f t="shared" si="12"/>
        <v>30</v>
      </c>
      <c r="Q103">
        <f t="shared" si="13"/>
        <v>70</v>
      </c>
    </row>
    <row r="104" spans="1:17" x14ac:dyDescent="0.2">
      <c r="A104" s="1">
        <v>44740</v>
      </c>
      <c r="B104" s="4">
        <v>244.48333700000001</v>
      </c>
      <c r="C104" s="4">
        <v>249.970001</v>
      </c>
      <c r="D104" s="4">
        <v>232.34333799999999</v>
      </c>
      <c r="E104" s="4">
        <v>232.66333</v>
      </c>
      <c r="F104" s="4">
        <v>232.66333</v>
      </c>
      <c r="G104" s="4">
        <v>90391200</v>
      </c>
      <c r="H104" s="5">
        <f t="shared" si="14"/>
        <v>-5.133914542660397E-2</v>
      </c>
      <c r="I104" s="4">
        <f t="shared" si="11"/>
        <v>0</v>
      </c>
      <c r="J104" s="4">
        <f t="shared" si="15"/>
        <v>12.256667999999991</v>
      </c>
      <c r="K104" s="4">
        <f t="shared" si="19"/>
        <v>4.1667014529944515</v>
      </c>
      <c r="L104" s="4">
        <f t="shared" si="20"/>
        <v>4.8131663897082602</v>
      </c>
      <c r="M104" s="7">
        <f t="shared" si="16"/>
        <v>0.86568822177099247</v>
      </c>
      <c r="N104" s="7">
        <f t="shared" si="17"/>
        <v>46.400476331958806</v>
      </c>
      <c r="O104" t="str">
        <f t="shared" si="18"/>
        <v/>
      </c>
      <c r="P104">
        <f t="shared" si="12"/>
        <v>30</v>
      </c>
      <c r="Q104">
        <f t="shared" si="13"/>
        <v>70</v>
      </c>
    </row>
    <row r="105" spans="1:17" x14ac:dyDescent="0.2">
      <c r="A105" s="1">
        <v>44741</v>
      </c>
      <c r="B105" s="4">
        <v>230.5</v>
      </c>
      <c r="C105" s="4">
        <v>231.17334</v>
      </c>
      <c r="D105" s="4">
        <v>222.27333100000001</v>
      </c>
      <c r="E105" s="4">
        <v>228.490005</v>
      </c>
      <c r="F105" s="4">
        <v>228.490005</v>
      </c>
      <c r="G105" s="4">
        <v>82897200</v>
      </c>
      <c r="H105" s="5">
        <f t="shared" si="14"/>
        <v>-1.8100005433969498E-2</v>
      </c>
      <c r="I105" s="4">
        <f t="shared" si="11"/>
        <v>0</v>
      </c>
      <c r="J105" s="4">
        <f t="shared" si="15"/>
        <v>4.1733250000000055</v>
      </c>
      <c r="K105" s="4">
        <f t="shared" si="19"/>
        <v>3.8690799206377049</v>
      </c>
      <c r="L105" s="4">
        <f t="shared" si="20"/>
        <v>4.7674634333005281</v>
      </c>
      <c r="M105" s="7">
        <f t="shared" si="16"/>
        <v>0.81155943297065425</v>
      </c>
      <c r="N105" s="7">
        <f t="shared" si="17"/>
        <v>44.798940526054544</v>
      </c>
      <c r="O105" t="str">
        <f t="shared" si="18"/>
        <v/>
      </c>
      <c r="P105">
        <f t="shared" si="12"/>
        <v>30</v>
      </c>
      <c r="Q105">
        <f t="shared" si="13"/>
        <v>70</v>
      </c>
    </row>
    <row r="106" spans="1:17" x14ac:dyDescent="0.2">
      <c r="A106" s="1">
        <v>44742</v>
      </c>
      <c r="B106" s="4">
        <v>224.509995</v>
      </c>
      <c r="C106" s="4">
        <v>229.45666499999999</v>
      </c>
      <c r="D106" s="4">
        <v>218.863327</v>
      </c>
      <c r="E106" s="4">
        <v>224.47332800000001</v>
      </c>
      <c r="F106" s="4">
        <v>224.47332800000001</v>
      </c>
      <c r="G106" s="4">
        <v>94600500</v>
      </c>
      <c r="H106" s="5">
        <f t="shared" si="14"/>
        <v>-1.7735573695039496E-2</v>
      </c>
      <c r="I106" s="4">
        <f t="shared" si="11"/>
        <v>0</v>
      </c>
      <c r="J106" s="4">
        <f t="shared" si="15"/>
        <v>4.0166769999999872</v>
      </c>
      <c r="K106" s="4">
        <f t="shared" si="19"/>
        <v>3.5927170691635832</v>
      </c>
      <c r="L106" s="4">
        <f t="shared" si="20"/>
        <v>4.7138358309219184</v>
      </c>
      <c r="M106" s="7">
        <f t="shared" si="16"/>
        <v>0.7621642327032272</v>
      </c>
      <c r="N106" s="7">
        <f t="shared" si="17"/>
        <v>43.251600421717683</v>
      </c>
      <c r="O106" t="str">
        <f t="shared" si="18"/>
        <v/>
      </c>
      <c r="P106">
        <f t="shared" si="12"/>
        <v>30</v>
      </c>
      <c r="Q106">
        <f t="shared" si="13"/>
        <v>70</v>
      </c>
    </row>
    <row r="107" spans="1:17" x14ac:dyDescent="0.2">
      <c r="A107" s="1">
        <v>44743</v>
      </c>
      <c r="B107" s="4">
        <v>227</v>
      </c>
      <c r="C107" s="4">
        <v>230.229996</v>
      </c>
      <c r="D107" s="4">
        <v>222.11999499999999</v>
      </c>
      <c r="E107" s="4">
        <v>227.26333600000001</v>
      </c>
      <c r="F107" s="4">
        <v>227.26333600000001</v>
      </c>
      <c r="G107" s="4">
        <v>74460300</v>
      </c>
      <c r="H107" s="5">
        <f t="shared" si="14"/>
        <v>1.2352521715951815E-2</v>
      </c>
      <c r="I107" s="4">
        <f t="shared" si="11"/>
        <v>2.7900080000000003</v>
      </c>
      <c r="J107" s="4">
        <f t="shared" si="15"/>
        <v>0</v>
      </c>
      <c r="K107" s="4">
        <f t="shared" si="19"/>
        <v>3.5353807070804701</v>
      </c>
      <c r="L107" s="4">
        <f t="shared" si="20"/>
        <v>4.3771332715703526</v>
      </c>
      <c r="M107" s="7">
        <f t="shared" si="16"/>
        <v>0.80769318358271214</v>
      </c>
      <c r="N107" s="7">
        <f t="shared" si="17"/>
        <v>44.680877867887119</v>
      </c>
      <c r="O107" t="str">
        <f t="shared" si="18"/>
        <v/>
      </c>
      <c r="P107">
        <f t="shared" si="12"/>
        <v>30</v>
      </c>
      <c r="Q107">
        <f t="shared" si="13"/>
        <v>70</v>
      </c>
    </row>
    <row r="108" spans="1:17" x14ac:dyDescent="0.2">
      <c r="A108" s="1">
        <v>44747</v>
      </c>
      <c r="B108" s="4">
        <v>223</v>
      </c>
      <c r="C108" s="4">
        <v>233.14666700000001</v>
      </c>
      <c r="D108" s="4">
        <v>216.16667200000001</v>
      </c>
      <c r="E108" s="4">
        <v>233.066666</v>
      </c>
      <c r="F108" s="4">
        <v>233.066666</v>
      </c>
      <c r="G108" s="4">
        <v>84581100</v>
      </c>
      <c r="H108" s="5">
        <f t="shared" si="14"/>
        <v>2.5215117208643337E-2</v>
      </c>
      <c r="I108" s="4">
        <f t="shared" si="11"/>
        <v>5.8033299999999883</v>
      </c>
      <c r="J108" s="4">
        <f t="shared" si="15"/>
        <v>0</v>
      </c>
      <c r="K108" s="4">
        <f t="shared" si="19"/>
        <v>3.69737708514615</v>
      </c>
      <c r="L108" s="4">
        <f t="shared" si="20"/>
        <v>4.0644808950296127</v>
      </c>
      <c r="M108" s="7">
        <f t="shared" si="16"/>
        <v>0.9096800257242228</v>
      </c>
      <c r="N108" s="7">
        <f t="shared" si="17"/>
        <v>47.635206603747022</v>
      </c>
      <c r="O108" t="str">
        <f t="shared" si="18"/>
        <v/>
      </c>
      <c r="P108">
        <f t="shared" si="12"/>
        <v>30</v>
      </c>
      <c r="Q108">
        <f t="shared" si="13"/>
        <v>70</v>
      </c>
    </row>
    <row r="109" spans="1:17" x14ac:dyDescent="0.2">
      <c r="A109" s="1">
        <v>44748</v>
      </c>
      <c r="B109" s="4">
        <v>230.779999</v>
      </c>
      <c r="C109" s="4">
        <v>234.56333900000001</v>
      </c>
      <c r="D109" s="4">
        <v>227.18666099999999</v>
      </c>
      <c r="E109" s="4">
        <v>231.73333700000001</v>
      </c>
      <c r="F109" s="4">
        <v>231.73333700000001</v>
      </c>
      <c r="G109" s="4">
        <v>71853600</v>
      </c>
      <c r="H109" s="5">
        <f t="shared" si="14"/>
        <v>-5.7372317069467578E-3</v>
      </c>
      <c r="I109" s="4">
        <f t="shared" si="11"/>
        <v>0</v>
      </c>
      <c r="J109" s="4">
        <f t="shared" si="15"/>
        <v>1.333328999999992</v>
      </c>
      <c r="K109" s="4">
        <f t="shared" si="19"/>
        <v>3.4332787219214249</v>
      </c>
      <c r="L109" s="4">
        <f t="shared" si="20"/>
        <v>3.8693986168132111</v>
      </c>
      <c r="M109" s="7">
        <f t="shared" si="16"/>
        <v>0.88729000599814933</v>
      </c>
      <c r="N109" s="7">
        <f t="shared" si="17"/>
        <v>47.013972583873226</v>
      </c>
      <c r="O109" t="str">
        <f t="shared" si="18"/>
        <v/>
      </c>
      <c r="P109">
        <f t="shared" si="12"/>
        <v>30</v>
      </c>
      <c r="Q109">
        <f t="shared" si="13"/>
        <v>70</v>
      </c>
    </row>
    <row r="110" spans="1:17" x14ac:dyDescent="0.2">
      <c r="A110" s="1">
        <v>44749</v>
      </c>
      <c r="B110" s="4">
        <v>233.91999799999999</v>
      </c>
      <c r="C110" s="4">
        <v>245.363327</v>
      </c>
      <c r="D110" s="4">
        <v>232.21000699999999</v>
      </c>
      <c r="E110" s="4">
        <v>244.54333500000001</v>
      </c>
      <c r="F110" s="4">
        <v>244.54333500000001</v>
      </c>
      <c r="G110" s="4">
        <v>81930600</v>
      </c>
      <c r="H110" s="5">
        <f t="shared" si="14"/>
        <v>5.3805231367850585E-2</v>
      </c>
      <c r="I110" s="4">
        <f t="shared" si="11"/>
        <v>12.809998000000007</v>
      </c>
      <c r="J110" s="4">
        <f t="shared" si="15"/>
        <v>0</v>
      </c>
      <c r="K110" s="4">
        <f t="shared" si="19"/>
        <v>4.1030443846413238</v>
      </c>
      <c r="L110" s="4">
        <f t="shared" si="20"/>
        <v>3.5930130013265531</v>
      </c>
      <c r="M110" s="7">
        <f t="shared" si="16"/>
        <v>1.1419508872153998</v>
      </c>
      <c r="N110" s="7">
        <f t="shared" si="17"/>
        <v>53.313588748991819</v>
      </c>
      <c r="O110" t="str">
        <f t="shared" si="18"/>
        <v/>
      </c>
      <c r="P110">
        <f t="shared" si="12"/>
        <v>30</v>
      </c>
      <c r="Q110">
        <f t="shared" si="13"/>
        <v>70</v>
      </c>
    </row>
    <row r="111" spans="1:17" x14ac:dyDescent="0.2">
      <c r="A111" s="1">
        <v>44750</v>
      </c>
      <c r="B111" s="4">
        <v>242.33332799999999</v>
      </c>
      <c r="C111" s="4">
        <v>254.979996</v>
      </c>
      <c r="D111" s="4">
        <v>241.16000399999999</v>
      </c>
      <c r="E111" s="4">
        <v>250.76333600000001</v>
      </c>
      <c r="F111" s="4">
        <v>250.76333600000001</v>
      </c>
      <c r="G111" s="4">
        <v>101854200</v>
      </c>
      <c r="H111" s="5">
        <f t="shared" si="14"/>
        <v>2.5117077400754709E-2</v>
      </c>
      <c r="I111" s="4">
        <f t="shared" si="11"/>
        <v>6.2200009999999963</v>
      </c>
      <c r="J111" s="4">
        <f t="shared" si="15"/>
        <v>0</v>
      </c>
      <c r="K111" s="4">
        <f t="shared" si="19"/>
        <v>4.2542555714526573</v>
      </c>
      <c r="L111" s="4">
        <f t="shared" si="20"/>
        <v>3.3363692155175135</v>
      </c>
      <c r="M111" s="7">
        <f t="shared" si="16"/>
        <v>1.2751153414514311</v>
      </c>
      <c r="N111" s="7">
        <f t="shared" si="17"/>
        <v>56.046184482144071</v>
      </c>
      <c r="O111" t="str">
        <f t="shared" si="18"/>
        <v/>
      </c>
      <c r="P111">
        <f t="shared" si="12"/>
        <v>30</v>
      </c>
      <c r="Q111">
        <f t="shared" si="13"/>
        <v>70</v>
      </c>
    </row>
    <row r="112" spans="1:17" x14ac:dyDescent="0.2">
      <c r="A112" s="1">
        <v>44753</v>
      </c>
      <c r="B112" s="4">
        <v>252.10333299999999</v>
      </c>
      <c r="C112" s="4">
        <v>253.06333900000001</v>
      </c>
      <c r="D112" s="4">
        <v>233.62666300000001</v>
      </c>
      <c r="E112" s="4">
        <v>234.34333799999999</v>
      </c>
      <c r="F112" s="4">
        <v>234.34333799999999</v>
      </c>
      <c r="G112" s="4">
        <v>99241200</v>
      </c>
      <c r="H112" s="5">
        <f t="shared" si="14"/>
        <v>-6.7722313475425192E-2</v>
      </c>
      <c r="I112" s="4">
        <f t="shared" si="11"/>
        <v>0</v>
      </c>
      <c r="J112" s="4">
        <f t="shared" si="15"/>
        <v>16.419998000000021</v>
      </c>
      <c r="K112" s="4">
        <f t="shared" si="19"/>
        <v>3.950380173491753</v>
      </c>
      <c r="L112" s="4">
        <f t="shared" si="20"/>
        <v>4.2709141286948356</v>
      </c>
      <c r="M112" s="7">
        <f t="shared" si="16"/>
        <v>0.92494956687386365</v>
      </c>
      <c r="N112" s="7">
        <f t="shared" si="17"/>
        <v>48.050587027897592</v>
      </c>
      <c r="O112" t="str">
        <f t="shared" si="18"/>
        <v/>
      </c>
      <c r="P112">
        <f t="shared" si="12"/>
        <v>30</v>
      </c>
      <c r="Q112">
        <f t="shared" si="13"/>
        <v>70</v>
      </c>
    </row>
    <row r="113" spans="1:17" x14ac:dyDescent="0.2">
      <c r="A113" s="1">
        <v>44754</v>
      </c>
      <c r="B113" s="4">
        <v>236.846664</v>
      </c>
      <c r="C113" s="4">
        <v>239.77333100000001</v>
      </c>
      <c r="D113" s="4">
        <v>228.36999499999999</v>
      </c>
      <c r="E113" s="4">
        <v>233.070007</v>
      </c>
      <c r="F113" s="4">
        <v>233.070007</v>
      </c>
      <c r="G113" s="4">
        <v>87930900</v>
      </c>
      <c r="H113" s="5">
        <f t="shared" si="14"/>
        <v>-5.4484287347031056E-3</v>
      </c>
      <c r="I113" s="4">
        <f t="shared" si="11"/>
        <v>0</v>
      </c>
      <c r="J113" s="4">
        <f t="shared" si="15"/>
        <v>1.2733309999999847</v>
      </c>
      <c r="K113" s="4">
        <f t="shared" si="19"/>
        <v>3.6682101610994846</v>
      </c>
      <c r="L113" s="4">
        <f t="shared" si="20"/>
        <v>4.0568010480737744</v>
      </c>
      <c r="M113" s="7">
        <f t="shared" si="16"/>
        <v>0.90421248605257631</v>
      </c>
      <c r="N113" s="7">
        <f t="shared" si="17"/>
        <v>47.484852277542018</v>
      </c>
      <c r="O113" t="str">
        <f t="shared" si="18"/>
        <v/>
      </c>
      <c r="P113">
        <f t="shared" si="12"/>
        <v>30</v>
      </c>
      <c r="Q113">
        <f t="shared" si="13"/>
        <v>70</v>
      </c>
    </row>
    <row r="114" spans="1:17" x14ac:dyDescent="0.2">
      <c r="A114" s="1">
        <v>44755</v>
      </c>
      <c r="B114" s="4">
        <v>225.5</v>
      </c>
      <c r="C114" s="4">
        <v>242.05999800000001</v>
      </c>
      <c r="D114" s="4">
        <v>225.03334000000001</v>
      </c>
      <c r="E114" s="4">
        <v>237.03999300000001</v>
      </c>
      <c r="F114" s="4">
        <v>237.03999300000001</v>
      </c>
      <c r="G114" s="4">
        <v>97954500</v>
      </c>
      <c r="H114" s="5">
        <f t="shared" si="14"/>
        <v>1.6890006070094419E-2</v>
      </c>
      <c r="I114" s="4">
        <f t="shared" si="11"/>
        <v>3.9699860000000058</v>
      </c>
      <c r="J114" s="4">
        <f t="shared" si="15"/>
        <v>0</v>
      </c>
      <c r="K114" s="4">
        <f t="shared" si="19"/>
        <v>3.6897655781638075</v>
      </c>
      <c r="L114" s="4">
        <f t="shared" si="20"/>
        <v>3.7670295446399331</v>
      </c>
      <c r="M114" s="7">
        <f t="shared" si="16"/>
        <v>0.97948941850321725</v>
      </c>
      <c r="N114" s="7">
        <f t="shared" si="17"/>
        <v>49.481922426433286</v>
      </c>
      <c r="O114" t="str">
        <f t="shared" si="18"/>
        <v/>
      </c>
      <c r="P114">
        <f t="shared" si="12"/>
        <v>30</v>
      </c>
      <c r="Q114">
        <f t="shared" si="13"/>
        <v>70</v>
      </c>
    </row>
    <row r="115" spans="1:17" x14ac:dyDescent="0.2">
      <c r="A115" s="1">
        <v>44756</v>
      </c>
      <c r="B115" s="4">
        <v>234.89666700000001</v>
      </c>
      <c r="C115" s="4">
        <v>238.653336</v>
      </c>
      <c r="D115" s="4">
        <v>229.33332799999999</v>
      </c>
      <c r="E115" s="4">
        <v>238.31333900000001</v>
      </c>
      <c r="F115" s="4">
        <v>238.31333900000001</v>
      </c>
      <c r="G115" s="4">
        <v>78557400</v>
      </c>
      <c r="H115" s="5">
        <f t="shared" si="14"/>
        <v>5.3574844646207221E-3</v>
      </c>
      <c r="I115" s="4">
        <f t="shared" si="11"/>
        <v>1.2733460000000036</v>
      </c>
      <c r="J115" s="4">
        <f t="shared" si="15"/>
        <v>0</v>
      </c>
      <c r="K115" s="4">
        <f t="shared" si="19"/>
        <v>3.5171641797235358</v>
      </c>
      <c r="L115" s="4">
        <f t="shared" si="20"/>
        <v>3.4979560057370809</v>
      </c>
      <c r="M115" s="7">
        <f t="shared" si="16"/>
        <v>1.0054912565952663</v>
      </c>
      <c r="N115" s="7">
        <f t="shared" si="17"/>
        <v>50.136905523203041</v>
      </c>
      <c r="O115" t="str">
        <f t="shared" si="18"/>
        <v/>
      </c>
      <c r="P115">
        <f t="shared" si="12"/>
        <v>30</v>
      </c>
      <c r="Q115">
        <f t="shared" si="13"/>
        <v>70</v>
      </c>
    </row>
    <row r="116" spans="1:17" x14ac:dyDescent="0.2">
      <c r="A116" s="1">
        <v>44757</v>
      </c>
      <c r="B116" s="4">
        <v>240</v>
      </c>
      <c r="C116" s="4">
        <v>243.62333699999999</v>
      </c>
      <c r="D116" s="4">
        <v>236.88999899999999</v>
      </c>
      <c r="E116" s="4">
        <v>240.066666</v>
      </c>
      <c r="F116" s="4">
        <v>240.066666</v>
      </c>
      <c r="G116" s="4">
        <v>69683100</v>
      </c>
      <c r="H116" s="5">
        <f t="shared" si="14"/>
        <v>7.3303015706094711E-3</v>
      </c>
      <c r="I116" s="4">
        <f t="shared" si="11"/>
        <v>1.7533269999999845</v>
      </c>
      <c r="J116" s="4">
        <f t="shared" si="15"/>
        <v>0</v>
      </c>
      <c r="K116" s="4">
        <f t="shared" si="19"/>
        <v>3.3911758097432818</v>
      </c>
      <c r="L116" s="4">
        <f t="shared" si="20"/>
        <v>3.2481020053272895</v>
      </c>
      <c r="M116" s="7">
        <f t="shared" si="16"/>
        <v>1.044048433263898</v>
      </c>
      <c r="N116" s="7">
        <f t="shared" si="17"/>
        <v>51.077480174810781</v>
      </c>
      <c r="O116" t="str">
        <f t="shared" si="18"/>
        <v/>
      </c>
      <c r="P116">
        <f t="shared" si="12"/>
        <v>30</v>
      </c>
      <c r="Q116">
        <f t="shared" si="13"/>
        <v>70</v>
      </c>
    </row>
    <row r="117" spans="1:17" x14ac:dyDescent="0.2">
      <c r="A117" s="1">
        <v>44760</v>
      </c>
      <c r="B117" s="4">
        <v>244.93666099999999</v>
      </c>
      <c r="C117" s="4">
        <v>250.51666299999999</v>
      </c>
      <c r="D117" s="4">
        <v>239.60333299999999</v>
      </c>
      <c r="E117" s="4">
        <v>240.546661</v>
      </c>
      <c r="F117" s="4">
        <v>240.546661</v>
      </c>
      <c r="G117" s="4">
        <v>82537500</v>
      </c>
      <c r="H117" s="5">
        <f t="shared" si="14"/>
        <v>1.9974275893810817E-3</v>
      </c>
      <c r="I117" s="4">
        <f t="shared" si="11"/>
        <v>0.47999500000000239</v>
      </c>
      <c r="J117" s="4">
        <f t="shared" si="15"/>
        <v>0</v>
      </c>
      <c r="K117" s="4">
        <f t="shared" si="19"/>
        <v>3.1832343233330476</v>
      </c>
      <c r="L117" s="4">
        <f t="shared" si="20"/>
        <v>3.0160947192324832</v>
      </c>
      <c r="M117" s="7">
        <f t="shared" si="16"/>
        <v>1.0554159002483505</v>
      </c>
      <c r="N117" s="7">
        <f t="shared" si="17"/>
        <v>51.348045917170701</v>
      </c>
      <c r="O117" t="str">
        <f t="shared" si="18"/>
        <v/>
      </c>
      <c r="P117">
        <f t="shared" si="12"/>
        <v>30</v>
      </c>
      <c r="Q117">
        <f t="shared" si="13"/>
        <v>70</v>
      </c>
    </row>
    <row r="118" spans="1:17" x14ac:dyDescent="0.2">
      <c r="A118" s="1">
        <v>44761</v>
      </c>
      <c r="B118" s="4">
        <v>245</v>
      </c>
      <c r="C118" s="4">
        <v>247.13999899999999</v>
      </c>
      <c r="D118" s="4">
        <v>236.97666899999999</v>
      </c>
      <c r="E118" s="4">
        <v>245.529999</v>
      </c>
      <c r="F118" s="4">
        <v>245.529999</v>
      </c>
      <c r="G118" s="4">
        <v>80890200</v>
      </c>
      <c r="H118" s="5">
        <f t="shared" si="14"/>
        <v>2.050504792961929E-2</v>
      </c>
      <c r="I118" s="4">
        <f t="shared" si="11"/>
        <v>4.9833380000000034</v>
      </c>
      <c r="J118" s="4">
        <f t="shared" si="15"/>
        <v>0</v>
      </c>
      <c r="K118" s="4">
        <f t="shared" si="19"/>
        <v>3.311813157380687</v>
      </c>
      <c r="L118" s="4">
        <f t="shared" si="20"/>
        <v>2.8006593821444485</v>
      </c>
      <c r="M118" s="7">
        <f t="shared" si="16"/>
        <v>1.1825119393293915</v>
      </c>
      <c r="N118" s="7">
        <f t="shared" si="17"/>
        <v>54.181235759596142</v>
      </c>
      <c r="O118" t="str">
        <f t="shared" si="18"/>
        <v/>
      </c>
      <c r="P118">
        <f t="shared" si="12"/>
        <v>30</v>
      </c>
      <c r="Q118">
        <f t="shared" si="13"/>
        <v>70</v>
      </c>
    </row>
    <row r="119" spans="1:17" x14ac:dyDescent="0.2">
      <c r="A119" s="1">
        <v>44762</v>
      </c>
      <c r="B119" s="4">
        <v>246.78334000000001</v>
      </c>
      <c r="C119" s="4">
        <v>250.66333</v>
      </c>
      <c r="D119" s="4">
        <v>243.48333700000001</v>
      </c>
      <c r="E119" s="4">
        <v>247.5</v>
      </c>
      <c r="F119" s="4">
        <v>247.5</v>
      </c>
      <c r="G119" s="4">
        <v>88864200</v>
      </c>
      <c r="H119" s="5">
        <f t="shared" si="14"/>
        <v>7.9914467200856796E-3</v>
      </c>
      <c r="I119" s="4">
        <f t="shared" si="11"/>
        <v>1.9700009999999963</v>
      </c>
      <c r="J119" s="4">
        <f t="shared" si="15"/>
        <v>0</v>
      </c>
      <c r="K119" s="4">
        <f t="shared" si="19"/>
        <v>3.2159694318534946</v>
      </c>
      <c r="L119" s="4">
        <f t="shared" si="20"/>
        <v>2.6006122834198453</v>
      </c>
      <c r="M119" s="7">
        <f t="shared" si="16"/>
        <v>1.2366201037951128</v>
      </c>
      <c r="N119" s="7">
        <f t="shared" si="17"/>
        <v>55.289680249981082</v>
      </c>
      <c r="O119" t="str">
        <f t="shared" si="18"/>
        <v/>
      </c>
      <c r="P119">
        <f t="shared" si="12"/>
        <v>30</v>
      </c>
      <c r="Q119">
        <f t="shared" si="13"/>
        <v>70</v>
      </c>
    </row>
    <row r="120" spans="1:17" x14ac:dyDescent="0.2">
      <c r="A120" s="1">
        <v>44763</v>
      </c>
      <c r="B120" s="4">
        <v>255.106674</v>
      </c>
      <c r="C120" s="4">
        <v>273.26666299999999</v>
      </c>
      <c r="D120" s="4">
        <v>254.866669</v>
      </c>
      <c r="E120" s="4">
        <v>271.70666499999999</v>
      </c>
      <c r="F120" s="4">
        <v>271.70666499999999</v>
      </c>
      <c r="G120" s="4">
        <v>142032300</v>
      </c>
      <c r="H120" s="5">
        <f t="shared" si="14"/>
        <v>9.3312464855109065E-2</v>
      </c>
      <c r="I120" s="4">
        <f t="shared" si="11"/>
        <v>24.206664999999987</v>
      </c>
      <c r="J120" s="4">
        <f t="shared" si="15"/>
        <v>0</v>
      </c>
      <c r="K120" s="4">
        <f t="shared" si="19"/>
        <v>4.715304829578244</v>
      </c>
      <c r="L120" s="4">
        <f t="shared" si="20"/>
        <v>2.4148542631755707</v>
      </c>
      <c r="M120" s="7">
        <f t="shared" si="16"/>
        <v>1.952625009915731</v>
      </c>
      <c r="N120" s="7">
        <f t="shared" si="17"/>
        <v>66.131831958283783</v>
      </c>
      <c r="O120" t="str">
        <f t="shared" si="18"/>
        <v/>
      </c>
      <c r="P120">
        <f t="shared" si="12"/>
        <v>30</v>
      </c>
      <c r="Q120">
        <f t="shared" si="13"/>
        <v>70</v>
      </c>
    </row>
    <row r="121" spans="1:17" x14ac:dyDescent="0.2">
      <c r="A121" s="1">
        <v>44764</v>
      </c>
      <c r="B121" s="4">
        <v>276.22000100000002</v>
      </c>
      <c r="C121" s="4">
        <v>280.78668199999998</v>
      </c>
      <c r="D121" s="4">
        <v>270.71331800000002</v>
      </c>
      <c r="E121" s="4">
        <v>272.24334700000003</v>
      </c>
      <c r="F121" s="4">
        <v>272.24334700000003</v>
      </c>
      <c r="G121" s="4">
        <v>103472700</v>
      </c>
      <c r="H121" s="5">
        <f t="shared" si="14"/>
        <v>1.9732775523699131E-3</v>
      </c>
      <c r="I121" s="4">
        <f t="shared" si="11"/>
        <v>0.53668200000004163</v>
      </c>
      <c r="J121" s="4">
        <f t="shared" si="15"/>
        <v>0</v>
      </c>
      <c r="K121" s="4">
        <f t="shared" si="19"/>
        <v>4.4168317703226583</v>
      </c>
      <c r="L121" s="4">
        <f t="shared" si="20"/>
        <v>2.2423646729487445</v>
      </c>
      <c r="M121" s="7">
        <f t="shared" si="16"/>
        <v>1.9697205470662609</v>
      </c>
      <c r="N121" s="7">
        <f t="shared" si="17"/>
        <v>66.32679795451179</v>
      </c>
      <c r="O121" t="str">
        <f t="shared" si="18"/>
        <v/>
      </c>
      <c r="P121">
        <f t="shared" si="12"/>
        <v>30</v>
      </c>
      <c r="Q121">
        <f t="shared" si="13"/>
        <v>70</v>
      </c>
    </row>
    <row r="122" spans="1:17" x14ac:dyDescent="0.2">
      <c r="A122" s="1">
        <v>44767</v>
      </c>
      <c r="B122" s="4">
        <v>272.21667500000001</v>
      </c>
      <c r="C122" s="4">
        <v>274.14666699999998</v>
      </c>
      <c r="D122" s="4">
        <v>267.39999399999999</v>
      </c>
      <c r="E122" s="4">
        <v>268.43331899999998</v>
      </c>
      <c r="F122" s="4">
        <v>268.43331899999998</v>
      </c>
      <c r="G122" s="4">
        <v>64073400</v>
      </c>
      <c r="H122" s="5">
        <f t="shared" si="14"/>
        <v>-1.4093787679085734E-2</v>
      </c>
      <c r="I122" s="4">
        <f t="shared" si="11"/>
        <v>0</v>
      </c>
      <c r="J122" s="4">
        <f t="shared" si="15"/>
        <v>3.8100280000000453</v>
      </c>
      <c r="K122" s="4">
        <f t="shared" si="19"/>
        <v>4.1013437867281821</v>
      </c>
      <c r="L122" s="4">
        <f t="shared" si="20"/>
        <v>2.3543406248809799</v>
      </c>
      <c r="M122" s="7">
        <f t="shared" si="16"/>
        <v>1.7420350069079402</v>
      </c>
      <c r="N122" s="7">
        <f t="shared" si="17"/>
        <v>63.530735476362452</v>
      </c>
      <c r="O122" t="str">
        <f t="shared" si="18"/>
        <v/>
      </c>
      <c r="P122">
        <f t="shared" si="12"/>
        <v>30</v>
      </c>
      <c r="Q122">
        <f t="shared" si="13"/>
        <v>70</v>
      </c>
    </row>
    <row r="123" spans="1:17" x14ac:dyDescent="0.2">
      <c r="A123" s="1">
        <v>44768</v>
      </c>
      <c r="B123" s="4">
        <v>266.51333599999998</v>
      </c>
      <c r="C123" s="4">
        <v>267.30999800000001</v>
      </c>
      <c r="D123" s="4">
        <v>256.26333599999998</v>
      </c>
      <c r="E123" s="4">
        <v>258.85998499999999</v>
      </c>
      <c r="F123" s="4">
        <v>258.85998499999999</v>
      </c>
      <c r="G123" s="4">
        <v>66820800</v>
      </c>
      <c r="H123" s="5">
        <f t="shared" si="14"/>
        <v>-3.6315219669228092E-2</v>
      </c>
      <c r="I123" s="4">
        <f t="shared" si="11"/>
        <v>0</v>
      </c>
      <c r="J123" s="4">
        <f t="shared" si="15"/>
        <v>9.5733339999999885</v>
      </c>
      <c r="K123" s="4">
        <f t="shared" si="19"/>
        <v>3.8083906591047407</v>
      </c>
      <c r="L123" s="4">
        <f t="shared" si="20"/>
        <v>2.8699830088180525</v>
      </c>
      <c r="M123" s="7">
        <f t="shared" si="16"/>
        <v>1.3269732424907816</v>
      </c>
      <c r="N123" s="7">
        <f t="shared" si="17"/>
        <v>57.025719860465415</v>
      </c>
      <c r="O123" t="str">
        <f t="shared" si="18"/>
        <v/>
      </c>
      <c r="P123">
        <f t="shared" si="12"/>
        <v>30</v>
      </c>
      <c r="Q123">
        <f t="shared" si="13"/>
        <v>70</v>
      </c>
    </row>
    <row r="124" spans="1:17" x14ac:dyDescent="0.2">
      <c r="A124" s="1">
        <v>44769</v>
      </c>
      <c r="B124" s="4">
        <v>263.80999800000001</v>
      </c>
      <c r="C124" s="4">
        <v>275.92666600000001</v>
      </c>
      <c r="D124" s="4">
        <v>261.790009</v>
      </c>
      <c r="E124" s="4">
        <v>274.82000699999998</v>
      </c>
      <c r="F124" s="4">
        <v>274.82000699999998</v>
      </c>
      <c r="G124" s="4">
        <v>88110000</v>
      </c>
      <c r="H124" s="5">
        <f t="shared" si="14"/>
        <v>5.98290463069353E-2</v>
      </c>
      <c r="I124" s="4">
        <f t="shared" si="11"/>
        <v>15.960021999999981</v>
      </c>
      <c r="J124" s="4">
        <f t="shared" si="15"/>
        <v>0</v>
      </c>
      <c r="K124" s="4">
        <f t="shared" si="19"/>
        <v>4.6763643263115435</v>
      </c>
      <c r="L124" s="4">
        <f t="shared" si="20"/>
        <v>2.6649842224739055</v>
      </c>
      <c r="M124" s="7">
        <f t="shared" si="16"/>
        <v>1.7547437192594233</v>
      </c>
      <c r="N124" s="7">
        <f t="shared" si="17"/>
        <v>63.698982485788662</v>
      </c>
      <c r="O124" t="str">
        <f t="shared" si="18"/>
        <v/>
      </c>
      <c r="P124">
        <f t="shared" si="12"/>
        <v>30</v>
      </c>
      <c r="Q124">
        <f t="shared" si="13"/>
        <v>70</v>
      </c>
    </row>
    <row r="125" spans="1:17" x14ac:dyDescent="0.2">
      <c r="A125" s="1">
        <v>44770</v>
      </c>
      <c r="B125" s="4">
        <v>280.06668100000002</v>
      </c>
      <c r="C125" s="4">
        <v>283.29998799999998</v>
      </c>
      <c r="D125" s="4">
        <v>272.79998799999998</v>
      </c>
      <c r="E125" s="4">
        <v>280.89999399999999</v>
      </c>
      <c r="F125" s="4">
        <v>280.89999399999999</v>
      </c>
      <c r="G125" s="4">
        <v>84723000</v>
      </c>
      <c r="H125" s="5">
        <f t="shared" si="14"/>
        <v>2.1882349375437801E-2</v>
      </c>
      <c r="I125" s="4">
        <f t="shared" si="11"/>
        <v>6.0799870000000169</v>
      </c>
      <c r="J125" s="4">
        <f t="shared" si="15"/>
        <v>0</v>
      </c>
      <c r="K125" s="4">
        <f t="shared" si="19"/>
        <v>4.7766230887178631</v>
      </c>
      <c r="L125" s="4">
        <f t="shared" si="20"/>
        <v>2.4746282065829126</v>
      </c>
      <c r="M125" s="7">
        <f t="shared" si="16"/>
        <v>1.9302386823245894</v>
      </c>
      <c r="N125" s="7">
        <f t="shared" si="17"/>
        <v>65.87308719825208</v>
      </c>
      <c r="O125" t="str">
        <f t="shared" si="18"/>
        <v/>
      </c>
      <c r="P125">
        <f t="shared" si="12"/>
        <v>30</v>
      </c>
      <c r="Q125">
        <f t="shared" si="13"/>
        <v>70</v>
      </c>
    </row>
    <row r="126" spans="1:17" x14ac:dyDescent="0.2">
      <c r="A126" s="1">
        <v>44771</v>
      </c>
      <c r="B126" s="4">
        <v>280.70001200000002</v>
      </c>
      <c r="C126" s="4">
        <v>298.32000699999998</v>
      </c>
      <c r="D126" s="4">
        <v>279.10000600000001</v>
      </c>
      <c r="E126" s="4">
        <v>297.14999399999999</v>
      </c>
      <c r="F126" s="4">
        <v>297.14999399999999</v>
      </c>
      <c r="G126" s="4">
        <v>95313000</v>
      </c>
      <c r="H126" s="5">
        <f t="shared" si="14"/>
        <v>5.6238328870564021E-2</v>
      </c>
      <c r="I126" s="4">
        <f t="shared" si="11"/>
        <v>16.25</v>
      </c>
      <c r="J126" s="4">
        <f t="shared" si="15"/>
        <v>0</v>
      </c>
      <c r="K126" s="4">
        <f t="shared" si="19"/>
        <v>5.5961500109523019</v>
      </c>
      <c r="L126" s="4">
        <f t="shared" si="20"/>
        <v>2.2978690489698472</v>
      </c>
      <c r="M126" s="7">
        <f t="shared" si="16"/>
        <v>2.4353650672396236</v>
      </c>
      <c r="N126" s="7">
        <f t="shared" si="17"/>
        <v>70.89101215075469</v>
      </c>
      <c r="O126" t="str">
        <f t="shared" si="18"/>
        <v>Overbought</v>
      </c>
      <c r="P126">
        <f t="shared" si="12"/>
        <v>30</v>
      </c>
      <c r="Q126">
        <f t="shared" si="13"/>
        <v>70</v>
      </c>
    </row>
    <row r="127" spans="1:17" x14ac:dyDescent="0.2">
      <c r="A127" s="1">
        <v>44774</v>
      </c>
      <c r="B127" s="4">
        <v>301.27667200000002</v>
      </c>
      <c r="C127" s="4">
        <v>311.87667800000003</v>
      </c>
      <c r="D127" s="4">
        <v>295</v>
      </c>
      <c r="E127" s="4">
        <v>297.27667200000002</v>
      </c>
      <c r="F127" s="4">
        <v>297.27667200000002</v>
      </c>
      <c r="G127" s="4">
        <v>117042900</v>
      </c>
      <c r="H127" s="5">
        <f t="shared" si="14"/>
        <v>4.2621910881015217E-4</v>
      </c>
      <c r="I127" s="4">
        <f t="shared" si="11"/>
        <v>0.12667800000002671</v>
      </c>
      <c r="J127" s="4">
        <f t="shared" si="15"/>
        <v>0</v>
      </c>
      <c r="K127" s="4">
        <f t="shared" si="19"/>
        <v>5.2054734387414259</v>
      </c>
      <c r="L127" s="4">
        <f t="shared" si="20"/>
        <v>2.1337355454720011</v>
      </c>
      <c r="M127" s="7">
        <f t="shared" si="16"/>
        <v>2.4396057186130484</v>
      </c>
      <c r="N127" s="7">
        <f t="shared" si="17"/>
        <v>70.926900295908638</v>
      </c>
      <c r="O127" t="str">
        <f t="shared" si="18"/>
        <v>Overbought</v>
      </c>
      <c r="P127">
        <f t="shared" si="12"/>
        <v>30</v>
      </c>
      <c r="Q127">
        <f t="shared" si="13"/>
        <v>70</v>
      </c>
    </row>
    <row r="128" spans="1:17" x14ac:dyDescent="0.2">
      <c r="A128" s="1">
        <v>44775</v>
      </c>
      <c r="B128" s="4">
        <v>294.00332600000002</v>
      </c>
      <c r="C128" s="4">
        <v>307.83334400000001</v>
      </c>
      <c r="D128" s="4">
        <v>292.66665599999999</v>
      </c>
      <c r="E128" s="4">
        <v>300.58667000000003</v>
      </c>
      <c r="F128" s="4">
        <v>300.58667000000003</v>
      </c>
      <c r="G128" s="4">
        <v>95577600</v>
      </c>
      <c r="H128" s="5">
        <f t="shared" si="14"/>
        <v>1.1072870961918942E-2</v>
      </c>
      <c r="I128" s="4">
        <f t="shared" si="11"/>
        <v>3.3099980000000073</v>
      </c>
      <c r="J128" s="4">
        <f t="shared" si="15"/>
        <v>0</v>
      </c>
      <c r="K128" s="4">
        <f t="shared" si="19"/>
        <v>5.070082335974182</v>
      </c>
      <c r="L128" s="4">
        <f t="shared" si="20"/>
        <v>1.9813258636525723</v>
      </c>
      <c r="M128" s="7">
        <f t="shared" si="16"/>
        <v>2.5589341102263159</v>
      </c>
      <c r="N128" s="7">
        <f t="shared" si="17"/>
        <v>71.901699524962282</v>
      </c>
      <c r="O128" t="str">
        <f t="shared" si="18"/>
        <v>Overbought</v>
      </c>
      <c r="P128">
        <f t="shared" si="12"/>
        <v>30</v>
      </c>
      <c r="Q128">
        <f t="shared" si="13"/>
        <v>70</v>
      </c>
    </row>
    <row r="129" spans="1:17" x14ac:dyDescent="0.2">
      <c r="A129" s="1">
        <v>44776</v>
      </c>
      <c r="B129" s="4">
        <v>305</v>
      </c>
      <c r="C129" s="4">
        <v>309.54998799999998</v>
      </c>
      <c r="D129" s="4">
        <v>301.14999399999999</v>
      </c>
      <c r="E129" s="4">
        <v>307.39666699999998</v>
      </c>
      <c r="F129" s="4">
        <v>307.39666699999998</v>
      </c>
      <c r="G129" s="4">
        <v>80091000</v>
      </c>
      <c r="H129" s="5">
        <f t="shared" si="14"/>
        <v>2.2402856803715537E-2</v>
      </c>
      <c r="I129" s="4">
        <f t="shared" si="11"/>
        <v>6.809996999999953</v>
      </c>
      <c r="J129" s="4">
        <f t="shared" si="15"/>
        <v>0</v>
      </c>
      <c r="K129" s="4">
        <f t="shared" si="19"/>
        <v>5.1943619548331652</v>
      </c>
      <c r="L129" s="4">
        <f t="shared" si="20"/>
        <v>1.8398025876773885</v>
      </c>
      <c r="M129" s="7">
        <f t="shared" si="16"/>
        <v>2.8233257141955943</v>
      </c>
      <c r="N129" s="7">
        <f t="shared" si="17"/>
        <v>73.844760432334908</v>
      </c>
      <c r="O129" t="str">
        <f t="shared" si="18"/>
        <v>Overbought</v>
      </c>
      <c r="P129">
        <f t="shared" si="12"/>
        <v>30</v>
      </c>
      <c r="Q129">
        <f t="shared" si="13"/>
        <v>70</v>
      </c>
    </row>
    <row r="130" spans="1:17" x14ac:dyDescent="0.2">
      <c r="A130" s="1">
        <v>44777</v>
      </c>
      <c r="B130" s="4">
        <v>311</v>
      </c>
      <c r="C130" s="4">
        <v>313.60665899999998</v>
      </c>
      <c r="D130" s="4">
        <v>305</v>
      </c>
      <c r="E130" s="4">
        <v>308.633331</v>
      </c>
      <c r="F130" s="4">
        <v>308.633331</v>
      </c>
      <c r="G130" s="4">
        <v>72256200</v>
      </c>
      <c r="H130" s="5">
        <f t="shared" si="14"/>
        <v>4.0149527303883362E-3</v>
      </c>
      <c r="I130" s="4">
        <f t="shared" si="11"/>
        <v>1.2366640000000189</v>
      </c>
      <c r="J130" s="4">
        <f t="shared" si="15"/>
        <v>0</v>
      </c>
      <c r="K130" s="4">
        <f t="shared" si="19"/>
        <v>4.9116692437736544</v>
      </c>
      <c r="L130" s="4">
        <f t="shared" si="20"/>
        <v>1.7083881171290034</v>
      </c>
      <c r="M130" s="7">
        <f t="shared" si="16"/>
        <v>2.8750312616478855</v>
      </c>
      <c r="N130" s="7">
        <f t="shared" si="17"/>
        <v>74.19375657953421</v>
      </c>
      <c r="O130" t="str">
        <f t="shared" si="18"/>
        <v>Overbought</v>
      </c>
      <c r="P130">
        <f t="shared" si="12"/>
        <v>30</v>
      </c>
      <c r="Q130">
        <f t="shared" si="13"/>
        <v>70</v>
      </c>
    </row>
    <row r="131" spans="1:17" x14ac:dyDescent="0.2">
      <c r="A131" s="1">
        <v>44778</v>
      </c>
      <c r="B131" s="4">
        <v>302.67001299999998</v>
      </c>
      <c r="C131" s="4">
        <v>304.60665899999998</v>
      </c>
      <c r="D131" s="4">
        <v>285.54333500000001</v>
      </c>
      <c r="E131" s="4">
        <v>288.17001299999998</v>
      </c>
      <c r="F131" s="4">
        <v>288.17001299999998</v>
      </c>
      <c r="G131" s="4">
        <v>113172900</v>
      </c>
      <c r="H131" s="5">
        <f t="shared" si="14"/>
        <v>-6.8603312345098658E-2</v>
      </c>
      <c r="I131" s="4">
        <f t="shared" si="11"/>
        <v>0</v>
      </c>
      <c r="J131" s="4">
        <f t="shared" si="15"/>
        <v>20.463318000000015</v>
      </c>
      <c r="K131" s="4">
        <f t="shared" si="19"/>
        <v>4.5608357263612502</v>
      </c>
      <c r="L131" s="4">
        <f t="shared" si="20"/>
        <v>3.0480259659055045</v>
      </c>
      <c r="M131" s="7">
        <f t="shared" si="16"/>
        <v>1.4963244333800554</v>
      </c>
      <c r="N131" s="7">
        <f t="shared" si="17"/>
        <v>59.941104344118159</v>
      </c>
      <c r="O131" t="str">
        <f t="shared" si="18"/>
        <v/>
      </c>
      <c r="P131">
        <f t="shared" si="12"/>
        <v>30</v>
      </c>
      <c r="Q131">
        <f t="shared" si="13"/>
        <v>70</v>
      </c>
    </row>
    <row r="132" spans="1:17" x14ac:dyDescent="0.2">
      <c r="A132" s="1">
        <v>44781</v>
      </c>
      <c r="B132" s="4">
        <v>295</v>
      </c>
      <c r="C132" s="4">
        <v>305.20001200000002</v>
      </c>
      <c r="D132" s="4">
        <v>289.08667000000003</v>
      </c>
      <c r="E132" s="4">
        <v>290.42334</v>
      </c>
      <c r="F132" s="4">
        <v>290.42334</v>
      </c>
      <c r="G132" s="4">
        <v>98994000</v>
      </c>
      <c r="H132" s="5">
        <f t="shared" si="14"/>
        <v>7.7890227412380246E-3</v>
      </c>
      <c r="I132" s="4">
        <f t="shared" si="11"/>
        <v>2.253327000000013</v>
      </c>
      <c r="J132" s="4">
        <f t="shared" si="15"/>
        <v>0</v>
      </c>
      <c r="K132" s="4">
        <f t="shared" si="19"/>
        <v>4.3960136744783052</v>
      </c>
      <c r="L132" s="4">
        <f t="shared" si="20"/>
        <v>2.8303098254836825</v>
      </c>
      <c r="M132" s="7">
        <f t="shared" si="16"/>
        <v>1.5531916806058692</v>
      </c>
      <c r="N132" s="7">
        <f t="shared" si="17"/>
        <v>60.833336267071765</v>
      </c>
      <c r="O132" t="str">
        <f t="shared" si="18"/>
        <v/>
      </c>
      <c r="P132">
        <f t="shared" si="12"/>
        <v>30</v>
      </c>
      <c r="Q132">
        <f t="shared" si="13"/>
        <v>70</v>
      </c>
    </row>
    <row r="133" spans="1:17" x14ac:dyDescent="0.2">
      <c r="A133" s="1">
        <v>44782</v>
      </c>
      <c r="B133" s="4">
        <v>290.29333500000001</v>
      </c>
      <c r="C133" s="4">
        <v>292.39666699999998</v>
      </c>
      <c r="D133" s="4">
        <v>279.35333300000002</v>
      </c>
      <c r="E133" s="4">
        <v>283.33334400000001</v>
      </c>
      <c r="F133" s="4">
        <v>283.33334400000001</v>
      </c>
      <c r="G133" s="4">
        <v>86244600</v>
      </c>
      <c r="H133" s="5">
        <f t="shared" si="14"/>
        <v>-2.4715553158508687E-2</v>
      </c>
      <c r="I133" s="4">
        <f t="shared" si="11"/>
        <v>0</v>
      </c>
      <c r="J133" s="4">
        <f t="shared" si="15"/>
        <v>7.0899959999999851</v>
      </c>
      <c r="K133" s="4">
        <f t="shared" si="19"/>
        <v>4.082012697729855</v>
      </c>
      <c r="L133" s="4">
        <f t="shared" si="20"/>
        <v>3.1345731236634182</v>
      </c>
      <c r="M133" s="7">
        <f t="shared" si="16"/>
        <v>1.3022547366702204</v>
      </c>
      <c r="N133" s="7">
        <f t="shared" si="17"/>
        <v>56.564320008900822</v>
      </c>
      <c r="O133" t="str">
        <f t="shared" si="18"/>
        <v/>
      </c>
      <c r="P133">
        <f t="shared" si="12"/>
        <v>30</v>
      </c>
      <c r="Q133">
        <f t="shared" si="13"/>
        <v>70</v>
      </c>
    </row>
    <row r="134" spans="1:17" x14ac:dyDescent="0.2">
      <c r="A134" s="1">
        <v>44783</v>
      </c>
      <c r="B134" s="4">
        <v>297.06668100000002</v>
      </c>
      <c r="C134" s="4">
        <v>297.51001000000002</v>
      </c>
      <c r="D134" s="4">
        <v>283.36999500000002</v>
      </c>
      <c r="E134" s="4">
        <v>294.35665899999998</v>
      </c>
      <c r="F134" s="4">
        <v>294.35665899999998</v>
      </c>
      <c r="G134" s="4">
        <v>94918800</v>
      </c>
      <c r="H134" s="5">
        <f t="shared" si="14"/>
        <v>3.8168059483114539E-2</v>
      </c>
      <c r="I134" s="4">
        <f t="shared" si="11"/>
        <v>11.023314999999968</v>
      </c>
      <c r="J134" s="4">
        <f t="shared" si="15"/>
        <v>0</v>
      </c>
      <c r="K134" s="4">
        <f t="shared" si="19"/>
        <v>4.5778200050348632</v>
      </c>
      <c r="L134" s="4">
        <f t="shared" si="20"/>
        <v>2.9106750434017457</v>
      </c>
      <c r="M134" s="7">
        <f t="shared" si="16"/>
        <v>1.5727691812977866</v>
      </c>
      <c r="N134" s="7">
        <f t="shared" si="17"/>
        <v>61.131375201891679</v>
      </c>
      <c r="O134" t="str">
        <f t="shared" si="18"/>
        <v/>
      </c>
      <c r="P134">
        <f t="shared" si="12"/>
        <v>30</v>
      </c>
      <c r="Q134">
        <f t="shared" si="13"/>
        <v>70</v>
      </c>
    </row>
    <row r="135" spans="1:17" x14ac:dyDescent="0.2">
      <c r="A135" s="1">
        <v>44784</v>
      </c>
      <c r="B135" s="4">
        <v>296.51333599999998</v>
      </c>
      <c r="C135" s="4">
        <v>298.23666400000002</v>
      </c>
      <c r="D135" s="4">
        <v>285.83334400000001</v>
      </c>
      <c r="E135" s="4">
        <v>286.63000499999998</v>
      </c>
      <c r="F135" s="4">
        <v>286.63000499999998</v>
      </c>
      <c r="G135" s="4">
        <v>70155000</v>
      </c>
      <c r="H135" s="5">
        <f t="shared" si="14"/>
        <v>-2.6599955080428977E-2</v>
      </c>
      <c r="I135" s="4">
        <f t="shared" si="11"/>
        <v>0</v>
      </c>
      <c r="J135" s="4">
        <f t="shared" si="15"/>
        <v>7.7266539999999964</v>
      </c>
      <c r="K135" s="4">
        <f t="shared" si="19"/>
        <v>4.2508328618180871</v>
      </c>
      <c r="L135" s="4">
        <f t="shared" si="20"/>
        <v>3.2546735403016207</v>
      </c>
      <c r="M135" s="7">
        <f t="shared" si="16"/>
        <v>1.3060704273965829</v>
      </c>
      <c r="N135" s="7">
        <f t="shared" si="17"/>
        <v>56.636189939396573</v>
      </c>
      <c r="O135" t="str">
        <f t="shared" si="18"/>
        <v/>
      </c>
      <c r="P135">
        <f t="shared" si="12"/>
        <v>30</v>
      </c>
      <c r="Q135">
        <f t="shared" si="13"/>
        <v>70</v>
      </c>
    </row>
    <row r="136" spans="1:17" x14ac:dyDescent="0.2">
      <c r="A136" s="1">
        <v>44785</v>
      </c>
      <c r="B136" s="4">
        <v>289.41665599999999</v>
      </c>
      <c r="C136" s="4">
        <v>300.16000400000001</v>
      </c>
      <c r="D136" s="4">
        <v>285.03332499999999</v>
      </c>
      <c r="E136" s="4">
        <v>300.02999899999998</v>
      </c>
      <c r="F136" s="4">
        <v>300.02999899999998</v>
      </c>
      <c r="G136" s="4">
        <v>79657200</v>
      </c>
      <c r="H136" s="5">
        <f t="shared" si="14"/>
        <v>4.569026345753819E-2</v>
      </c>
      <c r="I136" s="4">
        <f t="shared" ref="I136:I199" si="21">IF($E136 - $E135 &lt; 0, 0, $E136 - $E135)</f>
        <v>13.399993999999992</v>
      </c>
      <c r="J136" s="4">
        <f t="shared" si="15"/>
        <v>0</v>
      </c>
      <c r="K136" s="4">
        <f t="shared" si="19"/>
        <v>4.9043443716882233</v>
      </c>
      <c r="L136" s="4">
        <f t="shared" si="20"/>
        <v>3.0221968588515051</v>
      </c>
      <c r="M136" s="7">
        <f t="shared" si="16"/>
        <v>1.6227746241361563</v>
      </c>
      <c r="N136" s="7">
        <f t="shared" si="17"/>
        <v>61.872438798306483</v>
      </c>
      <c r="O136" t="str">
        <f t="shared" si="18"/>
        <v/>
      </c>
      <c r="P136">
        <f t="shared" ref="P136:P199" si="22">$F$4</f>
        <v>30</v>
      </c>
      <c r="Q136">
        <f t="shared" ref="Q136:Q199" si="23">$F$3</f>
        <v>70</v>
      </c>
    </row>
    <row r="137" spans="1:17" x14ac:dyDescent="0.2">
      <c r="A137" s="1">
        <v>44788</v>
      </c>
      <c r="B137" s="4">
        <v>301.78668199999998</v>
      </c>
      <c r="C137" s="4">
        <v>313.133331</v>
      </c>
      <c r="D137" s="4">
        <v>301.23001099999999</v>
      </c>
      <c r="E137" s="4">
        <v>309.32000699999998</v>
      </c>
      <c r="F137" s="4">
        <v>309.32000699999998</v>
      </c>
      <c r="G137" s="4">
        <v>89359200</v>
      </c>
      <c r="H137" s="5">
        <f t="shared" ref="H137:H200" si="24">LN($E137/$E136)</f>
        <v>3.0493896047585865E-2</v>
      </c>
      <c r="I137" s="4">
        <f t="shared" si="21"/>
        <v>9.2900080000000003</v>
      </c>
      <c r="J137" s="4">
        <f t="shared" ref="J137:J200" si="25">IF($E137 - $E136 &gt; 0, 0, ABS($E137-$E136))</f>
        <v>0</v>
      </c>
      <c r="K137" s="4">
        <f t="shared" si="19"/>
        <v>5.2176060594247797</v>
      </c>
      <c r="L137" s="4">
        <f t="shared" si="20"/>
        <v>2.8063256546478259</v>
      </c>
      <c r="M137" s="7">
        <f t="shared" si="16"/>
        <v>1.8592304320717021</v>
      </c>
      <c r="N137" s="7">
        <f t="shared" si="17"/>
        <v>65.025554121728007</v>
      </c>
      <c r="O137" t="str">
        <f t="shared" si="18"/>
        <v/>
      </c>
      <c r="P137">
        <f t="shared" si="22"/>
        <v>30</v>
      </c>
      <c r="Q137">
        <f t="shared" si="23"/>
        <v>70</v>
      </c>
    </row>
    <row r="138" spans="1:17" x14ac:dyDescent="0.2">
      <c r="A138" s="1">
        <v>44789</v>
      </c>
      <c r="B138" s="4">
        <v>311.66665599999999</v>
      </c>
      <c r="C138" s="4">
        <v>314.66665599999999</v>
      </c>
      <c r="D138" s="4">
        <v>302.883331</v>
      </c>
      <c r="E138" s="4">
        <v>306.56332400000002</v>
      </c>
      <c r="F138" s="4">
        <v>306.56332400000002</v>
      </c>
      <c r="G138" s="4">
        <v>88136400</v>
      </c>
      <c r="H138" s="5">
        <f t="shared" si="24"/>
        <v>-8.952024745529228E-3</v>
      </c>
      <c r="I138" s="4">
        <f t="shared" si="21"/>
        <v>0</v>
      </c>
      <c r="J138" s="4">
        <f t="shared" si="25"/>
        <v>2.7566829999999527</v>
      </c>
      <c r="K138" s="4">
        <f t="shared" si="19"/>
        <v>4.8449199123230091</v>
      </c>
      <c r="L138" s="4">
        <f t="shared" si="20"/>
        <v>2.8027797507444063</v>
      </c>
      <c r="M138" s="7">
        <f t="shared" si="16"/>
        <v>1.7286124287990232</v>
      </c>
      <c r="N138" s="7">
        <f t="shared" si="17"/>
        <v>63.351336032719679</v>
      </c>
      <c r="O138" t="str">
        <f t="shared" si="18"/>
        <v/>
      </c>
      <c r="P138">
        <f t="shared" si="22"/>
        <v>30</v>
      </c>
      <c r="Q138">
        <f t="shared" si="23"/>
        <v>70</v>
      </c>
    </row>
    <row r="139" spans="1:17" x14ac:dyDescent="0.2">
      <c r="A139" s="1">
        <v>44790</v>
      </c>
      <c r="B139" s="4">
        <v>303.39666699999998</v>
      </c>
      <c r="C139" s="4">
        <v>309.656677</v>
      </c>
      <c r="D139" s="4">
        <v>300.03332499999999</v>
      </c>
      <c r="E139" s="4">
        <v>303.99667399999998</v>
      </c>
      <c r="F139" s="4">
        <v>303.99667399999998</v>
      </c>
      <c r="G139" s="4">
        <v>68766000</v>
      </c>
      <c r="H139" s="5">
        <f t="shared" si="24"/>
        <v>-8.4075770686937463E-3</v>
      </c>
      <c r="I139" s="4">
        <f t="shared" si="21"/>
        <v>0</v>
      </c>
      <c r="J139" s="4">
        <f t="shared" si="25"/>
        <v>2.5666500000000383</v>
      </c>
      <c r="K139" s="4">
        <f t="shared" si="19"/>
        <v>4.4988542042999367</v>
      </c>
      <c r="L139" s="4">
        <f t="shared" si="20"/>
        <v>2.7859133399769513</v>
      </c>
      <c r="M139" s="7">
        <f t="shared" si="16"/>
        <v>1.6148579138276991</v>
      </c>
      <c r="N139" s="7">
        <f t="shared" si="17"/>
        <v>61.757004282646733</v>
      </c>
      <c r="O139" t="str">
        <f t="shared" si="18"/>
        <v/>
      </c>
      <c r="P139">
        <f t="shared" si="22"/>
        <v>30</v>
      </c>
      <c r="Q139">
        <f t="shared" si="23"/>
        <v>70</v>
      </c>
    </row>
    <row r="140" spans="1:17" x14ac:dyDescent="0.2">
      <c r="A140" s="1">
        <v>44791</v>
      </c>
      <c r="B140" s="4">
        <v>306</v>
      </c>
      <c r="C140" s="4">
        <v>306.5</v>
      </c>
      <c r="D140" s="4">
        <v>301.85333300000002</v>
      </c>
      <c r="E140" s="4">
        <v>302.86999500000002</v>
      </c>
      <c r="F140" s="4">
        <v>302.86999500000002</v>
      </c>
      <c r="G140" s="4">
        <v>47500500</v>
      </c>
      <c r="H140" s="5">
        <f t="shared" si="24"/>
        <v>-3.7131065257927035E-3</v>
      </c>
      <c r="I140" s="4">
        <f t="shared" si="21"/>
        <v>0</v>
      </c>
      <c r="J140" s="4">
        <f t="shared" si="25"/>
        <v>1.1266789999999673</v>
      </c>
      <c r="K140" s="4">
        <f t="shared" si="19"/>
        <v>4.1775074754213701</v>
      </c>
      <c r="L140" s="4">
        <f t="shared" si="20"/>
        <v>2.6673966014071668</v>
      </c>
      <c r="M140" s="7">
        <f t="shared" si="16"/>
        <v>1.5661366117125419</v>
      </c>
      <c r="N140" s="7">
        <f t="shared" si="17"/>
        <v>61.030913341256685</v>
      </c>
      <c r="O140" t="str">
        <f t="shared" si="18"/>
        <v/>
      </c>
      <c r="P140">
        <f t="shared" si="22"/>
        <v>30</v>
      </c>
      <c r="Q140">
        <f t="shared" si="23"/>
        <v>70</v>
      </c>
    </row>
    <row r="141" spans="1:17" x14ac:dyDescent="0.2">
      <c r="A141" s="1">
        <v>44792</v>
      </c>
      <c r="B141" s="4">
        <v>299</v>
      </c>
      <c r="C141" s="4">
        <v>300.35998499999999</v>
      </c>
      <c r="D141" s="4">
        <v>292.5</v>
      </c>
      <c r="E141" s="4">
        <v>296.66665599999999</v>
      </c>
      <c r="F141" s="4">
        <v>296.66665599999999</v>
      </c>
      <c r="G141" s="4">
        <v>61395300</v>
      </c>
      <c r="H141" s="5">
        <f t="shared" si="24"/>
        <v>-2.0694515928085497E-2</v>
      </c>
      <c r="I141" s="4">
        <f t="shared" si="21"/>
        <v>0</v>
      </c>
      <c r="J141" s="4">
        <f t="shared" si="25"/>
        <v>6.2033390000000281</v>
      </c>
      <c r="K141" s="4">
        <f t="shared" si="19"/>
        <v>3.8791140843198439</v>
      </c>
      <c r="L141" s="4">
        <f t="shared" si="20"/>
        <v>2.9199639155923713</v>
      </c>
      <c r="M141" s="7">
        <f t="shared" si="16"/>
        <v>1.3284801444311309</v>
      </c>
      <c r="N141" s="7">
        <f t="shared" si="17"/>
        <v>57.053531145986682</v>
      </c>
      <c r="O141" t="str">
        <f t="shared" si="18"/>
        <v/>
      </c>
      <c r="P141">
        <f t="shared" si="22"/>
        <v>30</v>
      </c>
      <c r="Q141">
        <f t="shared" si="23"/>
        <v>70</v>
      </c>
    </row>
    <row r="142" spans="1:17" x14ac:dyDescent="0.2">
      <c r="A142" s="1">
        <v>44795</v>
      </c>
      <c r="B142" s="4">
        <v>291.91332999999997</v>
      </c>
      <c r="C142" s="4">
        <v>292.39999399999999</v>
      </c>
      <c r="D142" s="4">
        <v>286.29666099999997</v>
      </c>
      <c r="E142" s="4">
        <v>289.91332999999997</v>
      </c>
      <c r="F142" s="4">
        <v>289.91332999999997</v>
      </c>
      <c r="G142" s="4">
        <v>55843200</v>
      </c>
      <c r="H142" s="5">
        <f t="shared" si="24"/>
        <v>-2.3027121859633015E-2</v>
      </c>
      <c r="I142" s="4">
        <f t="shared" si="21"/>
        <v>0</v>
      </c>
      <c r="J142" s="4">
        <f t="shared" si="25"/>
        <v>6.7533260000000155</v>
      </c>
      <c r="K142" s="4">
        <f t="shared" si="19"/>
        <v>3.6020345068684265</v>
      </c>
      <c r="L142" s="4">
        <f t="shared" si="20"/>
        <v>3.1937754930500604</v>
      </c>
      <c r="M142" s="7">
        <f t="shared" si="16"/>
        <v>1.1278295906230023</v>
      </c>
      <c r="N142" s="7">
        <f t="shared" si="17"/>
        <v>53.003755356780601</v>
      </c>
      <c r="O142" t="str">
        <f t="shared" si="18"/>
        <v/>
      </c>
      <c r="P142">
        <f t="shared" si="22"/>
        <v>30</v>
      </c>
      <c r="Q142">
        <f t="shared" si="23"/>
        <v>70</v>
      </c>
    </row>
    <row r="143" spans="1:17" x14ac:dyDescent="0.2">
      <c r="A143" s="1">
        <v>44796</v>
      </c>
      <c r="B143" s="4">
        <v>291.45333900000003</v>
      </c>
      <c r="C143" s="4">
        <v>298.82666</v>
      </c>
      <c r="D143" s="4">
        <v>287.92334</v>
      </c>
      <c r="E143" s="4">
        <v>296.45333900000003</v>
      </c>
      <c r="F143" s="4">
        <v>296.45333900000003</v>
      </c>
      <c r="G143" s="4">
        <v>63984900</v>
      </c>
      <c r="H143" s="5">
        <f t="shared" si="24"/>
        <v>2.2307817128732914E-2</v>
      </c>
      <c r="I143" s="4">
        <f t="shared" si="21"/>
        <v>6.5400090000000546</v>
      </c>
      <c r="J143" s="4">
        <f t="shared" si="25"/>
        <v>0</v>
      </c>
      <c r="K143" s="4">
        <f t="shared" si="19"/>
        <v>3.8118898278064002</v>
      </c>
      <c r="L143" s="4">
        <f t="shared" si="20"/>
        <v>2.9656486721179136</v>
      </c>
      <c r="M143" s="7">
        <f t="shared" si="16"/>
        <v>1.2853477431917599</v>
      </c>
      <c r="N143" s="7">
        <f t="shared" si="17"/>
        <v>56.242983021770634</v>
      </c>
      <c r="O143" t="str">
        <f t="shared" si="18"/>
        <v/>
      </c>
      <c r="P143">
        <f t="shared" si="22"/>
        <v>30</v>
      </c>
      <c r="Q143">
        <f t="shared" si="23"/>
        <v>70</v>
      </c>
    </row>
    <row r="144" spans="1:17" x14ac:dyDescent="0.2">
      <c r="A144" s="1">
        <v>44797</v>
      </c>
      <c r="B144" s="4">
        <v>297.56332400000002</v>
      </c>
      <c r="C144" s="4">
        <v>303.64666699999998</v>
      </c>
      <c r="D144" s="4">
        <v>296.5</v>
      </c>
      <c r="E144" s="4">
        <v>297.09667999999999</v>
      </c>
      <c r="F144" s="4">
        <v>297.09667999999999</v>
      </c>
      <c r="G144" s="4">
        <v>57259800</v>
      </c>
      <c r="H144" s="5">
        <f t="shared" si="24"/>
        <v>2.167774345348632E-3</v>
      </c>
      <c r="I144" s="4">
        <f t="shared" si="21"/>
        <v>0.64334099999996397</v>
      </c>
      <c r="J144" s="4">
        <f t="shared" si="25"/>
        <v>0</v>
      </c>
      <c r="K144" s="4">
        <f t="shared" si="19"/>
        <v>3.5855649115345116</v>
      </c>
      <c r="L144" s="4">
        <f t="shared" si="20"/>
        <v>2.7538166241094912</v>
      </c>
      <c r="M144" s="7">
        <f t="shared" si="16"/>
        <v>1.3020347397655736</v>
      </c>
      <c r="N144" s="7">
        <f t="shared" si="17"/>
        <v>56.560169022391278</v>
      </c>
      <c r="O144" t="str">
        <f t="shared" si="18"/>
        <v/>
      </c>
      <c r="P144">
        <f t="shared" si="22"/>
        <v>30</v>
      </c>
      <c r="Q144">
        <f t="shared" si="23"/>
        <v>70</v>
      </c>
    </row>
    <row r="145" spans="1:17" x14ac:dyDescent="0.2">
      <c r="A145" s="1">
        <v>44798</v>
      </c>
      <c r="B145" s="4">
        <v>302.35998499999999</v>
      </c>
      <c r="C145" s="4">
        <v>302.959991</v>
      </c>
      <c r="D145" s="4">
        <v>291.60000600000001</v>
      </c>
      <c r="E145" s="4">
        <v>296.07000699999998</v>
      </c>
      <c r="F145" s="4">
        <v>296.07000699999998</v>
      </c>
      <c r="G145" s="4">
        <v>53230000</v>
      </c>
      <c r="H145" s="5">
        <f t="shared" si="24"/>
        <v>-3.4616712223850825E-3</v>
      </c>
      <c r="I145" s="4">
        <f t="shared" si="21"/>
        <v>0</v>
      </c>
      <c r="J145" s="4">
        <f t="shared" si="25"/>
        <v>1.0266730000000166</v>
      </c>
      <c r="K145" s="4">
        <f t="shared" si="19"/>
        <v>3.3294531321391894</v>
      </c>
      <c r="L145" s="4">
        <f t="shared" si="20"/>
        <v>2.6304492223873859</v>
      </c>
      <c r="M145" s="7">
        <f t="shared" si="16"/>
        <v>1.2657355647859228</v>
      </c>
      <c r="N145" s="7">
        <f t="shared" si="17"/>
        <v>55.864222835974033</v>
      </c>
      <c r="O145" t="str">
        <f t="shared" si="18"/>
        <v/>
      </c>
      <c r="P145">
        <f t="shared" si="22"/>
        <v>30</v>
      </c>
      <c r="Q145">
        <f t="shared" si="23"/>
        <v>70</v>
      </c>
    </row>
    <row r="146" spans="1:17" x14ac:dyDescent="0.2">
      <c r="A146" s="1">
        <v>44799</v>
      </c>
      <c r="B146" s="4">
        <v>297.42999300000002</v>
      </c>
      <c r="C146" s="4">
        <v>302</v>
      </c>
      <c r="D146" s="4">
        <v>287.47000100000002</v>
      </c>
      <c r="E146" s="4">
        <v>288.08999599999999</v>
      </c>
      <c r="F146" s="4">
        <v>288.08999599999999</v>
      </c>
      <c r="G146" s="4">
        <v>57163900</v>
      </c>
      <c r="H146" s="5">
        <f t="shared" si="24"/>
        <v>-2.7323019061641623E-2</v>
      </c>
      <c r="I146" s="4">
        <f t="shared" si="21"/>
        <v>0</v>
      </c>
      <c r="J146" s="4">
        <f t="shared" si="25"/>
        <v>7.9800109999999904</v>
      </c>
      <c r="K146" s="4">
        <f t="shared" si="19"/>
        <v>3.0916350512721045</v>
      </c>
      <c r="L146" s="4">
        <f t="shared" si="20"/>
        <v>3.0125607779311432</v>
      </c>
      <c r="M146" s="7">
        <f t="shared" si="16"/>
        <v>1.0262481918772324</v>
      </c>
      <c r="N146" s="7">
        <f t="shared" si="17"/>
        <v>50.647704264029827</v>
      </c>
      <c r="O146" t="str">
        <f t="shared" si="18"/>
        <v/>
      </c>
      <c r="P146">
        <f t="shared" si="22"/>
        <v>30</v>
      </c>
      <c r="Q146">
        <f t="shared" si="23"/>
        <v>70</v>
      </c>
    </row>
    <row r="147" spans="1:17" x14ac:dyDescent="0.2">
      <c r="A147" s="1">
        <v>44802</v>
      </c>
      <c r="B147" s="4">
        <v>282.82998700000002</v>
      </c>
      <c r="C147" s="4">
        <v>287.73998999999998</v>
      </c>
      <c r="D147" s="4">
        <v>280.70001200000002</v>
      </c>
      <c r="E147" s="4">
        <v>284.82000699999998</v>
      </c>
      <c r="F147" s="4">
        <v>284.82000699999998</v>
      </c>
      <c r="G147" s="4">
        <v>41864700</v>
      </c>
      <c r="H147" s="5">
        <f t="shared" si="24"/>
        <v>-1.1415491065233905E-2</v>
      </c>
      <c r="I147" s="4">
        <f t="shared" si="21"/>
        <v>0</v>
      </c>
      <c r="J147" s="4">
        <f t="shared" si="25"/>
        <v>3.2699890000000096</v>
      </c>
      <c r="K147" s="4">
        <f t="shared" si="19"/>
        <v>2.8708039761812398</v>
      </c>
      <c r="L147" s="4">
        <f t="shared" si="20"/>
        <v>3.0309485080789194</v>
      </c>
      <c r="M147" s="7">
        <f t="shared" si="16"/>
        <v>0.94716355904073657</v>
      </c>
      <c r="N147" s="7">
        <f t="shared" si="17"/>
        <v>48.643245948345161</v>
      </c>
      <c r="O147" t="str">
        <f t="shared" si="18"/>
        <v/>
      </c>
      <c r="P147">
        <f t="shared" si="22"/>
        <v>30</v>
      </c>
      <c r="Q147">
        <f t="shared" si="23"/>
        <v>70</v>
      </c>
    </row>
    <row r="148" spans="1:17" x14ac:dyDescent="0.2">
      <c r="A148" s="1">
        <v>44803</v>
      </c>
      <c r="B148" s="4">
        <v>287.86999500000002</v>
      </c>
      <c r="C148" s="4">
        <v>288.48001099999999</v>
      </c>
      <c r="D148" s="4">
        <v>272.64999399999999</v>
      </c>
      <c r="E148" s="4">
        <v>277.70001200000002</v>
      </c>
      <c r="F148" s="4">
        <v>277.70001200000002</v>
      </c>
      <c r="G148" s="4">
        <v>50541800</v>
      </c>
      <c r="H148" s="5">
        <f t="shared" si="24"/>
        <v>-2.5315988843354696E-2</v>
      </c>
      <c r="I148" s="4">
        <f t="shared" si="21"/>
        <v>0</v>
      </c>
      <c r="J148" s="4">
        <f t="shared" si="25"/>
        <v>7.1199949999999603</v>
      </c>
      <c r="K148" s="4">
        <f t="shared" si="19"/>
        <v>2.6657465493111512</v>
      </c>
      <c r="L148" s="4">
        <f t="shared" si="20"/>
        <v>3.323023257501851</v>
      </c>
      <c r="M148" s="7">
        <f t="shared" si="16"/>
        <v>0.80220520373823057</v>
      </c>
      <c r="N148" s="7">
        <f t="shared" si="17"/>
        <v>44.512423006783777</v>
      </c>
      <c r="O148" t="str">
        <f t="shared" si="18"/>
        <v/>
      </c>
      <c r="P148">
        <f t="shared" si="22"/>
        <v>30</v>
      </c>
      <c r="Q148">
        <f t="shared" si="23"/>
        <v>70</v>
      </c>
    </row>
    <row r="149" spans="1:17" x14ac:dyDescent="0.2">
      <c r="A149" s="1">
        <v>44804</v>
      </c>
      <c r="B149" s="4">
        <v>280.61999500000002</v>
      </c>
      <c r="C149" s="4">
        <v>281.25</v>
      </c>
      <c r="D149" s="4">
        <v>271.80999800000001</v>
      </c>
      <c r="E149" s="4">
        <v>275.60998499999999</v>
      </c>
      <c r="F149" s="4">
        <v>275.60998499999999</v>
      </c>
      <c r="G149" s="4">
        <v>52107300</v>
      </c>
      <c r="H149" s="5">
        <f t="shared" si="24"/>
        <v>-7.5546689980996902E-3</v>
      </c>
      <c r="I149" s="4">
        <f t="shared" si="21"/>
        <v>0</v>
      </c>
      <c r="J149" s="4">
        <f t="shared" si="25"/>
        <v>2.0900270000000205</v>
      </c>
      <c r="K149" s="4">
        <f t="shared" si="19"/>
        <v>2.4753360815032117</v>
      </c>
      <c r="L149" s="4">
        <f t="shared" si="20"/>
        <v>3.2349520962517202</v>
      </c>
      <c r="M149" s="7">
        <f t="shared" si="16"/>
        <v>0.76518477178420607</v>
      </c>
      <c r="N149" s="7">
        <f t="shared" si="17"/>
        <v>43.34870683315355</v>
      </c>
      <c r="O149" t="str">
        <f t="shared" si="18"/>
        <v/>
      </c>
      <c r="P149">
        <f t="shared" si="22"/>
        <v>30</v>
      </c>
      <c r="Q149">
        <f t="shared" si="23"/>
        <v>70</v>
      </c>
    </row>
    <row r="150" spans="1:17" x14ac:dyDescent="0.2">
      <c r="A150" s="1">
        <v>44805</v>
      </c>
      <c r="B150" s="4">
        <v>272.57998700000002</v>
      </c>
      <c r="C150" s="4">
        <v>277.57998700000002</v>
      </c>
      <c r="D150" s="4">
        <v>266.14999399999999</v>
      </c>
      <c r="E150" s="4">
        <v>277.16000400000001</v>
      </c>
      <c r="F150" s="4">
        <v>277.16000400000001</v>
      </c>
      <c r="G150" s="4">
        <v>54287000</v>
      </c>
      <c r="H150" s="5">
        <f t="shared" si="24"/>
        <v>5.6082026645247508E-3</v>
      </c>
      <c r="I150" s="4">
        <f t="shared" si="21"/>
        <v>1.5500190000000202</v>
      </c>
      <c r="J150" s="4">
        <f t="shared" si="25"/>
        <v>0</v>
      </c>
      <c r="K150" s="4">
        <f t="shared" si="19"/>
        <v>2.4092420042529841</v>
      </c>
      <c r="L150" s="4">
        <f t="shared" si="20"/>
        <v>3.0038840893765975</v>
      </c>
      <c r="M150" s="7">
        <f t="shared" ref="M150:M213" si="26">($K150/$L150)</f>
        <v>0.80204226680163926</v>
      </c>
      <c r="N150" s="7">
        <f t="shared" ref="N150:N213" si="27">100 - (100/(1 + $M150))</f>
        <v>44.50740593477569</v>
      </c>
      <c r="O150" t="str">
        <f t="shared" ref="O150:O213" si="28">IF($N150 &lt; F$4, "Oversold", IF($N150 &gt; F$3, "Overbought", ""))</f>
        <v/>
      </c>
      <c r="P150">
        <f t="shared" si="22"/>
        <v>30</v>
      </c>
      <c r="Q150">
        <f t="shared" si="23"/>
        <v>70</v>
      </c>
    </row>
    <row r="151" spans="1:17" x14ac:dyDescent="0.2">
      <c r="A151" s="1">
        <v>44806</v>
      </c>
      <c r="B151" s="4">
        <v>281.07000699999998</v>
      </c>
      <c r="C151" s="4">
        <v>282.35000600000001</v>
      </c>
      <c r="D151" s="4">
        <v>269.07998700000002</v>
      </c>
      <c r="E151" s="4">
        <v>270.209991</v>
      </c>
      <c r="F151" s="4">
        <v>270.209991</v>
      </c>
      <c r="G151" s="4">
        <v>50890100</v>
      </c>
      <c r="H151" s="5">
        <f t="shared" si="24"/>
        <v>-2.5395570034944456E-2</v>
      </c>
      <c r="I151" s="4">
        <f t="shared" si="21"/>
        <v>0</v>
      </c>
      <c r="J151" s="4">
        <f t="shared" si="25"/>
        <v>6.9500130000000127</v>
      </c>
      <c r="K151" s="4">
        <f t="shared" ref="K151:K214" si="29">((($K150 * 13) + I151)/ 14)</f>
        <v>2.2371532896634849</v>
      </c>
      <c r="L151" s="4">
        <f t="shared" ref="L151:L214" si="30">((($L150 * 13) + J151)/ 14)</f>
        <v>3.2857504401354127</v>
      </c>
      <c r="M151" s="7">
        <f t="shared" si="26"/>
        <v>0.68086524841834517</v>
      </c>
      <c r="N151" s="7">
        <f t="shared" si="27"/>
        <v>40.506831172756023</v>
      </c>
      <c r="O151" t="str">
        <f t="shared" si="28"/>
        <v/>
      </c>
      <c r="P151">
        <f t="shared" si="22"/>
        <v>30</v>
      </c>
      <c r="Q151">
        <f t="shared" si="23"/>
        <v>70</v>
      </c>
    </row>
    <row r="152" spans="1:17" x14ac:dyDescent="0.2">
      <c r="A152" s="1">
        <v>44810</v>
      </c>
      <c r="B152" s="4">
        <v>272.67999300000002</v>
      </c>
      <c r="C152" s="4">
        <v>275.98998999999998</v>
      </c>
      <c r="D152" s="4">
        <v>265.73998999999998</v>
      </c>
      <c r="E152" s="4">
        <v>274.42001299999998</v>
      </c>
      <c r="F152" s="4">
        <v>274.42001299999998</v>
      </c>
      <c r="G152" s="4">
        <v>55860000</v>
      </c>
      <c r="H152" s="5">
        <f t="shared" si="24"/>
        <v>1.5460425709335437E-2</v>
      </c>
      <c r="I152" s="4">
        <f t="shared" si="21"/>
        <v>4.2100219999999808</v>
      </c>
      <c r="J152" s="4">
        <f t="shared" si="25"/>
        <v>0</v>
      </c>
      <c r="K152" s="4">
        <f t="shared" si="29"/>
        <v>2.3780724832589493</v>
      </c>
      <c r="L152" s="4">
        <f t="shared" si="30"/>
        <v>3.0510539801257406</v>
      </c>
      <c r="M152" s="7">
        <f t="shared" si="26"/>
        <v>0.77942655185698939</v>
      </c>
      <c r="N152" s="7">
        <f t="shared" si="27"/>
        <v>43.802119904504551</v>
      </c>
      <c r="O152" t="str">
        <f t="shared" si="28"/>
        <v/>
      </c>
      <c r="P152">
        <f t="shared" si="22"/>
        <v>30</v>
      </c>
      <c r="Q152">
        <f t="shared" si="23"/>
        <v>70</v>
      </c>
    </row>
    <row r="153" spans="1:17" x14ac:dyDescent="0.2">
      <c r="A153" s="1">
        <v>44811</v>
      </c>
      <c r="B153" s="4">
        <v>273.10000600000001</v>
      </c>
      <c r="C153" s="4">
        <v>283.83999599999999</v>
      </c>
      <c r="D153" s="4">
        <v>272.26998900000001</v>
      </c>
      <c r="E153" s="4">
        <v>283.70001200000002</v>
      </c>
      <c r="F153" s="4">
        <v>283.70001200000002</v>
      </c>
      <c r="G153" s="4">
        <v>50028900</v>
      </c>
      <c r="H153" s="5">
        <f t="shared" si="24"/>
        <v>3.3257557247338643E-2</v>
      </c>
      <c r="I153" s="4">
        <f t="shared" si="21"/>
        <v>9.2799990000000321</v>
      </c>
      <c r="J153" s="4">
        <f t="shared" si="25"/>
        <v>0</v>
      </c>
      <c r="K153" s="4">
        <f t="shared" si="29"/>
        <v>2.871067234454741</v>
      </c>
      <c r="L153" s="4">
        <f t="shared" si="30"/>
        <v>2.833121552973902</v>
      </c>
      <c r="M153" s="7">
        <f t="shared" si="26"/>
        <v>1.0133935945815695</v>
      </c>
      <c r="N153" s="7">
        <f t="shared" si="27"/>
        <v>50.332612426542291</v>
      </c>
      <c r="O153" t="str">
        <f t="shared" si="28"/>
        <v/>
      </c>
      <c r="P153">
        <f t="shared" si="22"/>
        <v>30</v>
      </c>
      <c r="Q153">
        <f t="shared" si="23"/>
        <v>70</v>
      </c>
    </row>
    <row r="154" spans="1:17" x14ac:dyDescent="0.2">
      <c r="A154" s="1">
        <v>44812</v>
      </c>
      <c r="B154" s="4">
        <v>281.29998799999998</v>
      </c>
      <c r="C154" s="4">
        <v>289.5</v>
      </c>
      <c r="D154" s="4">
        <v>279.76001000000002</v>
      </c>
      <c r="E154" s="4">
        <v>289.26001000000002</v>
      </c>
      <c r="F154" s="4">
        <v>289.26001000000002</v>
      </c>
      <c r="G154" s="4">
        <v>53713100</v>
      </c>
      <c r="H154" s="5">
        <f t="shared" si="24"/>
        <v>1.9408588103552549E-2</v>
      </c>
      <c r="I154" s="4">
        <f t="shared" si="21"/>
        <v>5.5599980000000073</v>
      </c>
      <c r="J154" s="4">
        <f t="shared" si="25"/>
        <v>0</v>
      </c>
      <c r="K154" s="4">
        <f t="shared" si="29"/>
        <v>3.063133717707974</v>
      </c>
      <c r="L154" s="4">
        <f t="shared" si="30"/>
        <v>2.6307557277614806</v>
      </c>
      <c r="M154" s="7">
        <f t="shared" si="26"/>
        <v>1.16435505029363</v>
      </c>
      <c r="N154" s="7">
        <f t="shared" si="27"/>
        <v>53.79685972205283</v>
      </c>
      <c r="O154" t="str">
        <f t="shared" si="28"/>
        <v/>
      </c>
      <c r="P154">
        <f t="shared" si="22"/>
        <v>30</v>
      </c>
      <c r="Q154">
        <f t="shared" si="23"/>
        <v>70</v>
      </c>
    </row>
    <row r="155" spans="1:17" x14ac:dyDescent="0.2">
      <c r="A155" s="1">
        <v>44813</v>
      </c>
      <c r="B155" s="4">
        <v>291.67001299999998</v>
      </c>
      <c r="C155" s="4">
        <v>299.85000600000001</v>
      </c>
      <c r="D155" s="4">
        <v>291.25</v>
      </c>
      <c r="E155" s="4">
        <v>299.67999300000002</v>
      </c>
      <c r="F155" s="4">
        <v>299.67999300000002</v>
      </c>
      <c r="G155" s="4">
        <v>54338100</v>
      </c>
      <c r="H155" s="5">
        <f t="shared" si="24"/>
        <v>3.5389243120969804E-2</v>
      </c>
      <c r="I155" s="4">
        <f t="shared" si="21"/>
        <v>10.419983000000002</v>
      </c>
      <c r="J155" s="4">
        <f t="shared" si="25"/>
        <v>0</v>
      </c>
      <c r="K155" s="4">
        <f t="shared" si="29"/>
        <v>3.5886229521574045</v>
      </c>
      <c r="L155" s="4">
        <f t="shared" si="30"/>
        <v>2.4428446043499465</v>
      </c>
      <c r="M155" s="7">
        <f t="shared" si="26"/>
        <v>1.4690344796255901</v>
      </c>
      <c r="N155" s="7">
        <f t="shared" si="27"/>
        <v>59.498337983856658</v>
      </c>
      <c r="O155" t="str">
        <f t="shared" si="28"/>
        <v/>
      </c>
      <c r="P155">
        <f t="shared" si="22"/>
        <v>30</v>
      </c>
      <c r="Q155">
        <f t="shared" si="23"/>
        <v>70</v>
      </c>
    </row>
    <row r="156" spans="1:17" x14ac:dyDescent="0.2">
      <c r="A156" s="1">
        <v>44816</v>
      </c>
      <c r="B156" s="4">
        <v>300.72000100000002</v>
      </c>
      <c r="C156" s="4">
        <v>305.48998999999998</v>
      </c>
      <c r="D156" s="4">
        <v>300.39999399999999</v>
      </c>
      <c r="E156" s="4">
        <v>304.42001299999998</v>
      </c>
      <c r="F156" s="4">
        <v>304.42001299999998</v>
      </c>
      <c r="G156" s="4">
        <v>48674600</v>
      </c>
      <c r="H156" s="5">
        <f t="shared" si="24"/>
        <v>1.5693154218149024E-2</v>
      </c>
      <c r="I156" s="4">
        <f t="shared" si="21"/>
        <v>4.7400199999999586</v>
      </c>
      <c r="J156" s="4">
        <f t="shared" si="25"/>
        <v>0</v>
      </c>
      <c r="K156" s="4">
        <f t="shared" si="29"/>
        <v>3.670865598431873</v>
      </c>
      <c r="L156" s="4">
        <f t="shared" si="30"/>
        <v>2.2683557040392359</v>
      </c>
      <c r="M156" s="7">
        <f t="shared" si="26"/>
        <v>1.6182936352950303</v>
      </c>
      <c r="N156" s="7">
        <f t="shared" si="27"/>
        <v>61.807186691368955</v>
      </c>
      <c r="O156" t="str">
        <f t="shared" si="28"/>
        <v/>
      </c>
      <c r="P156">
        <f t="shared" si="22"/>
        <v>30</v>
      </c>
      <c r="Q156">
        <f t="shared" si="23"/>
        <v>70</v>
      </c>
    </row>
    <row r="157" spans="1:17" x14ac:dyDescent="0.2">
      <c r="A157" s="1">
        <v>44817</v>
      </c>
      <c r="B157" s="4">
        <v>292.89999399999999</v>
      </c>
      <c r="C157" s="4">
        <v>297.39999399999999</v>
      </c>
      <c r="D157" s="4">
        <v>290.39999399999999</v>
      </c>
      <c r="E157" s="4">
        <v>292.13000499999998</v>
      </c>
      <c r="F157" s="4">
        <v>292.13000499999998</v>
      </c>
      <c r="G157" s="4">
        <v>68229600</v>
      </c>
      <c r="H157" s="5">
        <f t="shared" si="24"/>
        <v>-4.1209443766832089E-2</v>
      </c>
      <c r="I157" s="4">
        <f t="shared" si="21"/>
        <v>0</v>
      </c>
      <c r="J157" s="4">
        <f t="shared" si="25"/>
        <v>12.290008</v>
      </c>
      <c r="K157" s="4">
        <f t="shared" si="29"/>
        <v>3.4086609128295962</v>
      </c>
      <c r="L157" s="4">
        <f t="shared" si="30"/>
        <v>2.9841880108935763</v>
      </c>
      <c r="M157" s="7">
        <f t="shared" si="26"/>
        <v>1.1422406699532706</v>
      </c>
      <c r="N157" s="7">
        <f t="shared" si="27"/>
        <v>53.319904059994656</v>
      </c>
      <c r="O157" t="str">
        <f t="shared" si="28"/>
        <v/>
      </c>
      <c r="P157">
        <f t="shared" si="22"/>
        <v>30</v>
      </c>
      <c r="Q157">
        <f t="shared" si="23"/>
        <v>70</v>
      </c>
    </row>
    <row r="158" spans="1:17" x14ac:dyDescent="0.2">
      <c r="A158" s="1">
        <v>44818</v>
      </c>
      <c r="B158" s="4">
        <v>292.23998999999998</v>
      </c>
      <c r="C158" s="4">
        <v>306</v>
      </c>
      <c r="D158" s="4">
        <v>291.64001500000001</v>
      </c>
      <c r="E158" s="4">
        <v>302.60998499999999</v>
      </c>
      <c r="F158" s="4">
        <v>302.60998499999999</v>
      </c>
      <c r="G158" s="4">
        <v>72628700</v>
      </c>
      <c r="H158" s="5">
        <f t="shared" si="24"/>
        <v>3.5245872377254198E-2</v>
      </c>
      <c r="I158" s="4">
        <f t="shared" si="21"/>
        <v>10.479980000000012</v>
      </c>
      <c r="J158" s="4">
        <f t="shared" si="25"/>
        <v>0</v>
      </c>
      <c r="K158" s="4">
        <f t="shared" si="29"/>
        <v>3.9137551333417688</v>
      </c>
      <c r="L158" s="4">
        <f t="shared" si="30"/>
        <v>2.7710317244011784</v>
      </c>
      <c r="M158" s="7">
        <f t="shared" si="26"/>
        <v>1.4123819294012354</v>
      </c>
      <c r="N158" s="7">
        <f t="shared" si="27"/>
        <v>58.547194048655278</v>
      </c>
      <c r="O158" t="str">
        <f t="shared" si="28"/>
        <v/>
      </c>
      <c r="P158">
        <f t="shared" si="22"/>
        <v>30</v>
      </c>
      <c r="Q158">
        <f t="shared" si="23"/>
        <v>70</v>
      </c>
    </row>
    <row r="159" spans="1:17" x14ac:dyDescent="0.2">
      <c r="A159" s="1">
        <v>44819</v>
      </c>
      <c r="B159" s="4">
        <v>301.82998700000002</v>
      </c>
      <c r="C159" s="4">
        <v>309.11999500000002</v>
      </c>
      <c r="D159" s="4">
        <v>300.72000100000002</v>
      </c>
      <c r="E159" s="4">
        <v>303.75</v>
      </c>
      <c r="F159" s="4">
        <v>303.75</v>
      </c>
      <c r="G159" s="4">
        <v>64795500</v>
      </c>
      <c r="H159" s="5">
        <f t="shared" si="24"/>
        <v>3.7601964886575415E-3</v>
      </c>
      <c r="I159" s="4">
        <f t="shared" si="21"/>
        <v>1.1400150000000053</v>
      </c>
      <c r="J159" s="4">
        <f t="shared" si="25"/>
        <v>0</v>
      </c>
      <c r="K159" s="4">
        <f t="shared" si="29"/>
        <v>3.7156308381030714</v>
      </c>
      <c r="L159" s="4">
        <f t="shared" si="30"/>
        <v>2.5731008869439513</v>
      </c>
      <c r="M159" s="7">
        <f t="shared" si="26"/>
        <v>1.4440284315925491</v>
      </c>
      <c r="N159" s="7">
        <f t="shared" si="27"/>
        <v>59.083945707276747</v>
      </c>
      <c r="O159" t="str">
        <f t="shared" si="28"/>
        <v/>
      </c>
      <c r="P159">
        <f t="shared" si="22"/>
        <v>30</v>
      </c>
      <c r="Q159">
        <f t="shared" si="23"/>
        <v>70</v>
      </c>
    </row>
    <row r="160" spans="1:17" x14ac:dyDescent="0.2">
      <c r="A160" s="1">
        <v>44820</v>
      </c>
      <c r="B160" s="4">
        <v>299.60998499999999</v>
      </c>
      <c r="C160" s="4">
        <v>303.709991</v>
      </c>
      <c r="D160" s="4">
        <v>295.60000600000001</v>
      </c>
      <c r="E160" s="4">
        <v>303.35000600000001</v>
      </c>
      <c r="F160" s="4">
        <v>303.35000600000001</v>
      </c>
      <c r="G160" s="4">
        <v>87087800</v>
      </c>
      <c r="H160" s="5">
        <f t="shared" si="24"/>
        <v>-1.3177204873185448E-3</v>
      </c>
      <c r="I160" s="4">
        <f t="shared" si="21"/>
        <v>0</v>
      </c>
      <c r="J160" s="4">
        <f t="shared" si="25"/>
        <v>0.39999399999999241</v>
      </c>
      <c r="K160" s="4">
        <f t="shared" si="29"/>
        <v>3.4502286353814235</v>
      </c>
      <c r="L160" s="4">
        <f t="shared" si="30"/>
        <v>2.4178789664479541</v>
      </c>
      <c r="M160" s="7">
        <f t="shared" si="26"/>
        <v>1.4269649900838786</v>
      </c>
      <c r="N160" s="7">
        <f t="shared" si="27"/>
        <v>58.796274190776899</v>
      </c>
      <c r="O160" t="str">
        <f t="shared" si="28"/>
        <v/>
      </c>
      <c r="P160">
        <f t="shared" si="22"/>
        <v>30</v>
      </c>
      <c r="Q160">
        <f t="shared" si="23"/>
        <v>70</v>
      </c>
    </row>
    <row r="161" spans="1:17" x14ac:dyDescent="0.2">
      <c r="A161" s="1">
        <v>44823</v>
      </c>
      <c r="B161" s="4">
        <v>300.08999599999999</v>
      </c>
      <c r="C161" s="4">
        <v>309.83999599999999</v>
      </c>
      <c r="D161" s="4">
        <v>297.79998799999998</v>
      </c>
      <c r="E161" s="4">
        <v>309.07000699999998</v>
      </c>
      <c r="F161" s="4">
        <v>309.07000699999998</v>
      </c>
      <c r="G161" s="4">
        <v>60231200</v>
      </c>
      <c r="H161" s="5">
        <f t="shared" si="24"/>
        <v>1.8680536940044085E-2</v>
      </c>
      <c r="I161" s="4">
        <f t="shared" si="21"/>
        <v>5.7200009999999679</v>
      </c>
      <c r="J161" s="4">
        <f t="shared" si="25"/>
        <v>0</v>
      </c>
      <c r="K161" s="4">
        <f t="shared" si="29"/>
        <v>3.6123552328541768</v>
      </c>
      <c r="L161" s="4">
        <f t="shared" si="30"/>
        <v>2.2451733259873858</v>
      </c>
      <c r="M161" s="7">
        <f t="shared" si="26"/>
        <v>1.6089426998984719</v>
      </c>
      <c r="N161" s="7">
        <f t="shared" si="27"/>
        <v>61.670296551974275</v>
      </c>
      <c r="O161" t="str">
        <f t="shared" si="28"/>
        <v/>
      </c>
      <c r="P161">
        <f t="shared" si="22"/>
        <v>30</v>
      </c>
      <c r="Q161">
        <f t="shared" si="23"/>
        <v>70</v>
      </c>
    </row>
    <row r="162" spans="1:17" x14ac:dyDescent="0.2">
      <c r="A162" s="1">
        <v>44824</v>
      </c>
      <c r="B162" s="4">
        <v>306.91000400000001</v>
      </c>
      <c r="C162" s="4">
        <v>313.32998700000002</v>
      </c>
      <c r="D162" s="4">
        <v>305.57998700000002</v>
      </c>
      <c r="E162" s="4">
        <v>308.73001099999999</v>
      </c>
      <c r="F162" s="4">
        <v>308.73001099999999</v>
      </c>
      <c r="G162" s="4">
        <v>61642800</v>
      </c>
      <c r="H162" s="5">
        <f t="shared" si="24"/>
        <v>-1.1006669615360369E-3</v>
      </c>
      <c r="I162" s="4">
        <f t="shared" si="21"/>
        <v>0</v>
      </c>
      <c r="J162" s="4">
        <f t="shared" si="25"/>
        <v>0.33999599999998509</v>
      </c>
      <c r="K162" s="4">
        <f t="shared" si="29"/>
        <v>3.3543298590788782</v>
      </c>
      <c r="L162" s="4">
        <f t="shared" si="30"/>
        <v>2.1090892312740004</v>
      </c>
      <c r="M162" s="7">
        <f t="shared" si="26"/>
        <v>1.5904162845934628</v>
      </c>
      <c r="N162" s="7">
        <f t="shared" si="27"/>
        <v>61.396166093167572</v>
      </c>
      <c r="O162" t="str">
        <f t="shared" si="28"/>
        <v/>
      </c>
      <c r="P162">
        <f t="shared" si="22"/>
        <v>30</v>
      </c>
      <c r="Q162">
        <f t="shared" si="23"/>
        <v>70</v>
      </c>
    </row>
    <row r="163" spans="1:17" x14ac:dyDescent="0.2">
      <c r="A163" s="1">
        <v>44825</v>
      </c>
      <c r="B163" s="4">
        <v>308.290009</v>
      </c>
      <c r="C163" s="4">
        <v>313.79998799999998</v>
      </c>
      <c r="D163" s="4">
        <v>300.63000499999998</v>
      </c>
      <c r="E163" s="4">
        <v>300.79998799999998</v>
      </c>
      <c r="F163" s="4">
        <v>300.79998799999998</v>
      </c>
      <c r="G163" s="4">
        <v>62555700</v>
      </c>
      <c r="H163" s="5">
        <f t="shared" si="24"/>
        <v>-2.6021591963880809E-2</v>
      </c>
      <c r="I163" s="4">
        <f t="shared" si="21"/>
        <v>0</v>
      </c>
      <c r="J163" s="4">
        <f t="shared" si="25"/>
        <v>7.9300230000000056</v>
      </c>
      <c r="K163" s="4">
        <f t="shared" si="29"/>
        <v>3.1147348691446726</v>
      </c>
      <c r="L163" s="4">
        <f t="shared" si="30"/>
        <v>2.5248702147544293</v>
      </c>
      <c r="M163" s="7">
        <f t="shared" si="26"/>
        <v>1.2336217722967648</v>
      </c>
      <c r="N163" s="7">
        <f t="shared" si="27"/>
        <v>55.229662765521368</v>
      </c>
      <c r="O163" t="str">
        <f t="shared" si="28"/>
        <v/>
      </c>
      <c r="P163">
        <f t="shared" si="22"/>
        <v>30</v>
      </c>
      <c r="Q163">
        <f t="shared" si="23"/>
        <v>70</v>
      </c>
    </row>
    <row r="164" spans="1:17" x14ac:dyDescent="0.2">
      <c r="A164" s="1">
        <v>44826</v>
      </c>
      <c r="B164" s="4">
        <v>299.85998499999999</v>
      </c>
      <c r="C164" s="4">
        <v>301.290009</v>
      </c>
      <c r="D164" s="4">
        <v>285.82000699999998</v>
      </c>
      <c r="E164" s="4">
        <v>288.58999599999999</v>
      </c>
      <c r="F164" s="4">
        <v>288.58999599999999</v>
      </c>
      <c r="G164" s="4">
        <v>70545400</v>
      </c>
      <c r="H164" s="5">
        <f t="shared" si="24"/>
        <v>-4.1438570337767024E-2</v>
      </c>
      <c r="I164" s="4">
        <f t="shared" si="21"/>
        <v>0</v>
      </c>
      <c r="J164" s="4">
        <f t="shared" si="25"/>
        <v>12.209992</v>
      </c>
      <c r="K164" s="4">
        <f t="shared" si="29"/>
        <v>2.8922538070629105</v>
      </c>
      <c r="L164" s="4">
        <f t="shared" si="30"/>
        <v>3.2166646279862556</v>
      </c>
      <c r="M164" s="7">
        <f t="shared" si="26"/>
        <v>0.89914683113034455</v>
      </c>
      <c r="N164" s="7">
        <f t="shared" si="27"/>
        <v>47.344776948877907</v>
      </c>
      <c r="O164" t="str">
        <f t="shared" si="28"/>
        <v/>
      </c>
      <c r="P164">
        <f t="shared" si="22"/>
        <v>30</v>
      </c>
      <c r="Q164">
        <f t="shared" si="23"/>
        <v>70</v>
      </c>
    </row>
    <row r="165" spans="1:17" x14ac:dyDescent="0.2">
      <c r="A165" s="1">
        <v>44827</v>
      </c>
      <c r="B165" s="4">
        <v>283.08999599999999</v>
      </c>
      <c r="C165" s="4">
        <v>284.5</v>
      </c>
      <c r="D165" s="4">
        <v>272.82000699999998</v>
      </c>
      <c r="E165" s="4">
        <v>275.32998700000002</v>
      </c>
      <c r="F165" s="4">
        <v>275.32998700000002</v>
      </c>
      <c r="G165" s="4">
        <v>63748400</v>
      </c>
      <c r="H165" s="5">
        <f t="shared" si="24"/>
        <v>-4.7036650818315498E-2</v>
      </c>
      <c r="I165" s="4">
        <f t="shared" si="21"/>
        <v>0</v>
      </c>
      <c r="J165" s="4">
        <f t="shared" si="25"/>
        <v>13.260008999999968</v>
      </c>
      <c r="K165" s="4">
        <f t="shared" si="29"/>
        <v>2.6856642494155598</v>
      </c>
      <c r="L165" s="4">
        <f t="shared" si="30"/>
        <v>3.9340463688443781</v>
      </c>
      <c r="M165" s="7">
        <f t="shared" si="26"/>
        <v>0.68267224064379062</v>
      </c>
      <c r="N165" s="7">
        <f t="shared" si="27"/>
        <v>40.570719843966771</v>
      </c>
      <c r="O165" t="str">
        <f t="shared" si="28"/>
        <v/>
      </c>
      <c r="P165">
        <f t="shared" si="22"/>
        <v>30</v>
      </c>
      <c r="Q165">
        <f t="shared" si="23"/>
        <v>70</v>
      </c>
    </row>
    <row r="166" spans="1:17" x14ac:dyDescent="0.2">
      <c r="A166" s="1">
        <v>44830</v>
      </c>
      <c r="B166" s="4">
        <v>271.82998700000002</v>
      </c>
      <c r="C166" s="4">
        <v>284.08999599999999</v>
      </c>
      <c r="D166" s="4">
        <v>270.30999800000001</v>
      </c>
      <c r="E166" s="4">
        <v>276.01001000000002</v>
      </c>
      <c r="F166" s="4">
        <v>276.01001000000002</v>
      </c>
      <c r="G166" s="4">
        <v>58076900</v>
      </c>
      <c r="H166" s="5">
        <f t="shared" si="24"/>
        <v>2.4668021494356502E-3</v>
      </c>
      <c r="I166" s="4">
        <f t="shared" si="21"/>
        <v>0.6800230000000056</v>
      </c>
      <c r="J166" s="4">
        <f t="shared" si="25"/>
        <v>0</v>
      </c>
      <c r="K166" s="4">
        <f t="shared" si="29"/>
        <v>2.5424041601715919</v>
      </c>
      <c r="L166" s="4">
        <f t="shared" si="30"/>
        <v>3.6530430567840653</v>
      </c>
      <c r="M166" s="7">
        <f t="shared" si="26"/>
        <v>0.69596884587771113</v>
      </c>
      <c r="N166" s="7">
        <f t="shared" si="27"/>
        <v>41.036652740960456</v>
      </c>
      <c r="O166" t="str">
        <f t="shared" si="28"/>
        <v/>
      </c>
      <c r="P166">
        <f t="shared" si="22"/>
        <v>30</v>
      </c>
      <c r="Q166">
        <f t="shared" si="23"/>
        <v>70</v>
      </c>
    </row>
    <row r="167" spans="1:17" x14ac:dyDescent="0.2">
      <c r="A167" s="1">
        <v>44831</v>
      </c>
      <c r="B167" s="4">
        <v>283.83999599999999</v>
      </c>
      <c r="C167" s="4">
        <v>288.67001299999998</v>
      </c>
      <c r="D167" s="4">
        <v>277.51001000000002</v>
      </c>
      <c r="E167" s="4">
        <v>282.94000199999999</v>
      </c>
      <c r="F167" s="4">
        <v>282.94000199999999</v>
      </c>
      <c r="G167" s="4">
        <v>61925200</v>
      </c>
      <c r="H167" s="5">
        <f t="shared" si="24"/>
        <v>2.479773492400484E-2</v>
      </c>
      <c r="I167" s="4">
        <f t="shared" si="21"/>
        <v>6.9299919999999702</v>
      </c>
      <c r="J167" s="4">
        <f t="shared" si="25"/>
        <v>0</v>
      </c>
      <c r="K167" s="4">
        <f t="shared" si="29"/>
        <v>2.8558032915879044</v>
      </c>
      <c r="L167" s="4">
        <f t="shared" si="30"/>
        <v>3.3921114098709175</v>
      </c>
      <c r="M167" s="7">
        <f t="shared" si="26"/>
        <v>0.84189548824299332</v>
      </c>
      <c r="N167" s="7">
        <f t="shared" si="27"/>
        <v>45.70810307191141</v>
      </c>
      <c r="O167" t="str">
        <f t="shared" si="28"/>
        <v/>
      </c>
      <c r="P167">
        <f t="shared" si="22"/>
        <v>30</v>
      </c>
      <c r="Q167">
        <f t="shared" si="23"/>
        <v>70</v>
      </c>
    </row>
    <row r="168" spans="1:17" x14ac:dyDescent="0.2">
      <c r="A168" s="1">
        <v>44832</v>
      </c>
      <c r="B168" s="4">
        <v>283.07998700000002</v>
      </c>
      <c r="C168" s="4">
        <v>289</v>
      </c>
      <c r="D168" s="4">
        <v>277.57000699999998</v>
      </c>
      <c r="E168" s="4">
        <v>287.80999800000001</v>
      </c>
      <c r="F168" s="4">
        <v>287.80999800000001</v>
      </c>
      <c r="G168" s="4">
        <v>54664800</v>
      </c>
      <c r="H168" s="5">
        <f t="shared" si="24"/>
        <v>1.7065665152806508E-2</v>
      </c>
      <c r="I168" s="4">
        <f t="shared" si="21"/>
        <v>4.8699960000000146</v>
      </c>
      <c r="J168" s="4">
        <f t="shared" si="25"/>
        <v>0</v>
      </c>
      <c r="K168" s="4">
        <f t="shared" si="29"/>
        <v>2.9996741993316265</v>
      </c>
      <c r="L168" s="4">
        <f t="shared" si="30"/>
        <v>3.1498177377372807</v>
      </c>
      <c r="M168" s="7">
        <f t="shared" si="26"/>
        <v>0.95233262654952466</v>
      </c>
      <c r="N168" s="7">
        <f t="shared" si="27"/>
        <v>48.779219975063349</v>
      </c>
      <c r="O168" t="str">
        <f t="shared" si="28"/>
        <v/>
      </c>
      <c r="P168">
        <f t="shared" si="22"/>
        <v>30</v>
      </c>
      <c r="Q168">
        <f t="shared" si="23"/>
        <v>70</v>
      </c>
    </row>
    <row r="169" spans="1:17" x14ac:dyDescent="0.2">
      <c r="A169" s="1">
        <v>44833</v>
      </c>
      <c r="B169" s="4">
        <v>282.76001000000002</v>
      </c>
      <c r="C169" s="4">
        <v>283.64999399999999</v>
      </c>
      <c r="D169" s="4">
        <v>265.77999899999998</v>
      </c>
      <c r="E169" s="4">
        <v>268.209991</v>
      </c>
      <c r="F169" s="4">
        <v>268.209991</v>
      </c>
      <c r="G169" s="4">
        <v>77620600</v>
      </c>
      <c r="H169" s="5">
        <f t="shared" si="24"/>
        <v>-7.0530311047784941E-2</v>
      </c>
      <c r="I169" s="4">
        <f t="shared" si="21"/>
        <v>0</v>
      </c>
      <c r="J169" s="4">
        <f t="shared" si="25"/>
        <v>19.600007000000005</v>
      </c>
      <c r="K169" s="4">
        <f t="shared" si="29"/>
        <v>2.7854117565222247</v>
      </c>
      <c r="L169" s="4">
        <f t="shared" si="30"/>
        <v>4.3248312564703326</v>
      </c>
      <c r="M169" s="7">
        <f t="shared" si="26"/>
        <v>0.64405096785105798</v>
      </c>
      <c r="N169" s="7">
        <f t="shared" si="27"/>
        <v>39.174635120521728</v>
      </c>
      <c r="O169" t="str">
        <f t="shared" si="28"/>
        <v/>
      </c>
      <c r="P169">
        <f t="shared" si="22"/>
        <v>30</v>
      </c>
      <c r="Q169">
        <f t="shared" si="23"/>
        <v>70</v>
      </c>
    </row>
    <row r="170" spans="1:17" x14ac:dyDescent="0.2">
      <c r="A170" s="1">
        <v>44834</v>
      </c>
      <c r="B170" s="4">
        <v>266.14999399999999</v>
      </c>
      <c r="C170" s="4">
        <v>275.57000699999998</v>
      </c>
      <c r="D170" s="4">
        <v>262.47000100000002</v>
      </c>
      <c r="E170" s="4">
        <v>265.25</v>
      </c>
      <c r="F170" s="4">
        <v>265.25</v>
      </c>
      <c r="G170" s="4">
        <v>67726600</v>
      </c>
      <c r="H170" s="5">
        <f t="shared" si="24"/>
        <v>-1.1097444710353638E-2</v>
      </c>
      <c r="I170" s="4">
        <f t="shared" si="21"/>
        <v>0</v>
      </c>
      <c r="J170" s="4">
        <f t="shared" si="25"/>
        <v>2.9599910000000023</v>
      </c>
      <c r="K170" s="4">
        <f t="shared" si="29"/>
        <v>2.5864537739134943</v>
      </c>
      <c r="L170" s="4">
        <f t="shared" si="30"/>
        <v>4.2273426667224516</v>
      </c>
      <c r="M170" s="7">
        <f t="shared" si="26"/>
        <v>0.61183915708418946</v>
      </c>
      <c r="N170" s="7">
        <f t="shared" si="27"/>
        <v>37.95907019599921</v>
      </c>
      <c r="O170" t="str">
        <f t="shared" si="28"/>
        <v/>
      </c>
      <c r="P170">
        <f t="shared" si="22"/>
        <v>30</v>
      </c>
      <c r="Q170">
        <f t="shared" si="23"/>
        <v>70</v>
      </c>
    </row>
    <row r="171" spans="1:17" x14ac:dyDescent="0.2">
      <c r="A171" s="1">
        <v>44837</v>
      </c>
      <c r="B171" s="4">
        <v>254.5</v>
      </c>
      <c r="C171" s="4">
        <v>255.16000399999999</v>
      </c>
      <c r="D171" s="4">
        <v>241.009995</v>
      </c>
      <c r="E171" s="4">
        <v>242.39999399999999</v>
      </c>
      <c r="F171" s="4">
        <v>242.39999399999999</v>
      </c>
      <c r="G171" s="4">
        <v>98363500</v>
      </c>
      <c r="H171" s="5">
        <f t="shared" si="24"/>
        <v>-9.0083548051408682E-2</v>
      </c>
      <c r="I171" s="4">
        <f t="shared" si="21"/>
        <v>0</v>
      </c>
      <c r="J171" s="4">
        <f t="shared" si="25"/>
        <v>22.850006000000008</v>
      </c>
      <c r="K171" s="4">
        <f t="shared" si="29"/>
        <v>2.401707075776816</v>
      </c>
      <c r="L171" s="4">
        <f t="shared" si="30"/>
        <v>5.5575329048137059</v>
      </c>
      <c r="M171" s="7">
        <f t="shared" si="26"/>
        <v>0.43215346034146845</v>
      </c>
      <c r="N171" s="7">
        <f t="shared" si="27"/>
        <v>30.175080555852588</v>
      </c>
      <c r="O171" t="str">
        <f t="shared" si="28"/>
        <v/>
      </c>
      <c r="P171">
        <f t="shared" si="22"/>
        <v>30</v>
      </c>
      <c r="Q171">
        <f t="shared" si="23"/>
        <v>70</v>
      </c>
    </row>
    <row r="172" spans="1:17" x14ac:dyDescent="0.2">
      <c r="A172" s="1">
        <v>44838</v>
      </c>
      <c r="B172" s="4">
        <v>250.520004</v>
      </c>
      <c r="C172" s="4">
        <v>257.5</v>
      </c>
      <c r="D172" s="4">
        <v>242.009995</v>
      </c>
      <c r="E172" s="4">
        <v>249.44000199999999</v>
      </c>
      <c r="F172" s="4">
        <v>249.44000199999999</v>
      </c>
      <c r="G172" s="4">
        <v>109578500</v>
      </c>
      <c r="H172" s="5">
        <f t="shared" si="24"/>
        <v>2.8629183884742816E-2</v>
      </c>
      <c r="I172" s="4">
        <f t="shared" si="21"/>
        <v>7.0400080000000003</v>
      </c>
      <c r="J172" s="4">
        <f t="shared" si="25"/>
        <v>0</v>
      </c>
      <c r="K172" s="4">
        <f t="shared" si="29"/>
        <v>2.7330142846499004</v>
      </c>
      <c r="L172" s="4">
        <f t="shared" si="30"/>
        <v>5.1605662687555833</v>
      </c>
      <c r="M172" s="7">
        <f t="shared" si="26"/>
        <v>0.52959581222642416</v>
      </c>
      <c r="N172" s="7">
        <f t="shared" si="27"/>
        <v>34.623251972399402</v>
      </c>
      <c r="O172" t="str">
        <f t="shared" si="28"/>
        <v/>
      </c>
      <c r="P172">
        <f t="shared" si="22"/>
        <v>30</v>
      </c>
      <c r="Q172">
        <f t="shared" si="23"/>
        <v>70</v>
      </c>
    </row>
    <row r="173" spans="1:17" x14ac:dyDescent="0.2">
      <c r="A173" s="1">
        <v>44839</v>
      </c>
      <c r="B173" s="4">
        <v>245.009995</v>
      </c>
      <c r="C173" s="4">
        <v>246.66999799999999</v>
      </c>
      <c r="D173" s="4">
        <v>233.270004</v>
      </c>
      <c r="E173" s="4">
        <v>240.80999800000001</v>
      </c>
      <c r="F173" s="4">
        <v>240.80999800000001</v>
      </c>
      <c r="G173" s="4">
        <v>86982700</v>
      </c>
      <c r="H173" s="5">
        <f t="shared" si="24"/>
        <v>-3.52101808211343E-2</v>
      </c>
      <c r="I173" s="4">
        <f t="shared" si="21"/>
        <v>0</v>
      </c>
      <c r="J173" s="4">
        <f t="shared" si="25"/>
        <v>8.6300039999999854</v>
      </c>
      <c r="K173" s="4">
        <f t="shared" si="29"/>
        <v>2.5377989786034791</v>
      </c>
      <c r="L173" s="4">
        <f t="shared" si="30"/>
        <v>5.4083832495587547</v>
      </c>
      <c r="M173" s="7">
        <f t="shared" si="26"/>
        <v>0.46923430931240434</v>
      </c>
      <c r="N173" s="7">
        <f t="shared" si="27"/>
        <v>31.937336770470878</v>
      </c>
      <c r="O173" t="str">
        <f t="shared" si="28"/>
        <v/>
      </c>
      <c r="P173">
        <f t="shared" si="22"/>
        <v>30</v>
      </c>
      <c r="Q173">
        <f t="shared" si="23"/>
        <v>70</v>
      </c>
    </row>
    <row r="174" spans="1:17" x14ac:dyDescent="0.2">
      <c r="A174" s="1">
        <v>44840</v>
      </c>
      <c r="B174" s="4">
        <v>239.44000199999999</v>
      </c>
      <c r="C174" s="4">
        <v>244.58000200000001</v>
      </c>
      <c r="D174" s="4">
        <v>235.35000600000001</v>
      </c>
      <c r="E174" s="4">
        <v>238.13000500000001</v>
      </c>
      <c r="F174" s="4">
        <v>238.13000500000001</v>
      </c>
      <c r="G174" s="4">
        <v>69298400</v>
      </c>
      <c r="H174" s="5">
        <f t="shared" si="24"/>
        <v>-1.1191468473506277E-2</v>
      </c>
      <c r="I174" s="4">
        <f t="shared" si="21"/>
        <v>0</v>
      </c>
      <c r="J174" s="4">
        <f t="shared" si="25"/>
        <v>2.6799929999999961</v>
      </c>
      <c r="K174" s="4">
        <f t="shared" si="29"/>
        <v>2.3565276229889451</v>
      </c>
      <c r="L174" s="4">
        <f t="shared" si="30"/>
        <v>5.2134982317331291</v>
      </c>
      <c r="M174" s="7">
        <f t="shared" si="26"/>
        <v>0.45200506804536922</v>
      </c>
      <c r="N174" s="7">
        <f t="shared" si="27"/>
        <v>31.129716968126019</v>
      </c>
      <c r="O174" t="str">
        <f t="shared" si="28"/>
        <v/>
      </c>
      <c r="P174">
        <f t="shared" si="22"/>
        <v>30</v>
      </c>
      <c r="Q174">
        <f t="shared" si="23"/>
        <v>70</v>
      </c>
    </row>
    <row r="175" spans="1:17" x14ac:dyDescent="0.2">
      <c r="A175" s="1">
        <v>44841</v>
      </c>
      <c r="B175" s="4">
        <v>233.94000199999999</v>
      </c>
      <c r="C175" s="4">
        <v>234.570007</v>
      </c>
      <c r="D175" s="4">
        <v>222.020004</v>
      </c>
      <c r="E175" s="4">
        <v>223.070007</v>
      </c>
      <c r="F175" s="4">
        <v>223.070007</v>
      </c>
      <c r="G175" s="4">
        <v>83916800</v>
      </c>
      <c r="H175" s="5">
        <f t="shared" si="24"/>
        <v>-6.5331109103811735E-2</v>
      </c>
      <c r="I175" s="4">
        <f t="shared" si="21"/>
        <v>0</v>
      </c>
      <c r="J175" s="4">
        <f t="shared" si="25"/>
        <v>15.059998000000007</v>
      </c>
      <c r="K175" s="4">
        <f t="shared" si="29"/>
        <v>2.1882042213468775</v>
      </c>
      <c r="L175" s="4">
        <f t="shared" si="30"/>
        <v>5.9168196437521914</v>
      </c>
      <c r="M175" s="7">
        <f t="shared" si="26"/>
        <v>0.36982777118404997</v>
      </c>
      <c r="N175" s="7">
        <f t="shared" si="27"/>
        <v>26.998121878079502</v>
      </c>
      <c r="O175" t="str">
        <f t="shared" si="28"/>
        <v>Oversold</v>
      </c>
      <c r="P175">
        <f t="shared" si="22"/>
        <v>30</v>
      </c>
      <c r="Q175">
        <f t="shared" si="23"/>
        <v>70</v>
      </c>
    </row>
    <row r="176" spans="1:17" x14ac:dyDescent="0.2">
      <c r="A176" s="1">
        <v>44844</v>
      </c>
      <c r="B176" s="4">
        <v>223.929993</v>
      </c>
      <c r="C176" s="4">
        <v>226.990005</v>
      </c>
      <c r="D176" s="4">
        <v>218.36000100000001</v>
      </c>
      <c r="E176" s="4">
        <v>222.96000699999999</v>
      </c>
      <c r="F176" s="4">
        <v>222.96000699999999</v>
      </c>
      <c r="G176" s="4">
        <v>67925000</v>
      </c>
      <c r="H176" s="5">
        <f t="shared" si="24"/>
        <v>-4.9324035951600728E-4</v>
      </c>
      <c r="I176" s="4">
        <f t="shared" si="21"/>
        <v>0</v>
      </c>
      <c r="J176" s="4">
        <f t="shared" si="25"/>
        <v>0.11000000000001364</v>
      </c>
      <c r="K176" s="4">
        <f t="shared" si="29"/>
        <v>2.0319039198221005</v>
      </c>
      <c r="L176" s="4">
        <f t="shared" si="30"/>
        <v>5.5020468120556076</v>
      </c>
      <c r="M176" s="7">
        <f t="shared" si="26"/>
        <v>0.36929964233855095</v>
      </c>
      <c r="N176" s="7">
        <f t="shared" si="27"/>
        <v>26.969965588236377</v>
      </c>
      <c r="O176" t="str">
        <f t="shared" si="28"/>
        <v>Oversold</v>
      </c>
      <c r="P176">
        <f t="shared" si="22"/>
        <v>30</v>
      </c>
      <c r="Q176">
        <f t="shared" si="23"/>
        <v>70</v>
      </c>
    </row>
    <row r="177" spans="1:17" x14ac:dyDescent="0.2">
      <c r="A177" s="1">
        <v>44845</v>
      </c>
      <c r="B177" s="4">
        <v>220.949997</v>
      </c>
      <c r="C177" s="4">
        <v>225.75</v>
      </c>
      <c r="D177" s="4">
        <v>215</v>
      </c>
      <c r="E177" s="4">
        <v>216.5</v>
      </c>
      <c r="F177" s="4">
        <v>216.5</v>
      </c>
      <c r="G177" s="4">
        <v>77013200</v>
      </c>
      <c r="H177" s="5">
        <f t="shared" si="24"/>
        <v>-2.9401867126913707E-2</v>
      </c>
      <c r="I177" s="4">
        <f t="shared" si="21"/>
        <v>0</v>
      </c>
      <c r="J177" s="4">
        <f t="shared" si="25"/>
        <v>6.4600069999999903</v>
      </c>
      <c r="K177" s="4">
        <f t="shared" si="29"/>
        <v>1.8867679255490934</v>
      </c>
      <c r="L177" s="4">
        <f t="shared" si="30"/>
        <v>5.5704725397659214</v>
      </c>
      <c r="M177" s="7">
        <f t="shared" si="26"/>
        <v>0.33870877418029205</v>
      </c>
      <c r="N177" s="7">
        <f t="shared" si="27"/>
        <v>25.301154419316305</v>
      </c>
      <c r="O177" t="str">
        <f t="shared" si="28"/>
        <v>Oversold</v>
      </c>
      <c r="P177">
        <f t="shared" si="22"/>
        <v>30</v>
      </c>
      <c r="Q177">
        <f t="shared" si="23"/>
        <v>70</v>
      </c>
    </row>
    <row r="178" spans="1:17" x14ac:dyDescent="0.2">
      <c r="A178" s="1">
        <v>44846</v>
      </c>
      <c r="B178" s="4">
        <v>215.33000200000001</v>
      </c>
      <c r="C178" s="4">
        <v>219.300003</v>
      </c>
      <c r="D178" s="4">
        <v>211.509995</v>
      </c>
      <c r="E178" s="4">
        <v>217.240005</v>
      </c>
      <c r="F178" s="4">
        <v>217.240005</v>
      </c>
      <c r="G178" s="4">
        <v>66860700</v>
      </c>
      <c r="H178" s="5">
        <f t="shared" si="24"/>
        <v>3.4122087401188324E-3</v>
      </c>
      <c r="I178" s="4">
        <f t="shared" si="21"/>
        <v>0.74000499999999647</v>
      </c>
      <c r="J178" s="4">
        <f t="shared" si="25"/>
        <v>0</v>
      </c>
      <c r="K178" s="4">
        <f t="shared" si="29"/>
        <v>1.8048562880098724</v>
      </c>
      <c r="L178" s="4">
        <f t="shared" si="30"/>
        <v>5.1725816440683561</v>
      </c>
      <c r="M178" s="7">
        <f t="shared" si="26"/>
        <v>0.34892755923525853</v>
      </c>
      <c r="N178" s="7">
        <f t="shared" si="27"/>
        <v>25.867034656262376</v>
      </c>
      <c r="O178" t="str">
        <f t="shared" si="28"/>
        <v>Oversold</v>
      </c>
      <c r="P178">
        <f t="shared" si="22"/>
        <v>30</v>
      </c>
      <c r="Q178">
        <f t="shared" si="23"/>
        <v>70</v>
      </c>
    </row>
    <row r="179" spans="1:17" x14ac:dyDescent="0.2">
      <c r="A179" s="1">
        <v>44847</v>
      </c>
      <c r="B179" s="4">
        <v>208.300003</v>
      </c>
      <c r="C179" s="4">
        <v>222.990005</v>
      </c>
      <c r="D179" s="4">
        <v>206.220001</v>
      </c>
      <c r="E179" s="4">
        <v>221.720001</v>
      </c>
      <c r="F179" s="4">
        <v>221.720001</v>
      </c>
      <c r="G179" s="4">
        <v>91483000</v>
      </c>
      <c r="H179" s="5">
        <f t="shared" si="24"/>
        <v>2.0412572879133523E-2</v>
      </c>
      <c r="I179" s="4">
        <f t="shared" si="21"/>
        <v>4.4799959999999999</v>
      </c>
      <c r="J179" s="4">
        <f t="shared" si="25"/>
        <v>0</v>
      </c>
      <c r="K179" s="4">
        <f t="shared" si="29"/>
        <v>1.995937696009167</v>
      </c>
      <c r="L179" s="4">
        <f t="shared" si="30"/>
        <v>4.8031115266349023</v>
      </c>
      <c r="M179" s="7">
        <f t="shared" si="26"/>
        <v>0.41555097876470437</v>
      </c>
      <c r="N179" s="7">
        <f t="shared" si="27"/>
        <v>29.356129521194603</v>
      </c>
      <c r="O179" t="str">
        <f t="shared" si="28"/>
        <v>Oversold</v>
      </c>
      <c r="P179">
        <f t="shared" si="22"/>
        <v>30</v>
      </c>
      <c r="Q179">
        <f t="shared" si="23"/>
        <v>70</v>
      </c>
    </row>
    <row r="180" spans="1:17" x14ac:dyDescent="0.2">
      <c r="A180" s="1">
        <v>44848</v>
      </c>
      <c r="B180" s="4">
        <v>224.009995</v>
      </c>
      <c r="C180" s="4">
        <v>226.259995</v>
      </c>
      <c r="D180" s="4">
        <v>204.16000399999999</v>
      </c>
      <c r="E180" s="4">
        <v>204.990005</v>
      </c>
      <c r="F180" s="4">
        <v>204.990005</v>
      </c>
      <c r="G180" s="4">
        <v>94124500</v>
      </c>
      <c r="H180" s="5">
        <f t="shared" si="24"/>
        <v>-7.8454107209566887E-2</v>
      </c>
      <c r="I180" s="4">
        <f t="shared" si="21"/>
        <v>0</v>
      </c>
      <c r="J180" s="4">
        <f t="shared" si="25"/>
        <v>16.729996</v>
      </c>
      <c r="K180" s="4">
        <f t="shared" si="29"/>
        <v>1.853370717722798</v>
      </c>
      <c r="L180" s="4">
        <f t="shared" si="30"/>
        <v>5.6550318461609805</v>
      </c>
      <c r="M180" s="7">
        <f t="shared" si="26"/>
        <v>0.32773833430858429</v>
      </c>
      <c r="N180" s="7">
        <f t="shared" si="27"/>
        <v>24.683955101684475</v>
      </c>
      <c r="O180" t="str">
        <f t="shared" si="28"/>
        <v>Oversold</v>
      </c>
      <c r="P180">
        <f t="shared" si="22"/>
        <v>30</v>
      </c>
      <c r="Q180">
        <f t="shared" si="23"/>
        <v>70</v>
      </c>
    </row>
    <row r="181" spans="1:17" x14ac:dyDescent="0.2">
      <c r="A181" s="1">
        <v>44851</v>
      </c>
      <c r="B181" s="4">
        <v>210.03999300000001</v>
      </c>
      <c r="C181" s="4">
        <v>221.86000100000001</v>
      </c>
      <c r="D181" s="4">
        <v>209.449997</v>
      </c>
      <c r="E181" s="4">
        <v>219.35000600000001</v>
      </c>
      <c r="F181" s="4">
        <v>219.35000600000001</v>
      </c>
      <c r="G181" s="4">
        <v>79428800</v>
      </c>
      <c r="H181" s="5">
        <f t="shared" si="24"/>
        <v>6.7707433113537233E-2</v>
      </c>
      <c r="I181" s="4">
        <f t="shared" si="21"/>
        <v>14.360001000000011</v>
      </c>
      <c r="J181" s="4">
        <f t="shared" si="25"/>
        <v>0</v>
      </c>
      <c r="K181" s="4">
        <f t="shared" si="29"/>
        <v>2.7467014521711701</v>
      </c>
      <c r="L181" s="4">
        <f t="shared" si="30"/>
        <v>5.2511010000066252</v>
      </c>
      <c r="M181" s="7">
        <f t="shared" si="26"/>
        <v>0.52307153341131785</v>
      </c>
      <c r="N181" s="7">
        <f t="shared" si="27"/>
        <v>34.343202005736529</v>
      </c>
      <c r="O181" t="str">
        <f t="shared" si="28"/>
        <v/>
      </c>
      <c r="P181">
        <f t="shared" si="22"/>
        <v>30</v>
      </c>
      <c r="Q181">
        <f t="shared" si="23"/>
        <v>70</v>
      </c>
    </row>
    <row r="182" spans="1:17" x14ac:dyDescent="0.2">
      <c r="A182" s="1">
        <v>44852</v>
      </c>
      <c r="B182" s="4">
        <v>229.5</v>
      </c>
      <c r="C182" s="4">
        <v>229.820007</v>
      </c>
      <c r="D182" s="4">
        <v>217.25</v>
      </c>
      <c r="E182" s="4">
        <v>220.19000199999999</v>
      </c>
      <c r="F182" s="4">
        <v>220.19000199999999</v>
      </c>
      <c r="G182" s="4">
        <v>75891900</v>
      </c>
      <c r="H182" s="5">
        <f t="shared" si="24"/>
        <v>3.8221641139914355E-3</v>
      </c>
      <c r="I182" s="4">
        <f t="shared" si="21"/>
        <v>0.83999599999998509</v>
      </c>
      <c r="J182" s="4">
        <f t="shared" si="25"/>
        <v>0</v>
      </c>
      <c r="K182" s="4">
        <f t="shared" si="29"/>
        <v>2.610508205587514</v>
      </c>
      <c r="L182" s="4">
        <f t="shared" si="30"/>
        <v>4.8760223571490098</v>
      </c>
      <c r="M182" s="7">
        <f t="shared" si="26"/>
        <v>0.5353765865655028</v>
      </c>
      <c r="N182" s="7">
        <f t="shared" si="27"/>
        <v>34.869398898617519</v>
      </c>
      <c r="O182" t="str">
        <f t="shared" si="28"/>
        <v/>
      </c>
      <c r="P182">
        <f t="shared" si="22"/>
        <v>30</v>
      </c>
      <c r="Q182">
        <f t="shared" si="23"/>
        <v>70</v>
      </c>
    </row>
    <row r="183" spans="1:17" x14ac:dyDescent="0.2">
      <c r="A183" s="1">
        <v>44853</v>
      </c>
      <c r="B183" s="4">
        <v>219.800003</v>
      </c>
      <c r="C183" s="4">
        <v>222.929993</v>
      </c>
      <c r="D183" s="4">
        <v>217.779999</v>
      </c>
      <c r="E183" s="4">
        <v>222.03999300000001</v>
      </c>
      <c r="F183" s="4">
        <v>222.03999300000001</v>
      </c>
      <c r="G183" s="4">
        <v>66571500</v>
      </c>
      <c r="H183" s="5">
        <f t="shared" si="24"/>
        <v>8.3666952163500997E-3</v>
      </c>
      <c r="I183" s="4">
        <f t="shared" si="21"/>
        <v>1.849991000000017</v>
      </c>
      <c r="J183" s="4">
        <f t="shared" si="25"/>
        <v>0</v>
      </c>
      <c r="K183" s="4">
        <f t="shared" si="29"/>
        <v>2.55618554804555</v>
      </c>
      <c r="L183" s="4">
        <f t="shared" si="30"/>
        <v>4.5277350459240804</v>
      </c>
      <c r="M183" s="7">
        <f t="shared" si="26"/>
        <v>0.5645616455288518</v>
      </c>
      <c r="N183" s="7">
        <f t="shared" si="27"/>
        <v>36.084333726461708</v>
      </c>
      <c r="O183" t="str">
        <f t="shared" si="28"/>
        <v/>
      </c>
      <c r="P183">
        <f t="shared" si="22"/>
        <v>30</v>
      </c>
      <c r="Q183">
        <f t="shared" si="23"/>
        <v>70</v>
      </c>
    </row>
    <row r="184" spans="1:17" x14ac:dyDescent="0.2">
      <c r="A184" s="1">
        <v>44854</v>
      </c>
      <c r="B184" s="4">
        <v>208.279999</v>
      </c>
      <c r="C184" s="4">
        <v>215.550003</v>
      </c>
      <c r="D184" s="4">
        <v>202</v>
      </c>
      <c r="E184" s="4">
        <v>207.279999</v>
      </c>
      <c r="F184" s="4">
        <v>207.279999</v>
      </c>
      <c r="G184" s="4">
        <v>117798100</v>
      </c>
      <c r="H184" s="5">
        <f t="shared" si="24"/>
        <v>-6.8786982866646473E-2</v>
      </c>
      <c r="I184" s="4">
        <f t="shared" si="21"/>
        <v>0</v>
      </c>
      <c r="J184" s="4">
        <f t="shared" si="25"/>
        <v>14.759994000000006</v>
      </c>
      <c r="K184" s="4">
        <f t="shared" si="29"/>
        <v>2.3736008660422963</v>
      </c>
      <c r="L184" s="4">
        <f t="shared" si="30"/>
        <v>5.2586106855009325</v>
      </c>
      <c r="M184" s="7">
        <f t="shared" si="26"/>
        <v>0.4513741381515084</v>
      </c>
      <c r="N184" s="7">
        <f t="shared" si="27"/>
        <v>31.099778223028366</v>
      </c>
      <c r="O184" t="str">
        <f t="shared" si="28"/>
        <v/>
      </c>
      <c r="P184">
        <f t="shared" si="22"/>
        <v>30</v>
      </c>
      <c r="Q184">
        <f t="shared" si="23"/>
        <v>70</v>
      </c>
    </row>
    <row r="185" spans="1:17" x14ac:dyDescent="0.2">
      <c r="A185" s="1">
        <v>44855</v>
      </c>
      <c r="B185" s="4">
        <v>206.41999799999999</v>
      </c>
      <c r="C185" s="4">
        <v>214.66000399999999</v>
      </c>
      <c r="D185" s="4">
        <v>203.800003</v>
      </c>
      <c r="E185" s="4">
        <v>214.44000199999999</v>
      </c>
      <c r="F185" s="4">
        <v>214.44000199999999</v>
      </c>
      <c r="G185" s="4">
        <v>75713800</v>
      </c>
      <c r="H185" s="5">
        <f t="shared" si="24"/>
        <v>3.3959456856492737E-2</v>
      </c>
      <c r="I185" s="4">
        <f t="shared" si="21"/>
        <v>7.160002999999989</v>
      </c>
      <c r="J185" s="4">
        <f t="shared" si="25"/>
        <v>0</v>
      </c>
      <c r="K185" s="4">
        <f t="shared" si="29"/>
        <v>2.7154867327535603</v>
      </c>
      <c r="L185" s="4">
        <f t="shared" si="30"/>
        <v>4.8829956365365801</v>
      </c>
      <c r="M185" s="7">
        <f t="shared" si="26"/>
        <v>0.55611082517362342</v>
      </c>
      <c r="N185" s="7">
        <f t="shared" si="27"/>
        <v>35.737224892807703</v>
      </c>
      <c r="O185" t="str">
        <f t="shared" si="28"/>
        <v/>
      </c>
      <c r="P185">
        <f t="shared" si="22"/>
        <v>30</v>
      </c>
      <c r="Q185">
        <f t="shared" si="23"/>
        <v>70</v>
      </c>
    </row>
    <row r="186" spans="1:17" x14ac:dyDescent="0.2">
      <c r="A186" s="1">
        <v>44858</v>
      </c>
      <c r="B186" s="4">
        <v>205.820007</v>
      </c>
      <c r="C186" s="4">
        <v>213.5</v>
      </c>
      <c r="D186" s="4">
        <v>198.58999600000001</v>
      </c>
      <c r="E186" s="4">
        <v>211.25</v>
      </c>
      <c r="F186" s="4">
        <v>211.25</v>
      </c>
      <c r="G186" s="4">
        <v>100446800</v>
      </c>
      <c r="H186" s="5">
        <f t="shared" si="24"/>
        <v>-1.4987722048671815E-2</v>
      </c>
      <c r="I186" s="4">
        <f t="shared" si="21"/>
        <v>0</v>
      </c>
      <c r="J186" s="4">
        <f t="shared" si="25"/>
        <v>3.1900019999999927</v>
      </c>
      <c r="K186" s="4">
        <f t="shared" si="29"/>
        <v>2.5215233946997344</v>
      </c>
      <c r="L186" s="4">
        <f t="shared" si="30"/>
        <v>4.7620675196411089</v>
      </c>
      <c r="M186" s="7">
        <f t="shared" si="26"/>
        <v>0.52950181497841675</v>
      </c>
      <c r="N186" s="7">
        <f t="shared" si="27"/>
        <v>34.61923417108784</v>
      </c>
      <c r="O186" t="str">
        <f t="shared" si="28"/>
        <v/>
      </c>
      <c r="P186">
        <f t="shared" si="22"/>
        <v>30</v>
      </c>
      <c r="Q186">
        <f t="shared" si="23"/>
        <v>70</v>
      </c>
    </row>
    <row r="187" spans="1:17" x14ac:dyDescent="0.2">
      <c r="A187" s="1">
        <v>44859</v>
      </c>
      <c r="B187" s="4">
        <v>210.10000600000001</v>
      </c>
      <c r="C187" s="4">
        <v>224.35000600000001</v>
      </c>
      <c r="D187" s="4">
        <v>210</v>
      </c>
      <c r="E187" s="4">
        <v>222.41999799999999</v>
      </c>
      <c r="F187" s="4">
        <v>222.41999799999999</v>
      </c>
      <c r="G187" s="4">
        <v>96507900</v>
      </c>
      <c r="H187" s="5">
        <f t="shared" si="24"/>
        <v>5.1525211161415403E-2</v>
      </c>
      <c r="I187" s="4">
        <f t="shared" si="21"/>
        <v>11.169997999999993</v>
      </c>
      <c r="J187" s="4">
        <f t="shared" si="25"/>
        <v>0</v>
      </c>
      <c r="K187" s="4">
        <f t="shared" si="29"/>
        <v>3.1392715807926099</v>
      </c>
      <c r="L187" s="4">
        <f t="shared" si="30"/>
        <v>4.4219198396667441</v>
      </c>
      <c r="M187" s="7">
        <f t="shared" si="26"/>
        <v>0.70993407719240786</v>
      </c>
      <c r="N187" s="7">
        <f t="shared" si="27"/>
        <v>41.51821328446006</v>
      </c>
      <c r="O187" t="str">
        <f t="shared" si="28"/>
        <v/>
      </c>
      <c r="P187">
        <f t="shared" si="22"/>
        <v>30</v>
      </c>
      <c r="Q187">
        <f t="shared" si="23"/>
        <v>70</v>
      </c>
    </row>
    <row r="188" spans="1:17" x14ac:dyDescent="0.2">
      <c r="A188" s="1">
        <v>44860</v>
      </c>
      <c r="B188" s="4">
        <v>219.39999399999999</v>
      </c>
      <c r="C188" s="4">
        <v>230.60000600000001</v>
      </c>
      <c r="D188" s="4">
        <v>218.199997</v>
      </c>
      <c r="E188" s="4">
        <v>224.63999899999999</v>
      </c>
      <c r="F188" s="4">
        <v>224.63999899999999</v>
      </c>
      <c r="G188" s="4">
        <v>85012500</v>
      </c>
      <c r="H188" s="5">
        <f t="shared" si="24"/>
        <v>9.9316389871805053E-3</v>
      </c>
      <c r="I188" s="4">
        <f t="shared" si="21"/>
        <v>2.2200009999999963</v>
      </c>
      <c r="J188" s="4">
        <f t="shared" si="25"/>
        <v>0</v>
      </c>
      <c r="K188" s="4">
        <f t="shared" si="29"/>
        <v>3.0736093964502804</v>
      </c>
      <c r="L188" s="4">
        <f t="shared" si="30"/>
        <v>4.1060684225476907</v>
      </c>
      <c r="M188" s="7">
        <f t="shared" si="26"/>
        <v>0.74855289297473504</v>
      </c>
      <c r="N188" s="7">
        <f t="shared" si="27"/>
        <v>42.809851276575081</v>
      </c>
      <c r="O188" t="str">
        <f t="shared" si="28"/>
        <v/>
      </c>
      <c r="P188">
        <f t="shared" si="22"/>
        <v>30</v>
      </c>
      <c r="Q188">
        <f t="shared" si="23"/>
        <v>70</v>
      </c>
    </row>
    <row r="189" spans="1:17" x14ac:dyDescent="0.2">
      <c r="A189" s="1">
        <v>44861</v>
      </c>
      <c r="B189" s="4">
        <v>229.770004</v>
      </c>
      <c r="C189" s="4">
        <v>233.80999800000001</v>
      </c>
      <c r="D189" s="4">
        <v>222.85000600000001</v>
      </c>
      <c r="E189" s="4">
        <v>225.08999600000001</v>
      </c>
      <c r="F189" s="4">
        <v>225.08999600000001</v>
      </c>
      <c r="G189" s="4">
        <v>61638800</v>
      </c>
      <c r="H189" s="5">
        <f t="shared" si="24"/>
        <v>2.0011880691981447E-3</v>
      </c>
      <c r="I189" s="4">
        <f t="shared" si="21"/>
        <v>0.44999700000002463</v>
      </c>
      <c r="J189" s="4">
        <f t="shared" si="25"/>
        <v>0</v>
      </c>
      <c r="K189" s="4">
        <f t="shared" si="29"/>
        <v>2.8862085109895479</v>
      </c>
      <c r="L189" s="4">
        <f t="shared" si="30"/>
        <v>3.8127778209371415</v>
      </c>
      <c r="M189" s="7">
        <f t="shared" si="26"/>
        <v>0.75698313579681586</v>
      </c>
      <c r="N189" s="7">
        <f t="shared" si="27"/>
        <v>43.084257348521092</v>
      </c>
      <c r="O189" t="str">
        <f t="shared" si="28"/>
        <v/>
      </c>
      <c r="P189">
        <f t="shared" si="22"/>
        <v>30</v>
      </c>
      <c r="Q189">
        <f t="shared" si="23"/>
        <v>70</v>
      </c>
    </row>
    <row r="190" spans="1:17" x14ac:dyDescent="0.2">
      <c r="A190" s="1">
        <v>44862</v>
      </c>
      <c r="B190" s="4">
        <v>225.39999399999999</v>
      </c>
      <c r="C190" s="4">
        <v>228.86000100000001</v>
      </c>
      <c r="D190" s="4">
        <v>216.35000600000001</v>
      </c>
      <c r="E190" s="4">
        <v>228.520004</v>
      </c>
      <c r="F190" s="4">
        <v>228.520004</v>
      </c>
      <c r="G190" s="4">
        <v>69152400</v>
      </c>
      <c r="H190" s="5">
        <f t="shared" si="24"/>
        <v>1.5123446905122516E-2</v>
      </c>
      <c r="I190" s="4">
        <f t="shared" si="21"/>
        <v>3.4300079999999866</v>
      </c>
      <c r="J190" s="4">
        <f t="shared" si="25"/>
        <v>0</v>
      </c>
      <c r="K190" s="4">
        <f t="shared" si="29"/>
        <v>2.9250513316331506</v>
      </c>
      <c r="L190" s="4">
        <f t="shared" si="30"/>
        <v>3.54043654801306</v>
      </c>
      <c r="M190" s="7">
        <f t="shared" si="26"/>
        <v>0.82618380303263117</v>
      </c>
      <c r="N190" s="7">
        <f t="shared" si="27"/>
        <v>45.240999381367772</v>
      </c>
      <c r="O190" t="str">
        <f t="shared" si="28"/>
        <v/>
      </c>
      <c r="P190">
        <f t="shared" si="22"/>
        <v>30</v>
      </c>
      <c r="Q190">
        <f t="shared" si="23"/>
        <v>70</v>
      </c>
    </row>
    <row r="191" spans="1:17" x14ac:dyDescent="0.2">
      <c r="A191" s="1">
        <v>44865</v>
      </c>
      <c r="B191" s="4">
        <v>226.19000199999999</v>
      </c>
      <c r="C191" s="4">
        <v>229.85000600000001</v>
      </c>
      <c r="D191" s="4">
        <v>221.94000199999999</v>
      </c>
      <c r="E191" s="4">
        <v>227.53999300000001</v>
      </c>
      <c r="F191" s="4">
        <v>227.53999300000001</v>
      </c>
      <c r="G191" s="4">
        <v>61554300</v>
      </c>
      <c r="H191" s="5">
        <f t="shared" si="24"/>
        <v>-4.2977350124516868E-3</v>
      </c>
      <c r="I191" s="4">
        <f t="shared" si="21"/>
        <v>0</v>
      </c>
      <c r="J191" s="4">
        <f t="shared" si="25"/>
        <v>0.98001099999999042</v>
      </c>
      <c r="K191" s="4">
        <f t="shared" si="29"/>
        <v>2.716119093659354</v>
      </c>
      <c r="L191" s="4">
        <f t="shared" si="30"/>
        <v>3.3575490088692694</v>
      </c>
      <c r="M191" s="7">
        <f t="shared" si="26"/>
        <v>0.80895888235271618</v>
      </c>
      <c r="N191" s="7">
        <f t="shared" si="27"/>
        <v>44.719583747563753</v>
      </c>
      <c r="O191" t="str">
        <f t="shared" si="28"/>
        <v/>
      </c>
      <c r="P191">
        <f t="shared" si="22"/>
        <v>30</v>
      </c>
      <c r="Q191">
        <f t="shared" si="23"/>
        <v>70</v>
      </c>
    </row>
    <row r="192" spans="1:17" x14ac:dyDescent="0.2">
      <c r="A192" s="1">
        <v>44866</v>
      </c>
      <c r="B192" s="4">
        <v>234.050003</v>
      </c>
      <c r="C192" s="4">
        <v>237.39999399999999</v>
      </c>
      <c r="D192" s="4">
        <v>227.279999</v>
      </c>
      <c r="E192" s="4">
        <v>227.820007</v>
      </c>
      <c r="F192" s="4">
        <v>227.820007</v>
      </c>
      <c r="G192" s="4">
        <v>62688800</v>
      </c>
      <c r="H192" s="5">
        <f t="shared" si="24"/>
        <v>1.2298578500289335E-3</v>
      </c>
      <c r="I192" s="4">
        <f t="shared" si="21"/>
        <v>0.28001399999999421</v>
      </c>
      <c r="J192" s="4">
        <f t="shared" si="25"/>
        <v>0</v>
      </c>
      <c r="K192" s="4">
        <f t="shared" si="29"/>
        <v>2.5421115869694</v>
      </c>
      <c r="L192" s="4">
        <f t="shared" si="30"/>
        <v>3.1177240796643213</v>
      </c>
      <c r="M192" s="7">
        <f t="shared" si="26"/>
        <v>0.81537413895943722</v>
      </c>
      <c r="N192" s="7">
        <f t="shared" si="27"/>
        <v>44.914936346223662</v>
      </c>
      <c r="O192" t="str">
        <f t="shared" si="28"/>
        <v/>
      </c>
      <c r="P192">
        <f t="shared" si="22"/>
        <v>30</v>
      </c>
      <c r="Q192">
        <f t="shared" si="23"/>
        <v>70</v>
      </c>
    </row>
    <row r="193" spans="1:17" x14ac:dyDescent="0.2">
      <c r="A193" s="1">
        <v>44867</v>
      </c>
      <c r="B193" s="4">
        <v>226.03999300000001</v>
      </c>
      <c r="C193" s="4">
        <v>227.86999499999999</v>
      </c>
      <c r="D193" s="4">
        <v>214.820007</v>
      </c>
      <c r="E193" s="4">
        <v>214.979996</v>
      </c>
      <c r="F193" s="4">
        <v>214.979996</v>
      </c>
      <c r="G193" s="4">
        <v>63070300</v>
      </c>
      <c r="H193" s="5">
        <f t="shared" si="24"/>
        <v>-5.801089225924199E-2</v>
      </c>
      <c r="I193" s="4">
        <f t="shared" si="21"/>
        <v>0</v>
      </c>
      <c r="J193" s="4">
        <f t="shared" si="25"/>
        <v>12.840011000000004</v>
      </c>
      <c r="K193" s="4">
        <f t="shared" si="29"/>
        <v>2.3605321879001573</v>
      </c>
      <c r="L193" s="4">
        <f t="shared" si="30"/>
        <v>3.8121731454025847</v>
      </c>
      <c r="M193" s="7">
        <f t="shared" si="26"/>
        <v>0.61920906996234382</v>
      </c>
      <c r="N193" s="7">
        <f t="shared" si="27"/>
        <v>38.24145266038709</v>
      </c>
      <c r="O193" t="str">
        <f t="shared" si="28"/>
        <v/>
      </c>
      <c r="P193">
        <f t="shared" si="22"/>
        <v>30</v>
      </c>
      <c r="Q193">
        <f t="shared" si="23"/>
        <v>70</v>
      </c>
    </row>
    <row r="194" spans="1:17" x14ac:dyDescent="0.2">
      <c r="A194" s="1">
        <v>44868</v>
      </c>
      <c r="B194" s="4">
        <v>211.36000100000001</v>
      </c>
      <c r="C194" s="4">
        <v>221.199997</v>
      </c>
      <c r="D194" s="4">
        <v>210.13999899999999</v>
      </c>
      <c r="E194" s="4">
        <v>215.30999800000001</v>
      </c>
      <c r="F194" s="4">
        <v>215.30999800000001</v>
      </c>
      <c r="G194" s="4">
        <v>56538800</v>
      </c>
      <c r="H194" s="5">
        <f t="shared" si="24"/>
        <v>1.5338588826226604E-3</v>
      </c>
      <c r="I194" s="4">
        <f t="shared" si="21"/>
        <v>0.33000200000000746</v>
      </c>
      <c r="J194" s="4">
        <f t="shared" si="25"/>
        <v>0</v>
      </c>
      <c r="K194" s="4">
        <f t="shared" si="29"/>
        <v>2.2154943173358608</v>
      </c>
      <c r="L194" s="4">
        <f t="shared" si="30"/>
        <v>3.5398750635881142</v>
      </c>
      <c r="M194" s="7">
        <f t="shared" si="26"/>
        <v>0.6258679409691299</v>
      </c>
      <c r="N194" s="7">
        <f t="shared" si="27"/>
        <v>38.494389685552768</v>
      </c>
      <c r="O194" t="str">
        <f t="shared" si="28"/>
        <v/>
      </c>
      <c r="P194">
        <f t="shared" si="22"/>
        <v>30</v>
      </c>
      <c r="Q194">
        <f t="shared" si="23"/>
        <v>70</v>
      </c>
    </row>
    <row r="195" spans="1:17" x14ac:dyDescent="0.2">
      <c r="A195" s="1">
        <v>44869</v>
      </c>
      <c r="B195" s="4">
        <v>222.60000600000001</v>
      </c>
      <c r="C195" s="4">
        <v>223.800003</v>
      </c>
      <c r="D195" s="4">
        <v>203.08000200000001</v>
      </c>
      <c r="E195" s="4">
        <v>207.470001</v>
      </c>
      <c r="F195" s="4">
        <v>207.470001</v>
      </c>
      <c r="G195" s="4">
        <v>98622200</v>
      </c>
      <c r="H195" s="5">
        <f t="shared" si="24"/>
        <v>-3.7092085096135818E-2</v>
      </c>
      <c r="I195" s="4">
        <f t="shared" si="21"/>
        <v>0</v>
      </c>
      <c r="J195" s="4">
        <f t="shared" si="25"/>
        <v>7.839997000000011</v>
      </c>
      <c r="K195" s="4">
        <f t="shared" si="29"/>
        <v>2.0572447232404421</v>
      </c>
      <c r="L195" s="4">
        <f t="shared" si="30"/>
        <v>3.8470266304746779</v>
      </c>
      <c r="M195" s="7">
        <f t="shared" si="26"/>
        <v>0.53476227768836693</v>
      </c>
      <c r="N195" s="7">
        <f t="shared" si="27"/>
        <v>34.843329515097082</v>
      </c>
      <c r="O195" t="str">
        <f t="shared" si="28"/>
        <v/>
      </c>
      <c r="P195">
        <f t="shared" si="22"/>
        <v>30</v>
      </c>
      <c r="Q195">
        <f t="shared" si="23"/>
        <v>70</v>
      </c>
    </row>
    <row r="196" spans="1:17" x14ac:dyDescent="0.2">
      <c r="A196" s="1">
        <v>44872</v>
      </c>
      <c r="B196" s="4">
        <v>208.64999399999999</v>
      </c>
      <c r="C196" s="4">
        <v>208.89999399999999</v>
      </c>
      <c r="D196" s="4">
        <v>196.66000399999999</v>
      </c>
      <c r="E196" s="4">
        <v>197.08000200000001</v>
      </c>
      <c r="F196" s="4">
        <v>197.08000200000001</v>
      </c>
      <c r="G196" s="4">
        <v>93916500</v>
      </c>
      <c r="H196" s="5">
        <f t="shared" si="24"/>
        <v>-5.1377007901096609E-2</v>
      </c>
      <c r="I196" s="4">
        <f t="shared" si="21"/>
        <v>0</v>
      </c>
      <c r="J196" s="4">
        <f t="shared" si="25"/>
        <v>10.389998999999989</v>
      </c>
      <c r="K196" s="4">
        <f t="shared" si="29"/>
        <v>1.9102986715804104</v>
      </c>
      <c r="L196" s="4">
        <f t="shared" si="30"/>
        <v>4.3143817997264859</v>
      </c>
      <c r="M196" s="7">
        <f t="shared" si="26"/>
        <v>0.44277459906341982</v>
      </c>
      <c r="N196" s="7">
        <f t="shared" si="27"/>
        <v>30.689104129698975</v>
      </c>
      <c r="O196" t="str">
        <f t="shared" si="28"/>
        <v/>
      </c>
      <c r="P196">
        <f t="shared" si="22"/>
        <v>30</v>
      </c>
      <c r="Q196">
        <f t="shared" si="23"/>
        <v>70</v>
      </c>
    </row>
    <row r="197" spans="1:17" x14ac:dyDescent="0.2">
      <c r="A197" s="1">
        <v>44873</v>
      </c>
      <c r="B197" s="4">
        <v>194.020004</v>
      </c>
      <c r="C197" s="4">
        <v>195.199997</v>
      </c>
      <c r="D197" s="4">
        <v>186.75</v>
      </c>
      <c r="E197" s="4">
        <v>191.300003</v>
      </c>
      <c r="F197" s="4">
        <v>191.300003</v>
      </c>
      <c r="G197" s="4">
        <v>128803400</v>
      </c>
      <c r="H197" s="5">
        <f t="shared" si="24"/>
        <v>-2.9766855695543791E-2</v>
      </c>
      <c r="I197" s="4">
        <f t="shared" si="21"/>
        <v>0</v>
      </c>
      <c r="J197" s="4">
        <f t="shared" si="25"/>
        <v>5.7799990000000037</v>
      </c>
      <c r="K197" s="4">
        <f t="shared" si="29"/>
        <v>1.773848766467524</v>
      </c>
      <c r="L197" s="4">
        <f t="shared" si="30"/>
        <v>4.4190687426031658</v>
      </c>
      <c r="M197" s="7">
        <f t="shared" si="26"/>
        <v>0.4014078236362969</v>
      </c>
      <c r="N197" s="7">
        <f t="shared" si="27"/>
        <v>28.643184151401812</v>
      </c>
      <c r="O197" t="str">
        <f t="shared" si="28"/>
        <v>Oversold</v>
      </c>
      <c r="P197">
        <f t="shared" si="22"/>
        <v>30</v>
      </c>
      <c r="Q197">
        <f t="shared" si="23"/>
        <v>70</v>
      </c>
    </row>
    <row r="198" spans="1:17" x14ac:dyDescent="0.2">
      <c r="A198" s="1">
        <v>44874</v>
      </c>
      <c r="B198" s="4">
        <v>190.779999</v>
      </c>
      <c r="C198" s="4">
        <v>195.88999899999999</v>
      </c>
      <c r="D198" s="4">
        <v>177.11999499999999</v>
      </c>
      <c r="E198" s="4">
        <v>177.58999600000001</v>
      </c>
      <c r="F198" s="4">
        <v>177.58999600000001</v>
      </c>
      <c r="G198" s="4">
        <v>127062700</v>
      </c>
      <c r="H198" s="5">
        <f t="shared" si="24"/>
        <v>-7.4365391985668869E-2</v>
      </c>
      <c r="I198" s="4">
        <f t="shared" si="21"/>
        <v>0</v>
      </c>
      <c r="J198" s="4">
        <f t="shared" si="25"/>
        <v>13.71000699999999</v>
      </c>
      <c r="K198" s="4">
        <f t="shared" si="29"/>
        <v>1.647145283148415</v>
      </c>
      <c r="L198" s="4">
        <f t="shared" si="30"/>
        <v>5.0827071895600824</v>
      </c>
      <c r="M198" s="7">
        <f t="shared" si="26"/>
        <v>0.32406849769580737</v>
      </c>
      <c r="N198" s="7">
        <f t="shared" si="27"/>
        <v>24.475206400557312</v>
      </c>
      <c r="O198" t="str">
        <f t="shared" si="28"/>
        <v>Oversold</v>
      </c>
      <c r="P198">
        <f t="shared" si="22"/>
        <v>30</v>
      </c>
      <c r="Q198">
        <f t="shared" si="23"/>
        <v>70</v>
      </c>
    </row>
    <row r="199" spans="1:17" x14ac:dyDescent="0.2">
      <c r="A199" s="1">
        <v>44875</v>
      </c>
      <c r="B199" s="4">
        <v>189.89999399999999</v>
      </c>
      <c r="C199" s="4">
        <v>191</v>
      </c>
      <c r="D199" s="4">
        <v>180.029999</v>
      </c>
      <c r="E199" s="4">
        <v>190.720001</v>
      </c>
      <c r="F199" s="4">
        <v>190.720001</v>
      </c>
      <c r="G199" s="4">
        <v>132703000</v>
      </c>
      <c r="H199" s="5">
        <f t="shared" si="24"/>
        <v>7.1328888977560637E-2</v>
      </c>
      <c r="I199" s="4">
        <f t="shared" si="21"/>
        <v>13.130004999999983</v>
      </c>
      <c r="J199" s="4">
        <f t="shared" si="25"/>
        <v>0</v>
      </c>
      <c r="K199" s="4">
        <f t="shared" si="29"/>
        <v>2.467349548637813</v>
      </c>
      <c r="L199" s="4">
        <f t="shared" si="30"/>
        <v>4.7196566760200769</v>
      </c>
      <c r="M199" s="7">
        <f t="shared" si="26"/>
        <v>0.52278157459504948</v>
      </c>
      <c r="N199" s="7">
        <f t="shared" si="27"/>
        <v>34.330700037139067</v>
      </c>
      <c r="O199" t="str">
        <f t="shared" si="28"/>
        <v/>
      </c>
      <c r="P199">
        <f t="shared" si="22"/>
        <v>30</v>
      </c>
      <c r="Q199">
        <f t="shared" si="23"/>
        <v>70</v>
      </c>
    </row>
    <row r="200" spans="1:17" x14ac:dyDescent="0.2">
      <c r="A200" s="1">
        <v>44876</v>
      </c>
      <c r="B200" s="4">
        <v>186</v>
      </c>
      <c r="C200" s="4">
        <v>196.520004</v>
      </c>
      <c r="D200" s="4">
        <v>182.58999600000001</v>
      </c>
      <c r="E200" s="4">
        <v>195.970001</v>
      </c>
      <c r="F200" s="4">
        <v>195.970001</v>
      </c>
      <c r="G200" s="4">
        <v>114403600</v>
      </c>
      <c r="H200" s="5">
        <f t="shared" si="24"/>
        <v>2.7155202273511203E-2</v>
      </c>
      <c r="I200" s="4">
        <f t="shared" ref="I200:I258" si="31">IF($E200 - $E199 &lt; 0, 0, $E200 - $E199)</f>
        <v>5.25</v>
      </c>
      <c r="J200" s="4">
        <f t="shared" si="25"/>
        <v>0</v>
      </c>
      <c r="K200" s="4">
        <f t="shared" si="29"/>
        <v>2.6661102951636835</v>
      </c>
      <c r="L200" s="4">
        <f t="shared" si="30"/>
        <v>4.382538342018643</v>
      </c>
      <c r="M200" s="7">
        <f t="shared" si="26"/>
        <v>0.60834842438267067</v>
      </c>
      <c r="N200" s="7">
        <f t="shared" si="27"/>
        <v>37.824417592610374</v>
      </c>
      <c r="O200" t="str">
        <f t="shared" si="28"/>
        <v/>
      </c>
      <c r="P200">
        <f t="shared" ref="P200:P258" si="32">$F$4</f>
        <v>30</v>
      </c>
      <c r="Q200">
        <f t="shared" ref="Q200:Q258" si="33">$F$3</f>
        <v>70</v>
      </c>
    </row>
    <row r="201" spans="1:17" x14ac:dyDescent="0.2">
      <c r="A201" s="1">
        <v>44879</v>
      </c>
      <c r="B201" s="4">
        <v>192.770004</v>
      </c>
      <c r="C201" s="4">
        <v>195.729996</v>
      </c>
      <c r="D201" s="4">
        <v>186.33999600000001</v>
      </c>
      <c r="E201" s="4">
        <v>190.949997</v>
      </c>
      <c r="F201" s="4">
        <v>190.949997</v>
      </c>
      <c r="G201" s="4">
        <v>92226600</v>
      </c>
      <c r="H201" s="5">
        <f t="shared" ref="H201:H258" si="34">LN($E201/$E200)</f>
        <v>-2.5949993433178626E-2</v>
      </c>
      <c r="I201" s="4">
        <f t="shared" si="31"/>
        <v>0</v>
      </c>
      <c r="J201" s="4">
        <f t="shared" ref="J201:J258" si="35">IF($E201 - $E200 &gt; 0, 0, ABS($E201-$E200))</f>
        <v>5.0200040000000001</v>
      </c>
      <c r="K201" s="4">
        <f t="shared" si="29"/>
        <v>2.4756738455091347</v>
      </c>
      <c r="L201" s="4">
        <f t="shared" si="30"/>
        <v>4.4280716033030254</v>
      </c>
      <c r="M201" s="7">
        <f t="shared" si="26"/>
        <v>0.55908622698478017</v>
      </c>
      <c r="N201" s="7">
        <f t="shared" si="27"/>
        <v>35.859865689791505</v>
      </c>
      <c r="O201" t="str">
        <f t="shared" si="28"/>
        <v/>
      </c>
      <c r="P201">
        <f t="shared" si="32"/>
        <v>30</v>
      </c>
      <c r="Q201">
        <f t="shared" si="33"/>
        <v>70</v>
      </c>
    </row>
    <row r="202" spans="1:17" x14ac:dyDescent="0.2">
      <c r="A202" s="1">
        <v>44880</v>
      </c>
      <c r="B202" s="4">
        <v>195.88000500000001</v>
      </c>
      <c r="C202" s="4">
        <v>200.820007</v>
      </c>
      <c r="D202" s="4">
        <v>192.05999800000001</v>
      </c>
      <c r="E202" s="4">
        <v>194.41999799999999</v>
      </c>
      <c r="F202" s="4">
        <v>194.41999799999999</v>
      </c>
      <c r="G202" s="4">
        <v>91293800</v>
      </c>
      <c r="H202" s="5">
        <f t="shared" si="34"/>
        <v>1.8009159145309359E-2</v>
      </c>
      <c r="I202" s="4">
        <f t="shared" si="31"/>
        <v>3.4700009999999963</v>
      </c>
      <c r="J202" s="4">
        <f t="shared" si="35"/>
        <v>0</v>
      </c>
      <c r="K202" s="4">
        <f t="shared" si="29"/>
        <v>2.5466972136870534</v>
      </c>
      <c r="L202" s="4">
        <f t="shared" si="30"/>
        <v>4.1117807744956663</v>
      </c>
      <c r="M202" s="7">
        <f t="shared" si="26"/>
        <v>0.61936600061062852</v>
      </c>
      <c r="N202" s="7">
        <f t="shared" si="27"/>
        <v>38.247437600707855</v>
      </c>
      <c r="O202" t="str">
        <f t="shared" si="28"/>
        <v/>
      </c>
      <c r="P202">
        <f t="shared" si="32"/>
        <v>30</v>
      </c>
      <c r="Q202">
        <f t="shared" si="33"/>
        <v>70</v>
      </c>
    </row>
    <row r="203" spans="1:17" x14ac:dyDescent="0.2">
      <c r="A203" s="1">
        <v>44881</v>
      </c>
      <c r="B203" s="4">
        <v>191.509995</v>
      </c>
      <c r="C203" s="4">
        <v>192.570007</v>
      </c>
      <c r="D203" s="4">
        <v>185.66000399999999</v>
      </c>
      <c r="E203" s="4">
        <v>186.91999799999999</v>
      </c>
      <c r="F203" s="4">
        <v>186.91999799999999</v>
      </c>
      <c r="G203" s="4">
        <v>66567600</v>
      </c>
      <c r="H203" s="5">
        <f t="shared" si="34"/>
        <v>-3.9340049973454631E-2</v>
      </c>
      <c r="I203" s="4">
        <f t="shared" si="31"/>
        <v>0</v>
      </c>
      <c r="J203" s="4">
        <f t="shared" si="35"/>
        <v>7.5</v>
      </c>
      <c r="K203" s="4">
        <f t="shared" si="29"/>
        <v>2.3647902698522638</v>
      </c>
      <c r="L203" s="4">
        <f t="shared" si="30"/>
        <v>4.3537964334602615</v>
      </c>
      <c r="M203" s="7">
        <f t="shared" si="26"/>
        <v>0.54315591139680419</v>
      </c>
      <c r="N203" s="7">
        <f t="shared" si="27"/>
        <v>35.197733902672269</v>
      </c>
      <c r="O203" t="str">
        <f t="shared" si="28"/>
        <v/>
      </c>
      <c r="P203">
        <f t="shared" si="32"/>
        <v>30</v>
      </c>
      <c r="Q203">
        <f t="shared" si="33"/>
        <v>70</v>
      </c>
    </row>
    <row r="204" spans="1:17" x14ac:dyDescent="0.2">
      <c r="A204" s="1">
        <v>44882</v>
      </c>
      <c r="B204" s="4">
        <v>183.96000699999999</v>
      </c>
      <c r="C204" s="4">
        <v>186.16000399999999</v>
      </c>
      <c r="D204" s="4">
        <v>180.89999399999999</v>
      </c>
      <c r="E204" s="4">
        <v>183.16999799999999</v>
      </c>
      <c r="F204" s="4">
        <v>183.16999799999999</v>
      </c>
      <c r="G204" s="4">
        <v>64336000</v>
      </c>
      <c r="H204" s="5">
        <f t="shared" si="34"/>
        <v>-2.0266034679153763E-2</v>
      </c>
      <c r="I204" s="4">
        <f t="shared" si="31"/>
        <v>0</v>
      </c>
      <c r="J204" s="4">
        <f t="shared" si="35"/>
        <v>3.75</v>
      </c>
      <c r="K204" s="4">
        <f t="shared" si="29"/>
        <v>2.1958766791485305</v>
      </c>
      <c r="L204" s="4">
        <f t="shared" si="30"/>
        <v>4.3106681167845284</v>
      </c>
      <c r="M204" s="7">
        <f t="shared" si="26"/>
        <v>0.50940518259765921</v>
      </c>
      <c r="N204" s="7">
        <f t="shared" si="27"/>
        <v>33.748736818365899</v>
      </c>
      <c r="O204" t="str">
        <f t="shared" si="28"/>
        <v/>
      </c>
      <c r="P204">
        <f t="shared" si="32"/>
        <v>30</v>
      </c>
      <c r="Q204">
        <f t="shared" si="33"/>
        <v>70</v>
      </c>
    </row>
    <row r="205" spans="1:17" x14ac:dyDescent="0.2">
      <c r="A205" s="1">
        <v>44883</v>
      </c>
      <c r="B205" s="4">
        <v>185.050003</v>
      </c>
      <c r="C205" s="4">
        <v>185.19000199999999</v>
      </c>
      <c r="D205" s="4">
        <v>176.550003</v>
      </c>
      <c r="E205" s="4">
        <v>180.19000199999999</v>
      </c>
      <c r="F205" s="4">
        <v>180.19000199999999</v>
      </c>
      <c r="G205" s="4">
        <v>76048900</v>
      </c>
      <c r="H205" s="5">
        <f t="shared" si="34"/>
        <v>-1.640281161518909E-2</v>
      </c>
      <c r="I205" s="4">
        <f t="shared" si="31"/>
        <v>0</v>
      </c>
      <c r="J205" s="4">
        <f t="shared" si="35"/>
        <v>2.9799959999999999</v>
      </c>
      <c r="K205" s="4">
        <f t="shared" si="29"/>
        <v>2.0390283449236355</v>
      </c>
      <c r="L205" s="4">
        <f t="shared" si="30"/>
        <v>4.215620108442776</v>
      </c>
      <c r="M205" s="7">
        <f t="shared" si="26"/>
        <v>0.48368408264302543</v>
      </c>
      <c r="N205" s="7">
        <f t="shared" si="27"/>
        <v>32.600207032038369</v>
      </c>
      <c r="O205" t="str">
        <f t="shared" si="28"/>
        <v/>
      </c>
      <c r="P205">
        <f t="shared" si="32"/>
        <v>30</v>
      </c>
      <c r="Q205">
        <f t="shared" si="33"/>
        <v>70</v>
      </c>
    </row>
    <row r="206" spans="1:17" x14ac:dyDescent="0.2">
      <c r="A206" s="1">
        <v>44886</v>
      </c>
      <c r="B206" s="4">
        <v>175.85000600000001</v>
      </c>
      <c r="C206" s="4">
        <v>176.770004</v>
      </c>
      <c r="D206" s="4">
        <v>167.53999300000001</v>
      </c>
      <c r="E206" s="4">
        <v>167.86999499999999</v>
      </c>
      <c r="F206" s="4">
        <v>167.86999499999999</v>
      </c>
      <c r="G206" s="4">
        <v>92882700</v>
      </c>
      <c r="H206" s="5">
        <f t="shared" si="34"/>
        <v>-7.0822020288748427E-2</v>
      </c>
      <c r="I206" s="4">
        <f t="shared" si="31"/>
        <v>0</v>
      </c>
      <c r="J206" s="4">
        <f t="shared" si="35"/>
        <v>12.320007000000004</v>
      </c>
      <c r="K206" s="4">
        <f t="shared" si="29"/>
        <v>1.8933834631433759</v>
      </c>
      <c r="L206" s="4">
        <f t="shared" si="30"/>
        <v>4.7945048864111488</v>
      </c>
      <c r="M206" s="7">
        <f t="shared" si="26"/>
        <v>0.39490698372416055</v>
      </c>
      <c r="N206" s="7">
        <f t="shared" si="27"/>
        <v>28.310632058764753</v>
      </c>
      <c r="O206" t="str">
        <f t="shared" si="28"/>
        <v>Oversold</v>
      </c>
      <c r="P206">
        <f t="shared" si="32"/>
        <v>30</v>
      </c>
      <c r="Q206">
        <f t="shared" si="33"/>
        <v>70</v>
      </c>
    </row>
    <row r="207" spans="1:17" x14ac:dyDescent="0.2">
      <c r="A207" s="1">
        <v>44887</v>
      </c>
      <c r="B207" s="4">
        <v>168.63000500000001</v>
      </c>
      <c r="C207" s="4">
        <v>170.91999799999999</v>
      </c>
      <c r="D207" s="4">
        <v>166.19000199999999</v>
      </c>
      <c r="E207" s="4">
        <v>169.91000399999999</v>
      </c>
      <c r="F207" s="4">
        <v>169.91000399999999</v>
      </c>
      <c r="G207" s="4">
        <v>78452300</v>
      </c>
      <c r="H207" s="5">
        <f t="shared" si="34"/>
        <v>1.2079068090172666E-2</v>
      </c>
      <c r="I207" s="4">
        <f t="shared" si="31"/>
        <v>2.0400089999999977</v>
      </c>
      <c r="J207" s="4">
        <f t="shared" si="35"/>
        <v>0</v>
      </c>
      <c r="K207" s="4">
        <f t="shared" si="29"/>
        <v>1.9038567157759918</v>
      </c>
      <c r="L207" s="4">
        <f t="shared" si="30"/>
        <v>4.4520402516674951</v>
      </c>
      <c r="M207" s="7">
        <f t="shared" si="26"/>
        <v>0.42763690536331278</v>
      </c>
      <c r="N207" s="7">
        <f t="shared" si="27"/>
        <v>29.954178387850334</v>
      </c>
      <c r="O207" t="str">
        <f t="shared" si="28"/>
        <v>Oversold</v>
      </c>
      <c r="P207">
        <f t="shared" si="32"/>
        <v>30</v>
      </c>
      <c r="Q207">
        <f t="shared" si="33"/>
        <v>70</v>
      </c>
    </row>
    <row r="208" spans="1:17" x14ac:dyDescent="0.2">
      <c r="A208" s="1">
        <v>44888</v>
      </c>
      <c r="B208" s="4">
        <v>173.570007</v>
      </c>
      <c r="C208" s="4">
        <v>183.61999499999999</v>
      </c>
      <c r="D208" s="4">
        <v>172.5</v>
      </c>
      <c r="E208" s="4">
        <v>183.199997</v>
      </c>
      <c r="F208" s="4">
        <v>183.199997</v>
      </c>
      <c r="G208" s="4">
        <v>109536700</v>
      </c>
      <c r="H208" s="5">
        <f t="shared" si="34"/>
        <v>7.5309527224941816E-2</v>
      </c>
      <c r="I208" s="4">
        <f t="shared" si="31"/>
        <v>13.28999300000001</v>
      </c>
      <c r="J208" s="4">
        <f t="shared" si="35"/>
        <v>0</v>
      </c>
      <c r="K208" s="4">
        <f t="shared" si="29"/>
        <v>2.7171521646491357</v>
      </c>
      <c r="L208" s="4">
        <f t="shared" si="30"/>
        <v>4.1340373765483882</v>
      </c>
      <c r="M208" s="7">
        <f t="shared" si="26"/>
        <v>0.65726357000617019</v>
      </c>
      <c r="N208" s="7">
        <f t="shared" si="27"/>
        <v>39.659567850376575</v>
      </c>
      <c r="O208" t="str">
        <f t="shared" si="28"/>
        <v/>
      </c>
      <c r="P208">
        <f t="shared" si="32"/>
        <v>30</v>
      </c>
      <c r="Q208">
        <f t="shared" si="33"/>
        <v>70</v>
      </c>
    </row>
    <row r="209" spans="1:17" x14ac:dyDescent="0.2">
      <c r="A209" s="1">
        <v>44890</v>
      </c>
      <c r="B209" s="4">
        <v>185.05999800000001</v>
      </c>
      <c r="C209" s="4">
        <v>185.199997</v>
      </c>
      <c r="D209" s="4">
        <v>180.63000500000001</v>
      </c>
      <c r="E209" s="4">
        <v>182.86000100000001</v>
      </c>
      <c r="F209" s="4">
        <v>182.86000100000001</v>
      </c>
      <c r="G209" s="4">
        <v>50672700</v>
      </c>
      <c r="H209" s="5">
        <f t="shared" si="34"/>
        <v>-1.8575976595388382E-3</v>
      </c>
      <c r="I209" s="4">
        <f t="shared" si="31"/>
        <v>0</v>
      </c>
      <c r="J209" s="4">
        <f t="shared" si="35"/>
        <v>0.33999599999998509</v>
      </c>
      <c r="K209" s="4">
        <f t="shared" si="29"/>
        <v>2.5230698671741973</v>
      </c>
      <c r="L209" s="4">
        <f t="shared" si="30"/>
        <v>3.8630344210806453</v>
      </c>
      <c r="M209" s="7">
        <f t="shared" si="26"/>
        <v>0.65313160385156332</v>
      </c>
      <c r="N209" s="7">
        <f t="shared" si="27"/>
        <v>39.508748264799905</v>
      </c>
      <c r="O209" t="str">
        <f t="shared" si="28"/>
        <v/>
      </c>
      <c r="P209">
        <f t="shared" si="32"/>
        <v>30</v>
      </c>
      <c r="Q209">
        <f t="shared" si="33"/>
        <v>70</v>
      </c>
    </row>
    <row r="210" spans="1:17" x14ac:dyDescent="0.2">
      <c r="A210" s="1">
        <v>44893</v>
      </c>
      <c r="B210" s="4">
        <v>179.96000699999999</v>
      </c>
      <c r="C210" s="4">
        <v>188.5</v>
      </c>
      <c r="D210" s="4">
        <v>179</v>
      </c>
      <c r="E210" s="4">
        <v>182.91999799999999</v>
      </c>
      <c r="F210" s="4">
        <v>182.91999799999999</v>
      </c>
      <c r="G210" s="4">
        <v>92905200</v>
      </c>
      <c r="H210" s="5">
        <f t="shared" si="34"/>
        <v>3.2804965116761897E-4</v>
      </c>
      <c r="I210" s="4">
        <f t="shared" si="31"/>
        <v>5.9996999999981426E-2</v>
      </c>
      <c r="J210" s="4">
        <f t="shared" si="35"/>
        <v>0</v>
      </c>
      <c r="K210" s="4">
        <f t="shared" si="29"/>
        <v>2.3471360909474677</v>
      </c>
      <c r="L210" s="4">
        <f t="shared" si="30"/>
        <v>3.5871033910034562</v>
      </c>
      <c r="M210" s="7">
        <f t="shared" si="26"/>
        <v>0.6543263003888159</v>
      </c>
      <c r="N210" s="7">
        <f t="shared" si="27"/>
        <v>39.552432929043661</v>
      </c>
      <c r="O210" t="str">
        <f t="shared" si="28"/>
        <v/>
      </c>
      <c r="P210">
        <f t="shared" si="32"/>
        <v>30</v>
      </c>
      <c r="Q210">
        <f t="shared" si="33"/>
        <v>70</v>
      </c>
    </row>
    <row r="211" spans="1:17" x14ac:dyDescent="0.2">
      <c r="A211" s="1">
        <v>44894</v>
      </c>
      <c r="B211" s="4">
        <v>184.990005</v>
      </c>
      <c r="C211" s="4">
        <v>186.38000500000001</v>
      </c>
      <c r="D211" s="4">
        <v>178.75</v>
      </c>
      <c r="E211" s="4">
        <v>180.83000200000001</v>
      </c>
      <c r="F211" s="4">
        <v>180.83000200000001</v>
      </c>
      <c r="G211" s="4">
        <v>83357100</v>
      </c>
      <c r="H211" s="5">
        <f t="shared" si="34"/>
        <v>-1.1491513399112878E-2</v>
      </c>
      <c r="I211" s="4">
        <f t="shared" si="31"/>
        <v>0</v>
      </c>
      <c r="J211" s="4">
        <f t="shared" si="35"/>
        <v>2.0899959999999851</v>
      </c>
      <c r="K211" s="4">
        <f t="shared" si="29"/>
        <v>2.1794835130226486</v>
      </c>
      <c r="L211" s="4">
        <f t="shared" si="30"/>
        <v>3.4801671487889223</v>
      </c>
      <c r="M211" s="7">
        <f t="shared" si="26"/>
        <v>0.62625828583581</v>
      </c>
      <c r="N211" s="7">
        <f t="shared" si="27"/>
        <v>38.509152653690968</v>
      </c>
      <c r="O211" t="str">
        <f t="shared" si="28"/>
        <v/>
      </c>
      <c r="P211">
        <f t="shared" si="32"/>
        <v>30</v>
      </c>
      <c r="Q211">
        <f t="shared" si="33"/>
        <v>70</v>
      </c>
    </row>
    <row r="212" spans="1:17" x14ac:dyDescent="0.2">
      <c r="A212" s="1">
        <v>44895</v>
      </c>
      <c r="B212" s="4">
        <v>182.429993</v>
      </c>
      <c r="C212" s="4">
        <v>194.759995</v>
      </c>
      <c r="D212" s="4">
        <v>180.63000500000001</v>
      </c>
      <c r="E212" s="4">
        <v>194.699997</v>
      </c>
      <c r="F212" s="4">
        <v>194.699997</v>
      </c>
      <c r="G212" s="4">
        <v>109186400</v>
      </c>
      <c r="H212" s="5">
        <f t="shared" si="34"/>
        <v>7.3902522512833316E-2</v>
      </c>
      <c r="I212" s="4">
        <f t="shared" si="31"/>
        <v>13.869994999999989</v>
      </c>
      <c r="J212" s="4">
        <f t="shared" si="35"/>
        <v>0</v>
      </c>
      <c r="K212" s="4">
        <f t="shared" si="29"/>
        <v>3.0145200478067444</v>
      </c>
      <c r="L212" s="4">
        <f t="shared" si="30"/>
        <v>3.2315837810182848</v>
      </c>
      <c r="M212" s="7">
        <f t="shared" si="26"/>
        <v>0.93283054133192156</v>
      </c>
      <c r="N212" s="7">
        <f t="shared" si="27"/>
        <v>48.262406940709049</v>
      </c>
      <c r="O212" t="str">
        <f t="shared" si="28"/>
        <v/>
      </c>
      <c r="P212">
        <f t="shared" si="32"/>
        <v>30</v>
      </c>
      <c r="Q212">
        <f t="shared" si="33"/>
        <v>70</v>
      </c>
    </row>
    <row r="213" spans="1:17" x14ac:dyDescent="0.2">
      <c r="A213" s="1">
        <v>44896</v>
      </c>
      <c r="B213" s="4">
        <v>197.08000200000001</v>
      </c>
      <c r="C213" s="4">
        <v>198.91999799999999</v>
      </c>
      <c r="D213" s="4">
        <v>191.800003</v>
      </c>
      <c r="E213" s="4">
        <v>194.699997</v>
      </c>
      <c r="F213" s="4">
        <v>194.699997</v>
      </c>
      <c r="G213" s="4">
        <v>80046200</v>
      </c>
      <c r="H213" s="5">
        <f t="shared" si="34"/>
        <v>0</v>
      </c>
      <c r="I213" s="4">
        <f t="shared" si="31"/>
        <v>0</v>
      </c>
      <c r="J213" s="4">
        <f t="shared" si="35"/>
        <v>0</v>
      </c>
      <c r="K213" s="4">
        <f t="shared" si="29"/>
        <v>2.7991971872491197</v>
      </c>
      <c r="L213" s="4">
        <f t="shared" si="30"/>
        <v>3.0007563680884073</v>
      </c>
      <c r="M213" s="7">
        <f t="shared" si="26"/>
        <v>0.93283054133192156</v>
      </c>
      <c r="N213" s="7">
        <f t="shared" si="27"/>
        <v>48.262406940709049</v>
      </c>
      <c r="O213" t="str">
        <f t="shared" si="28"/>
        <v/>
      </c>
      <c r="P213">
        <f t="shared" si="32"/>
        <v>30</v>
      </c>
      <c r="Q213">
        <f t="shared" si="33"/>
        <v>70</v>
      </c>
    </row>
    <row r="214" spans="1:17" x14ac:dyDescent="0.2">
      <c r="A214" s="1">
        <v>44897</v>
      </c>
      <c r="B214" s="4">
        <v>191.779999</v>
      </c>
      <c r="C214" s="4">
        <v>196.25</v>
      </c>
      <c r="D214" s="4">
        <v>191.11000100000001</v>
      </c>
      <c r="E214" s="4">
        <v>194.86000100000001</v>
      </c>
      <c r="F214" s="4">
        <v>194.86000100000001</v>
      </c>
      <c r="G214" s="4">
        <v>73645900</v>
      </c>
      <c r="H214" s="5">
        <f t="shared" si="34"/>
        <v>8.2146015925148232E-4</v>
      </c>
      <c r="I214" s="4">
        <f t="shared" si="31"/>
        <v>0.16000400000001491</v>
      </c>
      <c r="J214" s="4">
        <f t="shared" si="35"/>
        <v>0</v>
      </c>
      <c r="K214" s="4">
        <f t="shared" si="29"/>
        <v>2.6106833881598979</v>
      </c>
      <c r="L214" s="4">
        <f t="shared" si="30"/>
        <v>2.7864166275106639</v>
      </c>
      <c r="M214" s="7">
        <f t="shared" ref="M214:M258" si="36">($K214/$L214)</f>
        <v>0.93693217388393102</v>
      </c>
      <c r="N214" s="7">
        <f t="shared" ref="N214:N258" si="37">100 - (100/(1 + $M214))</f>
        <v>48.371966066586481</v>
      </c>
      <c r="O214" t="str">
        <f t="shared" ref="O214:O258" si="38">IF($N214 &lt; F$4, "Oversold", IF($N214 &gt; F$3, "Overbought", ""))</f>
        <v/>
      </c>
      <c r="P214">
        <f t="shared" si="32"/>
        <v>30</v>
      </c>
      <c r="Q214">
        <f t="shared" si="33"/>
        <v>70</v>
      </c>
    </row>
    <row r="215" spans="1:17" x14ac:dyDescent="0.2">
      <c r="A215" s="1">
        <v>44900</v>
      </c>
      <c r="B215" s="4">
        <v>189.44000199999999</v>
      </c>
      <c r="C215" s="4">
        <v>191.270004</v>
      </c>
      <c r="D215" s="4">
        <v>180.550003</v>
      </c>
      <c r="E215" s="4">
        <v>182.449997</v>
      </c>
      <c r="F215" s="4">
        <v>182.449997</v>
      </c>
      <c r="G215" s="4">
        <v>93122700</v>
      </c>
      <c r="H215" s="5">
        <f t="shared" si="34"/>
        <v>-6.5805210689489385E-2</v>
      </c>
      <c r="I215" s="4">
        <f t="shared" si="31"/>
        <v>0</v>
      </c>
      <c r="J215" s="4">
        <f t="shared" si="35"/>
        <v>12.410004000000015</v>
      </c>
      <c r="K215" s="4">
        <f t="shared" ref="K215:K258" si="39">((($K214 * 13) + I215)/ 14)</f>
        <v>2.4242060032913337</v>
      </c>
      <c r="L215" s="4">
        <f t="shared" ref="L215:L258" si="40">((($L214 * 13) + J215)/ 14)</f>
        <v>3.4738157255456175</v>
      </c>
      <c r="M215" s="7">
        <f t="shared" si="36"/>
        <v>0.69785106488645821</v>
      </c>
      <c r="N215" s="7">
        <f t="shared" si="37"/>
        <v>41.102018858946629</v>
      </c>
      <c r="O215" t="str">
        <f t="shared" si="38"/>
        <v/>
      </c>
      <c r="P215">
        <f t="shared" si="32"/>
        <v>30</v>
      </c>
      <c r="Q215">
        <f t="shared" si="33"/>
        <v>70</v>
      </c>
    </row>
    <row r="216" spans="1:17" x14ac:dyDescent="0.2">
      <c r="A216" s="1">
        <v>44901</v>
      </c>
      <c r="B216" s="4">
        <v>181.220001</v>
      </c>
      <c r="C216" s="4">
        <v>183.64999399999999</v>
      </c>
      <c r="D216" s="4">
        <v>175.33000200000001</v>
      </c>
      <c r="E216" s="4">
        <v>179.820007</v>
      </c>
      <c r="F216" s="4">
        <v>179.820007</v>
      </c>
      <c r="G216" s="4">
        <v>92150800</v>
      </c>
      <c r="H216" s="5">
        <f t="shared" si="34"/>
        <v>-1.4519756955152622E-2</v>
      </c>
      <c r="I216" s="4">
        <f t="shared" si="31"/>
        <v>0</v>
      </c>
      <c r="J216" s="4">
        <f t="shared" si="35"/>
        <v>2.6299899999999923</v>
      </c>
      <c r="K216" s="4">
        <f t="shared" si="39"/>
        <v>2.2510484316276669</v>
      </c>
      <c r="L216" s="4">
        <f t="shared" si="40"/>
        <v>3.4135424594352157</v>
      </c>
      <c r="M216" s="7">
        <f t="shared" si="36"/>
        <v>0.65944644262608998</v>
      </c>
      <c r="N216" s="7">
        <f t="shared" si="37"/>
        <v>39.738940991823128</v>
      </c>
      <c r="O216" t="str">
        <f t="shared" si="38"/>
        <v/>
      </c>
      <c r="P216">
        <f t="shared" si="32"/>
        <v>30</v>
      </c>
      <c r="Q216">
        <f t="shared" si="33"/>
        <v>70</v>
      </c>
    </row>
    <row r="217" spans="1:17" x14ac:dyDescent="0.2">
      <c r="A217" s="1">
        <v>44902</v>
      </c>
      <c r="B217" s="4">
        <v>175.029999</v>
      </c>
      <c r="C217" s="4">
        <v>179.38000500000001</v>
      </c>
      <c r="D217" s="4">
        <v>172.220001</v>
      </c>
      <c r="E217" s="4">
        <v>174.03999300000001</v>
      </c>
      <c r="F217" s="4">
        <v>174.03999300000001</v>
      </c>
      <c r="G217" s="4">
        <v>84213300</v>
      </c>
      <c r="H217" s="5">
        <f t="shared" si="34"/>
        <v>-3.2671271852603101E-2</v>
      </c>
      <c r="I217" s="4">
        <f t="shared" si="31"/>
        <v>0</v>
      </c>
      <c r="J217" s="4">
        <f t="shared" si="35"/>
        <v>5.7800139999999942</v>
      </c>
      <c r="K217" s="4">
        <f t="shared" si="39"/>
        <v>2.0902592579399761</v>
      </c>
      <c r="L217" s="4">
        <f t="shared" si="40"/>
        <v>3.5825761409041283</v>
      </c>
      <c r="M217" s="7">
        <f t="shared" si="36"/>
        <v>0.58345145385031816</v>
      </c>
      <c r="N217" s="7">
        <f t="shared" si="37"/>
        <v>36.846816644210875</v>
      </c>
      <c r="O217" t="str">
        <f t="shared" si="38"/>
        <v/>
      </c>
      <c r="P217">
        <f t="shared" si="32"/>
        <v>30</v>
      </c>
      <c r="Q217">
        <f t="shared" si="33"/>
        <v>70</v>
      </c>
    </row>
    <row r="218" spans="1:17" x14ac:dyDescent="0.2">
      <c r="A218" s="1">
        <v>44903</v>
      </c>
      <c r="B218" s="4">
        <v>172.199997</v>
      </c>
      <c r="C218" s="4">
        <v>175.199997</v>
      </c>
      <c r="D218" s="4">
        <v>169.05999800000001</v>
      </c>
      <c r="E218" s="4">
        <v>173.44000199999999</v>
      </c>
      <c r="F218" s="4">
        <v>173.44000199999999</v>
      </c>
      <c r="G218" s="4">
        <v>97624500</v>
      </c>
      <c r="H218" s="5">
        <f t="shared" si="34"/>
        <v>-3.4533878491931338E-3</v>
      </c>
      <c r="I218" s="4">
        <f t="shared" si="31"/>
        <v>0</v>
      </c>
      <c r="J218" s="4">
        <f t="shared" si="35"/>
        <v>0.59999100000001704</v>
      </c>
      <c r="K218" s="4">
        <f t="shared" si="39"/>
        <v>1.9409550252299776</v>
      </c>
      <c r="L218" s="4">
        <f t="shared" si="40"/>
        <v>3.3695343451252633</v>
      </c>
      <c r="M218" s="7">
        <f t="shared" si="36"/>
        <v>0.57603063997195203</v>
      </c>
      <c r="N218" s="7">
        <f t="shared" si="37"/>
        <v>36.549456930748725</v>
      </c>
      <c r="O218" t="str">
        <f t="shared" si="38"/>
        <v/>
      </c>
      <c r="P218">
        <f t="shared" si="32"/>
        <v>30</v>
      </c>
      <c r="Q218">
        <f t="shared" si="33"/>
        <v>70</v>
      </c>
    </row>
    <row r="219" spans="1:17" x14ac:dyDescent="0.2">
      <c r="A219" s="1">
        <v>44904</v>
      </c>
      <c r="B219" s="4">
        <v>173.83999600000001</v>
      </c>
      <c r="C219" s="4">
        <v>182.5</v>
      </c>
      <c r="D219" s="4">
        <v>173.36000100000001</v>
      </c>
      <c r="E219" s="4">
        <v>179.050003</v>
      </c>
      <c r="F219" s="4">
        <v>179.050003</v>
      </c>
      <c r="G219" s="4">
        <v>104872300</v>
      </c>
      <c r="H219" s="5">
        <f t="shared" si="34"/>
        <v>3.183338341689141E-2</v>
      </c>
      <c r="I219" s="4">
        <f t="shared" si="31"/>
        <v>5.6100010000000111</v>
      </c>
      <c r="J219" s="4">
        <f t="shared" si="35"/>
        <v>0</v>
      </c>
      <c r="K219" s="4">
        <f t="shared" si="39"/>
        <v>2.2030297377135515</v>
      </c>
      <c r="L219" s="4">
        <f t="shared" si="40"/>
        <v>3.1288533204734583</v>
      </c>
      <c r="M219" s="7">
        <f t="shared" si="36"/>
        <v>0.70410131510421492</v>
      </c>
      <c r="N219" s="7">
        <f t="shared" si="37"/>
        <v>41.318043056680303</v>
      </c>
      <c r="O219" t="str">
        <f t="shared" si="38"/>
        <v/>
      </c>
      <c r="P219">
        <f t="shared" si="32"/>
        <v>30</v>
      </c>
      <c r="Q219">
        <f t="shared" si="33"/>
        <v>70</v>
      </c>
    </row>
    <row r="220" spans="1:17" x14ac:dyDescent="0.2">
      <c r="A220" s="1">
        <v>44907</v>
      </c>
      <c r="B220" s="4">
        <v>176.10000600000001</v>
      </c>
      <c r="C220" s="4">
        <v>177.36999499999999</v>
      </c>
      <c r="D220" s="4">
        <v>167.520004</v>
      </c>
      <c r="E220" s="4">
        <v>167.820007</v>
      </c>
      <c r="F220" s="4">
        <v>167.820007</v>
      </c>
      <c r="G220" s="4">
        <v>109794500</v>
      </c>
      <c r="H220" s="5">
        <f t="shared" si="34"/>
        <v>-6.4773095046258042E-2</v>
      </c>
      <c r="I220" s="4">
        <f t="shared" si="31"/>
        <v>0</v>
      </c>
      <c r="J220" s="4">
        <f t="shared" si="35"/>
        <v>11.229996</v>
      </c>
      <c r="K220" s="4">
        <f t="shared" si="39"/>
        <v>2.0456704707340121</v>
      </c>
      <c r="L220" s="4">
        <f t="shared" si="40"/>
        <v>3.7075063690110683</v>
      </c>
      <c r="M220" s="7">
        <f t="shared" si="36"/>
        <v>0.55176451963308948</v>
      </c>
      <c r="N220" s="7">
        <f t="shared" si="37"/>
        <v>35.55723259889669</v>
      </c>
      <c r="O220" t="str">
        <f t="shared" si="38"/>
        <v/>
      </c>
      <c r="P220">
        <f t="shared" si="32"/>
        <v>30</v>
      </c>
      <c r="Q220">
        <f t="shared" si="33"/>
        <v>70</v>
      </c>
    </row>
    <row r="221" spans="1:17" x14ac:dyDescent="0.2">
      <c r="A221" s="1">
        <v>44908</v>
      </c>
      <c r="B221" s="4">
        <v>174.86999499999999</v>
      </c>
      <c r="C221" s="4">
        <v>175.050003</v>
      </c>
      <c r="D221" s="4">
        <v>156.91000399999999</v>
      </c>
      <c r="E221" s="4">
        <v>160.949997</v>
      </c>
      <c r="F221" s="4">
        <v>160.949997</v>
      </c>
      <c r="G221" s="4">
        <v>175862700</v>
      </c>
      <c r="H221" s="5">
        <f t="shared" si="34"/>
        <v>-4.1798279047791896E-2</v>
      </c>
      <c r="I221" s="4">
        <f t="shared" si="31"/>
        <v>0</v>
      </c>
      <c r="J221" s="4">
        <f t="shared" si="35"/>
        <v>6.8700100000000077</v>
      </c>
      <c r="K221" s="4">
        <f t="shared" si="39"/>
        <v>1.8995511513958685</v>
      </c>
      <c r="L221" s="4">
        <f t="shared" si="40"/>
        <v>3.9333994855102783</v>
      </c>
      <c r="M221" s="7">
        <f t="shared" si="36"/>
        <v>0.48292861134328452</v>
      </c>
      <c r="N221" s="7">
        <f t="shared" si="37"/>
        <v>32.565870511179369</v>
      </c>
      <c r="O221" t="str">
        <f t="shared" si="38"/>
        <v/>
      </c>
      <c r="P221">
        <f t="shared" si="32"/>
        <v>30</v>
      </c>
      <c r="Q221">
        <f t="shared" si="33"/>
        <v>70</v>
      </c>
    </row>
    <row r="222" spans="1:17" x14ac:dyDescent="0.2">
      <c r="A222" s="1">
        <v>44909</v>
      </c>
      <c r="B222" s="4">
        <v>159.25</v>
      </c>
      <c r="C222" s="4">
        <v>161.61999499999999</v>
      </c>
      <c r="D222" s="4">
        <v>155.30999800000001</v>
      </c>
      <c r="E222" s="4">
        <v>156.800003</v>
      </c>
      <c r="F222" s="4">
        <v>156.800003</v>
      </c>
      <c r="G222" s="4">
        <v>140682300</v>
      </c>
      <c r="H222" s="5">
        <f t="shared" si="34"/>
        <v>-2.6122612056527664E-2</v>
      </c>
      <c r="I222" s="4">
        <f t="shared" si="31"/>
        <v>0</v>
      </c>
      <c r="J222" s="4">
        <f t="shared" si="35"/>
        <v>4.1499939999999924</v>
      </c>
      <c r="K222" s="4">
        <f t="shared" si="39"/>
        <v>1.7638689262961635</v>
      </c>
      <c r="L222" s="4">
        <f t="shared" si="40"/>
        <v>3.9488705222595435</v>
      </c>
      <c r="M222" s="7">
        <f t="shared" si="36"/>
        <v>0.4466768197015682</v>
      </c>
      <c r="N222" s="7">
        <f t="shared" si="37"/>
        <v>30.876061164352677</v>
      </c>
      <c r="O222" t="str">
        <f t="shared" si="38"/>
        <v/>
      </c>
      <c r="P222">
        <f t="shared" si="32"/>
        <v>30</v>
      </c>
      <c r="Q222">
        <f t="shared" si="33"/>
        <v>70</v>
      </c>
    </row>
    <row r="223" spans="1:17" x14ac:dyDescent="0.2">
      <c r="A223" s="1">
        <v>44910</v>
      </c>
      <c r="B223" s="4">
        <v>153.44000199999999</v>
      </c>
      <c r="C223" s="4">
        <v>160.929993</v>
      </c>
      <c r="D223" s="4">
        <v>153.279999</v>
      </c>
      <c r="E223" s="4">
        <v>157.66999799999999</v>
      </c>
      <c r="F223" s="4">
        <v>157.66999799999999</v>
      </c>
      <c r="G223" s="4">
        <v>122334500</v>
      </c>
      <c r="H223" s="5">
        <f t="shared" si="34"/>
        <v>5.5331015157087287E-3</v>
      </c>
      <c r="I223" s="4">
        <f t="shared" si="31"/>
        <v>0.86999499999998875</v>
      </c>
      <c r="J223" s="4">
        <f t="shared" si="35"/>
        <v>0</v>
      </c>
      <c r="K223" s="4">
        <f t="shared" si="39"/>
        <v>1.7000207887035796</v>
      </c>
      <c r="L223" s="4">
        <f t="shared" si="40"/>
        <v>3.6668083420981472</v>
      </c>
      <c r="M223" s="7">
        <f t="shared" si="36"/>
        <v>0.4636241194244769</v>
      </c>
      <c r="N223" s="7">
        <f t="shared" si="37"/>
        <v>31.676447065301303</v>
      </c>
      <c r="O223" t="str">
        <f t="shared" si="38"/>
        <v/>
      </c>
      <c r="P223">
        <f t="shared" si="32"/>
        <v>30</v>
      </c>
      <c r="Q223">
        <f t="shared" si="33"/>
        <v>70</v>
      </c>
    </row>
    <row r="224" spans="1:17" x14ac:dyDescent="0.2">
      <c r="A224" s="1">
        <v>44911</v>
      </c>
      <c r="B224" s="4">
        <v>159.63999899999999</v>
      </c>
      <c r="C224" s="4">
        <v>160.990005</v>
      </c>
      <c r="D224" s="4">
        <v>150.03999300000001</v>
      </c>
      <c r="E224" s="4">
        <v>150.229996</v>
      </c>
      <c r="F224" s="4">
        <v>150.229996</v>
      </c>
      <c r="G224" s="4">
        <v>139032200</v>
      </c>
      <c r="H224" s="5">
        <f t="shared" si="34"/>
        <v>-4.8336802116177406E-2</v>
      </c>
      <c r="I224" s="4">
        <f t="shared" si="31"/>
        <v>0</v>
      </c>
      <c r="J224" s="4">
        <f t="shared" si="35"/>
        <v>7.4400019999999927</v>
      </c>
      <c r="K224" s="4">
        <f t="shared" si="39"/>
        <v>1.5785907323676098</v>
      </c>
      <c r="L224" s="4">
        <f t="shared" si="40"/>
        <v>3.9363221748054218</v>
      </c>
      <c r="M224" s="7">
        <f t="shared" si="36"/>
        <v>0.40103189278343099</v>
      </c>
      <c r="N224" s="7">
        <f t="shared" si="37"/>
        <v>28.624037386236836</v>
      </c>
      <c r="O224" t="str">
        <f t="shared" si="38"/>
        <v>Oversold</v>
      </c>
      <c r="P224">
        <f t="shared" si="32"/>
        <v>30</v>
      </c>
      <c r="Q224">
        <f t="shared" si="33"/>
        <v>70</v>
      </c>
    </row>
    <row r="225" spans="1:17" x14ac:dyDescent="0.2">
      <c r="A225" s="1">
        <v>44914</v>
      </c>
      <c r="B225" s="4">
        <v>154</v>
      </c>
      <c r="C225" s="4">
        <v>155.25</v>
      </c>
      <c r="D225" s="4">
        <v>145.820007</v>
      </c>
      <c r="E225" s="4">
        <v>149.86999499999999</v>
      </c>
      <c r="F225" s="4">
        <v>149.86999499999999</v>
      </c>
      <c r="G225" s="4">
        <v>139390600</v>
      </c>
      <c r="H225" s="5">
        <f t="shared" si="34"/>
        <v>-2.3992081538347669E-3</v>
      </c>
      <c r="I225" s="4">
        <f t="shared" si="31"/>
        <v>0</v>
      </c>
      <c r="J225" s="4">
        <f t="shared" si="35"/>
        <v>0.36000100000001112</v>
      </c>
      <c r="K225" s="4">
        <f t="shared" si="39"/>
        <v>1.4658342514842091</v>
      </c>
      <c r="L225" s="4">
        <f t="shared" si="40"/>
        <v>3.6808706623193213</v>
      </c>
      <c r="M225" s="7">
        <f t="shared" si="36"/>
        <v>0.3982303063483858</v>
      </c>
      <c r="N225" s="7">
        <f t="shared" si="37"/>
        <v>28.481023801322323</v>
      </c>
      <c r="O225" t="str">
        <f t="shared" si="38"/>
        <v>Oversold</v>
      </c>
      <c r="P225">
        <f t="shared" si="32"/>
        <v>30</v>
      </c>
      <c r="Q225">
        <f t="shared" si="33"/>
        <v>70</v>
      </c>
    </row>
    <row r="226" spans="1:17" x14ac:dyDescent="0.2">
      <c r="A226" s="1">
        <v>44915</v>
      </c>
      <c r="B226" s="4">
        <v>146.050003</v>
      </c>
      <c r="C226" s="4">
        <v>148.470001</v>
      </c>
      <c r="D226" s="4">
        <v>137.66000399999999</v>
      </c>
      <c r="E226" s="4">
        <v>137.800003</v>
      </c>
      <c r="F226" s="4">
        <v>137.800003</v>
      </c>
      <c r="G226" s="4">
        <v>159563300</v>
      </c>
      <c r="H226" s="5">
        <f t="shared" si="34"/>
        <v>-8.396483794441674E-2</v>
      </c>
      <c r="I226" s="4">
        <f t="shared" si="31"/>
        <v>0</v>
      </c>
      <c r="J226" s="4">
        <f t="shared" si="35"/>
        <v>12.069991999999985</v>
      </c>
      <c r="K226" s="4">
        <f t="shared" si="39"/>
        <v>1.3611318049496226</v>
      </c>
      <c r="L226" s="4">
        <f t="shared" si="40"/>
        <v>4.2800936150107969</v>
      </c>
      <c r="M226" s="7">
        <f t="shared" si="36"/>
        <v>0.31801449392975228</v>
      </c>
      <c r="N226" s="7">
        <f t="shared" si="37"/>
        <v>24.128300211750314</v>
      </c>
      <c r="O226" t="str">
        <f t="shared" si="38"/>
        <v>Oversold</v>
      </c>
      <c r="P226">
        <f t="shared" si="32"/>
        <v>30</v>
      </c>
      <c r="Q226">
        <f t="shared" si="33"/>
        <v>70</v>
      </c>
    </row>
    <row r="227" spans="1:17" x14ac:dyDescent="0.2">
      <c r="A227" s="1">
        <v>44916</v>
      </c>
      <c r="B227" s="4">
        <v>139.33999600000001</v>
      </c>
      <c r="C227" s="4">
        <v>141.259995</v>
      </c>
      <c r="D227" s="4">
        <v>135.88999899999999</v>
      </c>
      <c r="E227" s="4">
        <v>137.570007</v>
      </c>
      <c r="F227" s="4">
        <v>137.570007</v>
      </c>
      <c r="G227" s="4">
        <v>145417400</v>
      </c>
      <c r="H227" s="5">
        <f t="shared" si="34"/>
        <v>-1.6704509941504603E-3</v>
      </c>
      <c r="I227" s="4">
        <f t="shared" si="31"/>
        <v>0</v>
      </c>
      <c r="J227" s="4">
        <f t="shared" si="35"/>
        <v>0.22999599999999987</v>
      </c>
      <c r="K227" s="4">
        <f t="shared" si="39"/>
        <v>1.2639081045960781</v>
      </c>
      <c r="L227" s="4">
        <f t="shared" si="40"/>
        <v>3.9908009282243113</v>
      </c>
      <c r="M227" s="7">
        <f t="shared" si="36"/>
        <v>0.3167053750181541</v>
      </c>
      <c r="N227" s="7">
        <f t="shared" si="37"/>
        <v>24.052865662053478</v>
      </c>
      <c r="O227" t="str">
        <f t="shared" si="38"/>
        <v>Oversold</v>
      </c>
      <c r="P227">
        <f t="shared" si="32"/>
        <v>30</v>
      </c>
      <c r="Q227">
        <f t="shared" si="33"/>
        <v>70</v>
      </c>
    </row>
    <row r="228" spans="1:17" x14ac:dyDescent="0.2">
      <c r="A228" s="1">
        <v>44917</v>
      </c>
      <c r="B228" s="4">
        <v>136</v>
      </c>
      <c r="C228" s="4">
        <v>136.63000500000001</v>
      </c>
      <c r="D228" s="4">
        <v>122.260002</v>
      </c>
      <c r="E228" s="4">
        <v>125.349998</v>
      </c>
      <c r="F228" s="4">
        <v>125.349998</v>
      </c>
      <c r="G228" s="4">
        <v>210090300</v>
      </c>
      <c r="H228" s="5">
        <f t="shared" si="34"/>
        <v>-9.3023120707112522E-2</v>
      </c>
      <c r="I228" s="4">
        <f t="shared" si="31"/>
        <v>0</v>
      </c>
      <c r="J228" s="4">
        <f t="shared" si="35"/>
        <v>12.220009000000005</v>
      </c>
      <c r="K228" s="4">
        <f t="shared" si="39"/>
        <v>1.1736289542677869</v>
      </c>
      <c r="L228" s="4">
        <f t="shared" si="40"/>
        <v>4.5786015047797184</v>
      </c>
      <c r="M228" s="7">
        <f t="shared" si="36"/>
        <v>0.25632913304261262</v>
      </c>
      <c r="N228" s="7">
        <f t="shared" si="37"/>
        <v>20.403023881315846</v>
      </c>
      <c r="O228" t="str">
        <f t="shared" si="38"/>
        <v>Oversold</v>
      </c>
      <c r="P228">
        <f t="shared" si="32"/>
        <v>30</v>
      </c>
      <c r="Q228">
        <f t="shared" si="33"/>
        <v>70</v>
      </c>
    </row>
    <row r="229" spans="1:17" x14ac:dyDescent="0.2">
      <c r="A229" s="1">
        <v>44918</v>
      </c>
      <c r="B229" s="4">
        <v>126.370003</v>
      </c>
      <c r="C229" s="4">
        <v>128.61999499999999</v>
      </c>
      <c r="D229" s="4">
        <v>121.019997</v>
      </c>
      <c r="E229" s="4">
        <v>123.150002</v>
      </c>
      <c r="F229" s="4">
        <v>123.150002</v>
      </c>
      <c r="G229" s="4">
        <v>166989700</v>
      </c>
      <c r="H229" s="5">
        <f t="shared" si="34"/>
        <v>-1.7706667842073111E-2</v>
      </c>
      <c r="I229" s="4">
        <f t="shared" si="31"/>
        <v>0</v>
      </c>
      <c r="J229" s="4">
        <f t="shared" si="35"/>
        <v>2.1999959999999987</v>
      </c>
      <c r="K229" s="4">
        <f t="shared" si="39"/>
        <v>1.0897983146772308</v>
      </c>
      <c r="L229" s="4">
        <f t="shared" si="40"/>
        <v>4.4087011115811672</v>
      </c>
      <c r="M229" s="7">
        <f t="shared" si="36"/>
        <v>0.24719260550787892</v>
      </c>
      <c r="N229" s="7">
        <f t="shared" si="37"/>
        <v>19.819922313219436</v>
      </c>
      <c r="O229" t="str">
        <f t="shared" si="38"/>
        <v>Oversold</v>
      </c>
      <c r="P229">
        <f t="shared" si="32"/>
        <v>30</v>
      </c>
      <c r="Q229">
        <f t="shared" si="33"/>
        <v>70</v>
      </c>
    </row>
    <row r="230" spans="1:17" x14ac:dyDescent="0.2">
      <c r="A230" s="1">
        <v>44922</v>
      </c>
      <c r="B230" s="4">
        <v>117.5</v>
      </c>
      <c r="C230" s="4">
        <v>119.66999800000001</v>
      </c>
      <c r="D230" s="4">
        <v>108.760002</v>
      </c>
      <c r="E230" s="4">
        <v>109.099998</v>
      </c>
      <c r="F230" s="4">
        <v>109.099998</v>
      </c>
      <c r="G230" s="4">
        <v>208643400</v>
      </c>
      <c r="H230" s="5">
        <f t="shared" si="34"/>
        <v>-0.1211382662996848</v>
      </c>
      <c r="I230" s="4">
        <f t="shared" si="31"/>
        <v>0</v>
      </c>
      <c r="J230" s="4">
        <f t="shared" si="35"/>
        <v>14.050004000000001</v>
      </c>
      <c r="K230" s="4">
        <f t="shared" si="39"/>
        <v>1.0119555779145715</v>
      </c>
      <c r="L230" s="4">
        <f t="shared" si="40"/>
        <v>5.0973656036110837</v>
      </c>
      <c r="M230" s="7">
        <f t="shared" si="36"/>
        <v>0.19852521019831898</v>
      </c>
      <c r="N230" s="7">
        <f t="shared" si="37"/>
        <v>16.564124684992592</v>
      </c>
      <c r="O230" t="str">
        <f t="shared" si="38"/>
        <v>Oversold</v>
      </c>
      <c r="P230">
        <f t="shared" si="32"/>
        <v>30</v>
      </c>
      <c r="Q230">
        <f t="shared" si="33"/>
        <v>70</v>
      </c>
    </row>
    <row r="231" spans="1:17" x14ac:dyDescent="0.2">
      <c r="A231" s="1">
        <v>44923</v>
      </c>
      <c r="B231" s="4">
        <v>110.349998</v>
      </c>
      <c r="C231" s="4">
        <v>116.269997</v>
      </c>
      <c r="D231" s="4">
        <v>108.239998</v>
      </c>
      <c r="E231" s="4">
        <v>112.709999</v>
      </c>
      <c r="F231" s="4">
        <v>112.709999</v>
      </c>
      <c r="G231" s="4">
        <v>221070500</v>
      </c>
      <c r="H231" s="5">
        <f t="shared" si="34"/>
        <v>3.2553264874440636E-2</v>
      </c>
      <c r="I231" s="4">
        <f t="shared" si="31"/>
        <v>3.6100009999999969</v>
      </c>
      <c r="J231" s="4">
        <f t="shared" si="35"/>
        <v>0</v>
      </c>
      <c r="K231" s="4">
        <f t="shared" si="39"/>
        <v>1.1975302509206733</v>
      </c>
      <c r="L231" s="4">
        <f t="shared" si="40"/>
        <v>4.7332680604960062</v>
      </c>
      <c r="M231" s="7">
        <f t="shared" si="36"/>
        <v>0.2530028377043117</v>
      </c>
      <c r="N231" s="7">
        <f t="shared" si="37"/>
        <v>20.191721047324251</v>
      </c>
      <c r="O231" t="str">
        <f t="shared" si="38"/>
        <v>Oversold</v>
      </c>
      <c r="P231">
        <f t="shared" si="32"/>
        <v>30</v>
      </c>
      <c r="Q231">
        <f t="shared" si="33"/>
        <v>70</v>
      </c>
    </row>
    <row r="232" spans="1:17" x14ac:dyDescent="0.2">
      <c r="A232" s="1">
        <v>44924</v>
      </c>
      <c r="B232" s="4">
        <v>120.389999</v>
      </c>
      <c r="C232" s="4">
        <v>123.57</v>
      </c>
      <c r="D232" s="4">
        <v>117.5</v>
      </c>
      <c r="E232" s="4">
        <v>121.82</v>
      </c>
      <c r="F232" s="4">
        <v>121.82</v>
      </c>
      <c r="G232" s="4">
        <v>221923300</v>
      </c>
      <c r="H232" s="5">
        <f t="shared" si="34"/>
        <v>7.772640602667856E-2</v>
      </c>
      <c r="I232" s="4">
        <f t="shared" si="31"/>
        <v>9.1100009999999969</v>
      </c>
      <c r="J232" s="4">
        <f t="shared" si="35"/>
        <v>0</v>
      </c>
      <c r="K232" s="4">
        <f t="shared" si="39"/>
        <v>1.7627067329977681</v>
      </c>
      <c r="L232" s="4">
        <f t="shared" si="40"/>
        <v>4.3951774847462914</v>
      </c>
      <c r="M232" s="7">
        <f t="shared" si="36"/>
        <v>0.40105473308309852</v>
      </c>
      <c r="N232" s="7">
        <f t="shared" si="37"/>
        <v>28.625200972738256</v>
      </c>
      <c r="O232" t="str">
        <f t="shared" si="38"/>
        <v>Oversold</v>
      </c>
      <c r="P232">
        <f t="shared" si="32"/>
        <v>30</v>
      </c>
      <c r="Q232">
        <f t="shared" si="33"/>
        <v>70</v>
      </c>
    </row>
    <row r="233" spans="1:17" x14ac:dyDescent="0.2">
      <c r="A233" s="1">
        <v>44925</v>
      </c>
      <c r="B233" s="4">
        <v>119.949997</v>
      </c>
      <c r="C233" s="4">
        <v>124.480003</v>
      </c>
      <c r="D233" s="4">
        <v>119.75</v>
      </c>
      <c r="E233" s="4">
        <v>123.18</v>
      </c>
      <c r="F233" s="4">
        <v>123.18</v>
      </c>
      <c r="G233" s="4">
        <v>157304500</v>
      </c>
      <c r="H233" s="5">
        <f t="shared" si="34"/>
        <v>1.1102154850558861E-2</v>
      </c>
      <c r="I233" s="4">
        <f t="shared" si="31"/>
        <v>1.3600000000000136</v>
      </c>
      <c r="J233" s="4">
        <f t="shared" si="35"/>
        <v>0</v>
      </c>
      <c r="K233" s="4">
        <f t="shared" si="39"/>
        <v>1.7339419663550715</v>
      </c>
      <c r="L233" s="4">
        <f t="shared" si="40"/>
        <v>4.0812362358358421</v>
      </c>
      <c r="M233" s="7">
        <f t="shared" si="36"/>
        <v>0.42485704481646064</v>
      </c>
      <c r="N233" s="7">
        <f t="shared" si="37"/>
        <v>29.817520737400542</v>
      </c>
      <c r="O233" t="str">
        <f t="shared" si="38"/>
        <v>Oversold</v>
      </c>
      <c r="P233">
        <f t="shared" si="32"/>
        <v>30</v>
      </c>
      <c r="Q233">
        <f t="shared" si="33"/>
        <v>70</v>
      </c>
    </row>
    <row r="234" spans="1:17" x14ac:dyDescent="0.2">
      <c r="A234" s="1">
        <v>44929</v>
      </c>
      <c r="B234" s="4">
        <v>118.470001</v>
      </c>
      <c r="C234" s="4">
        <v>118.800003</v>
      </c>
      <c r="D234" s="4">
        <v>104.639999</v>
      </c>
      <c r="E234" s="4">
        <v>108.099998</v>
      </c>
      <c r="F234" s="4">
        <v>108.099998</v>
      </c>
      <c r="G234" s="4">
        <v>231402800</v>
      </c>
      <c r="H234" s="5">
        <f t="shared" si="34"/>
        <v>-0.13058999411512248</v>
      </c>
      <c r="I234" s="4">
        <f t="shared" si="31"/>
        <v>0</v>
      </c>
      <c r="J234" s="4">
        <f t="shared" si="35"/>
        <v>15.080002000000007</v>
      </c>
      <c r="K234" s="4">
        <f t="shared" si="39"/>
        <v>1.6100889687582807</v>
      </c>
      <c r="L234" s="4">
        <f t="shared" si="40"/>
        <v>4.8668623618475682</v>
      </c>
      <c r="M234" s="7">
        <f t="shared" si="36"/>
        <v>0.33082689606760429</v>
      </c>
      <c r="N234" s="7">
        <f t="shared" si="37"/>
        <v>24.858747373166906</v>
      </c>
      <c r="O234" t="str">
        <f t="shared" si="38"/>
        <v>Oversold</v>
      </c>
      <c r="P234">
        <f t="shared" si="32"/>
        <v>30</v>
      </c>
      <c r="Q234">
        <f t="shared" si="33"/>
        <v>70</v>
      </c>
    </row>
    <row r="235" spans="1:17" x14ac:dyDescent="0.2">
      <c r="A235" s="1">
        <v>44930</v>
      </c>
      <c r="B235" s="4">
        <v>109.110001</v>
      </c>
      <c r="C235" s="4">
        <v>114.589996</v>
      </c>
      <c r="D235" s="4">
        <v>107.519997</v>
      </c>
      <c r="E235" s="4">
        <v>113.639999</v>
      </c>
      <c r="F235" s="4">
        <v>113.639999</v>
      </c>
      <c r="G235" s="4">
        <v>180389000</v>
      </c>
      <c r="H235" s="5">
        <f t="shared" si="34"/>
        <v>4.9978842042493858E-2</v>
      </c>
      <c r="I235" s="4">
        <f t="shared" si="31"/>
        <v>5.5400010000000037</v>
      </c>
      <c r="J235" s="4">
        <f t="shared" si="35"/>
        <v>0</v>
      </c>
      <c r="K235" s="4">
        <f t="shared" si="39"/>
        <v>1.8907969709898322</v>
      </c>
      <c r="L235" s="4">
        <f t="shared" si="40"/>
        <v>4.5192293360013132</v>
      </c>
      <c r="M235" s="7">
        <f t="shared" si="36"/>
        <v>0.41838924967300728</v>
      </c>
      <c r="N235" s="7">
        <f t="shared" si="37"/>
        <v>29.497491592626062</v>
      </c>
      <c r="O235" t="str">
        <f t="shared" si="38"/>
        <v>Oversold</v>
      </c>
      <c r="P235">
        <f t="shared" si="32"/>
        <v>30</v>
      </c>
      <c r="Q235">
        <f t="shared" si="33"/>
        <v>70</v>
      </c>
    </row>
    <row r="236" spans="1:17" x14ac:dyDescent="0.2">
      <c r="A236" s="1">
        <v>44931</v>
      </c>
      <c r="B236" s="4">
        <v>110.510002</v>
      </c>
      <c r="C236" s="4">
        <v>111.75</v>
      </c>
      <c r="D236" s="4">
        <v>107.160004</v>
      </c>
      <c r="E236" s="4">
        <v>110.339996</v>
      </c>
      <c r="F236" s="4">
        <v>110.339996</v>
      </c>
      <c r="G236" s="4">
        <v>157986300</v>
      </c>
      <c r="H236" s="5">
        <f t="shared" si="34"/>
        <v>-2.9469076593570679E-2</v>
      </c>
      <c r="I236" s="4">
        <f t="shared" si="31"/>
        <v>0</v>
      </c>
      <c r="J236" s="4">
        <f t="shared" si="35"/>
        <v>3.3000030000000038</v>
      </c>
      <c r="K236" s="4">
        <f t="shared" si="39"/>
        <v>1.7557400444905584</v>
      </c>
      <c r="L236" s="4">
        <f t="shared" si="40"/>
        <v>4.4321417405726482</v>
      </c>
      <c r="M236" s="7">
        <f t="shared" si="36"/>
        <v>0.3961380630989727</v>
      </c>
      <c r="N236" s="7">
        <f t="shared" si="37"/>
        <v>28.373845937533929</v>
      </c>
      <c r="O236" t="str">
        <f t="shared" si="38"/>
        <v>Oversold</v>
      </c>
      <c r="P236">
        <f t="shared" si="32"/>
        <v>30</v>
      </c>
      <c r="Q236">
        <f t="shared" si="33"/>
        <v>70</v>
      </c>
    </row>
    <row r="237" spans="1:17" x14ac:dyDescent="0.2">
      <c r="A237" s="1">
        <v>44932</v>
      </c>
      <c r="B237" s="4">
        <v>103</v>
      </c>
      <c r="C237" s="4">
        <v>114.389999</v>
      </c>
      <c r="D237" s="4">
        <v>101.80999799999999</v>
      </c>
      <c r="E237" s="4">
        <v>113.05999799999999</v>
      </c>
      <c r="F237" s="4">
        <v>113.05999799999999</v>
      </c>
      <c r="G237" s="4">
        <v>220575900</v>
      </c>
      <c r="H237" s="5">
        <f t="shared" si="34"/>
        <v>2.4352161964724256E-2</v>
      </c>
      <c r="I237" s="4">
        <f t="shared" si="31"/>
        <v>2.7200019999999938</v>
      </c>
      <c r="J237" s="4">
        <f t="shared" si="35"/>
        <v>0</v>
      </c>
      <c r="K237" s="4">
        <f t="shared" si="39"/>
        <v>1.8246158984555181</v>
      </c>
      <c r="L237" s="4">
        <f t="shared" si="40"/>
        <v>4.1155601876746015</v>
      </c>
      <c r="M237" s="7">
        <f t="shared" si="36"/>
        <v>0.44334569663685891</v>
      </c>
      <c r="N237" s="7">
        <f t="shared" si="37"/>
        <v>30.716528803175791</v>
      </c>
      <c r="O237" t="str">
        <f t="shared" si="38"/>
        <v/>
      </c>
      <c r="P237">
        <f t="shared" si="32"/>
        <v>30</v>
      </c>
      <c r="Q237">
        <f t="shared" si="33"/>
        <v>70</v>
      </c>
    </row>
    <row r="238" spans="1:17" x14ac:dyDescent="0.2">
      <c r="A238" s="1">
        <v>44935</v>
      </c>
      <c r="B238" s="4">
        <v>118.959999</v>
      </c>
      <c r="C238" s="4">
        <v>123.519997</v>
      </c>
      <c r="D238" s="4">
        <v>117.110001</v>
      </c>
      <c r="E238" s="4">
        <v>119.769997</v>
      </c>
      <c r="F238" s="4">
        <v>119.769997</v>
      </c>
      <c r="G238" s="4">
        <v>190284000</v>
      </c>
      <c r="H238" s="5">
        <f t="shared" si="34"/>
        <v>5.765457835398418E-2</v>
      </c>
      <c r="I238" s="4">
        <f t="shared" si="31"/>
        <v>6.7099990000000105</v>
      </c>
      <c r="J238" s="4">
        <f t="shared" si="35"/>
        <v>0</v>
      </c>
      <c r="K238" s="4">
        <f t="shared" si="39"/>
        <v>2.1735718342801245</v>
      </c>
      <c r="L238" s="4">
        <f t="shared" si="40"/>
        <v>3.8215916028407015</v>
      </c>
      <c r="M238" s="7">
        <f t="shared" si="36"/>
        <v>0.56876088817665515</v>
      </c>
      <c r="N238" s="7">
        <f t="shared" si="37"/>
        <v>36.255422509782001</v>
      </c>
      <c r="O238" t="str">
        <f t="shared" si="38"/>
        <v/>
      </c>
      <c r="P238">
        <f t="shared" si="32"/>
        <v>30</v>
      </c>
      <c r="Q238">
        <f t="shared" si="33"/>
        <v>70</v>
      </c>
    </row>
    <row r="239" spans="1:17" x14ac:dyDescent="0.2">
      <c r="A239" s="1">
        <v>44936</v>
      </c>
      <c r="B239" s="4">
        <v>121.07</v>
      </c>
      <c r="C239" s="4">
        <v>122.760002</v>
      </c>
      <c r="D239" s="4">
        <v>114.91999800000001</v>
      </c>
      <c r="E239" s="4">
        <v>118.849998</v>
      </c>
      <c r="F239" s="4">
        <v>118.849998</v>
      </c>
      <c r="G239" s="4">
        <v>167642500</v>
      </c>
      <c r="H239" s="5">
        <f t="shared" si="34"/>
        <v>-7.7110349331380341E-3</v>
      </c>
      <c r="I239" s="4">
        <f t="shared" si="31"/>
        <v>0</v>
      </c>
      <c r="J239" s="4">
        <f t="shared" si="35"/>
        <v>0.91999900000000423</v>
      </c>
      <c r="K239" s="4">
        <f t="shared" si="39"/>
        <v>2.0183167032601155</v>
      </c>
      <c r="L239" s="4">
        <f t="shared" si="40"/>
        <v>3.6143349883520801</v>
      </c>
      <c r="M239" s="7">
        <f t="shared" si="36"/>
        <v>0.5584199333389257</v>
      </c>
      <c r="N239" s="7">
        <f t="shared" si="37"/>
        <v>35.832442937412068</v>
      </c>
      <c r="O239" t="str">
        <f t="shared" si="38"/>
        <v/>
      </c>
      <c r="P239">
        <f t="shared" si="32"/>
        <v>30</v>
      </c>
      <c r="Q239">
        <f t="shared" si="33"/>
        <v>70</v>
      </c>
    </row>
    <row r="240" spans="1:17" x14ac:dyDescent="0.2">
      <c r="A240" s="1">
        <v>44937</v>
      </c>
      <c r="B240" s="4">
        <v>122.089996</v>
      </c>
      <c r="C240" s="4">
        <v>125.949997</v>
      </c>
      <c r="D240" s="4">
        <v>120.510002</v>
      </c>
      <c r="E240" s="4">
        <v>123.220001</v>
      </c>
      <c r="F240" s="4">
        <v>123.220001</v>
      </c>
      <c r="G240" s="4">
        <v>183810800</v>
      </c>
      <c r="H240" s="5">
        <f t="shared" si="34"/>
        <v>3.6109206723721761E-2</v>
      </c>
      <c r="I240" s="4">
        <f t="shared" si="31"/>
        <v>4.370002999999997</v>
      </c>
      <c r="J240" s="4">
        <f t="shared" si="35"/>
        <v>0</v>
      </c>
      <c r="K240" s="4">
        <f t="shared" si="39"/>
        <v>2.1862942958843927</v>
      </c>
      <c r="L240" s="4">
        <f t="shared" si="40"/>
        <v>3.3561682034697888</v>
      </c>
      <c r="M240" s="7">
        <f t="shared" si="36"/>
        <v>0.65142572223408912</v>
      </c>
      <c r="N240" s="7">
        <f t="shared" si="37"/>
        <v>39.446262309201799</v>
      </c>
      <c r="O240" t="str">
        <f t="shared" si="38"/>
        <v/>
      </c>
      <c r="P240">
        <f t="shared" si="32"/>
        <v>30</v>
      </c>
      <c r="Q240">
        <f t="shared" si="33"/>
        <v>70</v>
      </c>
    </row>
    <row r="241" spans="1:17" x14ac:dyDescent="0.2">
      <c r="A241" s="1">
        <v>44938</v>
      </c>
      <c r="B241" s="4">
        <v>122.55999799999999</v>
      </c>
      <c r="C241" s="4">
        <v>124.129997</v>
      </c>
      <c r="D241" s="4">
        <v>117</v>
      </c>
      <c r="E241" s="4">
        <v>123.55999799999999</v>
      </c>
      <c r="F241" s="4">
        <v>123.55999799999999</v>
      </c>
      <c r="G241" s="4">
        <v>169400900</v>
      </c>
      <c r="H241" s="5">
        <f t="shared" si="34"/>
        <v>2.755468161922377E-3</v>
      </c>
      <c r="I241" s="4">
        <f t="shared" si="31"/>
        <v>0.33999699999999677</v>
      </c>
      <c r="J241" s="4">
        <f t="shared" si="35"/>
        <v>0</v>
      </c>
      <c r="K241" s="4">
        <f t="shared" si="39"/>
        <v>2.0544159176069359</v>
      </c>
      <c r="L241" s="4">
        <f t="shared" si="40"/>
        <v>3.116441903221947</v>
      </c>
      <c r="M241" s="7">
        <f t="shared" si="36"/>
        <v>0.65921842325472813</v>
      </c>
      <c r="N241" s="7">
        <f t="shared" si="37"/>
        <v>39.730659569317176</v>
      </c>
      <c r="O241" t="str">
        <f t="shared" si="38"/>
        <v/>
      </c>
      <c r="P241">
        <f t="shared" si="32"/>
        <v>30</v>
      </c>
      <c r="Q241">
        <f t="shared" si="33"/>
        <v>70</v>
      </c>
    </row>
    <row r="242" spans="1:17" x14ac:dyDescent="0.2">
      <c r="A242" s="1">
        <v>44939</v>
      </c>
      <c r="B242" s="4">
        <v>116.550003</v>
      </c>
      <c r="C242" s="4">
        <v>122.629997</v>
      </c>
      <c r="D242" s="4">
        <v>115.599998</v>
      </c>
      <c r="E242" s="4">
        <v>122.400002</v>
      </c>
      <c r="F242" s="4">
        <v>122.400002</v>
      </c>
      <c r="G242" s="4">
        <v>180439300</v>
      </c>
      <c r="H242" s="5">
        <f t="shared" si="34"/>
        <v>-9.4324654458178368E-3</v>
      </c>
      <c r="I242" s="4">
        <f t="shared" si="31"/>
        <v>0</v>
      </c>
      <c r="J242" s="4">
        <f t="shared" si="35"/>
        <v>1.1599959999999925</v>
      </c>
      <c r="K242" s="4">
        <f t="shared" si="39"/>
        <v>1.9076719234921546</v>
      </c>
      <c r="L242" s="4">
        <f t="shared" si="40"/>
        <v>2.9766957672775218</v>
      </c>
      <c r="M242" s="7">
        <f t="shared" si="36"/>
        <v>0.64086896096771973</v>
      </c>
      <c r="N242" s="7">
        <f t="shared" si="37"/>
        <v>39.056681320229288</v>
      </c>
      <c r="O242" t="str">
        <f t="shared" si="38"/>
        <v/>
      </c>
      <c r="P242">
        <f t="shared" si="32"/>
        <v>30</v>
      </c>
      <c r="Q242">
        <f t="shared" si="33"/>
        <v>70</v>
      </c>
    </row>
    <row r="243" spans="1:17" x14ac:dyDescent="0.2">
      <c r="A243" s="1">
        <v>44943</v>
      </c>
      <c r="B243" s="4">
        <v>125.699997</v>
      </c>
      <c r="C243" s="4">
        <v>131.699997</v>
      </c>
      <c r="D243" s="4">
        <v>125.019997</v>
      </c>
      <c r="E243" s="4">
        <v>131.490005</v>
      </c>
      <c r="F243" s="4">
        <v>131.490005</v>
      </c>
      <c r="G243" s="4">
        <v>186477000</v>
      </c>
      <c r="H243" s="5">
        <f t="shared" si="34"/>
        <v>7.1636454706437272E-2</v>
      </c>
      <c r="I243" s="4">
        <f t="shared" si="31"/>
        <v>9.0900029999999958</v>
      </c>
      <c r="J243" s="4">
        <f t="shared" si="35"/>
        <v>0</v>
      </c>
      <c r="K243" s="4">
        <f t="shared" si="39"/>
        <v>2.420695571814143</v>
      </c>
      <c r="L243" s="4">
        <f t="shared" si="40"/>
        <v>2.7640746410434134</v>
      </c>
      <c r="M243" s="7">
        <f t="shared" si="36"/>
        <v>0.87577069586671952</v>
      </c>
      <c r="N243" s="7">
        <f t="shared" si="37"/>
        <v>46.688579675356344</v>
      </c>
      <c r="O243" t="str">
        <f t="shared" si="38"/>
        <v/>
      </c>
      <c r="P243">
        <f t="shared" si="32"/>
        <v>30</v>
      </c>
      <c r="Q243">
        <f t="shared" si="33"/>
        <v>70</v>
      </c>
    </row>
    <row r="244" spans="1:17" x14ac:dyDescent="0.2">
      <c r="A244" s="1">
        <v>44944</v>
      </c>
      <c r="B244" s="4">
        <v>136.55999800000001</v>
      </c>
      <c r="C244" s="4">
        <v>136.679993</v>
      </c>
      <c r="D244" s="4">
        <v>127.010002</v>
      </c>
      <c r="E244" s="4">
        <v>128.779999</v>
      </c>
      <c r="F244" s="4">
        <v>128.779999</v>
      </c>
      <c r="G244" s="4">
        <v>195680300</v>
      </c>
      <c r="H244" s="5">
        <f t="shared" si="34"/>
        <v>-2.0825326779675614E-2</v>
      </c>
      <c r="I244" s="4">
        <f t="shared" si="31"/>
        <v>0</v>
      </c>
      <c r="J244" s="4">
        <f t="shared" si="35"/>
        <v>2.7100059999999928</v>
      </c>
      <c r="K244" s="4">
        <f t="shared" si="39"/>
        <v>2.2477887452559897</v>
      </c>
      <c r="L244" s="4">
        <f t="shared" si="40"/>
        <v>2.7602125952545977</v>
      </c>
      <c r="M244" s="7">
        <f t="shared" si="36"/>
        <v>0.81435348462666413</v>
      </c>
      <c r="N244" s="7">
        <f t="shared" si="37"/>
        <v>44.883948553951825</v>
      </c>
      <c r="O244" t="str">
        <f t="shared" si="38"/>
        <v/>
      </c>
      <c r="P244">
        <f t="shared" si="32"/>
        <v>30</v>
      </c>
      <c r="Q244">
        <f t="shared" si="33"/>
        <v>70</v>
      </c>
    </row>
    <row r="245" spans="1:17" x14ac:dyDescent="0.2">
      <c r="A245" s="1">
        <v>44945</v>
      </c>
      <c r="B245" s="4">
        <v>127.260002</v>
      </c>
      <c r="C245" s="4">
        <v>129.990005</v>
      </c>
      <c r="D245" s="4">
        <v>124.30999799999999</v>
      </c>
      <c r="E245" s="4">
        <v>127.16999800000001</v>
      </c>
      <c r="F245" s="4">
        <v>127.16999800000001</v>
      </c>
      <c r="G245" s="4">
        <v>170291900</v>
      </c>
      <c r="H245" s="5">
        <f t="shared" si="34"/>
        <v>-1.2580756039180813E-2</v>
      </c>
      <c r="I245" s="4">
        <f t="shared" si="31"/>
        <v>0</v>
      </c>
      <c r="J245" s="4">
        <f t="shared" si="35"/>
        <v>1.6100009999999969</v>
      </c>
      <c r="K245" s="4">
        <f t="shared" si="39"/>
        <v>2.0872324063091332</v>
      </c>
      <c r="L245" s="4">
        <f t="shared" si="40"/>
        <v>2.6780546241649832</v>
      </c>
      <c r="M245" s="7">
        <f t="shared" si="36"/>
        <v>0.7793838062432844</v>
      </c>
      <c r="N245" s="7">
        <f t="shared" si="37"/>
        <v>43.800769879363727</v>
      </c>
      <c r="O245" t="str">
        <f t="shared" si="38"/>
        <v/>
      </c>
      <c r="P245">
        <f t="shared" si="32"/>
        <v>30</v>
      </c>
      <c r="Q245">
        <f t="shared" si="33"/>
        <v>70</v>
      </c>
    </row>
    <row r="246" spans="1:17" x14ac:dyDescent="0.2">
      <c r="A246" s="1">
        <v>44946</v>
      </c>
      <c r="B246" s="4">
        <v>128.679993</v>
      </c>
      <c r="C246" s="4">
        <v>133.509995</v>
      </c>
      <c r="D246" s="4">
        <v>127.349998</v>
      </c>
      <c r="E246" s="4">
        <v>133.41999799999999</v>
      </c>
      <c r="F246" s="4">
        <v>133.41999799999999</v>
      </c>
      <c r="G246" s="4">
        <v>138429900</v>
      </c>
      <c r="H246" s="5">
        <f t="shared" si="34"/>
        <v>4.7977273985437038E-2</v>
      </c>
      <c r="I246" s="4">
        <f t="shared" si="31"/>
        <v>6.2499999999999858</v>
      </c>
      <c r="J246" s="4">
        <f t="shared" si="35"/>
        <v>0</v>
      </c>
      <c r="K246" s="4">
        <f t="shared" si="39"/>
        <v>2.3845729487156229</v>
      </c>
      <c r="L246" s="4">
        <f t="shared" si="40"/>
        <v>2.4867650081531987</v>
      </c>
      <c r="M246" s="7">
        <f t="shared" si="36"/>
        <v>0.95890562272569979</v>
      </c>
      <c r="N246" s="7">
        <f t="shared" si="37"/>
        <v>48.951088383290262</v>
      </c>
      <c r="O246" t="str">
        <f t="shared" si="38"/>
        <v/>
      </c>
      <c r="P246">
        <f t="shared" si="32"/>
        <v>30</v>
      </c>
      <c r="Q246">
        <f t="shared" si="33"/>
        <v>70</v>
      </c>
    </row>
    <row r="247" spans="1:17" x14ac:dyDescent="0.2">
      <c r="A247" s="1">
        <v>44949</v>
      </c>
      <c r="B247" s="4">
        <v>135.86999499999999</v>
      </c>
      <c r="C247" s="4">
        <v>145.38000500000001</v>
      </c>
      <c r="D247" s="4">
        <v>134.270004</v>
      </c>
      <c r="E247" s="4">
        <v>143.75</v>
      </c>
      <c r="F247" s="4">
        <v>143.75</v>
      </c>
      <c r="G247" s="4">
        <v>203119200</v>
      </c>
      <c r="H247" s="5">
        <f t="shared" si="34"/>
        <v>7.4573647386346933E-2</v>
      </c>
      <c r="I247" s="4">
        <f t="shared" si="31"/>
        <v>10.330002000000007</v>
      </c>
      <c r="J247" s="4">
        <f t="shared" si="35"/>
        <v>0</v>
      </c>
      <c r="K247" s="4">
        <f t="shared" si="39"/>
        <v>2.9521035952359358</v>
      </c>
      <c r="L247" s="4">
        <f t="shared" si="40"/>
        <v>2.3091389361422556</v>
      </c>
      <c r="M247" s="7">
        <f t="shared" si="36"/>
        <v>1.2784434704339809</v>
      </c>
      <c r="N247" s="7">
        <f t="shared" si="37"/>
        <v>56.110387947894644</v>
      </c>
      <c r="O247" t="str">
        <f t="shared" si="38"/>
        <v/>
      </c>
      <c r="P247">
        <f t="shared" si="32"/>
        <v>30</v>
      </c>
      <c r="Q247">
        <f t="shared" si="33"/>
        <v>70</v>
      </c>
    </row>
    <row r="248" spans="1:17" x14ac:dyDescent="0.2">
      <c r="A248" s="1">
        <v>44950</v>
      </c>
      <c r="B248" s="4">
        <v>143</v>
      </c>
      <c r="C248" s="4">
        <v>146.5</v>
      </c>
      <c r="D248" s="4">
        <v>141.10000600000001</v>
      </c>
      <c r="E248" s="4">
        <v>143.88999899999999</v>
      </c>
      <c r="F248" s="4">
        <v>143.88999899999999</v>
      </c>
      <c r="G248" s="4">
        <v>158699100</v>
      </c>
      <c r="H248" s="5">
        <f t="shared" si="34"/>
        <v>9.7343214811301652E-4</v>
      </c>
      <c r="I248" s="4">
        <f t="shared" si="31"/>
        <v>0.13999899999998888</v>
      </c>
      <c r="J248" s="4">
        <f t="shared" si="35"/>
        <v>0</v>
      </c>
      <c r="K248" s="4">
        <f t="shared" si="39"/>
        <v>2.7512389812905114</v>
      </c>
      <c r="L248" s="4">
        <f t="shared" si="40"/>
        <v>2.1442004407035231</v>
      </c>
      <c r="M248" s="7">
        <f t="shared" si="36"/>
        <v>1.283107180216704</v>
      </c>
      <c r="N248" s="7">
        <f t="shared" si="37"/>
        <v>56.200041388110229</v>
      </c>
      <c r="O248" t="str">
        <f t="shared" si="38"/>
        <v/>
      </c>
      <c r="P248">
        <f t="shared" si="32"/>
        <v>30</v>
      </c>
      <c r="Q248">
        <f t="shared" si="33"/>
        <v>70</v>
      </c>
    </row>
    <row r="249" spans="1:17" x14ac:dyDescent="0.2">
      <c r="A249" s="1">
        <v>44951</v>
      </c>
      <c r="B249" s="4">
        <v>141.91000399999999</v>
      </c>
      <c r="C249" s="4">
        <v>146.41000399999999</v>
      </c>
      <c r="D249" s="4">
        <v>138.070007</v>
      </c>
      <c r="E249" s="4">
        <v>144.429993</v>
      </c>
      <c r="F249" s="4">
        <v>144.429993</v>
      </c>
      <c r="G249" s="4">
        <v>192734300</v>
      </c>
      <c r="H249" s="5">
        <f t="shared" si="34"/>
        <v>3.7458008211161413E-3</v>
      </c>
      <c r="I249" s="4">
        <f t="shared" si="31"/>
        <v>0.53999400000000719</v>
      </c>
      <c r="J249" s="4">
        <f t="shared" si="35"/>
        <v>0</v>
      </c>
      <c r="K249" s="4">
        <f t="shared" si="39"/>
        <v>2.5932929111983327</v>
      </c>
      <c r="L249" s="4">
        <f t="shared" si="40"/>
        <v>1.991043266367557</v>
      </c>
      <c r="M249" s="7">
        <f t="shared" si="36"/>
        <v>1.3024794362854379</v>
      </c>
      <c r="N249" s="7">
        <f t="shared" si="37"/>
        <v>56.568558909117215</v>
      </c>
      <c r="O249" t="str">
        <f t="shared" si="38"/>
        <v/>
      </c>
      <c r="P249">
        <f t="shared" si="32"/>
        <v>30</v>
      </c>
      <c r="Q249">
        <f t="shared" si="33"/>
        <v>70</v>
      </c>
    </row>
    <row r="250" spans="1:17" x14ac:dyDescent="0.2">
      <c r="A250" s="1">
        <v>44952</v>
      </c>
      <c r="B250" s="4">
        <v>159.970001</v>
      </c>
      <c r="C250" s="4">
        <v>161.41999799999999</v>
      </c>
      <c r="D250" s="4">
        <v>154.759995</v>
      </c>
      <c r="E250" s="4">
        <v>160.270004</v>
      </c>
      <c r="F250" s="4">
        <v>160.270004</v>
      </c>
      <c r="G250" s="4">
        <v>234815100</v>
      </c>
      <c r="H250" s="5">
        <f t="shared" si="34"/>
        <v>0.10406500531667821</v>
      </c>
      <c r="I250" s="4">
        <f t="shared" si="31"/>
        <v>15.840011000000004</v>
      </c>
      <c r="J250" s="4">
        <f t="shared" si="35"/>
        <v>0</v>
      </c>
      <c r="K250" s="4">
        <f t="shared" si="39"/>
        <v>3.5394870603984523</v>
      </c>
      <c r="L250" s="4">
        <f t="shared" si="40"/>
        <v>1.8488258901984458</v>
      </c>
      <c r="M250" s="7">
        <f t="shared" si="36"/>
        <v>1.9144512629139663</v>
      </c>
      <c r="N250" s="7">
        <f t="shared" si="37"/>
        <v>65.688223621205225</v>
      </c>
      <c r="O250" t="str">
        <f t="shared" si="38"/>
        <v/>
      </c>
      <c r="P250">
        <f t="shared" si="32"/>
        <v>30</v>
      </c>
      <c r="Q250">
        <f t="shared" si="33"/>
        <v>70</v>
      </c>
    </row>
    <row r="251" spans="1:17" x14ac:dyDescent="0.2">
      <c r="A251" s="1">
        <v>44953</v>
      </c>
      <c r="B251" s="4">
        <v>162.429993</v>
      </c>
      <c r="C251" s="4">
        <v>180.679993</v>
      </c>
      <c r="D251" s="4">
        <v>161.16999799999999</v>
      </c>
      <c r="E251" s="4">
        <v>177.89999399999999</v>
      </c>
      <c r="F251" s="4">
        <v>177.89999399999999</v>
      </c>
      <c r="G251" s="4">
        <v>305632100</v>
      </c>
      <c r="H251" s="5">
        <f t="shared" si="34"/>
        <v>0.10436164298160873</v>
      </c>
      <c r="I251" s="4">
        <f t="shared" si="31"/>
        <v>17.629989999999992</v>
      </c>
      <c r="J251" s="4">
        <f t="shared" si="35"/>
        <v>0</v>
      </c>
      <c r="K251" s="4">
        <f t="shared" si="39"/>
        <v>4.5459515560842769</v>
      </c>
      <c r="L251" s="4">
        <f t="shared" si="40"/>
        <v>1.7167668980414139</v>
      </c>
      <c r="M251" s="7">
        <f t="shared" si="36"/>
        <v>2.6479725123256741</v>
      </c>
      <c r="N251" s="7">
        <f t="shared" si="37"/>
        <v>72.58751274519679</v>
      </c>
      <c r="O251" t="str">
        <f t="shared" si="38"/>
        <v>Overbought</v>
      </c>
      <c r="P251">
        <f t="shared" si="32"/>
        <v>30</v>
      </c>
      <c r="Q251">
        <f t="shared" si="33"/>
        <v>70</v>
      </c>
    </row>
    <row r="252" spans="1:17" x14ac:dyDescent="0.2">
      <c r="A252" s="1">
        <v>44956</v>
      </c>
      <c r="B252" s="4">
        <v>178.050003</v>
      </c>
      <c r="C252" s="4">
        <v>179.770004</v>
      </c>
      <c r="D252" s="4">
        <v>166.5</v>
      </c>
      <c r="E252" s="4">
        <v>166.66000399999999</v>
      </c>
      <c r="F252" s="4">
        <v>166.66000399999999</v>
      </c>
      <c r="G252" s="4">
        <v>230878800</v>
      </c>
      <c r="H252" s="5">
        <f t="shared" si="34"/>
        <v>-6.5265727989955669E-2</v>
      </c>
      <c r="I252" s="4">
        <f t="shared" si="31"/>
        <v>0</v>
      </c>
      <c r="J252" s="4">
        <f t="shared" si="35"/>
        <v>11.239990000000006</v>
      </c>
      <c r="K252" s="4">
        <f t="shared" si="39"/>
        <v>4.2212407306496855</v>
      </c>
      <c r="L252" s="4">
        <f t="shared" si="40"/>
        <v>2.3969971196098849</v>
      </c>
      <c r="M252" s="7">
        <f t="shared" si="36"/>
        <v>1.7610537351570532</v>
      </c>
      <c r="N252" s="7">
        <f t="shared" si="37"/>
        <v>63.781943564994819</v>
      </c>
      <c r="O252" t="str">
        <f t="shared" si="38"/>
        <v/>
      </c>
      <c r="P252">
        <f t="shared" si="32"/>
        <v>30</v>
      </c>
      <c r="Q252">
        <f t="shared" si="33"/>
        <v>70</v>
      </c>
    </row>
    <row r="253" spans="1:17" x14ac:dyDescent="0.2">
      <c r="A253" s="1">
        <v>44957</v>
      </c>
      <c r="B253" s="4">
        <v>164.570007</v>
      </c>
      <c r="C253" s="4">
        <v>174.300003</v>
      </c>
      <c r="D253" s="4">
        <v>162.779999</v>
      </c>
      <c r="E253" s="4">
        <v>173.220001</v>
      </c>
      <c r="F253" s="4">
        <v>173.220001</v>
      </c>
      <c r="G253" s="4">
        <v>196813500</v>
      </c>
      <c r="H253" s="5">
        <f t="shared" si="34"/>
        <v>3.8606635720883797E-2</v>
      </c>
      <c r="I253" s="4">
        <f t="shared" si="31"/>
        <v>6.5599970000000098</v>
      </c>
      <c r="J253" s="4">
        <f t="shared" si="35"/>
        <v>0</v>
      </c>
      <c r="K253" s="4">
        <f t="shared" si="39"/>
        <v>4.3882947498889946</v>
      </c>
      <c r="L253" s="4">
        <f t="shared" si="40"/>
        <v>2.2257830396377503</v>
      </c>
      <c r="M253" s="7">
        <f t="shared" si="36"/>
        <v>1.9715734515630043</v>
      </c>
      <c r="N253" s="7">
        <f t="shared" si="37"/>
        <v>66.347794651550188</v>
      </c>
      <c r="O253" t="str">
        <f t="shared" si="38"/>
        <v/>
      </c>
      <c r="P253">
        <f t="shared" si="32"/>
        <v>30</v>
      </c>
      <c r="Q253">
        <f t="shared" si="33"/>
        <v>70</v>
      </c>
    </row>
    <row r="254" spans="1:17" x14ac:dyDescent="0.2">
      <c r="A254" s="1">
        <v>44958</v>
      </c>
      <c r="B254" s="4">
        <v>173.88999899999999</v>
      </c>
      <c r="C254" s="4">
        <v>183.80999800000001</v>
      </c>
      <c r="D254" s="4">
        <v>169.929993</v>
      </c>
      <c r="E254" s="4">
        <v>181.41000399999999</v>
      </c>
      <c r="F254" s="4">
        <v>181.41000399999999</v>
      </c>
      <c r="G254" s="4">
        <v>213806300</v>
      </c>
      <c r="H254" s="5">
        <f t="shared" si="34"/>
        <v>4.6197216326827988E-2</v>
      </c>
      <c r="I254" s="4">
        <f t="shared" si="31"/>
        <v>8.1900029999999902</v>
      </c>
      <c r="J254" s="4">
        <f t="shared" si="35"/>
        <v>0</v>
      </c>
      <c r="K254" s="4">
        <f t="shared" si="39"/>
        <v>4.6598453391826373</v>
      </c>
      <c r="L254" s="4">
        <f t="shared" si="40"/>
        <v>2.0667985368064823</v>
      </c>
      <c r="M254" s="7">
        <f t="shared" si="36"/>
        <v>2.2546200107064167</v>
      </c>
      <c r="N254" s="7">
        <f t="shared" si="37"/>
        <v>69.274446887489347</v>
      </c>
      <c r="O254" t="str">
        <f t="shared" si="38"/>
        <v/>
      </c>
      <c r="P254">
        <f t="shared" si="32"/>
        <v>30</v>
      </c>
      <c r="Q254">
        <f t="shared" si="33"/>
        <v>70</v>
      </c>
    </row>
    <row r="255" spans="1:17" x14ac:dyDescent="0.2">
      <c r="A255" s="1">
        <v>44959</v>
      </c>
      <c r="B255" s="4">
        <v>187.33000200000001</v>
      </c>
      <c r="C255" s="4">
        <v>196.75</v>
      </c>
      <c r="D255" s="4">
        <v>182.61000100000001</v>
      </c>
      <c r="E255" s="4">
        <v>188.270004</v>
      </c>
      <c r="F255" s="4">
        <v>188.270004</v>
      </c>
      <c r="G255" s="4">
        <v>217448300</v>
      </c>
      <c r="H255" s="5">
        <f t="shared" si="34"/>
        <v>3.7117438979971044E-2</v>
      </c>
      <c r="I255" s="4">
        <f t="shared" si="31"/>
        <v>6.8600000000000136</v>
      </c>
      <c r="J255" s="4">
        <f t="shared" si="35"/>
        <v>0</v>
      </c>
      <c r="K255" s="4">
        <f t="shared" si="39"/>
        <v>4.8169992435267357</v>
      </c>
      <c r="L255" s="4">
        <f t="shared" si="40"/>
        <v>1.9191700698917333</v>
      </c>
      <c r="M255" s="7">
        <f t="shared" si="36"/>
        <v>2.5099387068903583</v>
      </c>
      <c r="N255" s="7">
        <f t="shared" si="37"/>
        <v>71.50947399631508</v>
      </c>
      <c r="O255" t="str">
        <f t="shared" si="38"/>
        <v>Overbought</v>
      </c>
      <c r="P255">
        <f t="shared" si="32"/>
        <v>30</v>
      </c>
      <c r="Q255">
        <f t="shared" si="33"/>
        <v>70</v>
      </c>
    </row>
    <row r="256" spans="1:17" x14ac:dyDescent="0.2">
      <c r="A256" s="1">
        <v>44960</v>
      </c>
      <c r="B256" s="4">
        <v>183.949997</v>
      </c>
      <c r="C256" s="4">
        <v>199</v>
      </c>
      <c r="D256" s="4">
        <v>183.69000199999999</v>
      </c>
      <c r="E256" s="4">
        <v>189.979996</v>
      </c>
      <c r="F256" s="4">
        <v>189.979996</v>
      </c>
      <c r="G256" s="4">
        <v>231684200</v>
      </c>
      <c r="H256" s="5">
        <f t="shared" si="34"/>
        <v>9.0416584244853142E-3</v>
      </c>
      <c r="I256" s="4">
        <f t="shared" si="31"/>
        <v>1.7099919999999997</v>
      </c>
      <c r="J256" s="4">
        <f t="shared" si="35"/>
        <v>0</v>
      </c>
      <c r="K256" s="4">
        <f t="shared" si="39"/>
        <v>4.5950701547033974</v>
      </c>
      <c r="L256" s="4">
        <f t="shared" si="40"/>
        <v>1.7820864934708953</v>
      </c>
      <c r="M256" s="7">
        <f t="shared" si="36"/>
        <v>2.5784776280716719</v>
      </c>
      <c r="N256" s="7">
        <f t="shared" si="37"/>
        <v>72.055155741217575</v>
      </c>
      <c r="O256" t="str">
        <f t="shared" si="38"/>
        <v>Overbought</v>
      </c>
      <c r="P256">
        <f t="shared" si="32"/>
        <v>30</v>
      </c>
      <c r="Q256">
        <f t="shared" si="33"/>
        <v>70</v>
      </c>
    </row>
    <row r="257" spans="1:17" x14ac:dyDescent="0.2">
      <c r="A257" s="1">
        <v>44963</v>
      </c>
      <c r="B257" s="4">
        <v>193.009995</v>
      </c>
      <c r="C257" s="4">
        <v>198.16999799999999</v>
      </c>
      <c r="D257" s="4">
        <v>189.91999799999999</v>
      </c>
      <c r="E257" s="4">
        <v>194.759995</v>
      </c>
      <c r="F257" s="4">
        <v>194.759995</v>
      </c>
      <c r="G257" s="4">
        <v>186188100</v>
      </c>
      <c r="H257" s="5">
        <f t="shared" si="34"/>
        <v>2.4849223234688869E-2</v>
      </c>
      <c r="I257" s="4">
        <f t="shared" si="31"/>
        <v>4.7799990000000037</v>
      </c>
      <c r="J257" s="4">
        <f t="shared" si="35"/>
        <v>0</v>
      </c>
      <c r="K257" s="4">
        <f t="shared" si="39"/>
        <v>4.6082793579388692</v>
      </c>
      <c r="L257" s="4">
        <f t="shared" si="40"/>
        <v>1.6547946010801169</v>
      </c>
      <c r="M257" s="7">
        <f t="shared" si="36"/>
        <v>2.784804443361705</v>
      </c>
      <c r="N257" s="7">
        <f t="shared" si="37"/>
        <v>73.578555643636136</v>
      </c>
      <c r="O257" t="str">
        <f t="shared" si="38"/>
        <v>Overbought</v>
      </c>
      <c r="P257">
        <f t="shared" si="32"/>
        <v>30</v>
      </c>
      <c r="Q257">
        <f t="shared" si="33"/>
        <v>70</v>
      </c>
    </row>
    <row r="258" spans="1:17" x14ac:dyDescent="0.2">
      <c r="A258" s="1">
        <v>44964</v>
      </c>
      <c r="B258" s="4">
        <v>196.429993</v>
      </c>
      <c r="C258" s="4">
        <v>197.5</v>
      </c>
      <c r="D258" s="4">
        <v>189.55149800000001</v>
      </c>
      <c r="E258" s="4">
        <v>196.80999800000001</v>
      </c>
      <c r="F258" s="4">
        <v>196.80999800000001</v>
      </c>
      <c r="G258" s="4">
        <v>185073405</v>
      </c>
      <c r="H258" s="5">
        <f t="shared" si="34"/>
        <v>1.047078053138349E-2</v>
      </c>
      <c r="I258" s="4">
        <f t="shared" si="31"/>
        <v>2.0500030000000038</v>
      </c>
      <c r="J258" s="4">
        <f t="shared" si="35"/>
        <v>0</v>
      </c>
      <c r="K258" s="4">
        <f t="shared" si="39"/>
        <v>4.425545332371807</v>
      </c>
      <c r="L258" s="4">
        <f t="shared" si="40"/>
        <v>1.5365949867172513</v>
      </c>
      <c r="M258" s="7">
        <f t="shared" si="36"/>
        <v>2.8800987707414349</v>
      </c>
      <c r="N258" s="7">
        <f t="shared" si="37"/>
        <v>74.227460199191952</v>
      </c>
      <c r="O258" t="str">
        <f t="shared" si="38"/>
        <v>Overbought</v>
      </c>
      <c r="P258">
        <f t="shared" si="32"/>
        <v>30</v>
      </c>
      <c r="Q258">
        <f t="shared" si="33"/>
        <v>70</v>
      </c>
    </row>
  </sheetData>
  <printOptions headings="1" gridLines="1"/>
  <pageMargins left="0.75" right="0.75" top="1" bottom="1" header="0.5" footer="0.5"/>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53"/>
  <sheetViews>
    <sheetView topLeftCell="A23" workbookViewId="0">
      <selection activeCell="B29" sqref="B29"/>
    </sheetView>
  </sheetViews>
  <sheetFormatPr baseColWidth="10" defaultRowHeight="16" x14ac:dyDescent="0.2"/>
  <sheetData>
    <row r="2" spans="1:1" x14ac:dyDescent="0.2">
      <c r="A2" s="6"/>
    </row>
    <row r="3" spans="1:1" x14ac:dyDescent="0.2">
      <c r="A3" s="6"/>
    </row>
    <row r="4" spans="1:1" x14ac:dyDescent="0.2">
      <c r="A4" s="6"/>
    </row>
    <row r="5" spans="1:1" x14ac:dyDescent="0.2">
      <c r="A5" s="6"/>
    </row>
    <row r="6" spans="1:1" x14ac:dyDescent="0.2">
      <c r="A6" s="6"/>
    </row>
    <row r="7" spans="1:1" x14ac:dyDescent="0.2">
      <c r="A7" s="6"/>
    </row>
    <row r="8" spans="1:1" x14ac:dyDescent="0.2">
      <c r="A8" s="6"/>
    </row>
    <row r="9" spans="1:1" x14ac:dyDescent="0.2">
      <c r="A9" s="6"/>
    </row>
    <row r="10" spans="1:1" x14ac:dyDescent="0.2">
      <c r="A10" s="6"/>
    </row>
    <row r="11" spans="1:1" x14ac:dyDescent="0.2">
      <c r="A11" s="6"/>
    </row>
    <row r="12" spans="1:1" x14ac:dyDescent="0.2">
      <c r="A12" s="6"/>
    </row>
    <row r="13" spans="1:1" x14ac:dyDescent="0.2">
      <c r="A13" s="6"/>
    </row>
    <row r="14" spans="1:1" x14ac:dyDescent="0.2">
      <c r="A14" s="6"/>
    </row>
    <row r="15" spans="1:1" x14ac:dyDescent="0.2">
      <c r="A15" s="6"/>
    </row>
    <row r="16" spans="1:1" x14ac:dyDescent="0.2">
      <c r="A16" s="6"/>
    </row>
    <row r="17" spans="1:1" x14ac:dyDescent="0.2">
      <c r="A17" s="6"/>
    </row>
    <row r="18" spans="1:1" x14ac:dyDescent="0.2">
      <c r="A18" s="6"/>
    </row>
    <row r="19" spans="1:1" x14ac:dyDescent="0.2">
      <c r="A19" s="6"/>
    </row>
    <row r="20" spans="1:1" x14ac:dyDescent="0.2">
      <c r="A20" s="6"/>
    </row>
    <row r="21" spans="1:1" x14ac:dyDescent="0.2">
      <c r="A21" s="6"/>
    </row>
    <row r="22" spans="1:1" x14ac:dyDescent="0.2">
      <c r="A22" s="6"/>
    </row>
    <row r="23" spans="1:1" x14ac:dyDescent="0.2">
      <c r="A23" s="6"/>
    </row>
    <row r="24" spans="1:1" x14ac:dyDescent="0.2">
      <c r="A24" s="6"/>
    </row>
    <row r="25" spans="1:1" x14ac:dyDescent="0.2">
      <c r="A25" s="6"/>
    </row>
    <row r="26" spans="1:1" x14ac:dyDescent="0.2">
      <c r="A26" s="6"/>
    </row>
    <row r="27" spans="1:1" x14ac:dyDescent="0.2">
      <c r="A27" s="6"/>
    </row>
    <row r="28" spans="1:1" x14ac:dyDescent="0.2">
      <c r="A28" s="6"/>
    </row>
    <row r="29" spans="1:1" x14ac:dyDescent="0.2">
      <c r="A29" s="6"/>
    </row>
    <row r="30" spans="1:1" x14ac:dyDescent="0.2">
      <c r="A30" s="6"/>
    </row>
    <row r="31" spans="1:1" x14ac:dyDescent="0.2">
      <c r="A31" s="6"/>
    </row>
    <row r="32" spans="1:1" x14ac:dyDescent="0.2">
      <c r="A32" s="6"/>
    </row>
    <row r="33" spans="1:1" x14ac:dyDescent="0.2">
      <c r="A33" s="6"/>
    </row>
    <row r="34" spans="1:1" x14ac:dyDescent="0.2">
      <c r="A34" s="6"/>
    </row>
    <row r="35" spans="1:1" x14ac:dyDescent="0.2">
      <c r="A35" s="6"/>
    </row>
    <row r="36" spans="1:1" x14ac:dyDescent="0.2">
      <c r="A36" s="6"/>
    </row>
    <row r="37" spans="1:1" x14ac:dyDescent="0.2">
      <c r="A37" s="6"/>
    </row>
    <row r="38" spans="1:1" x14ac:dyDescent="0.2">
      <c r="A38" s="6"/>
    </row>
    <row r="39" spans="1:1" x14ac:dyDescent="0.2">
      <c r="A39" s="6"/>
    </row>
    <row r="40" spans="1:1" x14ac:dyDescent="0.2">
      <c r="A40" s="6"/>
    </row>
    <row r="41" spans="1:1" x14ac:dyDescent="0.2">
      <c r="A41" s="6"/>
    </row>
    <row r="42" spans="1:1" x14ac:dyDescent="0.2">
      <c r="A42" s="6"/>
    </row>
    <row r="43" spans="1:1" x14ac:dyDescent="0.2">
      <c r="A43" s="6"/>
    </row>
    <row r="44" spans="1:1" x14ac:dyDescent="0.2">
      <c r="A44" s="6"/>
    </row>
    <row r="45" spans="1:1" x14ac:dyDescent="0.2">
      <c r="A45" s="6"/>
    </row>
    <row r="46" spans="1:1" x14ac:dyDescent="0.2">
      <c r="A46" s="6"/>
    </row>
    <row r="47" spans="1:1" x14ac:dyDescent="0.2">
      <c r="A47" s="6"/>
    </row>
    <row r="48" spans="1:1" x14ac:dyDescent="0.2">
      <c r="A48" s="6"/>
    </row>
    <row r="49" spans="1:1" x14ac:dyDescent="0.2">
      <c r="A49" s="6"/>
    </row>
    <row r="50" spans="1:1" x14ac:dyDescent="0.2">
      <c r="A50" s="6"/>
    </row>
    <row r="51" spans="1:1" x14ac:dyDescent="0.2">
      <c r="A51" s="6"/>
    </row>
    <row r="52" spans="1:1" x14ac:dyDescent="0.2">
      <c r="A52" s="6"/>
    </row>
    <row r="53" spans="1:1" x14ac:dyDescent="0.2">
      <c r="A53" s="6"/>
    </row>
    <row r="54" spans="1:1" x14ac:dyDescent="0.2">
      <c r="A54" s="6"/>
    </row>
    <row r="55" spans="1:1" x14ac:dyDescent="0.2">
      <c r="A55" s="6"/>
    </row>
    <row r="56" spans="1:1" x14ac:dyDescent="0.2">
      <c r="A56" s="6"/>
    </row>
    <row r="57" spans="1:1" x14ac:dyDescent="0.2">
      <c r="A57" s="6"/>
    </row>
    <row r="58" spans="1:1" x14ac:dyDescent="0.2">
      <c r="A58" s="6"/>
    </row>
    <row r="59" spans="1:1" x14ac:dyDescent="0.2">
      <c r="A59" s="6"/>
    </row>
    <row r="60" spans="1:1" x14ac:dyDescent="0.2">
      <c r="A60" s="6"/>
    </row>
    <row r="61" spans="1:1" x14ac:dyDescent="0.2">
      <c r="A61" s="6"/>
    </row>
    <row r="62" spans="1:1" x14ac:dyDescent="0.2">
      <c r="A62" s="6"/>
    </row>
    <row r="63" spans="1:1" x14ac:dyDescent="0.2">
      <c r="A63" s="6"/>
    </row>
    <row r="64" spans="1:1" x14ac:dyDescent="0.2">
      <c r="A64" s="6"/>
    </row>
    <row r="65" spans="1:1" x14ac:dyDescent="0.2">
      <c r="A65" s="6"/>
    </row>
    <row r="66" spans="1:1" x14ac:dyDescent="0.2">
      <c r="A66" s="6"/>
    </row>
    <row r="67" spans="1:1" x14ac:dyDescent="0.2">
      <c r="A67" s="6"/>
    </row>
    <row r="68" spans="1:1" x14ac:dyDescent="0.2">
      <c r="A68" s="6"/>
    </row>
    <row r="69" spans="1:1" x14ac:dyDescent="0.2">
      <c r="A69" s="6"/>
    </row>
    <row r="70" spans="1:1" x14ac:dyDescent="0.2">
      <c r="A70" s="6"/>
    </row>
    <row r="71" spans="1:1" x14ac:dyDescent="0.2">
      <c r="A71" s="6"/>
    </row>
    <row r="72" spans="1:1" x14ac:dyDescent="0.2">
      <c r="A72" s="6"/>
    </row>
    <row r="73" spans="1:1" x14ac:dyDescent="0.2">
      <c r="A73" s="6"/>
    </row>
    <row r="74" spans="1:1" x14ac:dyDescent="0.2">
      <c r="A74" s="6"/>
    </row>
    <row r="75" spans="1:1" x14ac:dyDescent="0.2">
      <c r="A75" s="6"/>
    </row>
    <row r="76" spans="1:1" x14ac:dyDescent="0.2">
      <c r="A76" s="6"/>
    </row>
    <row r="77" spans="1:1" x14ac:dyDescent="0.2">
      <c r="A77" s="6"/>
    </row>
    <row r="78" spans="1:1" x14ac:dyDescent="0.2">
      <c r="A78" s="6"/>
    </row>
    <row r="79" spans="1:1" x14ac:dyDescent="0.2">
      <c r="A79" s="6"/>
    </row>
    <row r="80" spans="1:1" x14ac:dyDescent="0.2">
      <c r="A80" s="6"/>
    </row>
    <row r="81" spans="1:1" x14ac:dyDescent="0.2">
      <c r="A81" s="6"/>
    </row>
    <row r="82" spans="1:1" x14ac:dyDescent="0.2">
      <c r="A82" s="6"/>
    </row>
    <row r="83" spans="1:1" x14ac:dyDescent="0.2">
      <c r="A83" s="6"/>
    </row>
    <row r="84" spans="1:1" x14ac:dyDescent="0.2">
      <c r="A84" s="6"/>
    </row>
    <row r="85" spans="1:1" x14ac:dyDescent="0.2">
      <c r="A85" s="6"/>
    </row>
    <row r="86" spans="1:1" x14ac:dyDescent="0.2">
      <c r="A86" s="6"/>
    </row>
    <row r="87" spans="1:1" x14ac:dyDescent="0.2">
      <c r="A87" s="6"/>
    </row>
    <row r="88" spans="1:1" x14ac:dyDescent="0.2">
      <c r="A88" s="6"/>
    </row>
    <row r="89" spans="1:1" x14ac:dyDescent="0.2">
      <c r="A89" s="6"/>
    </row>
    <row r="90" spans="1:1" x14ac:dyDescent="0.2">
      <c r="A90" s="6"/>
    </row>
    <row r="91" spans="1:1" x14ac:dyDescent="0.2">
      <c r="A91" s="6"/>
    </row>
    <row r="92" spans="1:1" x14ac:dyDescent="0.2">
      <c r="A92" s="6"/>
    </row>
    <row r="93" spans="1:1" x14ac:dyDescent="0.2">
      <c r="A93" s="6"/>
    </row>
    <row r="94" spans="1:1" x14ac:dyDescent="0.2">
      <c r="A94" s="6"/>
    </row>
    <row r="95" spans="1:1" x14ac:dyDescent="0.2">
      <c r="A95" s="6"/>
    </row>
    <row r="96" spans="1:1" x14ac:dyDescent="0.2">
      <c r="A96" s="6"/>
    </row>
    <row r="97" spans="1:1" x14ac:dyDescent="0.2">
      <c r="A97" s="6"/>
    </row>
    <row r="98" spans="1:1" x14ac:dyDescent="0.2">
      <c r="A98" s="6"/>
    </row>
    <row r="99" spans="1:1" x14ac:dyDescent="0.2">
      <c r="A99" s="6"/>
    </row>
    <row r="100" spans="1:1" x14ac:dyDescent="0.2">
      <c r="A100" s="6"/>
    </row>
    <row r="101" spans="1:1" x14ac:dyDescent="0.2">
      <c r="A101" s="6"/>
    </row>
    <row r="102" spans="1:1" x14ac:dyDescent="0.2">
      <c r="A102" s="6"/>
    </row>
    <row r="103" spans="1:1" x14ac:dyDescent="0.2">
      <c r="A103" s="6"/>
    </row>
    <row r="104" spans="1:1" x14ac:dyDescent="0.2">
      <c r="A104" s="6"/>
    </row>
    <row r="105" spans="1:1" x14ac:dyDescent="0.2">
      <c r="A105" s="6"/>
    </row>
    <row r="106" spans="1:1" x14ac:dyDescent="0.2">
      <c r="A106" s="6"/>
    </row>
    <row r="107" spans="1:1" x14ac:dyDescent="0.2">
      <c r="A107" s="6"/>
    </row>
    <row r="108" spans="1:1" x14ac:dyDescent="0.2">
      <c r="A108" s="6"/>
    </row>
    <row r="109" spans="1:1" x14ac:dyDescent="0.2">
      <c r="A109" s="6"/>
    </row>
    <row r="110" spans="1:1" x14ac:dyDescent="0.2">
      <c r="A110" s="6"/>
    </row>
    <row r="111" spans="1:1" x14ac:dyDescent="0.2">
      <c r="A111" s="6"/>
    </row>
    <row r="112" spans="1:1" x14ac:dyDescent="0.2">
      <c r="A112" s="6"/>
    </row>
    <row r="113" spans="1:1" x14ac:dyDescent="0.2">
      <c r="A113" s="6"/>
    </row>
    <row r="114" spans="1:1" x14ac:dyDescent="0.2">
      <c r="A114" s="6"/>
    </row>
    <row r="115" spans="1:1" x14ac:dyDescent="0.2">
      <c r="A115" s="6"/>
    </row>
    <row r="116" spans="1:1" x14ac:dyDescent="0.2">
      <c r="A116" s="6"/>
    </row>
    <row r="117" spans="1:1" x14ac:dyDescent="0.2">
      <c r="A117" s="6"/>
    </row>
    <row r="118" spans="1:1" x14ac:dyDescent="0.2">
      <c r="A118" s="6"/>
    </row>
    <row r="119" spans="1:1" x14ac:dyDescent="0.2">
      <c r="A119" s="6"/>
    </row>
    <row r="120" spans="1:1" x14ac:dyDescent="0.2">
      <c r="A120" s="6"/>
    </row>
    <row r="121" spans="1:1" x14ac:dyDescent="0.2">
      <c r="A121" s="6"/>
    </row>
    <row r="122" spans="1:1" x14ac:dyDescent="0.2">
      <c r="A122" s="6"/>
    </row>
    <row r="123" spans="1:1" x14ac:dyDescent="0.2">
      <c r="A123" s="6"/>
    </row>
    <row r="124" spans="1:1" x14ac:dyDescent="0.2">
      <c r="A124" s="6"/>
    </row>
    <row r="125" spans="1:1" x14ac:dyDescent="0.2">
      <c r="A125" s="6"/>
    </row>
    <row r="126" spans="1:1" x14ac:dyDescent="0.2">
      <c r="A126" s="6"/>
    </row>
    <row r="127" spans="1:1" x14ac:dyDescent="0.2">
      <c r="A127" s="6"/>
    </row>
    <row r="128" spans="1:1" x14ac:dyDescent="0.2">
      <c r="A128" s="6"/>
    </row>
    <row r="129" spans="1:1" x14ac:dyDescent="0.2">
      <c r="A129" s="6"/>
    </row>
    <row r="130" spans="1:1" x14ac:dyDescent="0.2">
      <c r="A130" s="6"/>
    </row>
    <row r="131" spans="1:1" x14ac:dyDescent="0.2">
      <c r="A131" s="6"/>
    </row>
    <row r="132" spans="1:1" x14ac:dyDescent="0.2">
      <c r="A132" s="6"/>
    </row>
    <row r="133" spans="1:1" x14ac:dyDescent="0.2">
      <c r="A133" s="6"/>
    </row>
    <row r="134" spans="1:1" x14ac:dyDescent="0.2">
      <c r="A134" s="6"/>
    </row>
    <row r="135" spans="1:1" x14ac:dyDescent="0.2">
      <c r="A135" s="6"/>
    </row>
    <row r="136" spans="1:1" x14ac:dyDescent="0.2">
      <c r="A136" s="6"/>
    </row>
    <row r="137" spans="1:1" x14ac:dyDescent="0.2">
      <c r="A137" s="6"/>
    </row>
    <row r="138" spans="1:1" x14ac:dyDescent="0.2">
      <c r="A138" s="6"/>
    </row>
    <row r="139" spans="1:1" x14ac:dyDescent="0.2">
      <c r="A139" s="6"/>
    </row>
    <row r="140" spans="1:1" x14ac:dyDescent="0.2">
      <c r="A140" s="6"/>
    </row>
    <row r="141" spans="1:1" x14ac:dyDescent="0.2">
      <c r="A141" s="6"/>
    </row>
    <row r="142" spans="1:1" x14ac:dyDescent="0.2">
      <c r="A142" s="6"/>
    </row>
    <row r="143" spans="1:1" x14ac:dyDescent="0.2">
      <c r="A143" s="6"/>
    </row>
    <row r="144" spans="1:1" x14ac:dyDescent="0.2">
      <c r="A144" s="6"/>
    </row>
    <row r="145" spans="1:1" x14ac:dyDescent="0.2">
      <c r="A145" s="6"/>
    </row>
    <row r="146" spans="1:1" x14ac:dyDescent="0.2">
      <c r="A146" s="6"/>
    </row>
    <row r="147" spans="1:1" x14ac:dyDescent="0.2">
      <c r="A147" s="6"/>
    </row>
    <row r="148" spans="1:1" x14ac:dyDescent="0.2">
      <c r="A148" s="6"/>
    </row>
    <row r="149" spans="1:1" x14ac:dyDescent="0.2">
      <c r="A149" s="6"/>
    </row>
    <row r="150" spans="1:1" x14ac:dyDescent="0.2">
      <c r="A150" s="6"/>
    </row>
    <row r="151" spans="1:1" x14ac:dyDescent="0.2">
      <c r="A151" s="6"/>
    </row>
    <row r="152" spans="1:1" x14ac:dyDescent="0.2">
      <c r="A152" s="6"/>
    </row>
    <row r="153" spans="1:1" x14ac:dyDescent="0.2">
      <c r="A153" s="6"/>
    </row>
    <row r="154" spans="1:1" x14ac:dyDescent="0.2">
      <c r="A154" s="6"/>
    </row>
    <row r="155" spans="1:1" x14ac:dyDescent="0.2">
      <c r="A155" s="6"/>
    </row>
    <row r="156" spans="1:1" x14ac:dyDescent="0.2">
      <c r="A156" s="6"/>
    </row>
    <row r="157" spans="1:1" x14ac:dyDescent="0.2">
      <c r="A157" s="6"/>
    </row>
    <row r="158" spans="1:1" x14ac:dyDescent="0.2">
      <c r="A158" s="6"/>
    </row>
    <row r="159" spans="1:1" x14ac:dyDescent="0.2">
      <c r="A159" s="6"/>
    </row>
    <row r="160" spans="1:1" x14ac:dyDescent="0.2">
      <c r="A160" s="6"/>
    </row>
    <row r="161" spans="1:1" x14ac:dyDescent="0.2">
      <c r="A161" s="6"/>
    </row>
    <row r="162" spans="1:1" x14ac:dyDescent="0.2">
      <c r="A162" s="6"/>
    </row>
    <row r="163" spans="1:1" x14ac:dyDescent="0.2">
      <c r="A163" s="6"/>
    </row>
    <row r="164" spans="1:1" x14ac:dyDescent="0.2">
      <c r="A164" s="6"/>
    </row>
    <row r="165" spans="1:1" x14ac:dyDescent="0.2">
      <c r="A165" s="6"/>
    </row>
    <row r="166" spans="1:1" x14ac:dyDescent="0.2">
      <c r="A166" s="6"/>
    </row>
    <row r="167" spans="1:1" x14ac:dyDescent="0.2">
      <c r="A167" s="6"/>
    </row>
    <row r="168" spans="1:1" x14ac:dyDescent="0.2">
      <c r="A168" s="6"/>
    </row>
    <row r="169" spans="1:1" x14ac:dyDescent="0.2">
      <c r="A169" s="6"/>
    </row>
    <row r="170" spans="1:1" x14ac:dyDescent="0.2">
      <c r="A170" s="6"/>
    </row>
    <row r="171" spans="1:1" x14ac:dyDescent="0.2">
      <c r="A171" s="6"/>
    </row>
    <row r="172" spans="1:1" x14ac:dyDescent="0.2">
      <c r="A172" s="6"/>
    </row>
    <row r="173" spans="1:1" x14ac:dyDescent="0.2">
      <c r="A173" s="6"/>
    </row>
    <row r="174" spans="1:1" x14ac:dyDescent="0.2">
      <c r="A174" s="6"/>
    </row>
    <row r="175" spans="1:1" x14ac:dyDescent="0.2">
      <c r="A175" s="6"/>
    </row>
    <row r="176" spans="1:1" x14ac:dyDescent="0.2">
      <c r="A176" s="6"/>
    </row>
    <row r="177" spans="1:1" x14ac:dyDescent="0.2">
      <c r="A177" s="6"/>
    </row>
    <row r="178" spans="1:1" x14ac:dyDescent="0.2">
      <c r="A178" s="6"/>
    </row>
    <row r="179" spans="1:1" x14ac:dyDescent="0.2">
      <c r="A179" s="6"/>
    </row>
    <row r="180" spans="1:1" x14ac:dyDescent="0.2">
      <c r="A180" s="6"/>
    </row>
    <row r="181" spans="1:1" x14ac:dyDescent="0.2">
      <c r="A181" s="6"/>
    </row>
    <row r="182" spans="1:1" x14ac:dyDescent="0.2">
      <c r="A182" s="6"/>
    </row>
    <row r="183" spans="1:1" x14ac:dyDescent="0.2">
      <c r="A183" s="6"/>
    </row>
    <row r="184" spans="1:1" x14ac:dyDescent="0.2">
      <c r="A184" s="6"/>
    </row>
    <row r="185" spans="1:1" x14ac:dyDescent="0.2">
      <c r="A185" s="6"/>
    </row>
    <row r="186" spans="1:1" x14ac:dyDescent="0.2">
      <c r="A186" s="6"/>
    </row>
    <row r="187" spans="1:1" x14ac:dyDescent="0.2">
      <c r="A187" s="6"/>
    </row>
    <row r="188" spans="1:1" x14ac:dyDescent="0.2">
      <c r="A188" s="6"/>
    </row>
    <row r="189" spans="1:1" x14ac:dyDescent="0.2">
      <c r="A189" s="6"/>
    </row>
    <row r="190" spans="1:1" x14ac:dyDescent="0.2">
      <c r="A190" s="6"/>
    </row>
    <row r="191" spans="1:1" x14ac:dyDescent="0.2">
      <c r="A191" s="6"/>
    </row>
    <row r="192" spans="1:1" x14ac:dyDescent="0.2">
      <c r="A192" s="6"/>
    </row>
    <row r="193" spans="1:1" x14ac:dyDescent="0.2">
      <c r="A193" s="6"/>
    </row>
    <row r="194" spans="1:1" x14ac:dyDescent="0.2">
      <c r="A194" s="6"/>
    </row>
    <row r="195" spans="1:1" x14ac:dyDescent="0.2">
      <c r="A195" s="6"/>
    </row>
    <row r="196" spans="1:1" x14ac:dyDescent="0.2">
      <c r="A196" s="6"/>
    </row>
    <row r="197" spans="1:1" x14ac:dyDescent="0.2">
      <c r="A197" s="6"/>
    </row>
    <row r="198" spans="1:1" x14ac:dyDescent="0.2">
      <c r="A198" s="6"/>
    </row>
    <row r="199" spans="1:1" x14ac:dyDescent="0.2">
      <c r="A199" s="6"/>
    </row>
    <row r="200" spans="1:1" x14ac:dyDescent="0.2">
      <c r="A200" s="6"/>
    </row>
    <row r="201" spans="1:1" x14ac:dyDescent="0.2">
      <c r="A201" s="6"/>
    </row>
    <row r="202" spans="1:1" x14ac:dyDescent="0.2">
      <c r="A202" s="6"/>
    </row>
    <row r="203" spans="1:1" x14ac:dyDescent="0.2">
      <c r="A203" s="6"/>
    </row>
    <row r="204" spans="1:1" x14ac:dyDescent="0.2">
      <c r="A204" s="6"/>
    </row>
    <row r="205" spans="1:1" x14ac:dyDescent="0.2">
      <c r="A205" s="6"/>
    </row>
    <row r="206" spans="1:1" x14ac:dyDescent="0.2">
      <c r="A206" s="6"/>
    </row>
    <row r="207" spans="1:1" x14ac:dyDescent="0.2">
      <c r="A207" s="6"/>
    </row>
    <row r="208" spans="1:1" x14ac:dyDescent="0.2">
      <c r="A208" s="6"/>
    </row>
    <row r="209" spans="1:1" x14ac:dyDescent="0.2">
      <c r="A209" s="6"/>
    </row>
    <row r="210" spans="1:1" x14ac:dyDescent="0.2">
      <c r="A210" s="6"/>
    </row>
    <row r="211" spans="1:1" x14ac:dyDescent="0.2">
      <c r="A211" s="6"/>
    </row>
    <row r="212" spans="1:1" x14ac:dyDescent="0.2">
      <c r="A212" s="6"/>
    </row>
    <row r="213" spans="1:1" x14ac:dyDescent="0.2">
      <c r="A213" s="6"/>
    </row>
    <row r="214" spans="1:1" x14ac:dyDescent="0.2">
      <c r="A214" s="6"/>
    </row>
    <row r="215" spans="1:1" x14ac:dyDescent="0.2">
      <c r="A215" s="6"/>
    </row>
    <row r="216" spans="1:1" x14ac:dyDescent="0.2">
      <c r="A216" s="6"/>
    </row>
    <row r="217" spans="1:1" x14ac:dyDescent="0.2">
      <c r="A217" s="6"/>
    </row>
    <row r="218" spans="1:1" x14ac:dyDescent="0.2">
      <c r="A218" s="6"/>
    </row>
    <row r="219" spans="1:1" x14ac:dyDescent="0.2">
      <c r="A219" s="6"/>
    </row>
    <row r="220" spans="1:1" x14ac:dyDescent="0.2">
      <c r="A220" s="6"/>
    </row>
    <row r="221" spans="1:1" x14ac:dyDescent="0.2">
      <c r="A221" s="6"/>
    </row>
    <row r="222" spans="1:1" x14ac:dyDescent="0.2">
      <c r="A222" s="6"/>
    </row>
    <row r="223" spans="1:1" x14ac:dyDescent="0.2">
      <c r="A223" s="6"/>
    </row>
    <row r="224" spans="1:1" x14ac:dyDescent="0.2">
      <c r="A224" s="6"/>
    </row>
    <row r="225" spans="1:1" x14ac:dyDescent="0.2">
      <c r="A225" s="6"/>
    </row>
    <row r="226" spans="1:1" x14ac:dyDescent="0.2">
      <c r="A226" s="6"/>
    </row>
    <row r="227" spans="1:1" x14ac:dyDescent="0.2">
      <c r="A227" s="6"/>
    </row>
    <row r="228" spans="1:1" x14ac:dyDescent="0.2">
      <c r="A228" s="6"/>
    </row>
    <row r="229" spans="1:1" x14ac:dyDescent="0.2">
      <c r="A229" s="6"/>
    </row>
    <row r="230" spans="1:1" x14ac:dyDescent="0.2">
      <c r="A230" s="6"/>
    </row>
    <row r="231" spans="1:1" x14ac:dyDescent="0.2">
      <c r="A231" s="6"/>
    </row>
    <row r="232" spans="1:1" x14ac:dyDescent="0.2">
      <c r="A232" s="6"/>
    </row>
    <row r="233" spans="1:1" x14ac:dyDescent="0.2">
      <c r="A233" s="6"/>
    </row>
    <row r="234" spans="1:1" x14ac:dyDescent="0.2">
      <c r="A234" s="6"/>
    </row>
    <row r="235" spans="1:1" x14ac:dyDescent="0.2">
      <c r="A235" s="6"/>
    </row>
    <row r="236" spans="1:1" x14ac:dyDescent="0.2">
      <c r="A236" s="6"/>
    </row>
    <row r="237" spans="1:1" x14ac:dyDescent="0.2">
      <c r="A237" s="6"/>
    </row>
    <row r="238" spans="1:1" x14ac:dyDescent="0.2">
      <c r="A238" s="6"/>
    </row>
    <row r="239" spans="1:1" x14ac:dyDescent="0.2">
      <c r="A239" s="6"/>
    </row>
    <row r="240" spans="1:1" x14ac:dyDescent="0.2">
      <c r="A240" s="6"/>
    </row>
    <row r="241" spans="1:1" x14ac:dyDescent="0.2">
      <c r="A241" s="6"/>
    </row>
    <row r="242" spans="1:1" x14ac:dyDescent="0.2">
      <c r="A242" s="6"/>
    </row>
    <row r="243" spans="1:1" x14ac:dyDescent="0.2">
      <c r="A243" s="6"/>
    </row>
    <row r="244" spans="1:1" x14ac:dyDescent="0.2">
      <c r="A244" s="6"/>
    </row>
    <row r="245" spans="1:1" x14ac:dyDescent="0.2">
      <c r="A245" s="6"/>
    </row>
    <row r="246" spans="1:1" x14ac:dyDescent="0.2">
      <c r="A246" s="6"/>
    </row>
    <row r="247" spans="1:1" x14ac:dyDescent="0.2">
      <c r="A247" s="6"/>
    </row>
    <row r="248" spans="1:1" x14ac:dyDescent="0.2">
      <c r="A248" s="6"/>
    </row>
    <row r="249" spans="1:1" x14ac:dyDescent="0.2">
      <c r="A249" s="6"/>
    </row>
    <row r="250" spans="1:1" x14ac:dyDescent="0.2">
      <c r="A250" s="6"/>
    </row>
    <row r="251" spans="1:1" x14ac:dyDescent="0.2">
      <c r="A251" s="6"/>
    </row>
    <row r="252" spans="1:1" x14ac:dyDescent="0.2">
      <c r="A252" s="6"/>
    </row>
    <row r="253" spans="1:1" x14ac:dyDescent="0.2">
      <c r="A253" s="6"/>
    </row>
  </sheetData>
  <pageMargins left="0.7" right="0.7" top="0.75" bottom="0.75" header="0.3" footer="0.3"/>
  <pageSetup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TSLA</vt:lpstr>
      <vt:lpstr>Analysis</vt:lpstr>
      <vt:lpstr>Analysis!Print_Area</vt:lpstr>
      <vt:lpstr>TSLA!Print_Area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Arjayn Piratheeparatnam</dc:creator>
  <cp:lastModifiedBy>Arjayn Piratheeparatnam</cp:lastModifiedBy>
  <cp:lastPrinted>2023-02-11T03:23:02Z</cp:lastPrinted>
  <dcterms:created xsi:type="dcterms:W3CDTF">2023-02-09T03:15:36Z</dcterms:created>
  <dcterms:modified xsi:type="dcterms:W3CDTF">2023-02-11T03:25:15Z</dcterms:modified>
</cp:coreProperties>
</file>