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Git-Repos\AzureSynapseScriptsAndAccelerators\Migration\SQLServer\6_Bonus\"/>
    </mc:Choice>
  </mc:AlternateContent>
  <xr:revisionPtr revIDLastSave="0" documentId="13_ncr:1_{5AF919B3-9DB8-4C17-83DF-09D932F751BE}" xr6:coauthVersionLast="47" xr6:coauthVersionMax="47" xr10:uidLastSave="{00000000-0000-0000-0000-000000000000}"/>
  <bookViews>
    <workbookView xWindow="0" yWindow="1215" windowWidth="26730" windowHeight="13815" xr2:uid="{37654A33-25F7-4590-AAF3-BE430D6C5D64}"/>
  </bookViews>
  <sheets>
    <sheet name="POC-or-MVP-Access" sheetId="6" r:id="rId1"/>
    <sheet name="POC-or-MVP-Migration-Tasks" sheetId="3" r:id="rId2"/>
    <sheet name="Scoping-Exercise" sheetId="12" r:id="rId3"/>
    <sheet name="Summary-of-Objects"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5" i="3" l="1"/>
  <c r="J44" i="3"/>
  <c r="G33" i="8"/>
  <c r="H33" i="8" s="1"/>
  <c r="G32" i="8"/>
  <c r="H32" i="8" s="1"/>
  <c r="G31" i="8"/>
  <c r="H31" i="8" s="1"/>
  <c r="G30" i="8"/>
  <c r="H30" i="8" s="1"/>
  <c r="G29" i="8"/>
  <c r="H29" i="8" s="1"/>
  <c r="G28" i="8"/>
  <c r="H28" i="8" s="1"/>
  <c r="G27" i="8"/>
  <c r="H27" i="8" s="1"/>
  <c r="G26" i="8"/>
  <c r="H26" i="8" s="1"/>
  <c r="G25" i="8"/>
  <c r="H25" i="8" s="1"/>
  <c r="G24" i="8"/>
  <c r="H24" i="8" s="1"/>
  <c r="G23" i="8"/>
  <c r="H23" i="8" s="1"/>
  <c r="G22" i="8"/>
  <c r="H22" i="8" s="1"/>
  <c r="G21" i="8"/>
  <c r="H21" i="8" s="1"/>
  <c r="G20" i="8"/>
  <c r="H20" i="8" s="1"/>
  <c r="G19" i="8"/>
  <c r="H19" i="8" s="1"/>
  <c r="G18" i="8"/>
  <c r="H18" i="8" s="1"/>
  <c r="F35" i="8"/>
  <c r="I39" i="3"/>
  <c r="I37" i="3"/>
  <c r="I38" i="3" s="1"/>
  <c r="J18" i="3"/>
  <c r="J16" i="3"/>
  <c r="J15" i="3"/>
  <c r="J14" i="3"/>
  <c r="I40" i="3" l="1"/>
  <c r="J37" i="3"/>
  <c r="H35" i="8"/>
  <c r="G35" i="8"/>
</calcChain>
</file>

<file path=xl/sharedStrings.xml><?xml version="1.0" encoding="utf-8"?>
<sst xmlns="http://schemas.openxmlformats.org/spreadsheetml/2006/main" count="360" uniqueCount="243">
  <si>
    <t>Task(s)</t>
  </si>
  <si>
    <t>Description</t>
  </si>
  <si>
    <t xml:space="preserve">Responsible Parties </t>
  </si>
  <si>
    <t xml:space="preserve">Project Plan &amp; Onboarding </t>
  </si>
  <si>
    <t>Customer</t>
  </si>
  <si>
    <t xml:space="preserve">Set up Azure Synapse Environment for Data Migration </t>
  </si>
  <si>
    <t xml:space="preserve">Set up technical environments for Data Migration </t>
  </si>
  <si>
    <t xml:space="preserve">With Privileges in Azure Environments  </t>
  </si>
  <si>
    <t xml:space="preserve">Set up Windows workstation (laptop) with Current Visual Studio Code (to run PowerShell Scripts), SSMS, and/or Visual Studio. The Workstation user must have administrative privileges to download and setup software/tools. </t>
  </si>
  <si>
    <t xml:space="preserve">Set up and test migration tools   </t>
  </si>
  <si>
    <t xml:space="preserve">Install and set up necessary tools for migration. </t>
  </si>
  <si>
    <t xml:space="preserve">Migration team can use customer laptop or Microsoft provided laptop. </t>
  </si>
  <si>
    <t xml:space="preserve">Use SSMS </t>
  </si>
  <si>
    <t>Indexes and statistics will be scripted out into separate T-SQL Scripts. The indexes and statistics will not be migrated.</t>
  </si>
  <si>
    <t>Microsoft</t>
  </si>
  <si>
    <t xml:space="preserve">Translate DDLs and DMLs </t>
  </si>
  <si>
    <t xml:space="preserve">Some views and stored procedures may need special handlings performed by Customer team. </t>
  </si>
  <si>
    <t xml:space="preserve">Execute Translated Synapse T-SQL Scripts </t>
  </si>
  <si>
    <t>Execute Azure Synapse DDL and DML T-SQL Scripts</t>
  </si>
  <si>
    <t>This task needs be completed before data migration.</t>
  </si>
  <si>
    <t xml:space="preserve">Create Schemas and Tables (Staging and Target for Reporting) </t>
  </si>
  <si>
    <t xml:space="preserve">Create a set of staging tables to store the exported. Create CTAS or Insert Into T-SQL scripts to transfer to Target tables for reporting.   </t>
  </si>
  <si>
    <t xml:space="preserve">Initial Synapse DDL and DML Test </t>
  </si>
  <si>
    <t xml:space="preserve">Spot check tables, views, and stored procedures. </t>
  </si>
  <si>
    <t xml:space="preserve">Customer test views and stored procedures </t>
  </si>
  <si>
    <t>Perform necessary additional Synapse DDL and DML changes</t>
  </si>
  <si>
    <t xml:space="preserve">If above test reveals errors in Azure Synapse code, these errors must be specially handled.  </t>
  </si>
  <si>
    <t>We expect up to 20% data rejection.</t>
  </si>
  <si>
    <t xml:space="preserve">Import Data into Synapse Staging Tables </t>
  </si>
  <si>
    <t xml:space="preserve">Import data into Azure Synapse from Azure Storage. </t>
  </si>
  <si>
    <t xml:space="preserve">Same as above. </t>
  </si>
  <si>
    <t xml:space="preserve">Azure Synapse Performance Optimization </t>
  </si>
  <si>
    <t xml:space="preserve">Optimization is limited to re-distribute small dimension tables and 2 large fact tables. </t>
  </si>
  <si>
    <t xml:space="preserve">Performance of several queries will be tested to validate scale.  These queries will be run at different DWUs, such as 2000, 3000, 5000, or higher if needed. </t>
  </si>
  <si>
    <t xml:space="preserve">Customer will provide T-SQL queries to be run in Azure Synapse. </t>
  </si>
  <si>
    <t xml:space="preserve">Staging tables are created as Round_Robin Heap Tables for fast data loading. </t>
  </si>
  <si>
    <t xml:space="preserve">Key Assumptions &amp; Notes </t>
  </si>
  <si>
    <t>Performance Tests 
(Run T-SQL Scripts)</t>
  </si>
  <si>
    <t>#</t>
  </si>
  <si>
    <t>Estimated Duration</t>
  </si>
  <si>
    <r>
      <rPr>
        <sz val="11"/>
        <color theme="8" tint="-0.249977111117893"/>
        <rFont val="Calibri"/>
        <family val="2"/>
        <scheme val="minor"/>
      </rPr>
      <t>Customer</t>
    </r>
    <r>
      <rPr>
        <sz val="11"/>
        <color theme="1"/>
        <rFont val="Calibri"/>
        <family val="2"/>
        <scheme val="minor"/>
      </rPr>
      <t xml:space="preserve"> </t>
    </r>
  </si>
  <si>
    <t>1-day?</t>
  </si>
  <si>
    <t>4 hours</t>
  </si>
  <si>
    <t>2 hours</t>
  </si>
  <si>
    <t xml:space="preserve">4 hours? </t>
  </si>
  <si>
    <t xml:space="preserve">4 hours </t>
  </si>
  <si>
    <t>3 days</t>
  </si>
  <si>
    <t xml:space="preserve">Duration In Hours </t>
  </si>
  <si>
    <t>Total Hours</t>
  </si>
  <si>
    <t>Total Days</t>
  </si>
  <si>
    <t>4  hours</t>
  </si>
  <si>
    <t>2-Days</t>
  </si>
  <si>
    <t>3-Days</t>
  </si>
  <si>
    <t>Customer is responsible for hardware and licensing fees</t>
  </si>
  <si>
    <t xml:space="preserve">Migration user(s) needs read access and privilege to access schemas, tables, views, functions, and stored procedures. </t>
  </si>
  <si>
    <t>1 hour?</t>
  </si>
  <si>
    <t>4A</t>
  </si>
  <si>
    <t>4B</t>
  </si>
  <si>
    <t>Migration User(s) needs Read and Write Access to the local storage.</t>
  </si>
  <si>
    <t xml:space="preserve">The Windows workstation must be able to connect Source system, Azure, has Internet Access, has fast access to the on-prem storage set above. </t>
  </si>
  <si>
    <t xml:space="preserve">Export Source System data to Azure Storage    </t>
  </si>
  <si>
    <t xml:space="preserve">Customer </t>
  </si>
  <si>
    <t xml:space="preserve">Responsible Party </t>
  </si>
  <si>
    <t>Notes</t>
  </si>
  <si>
    <t>Set up On-Prem to Azure Connectivity  &amp; AzCopy</t>
  </si>
  <si>
    <t>Prepare Local Storage</t>
  </si>
  <si>
    <t xml:space="preserve">Self-Hosted IR 	On-Prem VM: Recommend Size: 16-32Core, 128GB and have multi-threaded ADF jobs to gain better throughput. </t>
  </si>
  <si>
    <t xml:space="preserve">Create Azure Environment and Access for Migration </t>
  </si>
  <si>
    <t xml:space="preserve">Create Azure Subscription, Azure Storage (Azure Data Lake Storage V2), Azure Synapse, and any needed VMs. Azure Data Factory if it is used for data migration. </t>
  </si>
  <si>
    <t>Item</t>
  </si>
  <si>
    <t xml:space="preserve">Portal Access </t>
  </si>
  <si>
    <t>Azure Synapse Login Access</t>
  </si>
  <si>
    <r>
      <t xml:space="preserve">Load User SQL login with resource class as </t>
    </r>
    <r>
      <rPr>
        <sz val="11"/>
        <color rgb="FF00B0F0"/>
        <rFont val="Calibri"/>
        <family val="2"/>
        <scheme val="minor"/>
      </rPr>
      <t>largerc</t>
    </r>
    <r>
      <rPr>
        <sz val="11"/>
        <color theme="1"/>
        <rFont val="Calibri"/>
        <family val="2"/>
        <scheme val="minor"/>
      </rPr>
      <t xml:space="preserve">.  </t>
    </r>
  </si>
  <si>
    <r>
      <t xml:space="preserve">Load User SQL login with resource class as </t>
    </r>
    <r>
      <rPr>
        <sz val="11"/>
        <color rgb="FF00B0F0"/>
        <rFont val="Calibri"/>
        <family val="2"/>
        <scheme val="minor"/>
      </rPr>
      <t>staticrc50 - staticrc80</t>
    </r>
  </si>
  <si>
    <t>Azure Synapse Admin</t>
  </si>
  <si>
    <t>3A</t>
  </si>
  <si>
    <t>3B</t>
  </si>
  <si>
    <t>Azure Synapse Privileges</t>
  </si>
  <si>
    <t>Synapse Load User(s) need full access to ADF</t>
  </si>
  <si>
    <t>4C</t>
  </si>
  <si>
    <t>Customer user</t>
  </si>
  <si>
    <r>
      <t xml:space="preserve">Azure Active Directory (AAD) </t>
    </r>
    <r>
      <rPr>
        <sz val="11"/>
        <color rgb="FF00B0F0"/>
        <rFont val="Calibri"/>
        <family val="2"/>
        <scheme val="minor"/>
      </rPr>
      <t>Admin</t>
    </r>
  </si>
  <si>
    <r>
      <t xml:space="preserve">Azure Active Directory (AAD) </t>
    </r>
    <r>
      <rPr>
        <sz val="11"/>
        <color rgb="FF00B0F0"/>
        <rFont val="Calibri"/>
        <family val="2"/>
        <scheme val="minor"/>
      </rPr>
      <t>User(s)</t>
    </r>
  </si>
  <si>
    <r>
      <t>Azure Synapse</t>
    </r>
    <r>
      <rPr>
        <sz val="11"/>
        <color rgb="FF00B0F0"/>
        <rFont val="Calibri"/>
        <family val="2"/>
        <scheme val="minor"/>
      </rPr>
      <t xml:space="preserve"> Load User(s)</t>
    </r>
  </si>
  <si>
    <r>
      <t xml:space="preserve">Azure Synapse Performance </t>
    </r>
    <r>
      <rPr>
        <sz val="11"/>
        <color rgb="FF00B0F0"/>
        <rFont val="Calibri"/>
        <family val="2"/>
        <scheme val="minor"/>
      </rPr>
      <t>Tester(s)</t>
    </r>
  </si>
  <si>
    <t>Azure Data Lake Store 
(ADLS)</t>
  </si>
  <si>
    <t>Azure Data Factory (ADF)</t>
  </si>
  <si>
    <t>Customer user to set up from 
Azure portal: portal.azure.com</t>
  </si>
  <si>
    <r>
      <t xml:space="preserve">A customer AAD member will need to be the Azure Synapse </t>
    </r>
    <r>
      <rPr>
        <sz val="11"/>
        <color rgb="FF00B0F0"/>
        <rFont val="Calibri"/>
        <family val="2"/>
        <scheme val="minor"/>
      </rPr>
      <t>Admin</t>
    </r>
    <r>
      <rPr>
        <sz val="11"/>
        <color theme="1"/>
        <rFont val="Calibri"/>
        <family val="2"/>
        <scheme val="minor"/>
      </rPr>
      <t xml:space="preserve">, the same person can be the </t>
    </r>
    <r>
      <rPr>
        <sz val="11"/>
        <color rgb="FF00B0F0"/>
        <rFont val="Calibri"/>
        <family val="2"/>
        <scheme val="minor"/>
      </rPr>
      <t xml:space="preserve">Azure Active Directory Admin for Azure Synapse </t>
    </r>
    <r>
      <rPr>
        <sz val="11"/>
        <rFont val="Calibri"/>
        <family val="2"/>
        <scheme val="minor"/>
      </rPr>
      <t>(see item below).</t>
    </r>
  </si>
  <si>
    <r>
      <t>A customer AAD member will need to be the</t>
    </r>
    <r>
      <rPr>
        <sz val="11"/>
        <color rgb="FF00B0F0"/>
        <rFont val="Calibri"/>
        <family val="2"/>
        <scheme val="minor"/>
      </rPr>
      <t xml:space="preserve"> Azure Active Directory Admin for Azure Synapse.</t>
    </r>
    <r>
      <rPr>
        <sz val="11"/>
        <color theme="1"/>
        <rFont val="Calibri"/>
        <family val="2"/>
        <scheme val="minor"/>
      </rPr>
      <t xml:space="preserve"> This user can create AAD users in Azure Synapse (allowing single sign-on using AAD).
</t>
    </r>
  </si>
  <si>
    <t>Network Connectivity</t>
  </si>
  <si>
    <t>If Azure Data Factory is used for data migration, the local storage requirement can be reduced to 1TB if there are no big tables to move (0.2TB or greater).</t>
  </si>
  <si>
    <t>Set up On-Prem Work Environment (WorkStation/VM/Laptop)</t>
  </si>
  <si>
    <t xml:space="preserve">Script out Source System Tables, Views, and Stored Procedures </t>
  </si>
  <si>
    <t xml:space="preserve">Translate Source System Objects (Tables, Views, and Stored Procedures) </t>
  </si>
  <si>
    <t xml:space="preserve">Derive best practices based on customer workload and Azure Synapse workload optimization features </t>
  </si>
  <si>
    <t xml:space="preserve">Develop &amp; Document Best Practices </t>
  </si>
  <si>
    <t>1 day</t>
  </si>
  <si>
    <t xml:space="preserve">Export Source System data and transfer the same into Azure Storage.  </t>
  </si>
  <si>
    <t>Source System Examples: Teradata, Netezza, Exadata, APS/PDW, SQL Server</t>
  </si>
  <si>
    <t xml:space="preserve">Customer user. 
Access to the Administrator SQL Login for Azure Synapse </t>
  </si>
  <si>
    <t>CSA(s)</t>
  </si>
  <si>
    <t>Customer Hours</t>
  </si>
  <si>
    <t>0.5 day</t>
  </si>
  <si>
    <t>Database / Data Info</t>
  </si>
  <si>
    <t>Counts / Totals</t>
  </si>
  <si>
    <t># Databases</t>
  </si>
  <si>
    <t># Schemas 
(Across databases)</t>
  </si>
  <si>
    <t># Tables</t>
  </si>
  <si>
    <t># Views</t>
  </si>
  <si>
    <t xml:space="preserve"># Stored Procedures </t>
  </si>
  <si>
    <t>Data Size (TB)</t>
  </si>
  <si>
    <t>DatabaseName 
(Source System)</t>
  </si>
  <si>
    <t>SchemaName
(Source System)</t>
  </si>
  <si>
    <t>TableName 
(Source System)</t>
  </si>
  <si>
    <t>Row Count</t>
  </si>
  <si>
    <t>Table Size (MB)</t>
  </si>
  <si>
    <t>EDW</t>
  </si>
  <si>
    <t>admin</t>
  </si>
  <si>
    <t>Table_Name1</t>
  </si>
  <si>
    <t>Table_Name2</t>
  </si>
  <si>
    <t>Table_Name3</t>
  </si>
  <si>
    <t>sales</t>
  </si>
  <si>
    <t>Table_Name4</t>
  </si>
  <si>
    <t>Table_Name5</t>
  </si>
  <si>
    <t>DataMart</t>
  </si>
  <si>
    <t>Table_Name6</t>
  </si>
  <si>
    <t>Table_Name7</t>
  </si>
  <si>
    <t>Table_Name8</t>
  </si>
  <si>
    <t>Table_Name9</t>
  </si>
  <si>
    <t>inventory</t>
  </si>
  <si>
    <t>Table_Name10</t>
  </si>
  <si>
    <t>Table_Name11</t>
  </si>
  <si>
    <t>Table_Name12</t>
  </si>
  <si>
    <t>Table_Name13</t>
  </si>
  <si>
    <t>Table_Name14</t>
  </si>
  <si>
    <t>Table_Name15</t>
  </si>
  <si>
    <t>Table_Name16</t>
  </si>
  <si>
    <t>Totals</t>
  </si>
  <si>
    <t>Table Size (TB)</t>
  </si>
  <si>
    <t>Table Size (GB)</t>
  </si>
  <si>
    <t>DatabaseName
(Source System)</t>
  </si>
  <si>
    <t>View Name 
(Source System)</t>
  </si>
  <si>
    <t>Vw_Name1</t>
  </si>
  <si>
    <t>Vw_Name2</t>
  </si>
  <si>
    <t>Vw_Name3</t>
  </si>
  <si>
    <t>Vw_Name4</t>
  </si>
  <si>
    <t>Vw_Name5</t>
  </si>
  <si>
    <t>Vw_Name6</t>
  </si>
  <si>
    <t>Vw_Name7</t>
  </si>
  <si>
    <t>Vw_Name8</t>
  </si>
  <si>
    <t>Vw_Name9</t>
  </si>
  <si>
    <t>Vw_Name10</t>
  </si>
  <si>
    <t>SchemaName 
(Source System)</t>
  </si>
  <si>
    <t>Stored Procedure Name 
(Source System)</t>
  </si>
  <si>
    <t>SP_Name1</t>
  </si>
  <si>
    <t>SP_Name2</t>
  </si>
  <si>
    <t>SP_Name3</t>
  </si>
  <si>
    <t>STG</t>
  </si>
  <si>
    <t>SP_Name4</t>
  </si>
  <si>
    <t>SP_Name5</t>
  </si>
  <si>
    <t>SP_Name6</t>
  </si>
  <si>
    <t>SP_Name7</t>
  </si>
  <si>
    <t>SP_Name8</t>
  </si>
  <si>
    <t>SP_Name9</t>
  </si>
  <si>
    <t>SP_Name10</t>
  </si>
  <si>
    <t>Either customer or customer’s chosen Partner (IT provider)</t>
  </si>
  <si>
    <r>
      <t xml:space="preserve">Customer
</t>
    </r>
    <r>
      <rPr>
        <sz val="11"/>
        <rFont val="Calibri"/>
        <family val="2"/>
        <scheme val="minor"/>
      </rPr>
      <t>(CSA provides guidance)</t>
    </r>
  </si>
  <si>
    <t xml:space="preserve">Prepare Self-Hosted Integration Run Time </t>
  </si>
  <si>
    <t>Customer team members are users of source systems. CSE as back up user</t>
  </si>
  <si>
    <t>POC (MVP) Team members should be made Guest users within AAD. If this is not possible then all Portal activities will become the responsibility of the customer POC (MVP) team members.</t>
  </si>
  <si>
    <t>POC (MVP) team</t>
  </si>
  <si>
    <t>POC (MVP) team members should each have their own SQL Login or AAD login</t>
  </si>
  <si>
    <t>POC (MVP) team member should be members of the db_owner database role (i.e. dbo) of the Azure Synapse database.</t>
  </si>
  <si>
    <t xml:space="preserve">POC (MVP) team members will need full access to ADLS storage for the POC (MVP) </t>
  </si>
  <si>
    <t>POC (MVP) data loader</t>
  </si>
  <si>
    <t xml:space="preserve">POC (MVP) Users will need to connect to Azure Synapse database from Azure Data Factory (within Azure), SQL Server Management Studio (from laptop remote) </t>
  </si>
  <si>
    <t>POC (MVP) team members should all be Contributors or Owners within the Resource Group created for the POC (MVP)</t>
  </si>
  <si>
    <t>Customer PM plans and leads the project. Microsoft POC (MVP) team member(s) needs to have a Customer issued Laptop or equivalent access to Customer's environment.</t>
  </si>
  <si>
    <t>Designate or set up source system for POC (MVP)</t>
  </si>
  <si>
    <t xml:space="preserve">Designate or set up non-production Environment as  POC (MVP) environment. </t>
  </si>
  <si>
    <t>Configure network connection for AzCopy (or similar) data movement from on-prem to ALDS storage in Azure for POC (MVP)</t>
  </si>
  <si>
    <t xml:space="preserve">5-7 times of the Data to be exported from Source System.   For example, volume in POC (MVP) Scope (0.7 TB x 7:  4.9TB). </t>
  </si>
  <si>
    <t>Customer 
(POC (MVP) Team provides guidance)</t>
  </si>
  <si>
    <t>Create or designate Migration User(s) in the POC (MVP) Source System</t>
  </si>
  <si>
    <t xml:space="preserve">It is recommended that all required Azure resources to be created in same azure region, under same resource group. One Microsoft POC (MVP) team member needs to be contributor of the Azure Subscription. All POC (MVP) team members need to be contributors to all Azure resources  under this Azure Subscription. </t>
  </si>
  <si>
    <t>Customer 
(CSA/POC (MVP) Team provides guidance)</t>
  </si>
  <si>
    <t>Customer &amp; POC (MVP) Team</t>
  </si>
  <si>
    <t>POC (MVP) Team</t>
  </si>
  <si>
    <t>POC (MVP) Team &amp; Customer</t>
  </si>
  <si>
    <t>Customer or POC (MVP) Team</t>
  </si>
  <si>
    <t xml:space="preserve">Review and re-design selected Azure Synapse Target tables with different distributions to optimize performance. Microsoft will provide best practices and recommendations at end of POC (MVP).   </t>
  </si>
  <si>
    <t xml:space="preserve">POC (MVP) Team  </t>
  </si>
  <si>
    <t>Before POC (MVP) (Days)</t>
  </si>
  <si>
    <t>POC (MVP) Days</t>
  </si>
  <si>
    <t xml:space="preserve">POC (MVP) Project Plan &amp; Team Onboarding </t>
  </si>
  <si>
    <t>ETL Job Name</t>
  </si>
  <si>
    <t xml:space="preserve">Job Descriptions </t>
  </si>
  <si>
    <t>Hours to Change Code</t>
  </si>
  <si>
    <r>
      <t xml:space="preserve">Complexity </t>
    </r>
    <r>
      <rPr>
        <sz val="11"/>
        <color theme="1"/>
        <rFont val="Calibri"/>
        <family val="2"/>
        <scheme val="minor"/>
      </rPr>
      <t>(Simple, Average, Complex)</t>
    </r>
  </si>
  <si>
    <t>Simple</t>
  </si>
  <si>
    <t>Average</t>
  </si>
  <si>
    <t>Complex</t>
  </si>
  <si>
    <t>Objectives / Use Cases</t>
  </si>
  <si>
    <t>Metrics / Success Criteria</t>
  </si>
  <si>
    <t>Azure Synapse Knowledge Gain</t>
  </si>
  <si>
    <t>Gain knowledge on setting up Azure Synapse environment, importing data, and scaling, and executing SQL queries.</t>
  </si>
  <si>
    <t xml:space="preserve">Customer POC team can operate Azure Synapse (scaling, pause, resume) and execute T-SQL scripts in Azure Synapse </t>
  </si>
  <si>
    <t xml:space="preserve">Azure Data Platforms Knowledge Gain </t>
  </si>
  <si>
    <t xml:space="preserve">Gain knowledge by establishing end to end architecture with key components such as Azure Data Lake, Azure Data Factory, Azure Synapse, Purview, Power BI, etc. </t>
  </si>
  <si>
    <t>Prove out the Code and Data Migration Path</t>
  </si>
  <si>
    <t xml:space="preserve">POC Architecture, framework, processes, tools, SQL code conversion, and data migration. </t>
  </si>
  <si>
    <t xml:space="preserve">All Objects in scope are successfully migrated (tables, views, stored procedures) </t>
  </si>
  <si>
    <t xml:space="preserve">Execute Queries in Synapse </t>
  </si>
  <si>
    <r>
      <t xml:space="preserve">Customer team execute T-SQL Scripts (queries) in Azure Synapse via SSMS or Synapse Query Editor </t>
    </r>
    <r>
      <rPr>
        <sz val="11"/>
        <color rgb="FFFF0000"/>
        <rFont val="Calibri"/>
        <family val="2"/>
        <scheme val="minor"/>
      </rPr>
      <t xml:space="preserve">(Please identify queries) </t>
    </r>
  </si>
  <si>
    <t>Customer POC team members can execute queries in query editor or SSMS</t>
  </si>
  <si>
    <t xml:space="preserve">Measure Azure Query Performance </t>
  </si>
  <si>
    <t>Measure query performance for different levels of DUWs (for example, 2000, 3000, 4000, 5000, 6000)</t>
  </si>
  <si>
    <t xml:space="preserve">Purpose is to get the right SLO for production environment </t>
  </si>
  <si>
    <t xml:space="preserve">Compare Query Performance </t>
  </si>
  <si>
    <t xml:space="preserve">Compare Azure Synapse query performance with performance in source system. Base line numbers: 
Query 1: x minutes / seconds. 
Query 2: x minutes / seconds. </t>
  </si>
  <si>
    <t xml:space="preserve">Connecting Reporting System to Synapse </t>
  </si>
  <si>
    <t>Set connectivity from Reporting System (for example PowerBI, Tableau, Cognos, BO</t>
  </si>
  <si>
    <t>TBD ELT/ETL Related Work or Others</t>
  </si>
  <si>
    <t xml:space="preserve">POC Notes </t>
  </si>
  <si>
    <t xml:space="preserve">Migrate DDL and DMLS first from on-prem MPP system to Azure Synapse </t>
  </si>
  <si>
    <t xml:space="preserve">Load data into Azure Synapse 
</t>
  </si>
  <si>
    <t xml:space="preserve">Optimize Azure Synapse
</t>
  </si>
  <si>
    <t>Sample</t>
  </si>
  <si>
    <t>Add ETL Migration Tasks</t>
  </si>
  <si>
    <t>Add Downstream Layer Tasks</t>
  </si>
  <si>
    <t>Sample Table List</t>
  </si>
  <si>
    <t>Sample View List</t>
  </si>
  <si>
    <t>Sample Stored Procs List</t>
  </si>
  <si>
    <t>Sample Functions  List</t>
  </si>
  <si>
    <t xml:space="preserve">Use this query to produce a quick summary of your SQL Server Object List. </t>
  </si>
  <si>
    <t>AzureSynapseScriptsAndAccelerators/SQL_Server_DB_ObjCounts_and_Sizes.sql at main · microsoft/AzureSynapseScriptsAndAccelerators · GitHub</t>
  </si>
  <si>
    <t>Source DW to Azure Synapse Migration Task List (Sample)</t>
  </si>
  <si>
    <t xml:space="preserve">This can be customer led, Microsoft Led, Microsoft Partner Led. In any model customer will always play a key role, as sponsor, SME, and project manager. </t>
  </si>
  <si>
    <t>Downstream/report Layer Related Work</t>
  </si>
  <si>
    <t xml:space="preserve">Etc.
</t>
  </si>
  <si>
    <t>Microsoft Cloud Solution Architects</t>
  </si>
  <si>
    <t xml:space="preserve">SQL Server DW to Azure Synapse Migration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</si>
</sst>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000_);_(* \(#,##0.0000\);_(* &quot;-&quot;??_);_(@_)"/>
    <numFmt numFmtId="166" formatCode="_(* #,##0.00000_);_(* \(#,##0.00000\);_(* &quot;-&quot;??_);_(@_)"/>
  </numFmts>
  <fonts count="13" x14ac:knownFonts="1">
    <font>
      <sz val="11"/>
      <color theme="1"/>
      <name val="Calibri"/>
      <family val="2"/>
      <scheme val="minor"/>
    </font>
    <font>
      <b/>
      <sz val="12"/>
      <color theme="1"/>
      <name val="Calibri"/>
      <family val="2"/>
      <scheme val="minor"/>
    </font>
    <font>
      <sz val="11"/>
      <color theme="8" tint="-0.249977111117893"/>
      <name val="Calibri"/>
      <family val="2"/>
      <scheme val="minor"/>
    </font>
    <font>
      <sz val="11"/>
      <name val="Calibri"/>
      <family val="2"/>
      <scheme val="minor"/>
    </font>
    <font>
      <sz val="11"/>
      <color rgb="FF00B0F0"/>
      <name val="Calibri"/>
      <family val="2"/>
      <scheme val="minor"/>
    </font>
    <font>
      <sz val="12"/>
      <color theme="1"/>
      <name val="Times New Roman"/>
      <family val="1"/>
    </font>
    <font>
      <sz val="11"/>
      <color rgb="FF0070C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u/>
      <sz val="11"/>
      <color theme="10"/>
      <name val="Calibri"/>
      <family val="2"/>
      <scheme val="minor"/>
    </font>
    <font>
      <b/>
      <sz val="16"/>
      <color theme="1"/>
      <name val="Calibri"/>
      <family val="2"/>
      <scheme val="minor"/>
    </font>
    <font>
      <b/>
      <sz val="18"/>
      <color theme="1"/>
      <name val="Calibri"/>
      <family val="2"/>
      <scheme val="minor"/>
    </font>
  </fonts>
  <fills count="11">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FFFF00"/>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9" tint="-0.499984740745262"/>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s>
  <cellStyleXfs count="3">
    <xf numFmtId="0" fontId="0" fillId="0" borderId="0"/>
    <xf numFmtId="43" fontId="7" fillId="0" borderId="0" applyFont="0" applyFill="0" applyBorder="0" applyAlignment="0" applyProtection="0"/>
    <xf numFmtId="0" fontId="10" fillId="0" borderId="0" applyNumberFormat="0" applyFill="0" applyBorder="0" applyAlignment="0" applyProtection="0"/>
  </cellStyleXfs>
  <cellXfs count="65">
    <xf numFmtId="0" fontId="0" fillId="0" borderId="0" xfId="0"/>
    <xf numFmtId="0" fontId="0" fillId="0" borderId="1" xfId="0" applyBorder="1"/>
    <xf numFmtId="0" fontId="0" fillId="0" borderId="1" xfId="0" applyBorder="1" applyAlignment="1">
      <alignment wrapText="1"/>
    </xf>
    <xf numFmtId="0" fontId="1" fillId="2" borderId="1" xfId="0" applyFont="1" applyFill="1" applyBorder="1" applyAlignment="1">
      <alignment wrapText="1"/>
    </xf>
    <xf numFmtId="0" fontId="2" fillId="0" borderId="1" xfId="0" applyFont="1" applyBorder="1"/>
    <xf numFmtId="0" fontId="0" fillId="0" borderId="0" xfId="0" applyFill="1" applyBorder="1"/>
    <xf numFmtId="0" fontId="1" fillId="0" borderId="0" xfId="0" applyFont="1" applyFill="1" applyBorder="1" applyAlignment="1">
      <alignment wrapText="1"/>
    </xf>
    <xf numFmtId="0" fontId="0" fillId="0" borderId="0" xfId="0" applyFill="1" applyBorder="1" applyAlignment="1">
      <alignment wrapText="1"/>
    </xf>
    <xf numFmtId="0" fontId="2" fillId="0" borderId="0"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0" fillId="0" borderId="6" xfId="0" applyBorder="1" applyAlignment="1">
      <alignment wrapText="1"/>
    </xf>
    <xf numFmtId="0" fontId="2" fillId="0" borderId="6" xfId="0" applyFont="1" applyBorder="1" applyAlignment="1">
      <alignment wrapText="1"/>
    </xf>
    <xf numFmtId="0" fontId="0" fillId="0" borderId="8" xfId="0" applyBorder="1" applyAlignment="1">
      <alignment wrapText="1"/>
    </xf>
    <xf numFmtId="0" fontId="0" fillId="0" borderId="0" xfId="0" applyAlignment="1">
      <alignment horizontal="center" vertical="center"/>
    </xf>
    <xf numFmtId="0" fontId="1" fillId="2" borderId="2" xfId="0" applyFont="1" applyFill="1"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3" borderId="1" xfId="0" applyFill="1" applyBorder="1"/>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0" fontId="5" fillId="0" borderId="1" xfId="0" applyFont="1" applyBorder="1" applyAlignment="1">
      <alignment vertical="center"/>
    </xf>
    <xf numFmtId="0" fontId="0" fillId="0" borderId="1" xfId="0" applyFill="1" applyBorder="1" applyAlignment="1">
      <alignment wrapText="1"/>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10" xfId="0" applyBorder="1" applyAlignment="1">
      <alignment horizontal="center" vertical="center" wrapText="1"/>
    </xf>
    <xf numFmtId="0" fontId="0" fillId="0" borderId="11" xfId="0" applyBorder="1" applyAlignment="1">
      <alignment wrapText="1"/>
    </xf>
    <xf numFmtId="0" fontId="6" fillId="0" borderId="9" xfId="0" applyFont="1" applyBorder="1" applyAlignment="1">
      <alignment wrapText="1"/>
    </xf>
    <xf numFmtId="0" fontId="0" fillId="0" borderId="0" xfId="0" applyBorder="1" applyAlignment="1">
      <alignment horizontal="center" vertical="center"/>
    </xf>
    <xf numFmtId="0" fontId="0" fillId="0" borderId="0" xfId="0" applyBorder="1"/>
    <xf numFmtId="0" fontId="0" fillId="0" borderId="0" xfId="0" applyBorder="1" applyAlignment="1">
      <alignment horizontal="left" wrapText="1"/>
    </xf>
    <xf numFmtId="0" fontId="8" fillId="5" borderId="1" xfId="0" applyFont="1" applyFill="1" applyBorder="1"/>
    <xf numFmtId="43" fontId="0" fillId="0" borderId="1" xfId="1" applyFont="1" applyBorder="1"/>
    <xf numFmtId="0" fontId="8" fillId="5" borderId="1" xfId="0" applyFont="1" applyFill="1" applyBorder="1" applyAlignment="1">
      <alignment wrapText="1"/>
    </xf>
    <xf numFmtId="164" fontId="0" fillId="0" borderId="1" xfId="1" applyNumberFormat="1" applyFont="1" applyBorder="1"/>
    <xf numFmtId="0" fontId="0" fillId="0" borderId="1" xfId="0" applyFill="1" applyBorder="1"/>
    <xf numFmtId="164" fontId="0" fillId="0" borderId="1" xfId="0" applyNumberFormat="1" applyBorder="1"/>
    <xf numFmtId="165" fontId="0" fillId="0" borderId="1" xfId="0" applyNumberFormat="1" applyBorder="1"/>
    <xf numFmtId="166" fontId="0" fillId="0" borderId="1" xfId="0" applyNumberFormat="1" applyBorder="1"/>
    <xf numFmtId="0" fontId="8" fillId="5" borderId="1" xfId="0" applyFont="1" applyFill="1" applyBorder="1" applyAlignment="1">
      <alignment vertical="center"/>
    </xf>
    <xf numFmtId="0" fontId="8" fillId="5" borderId="1" xfId="0" applyFont="1" applyFill="1" applyBorder="1" applyAlignment="1">
      <alignment vertical="center" wrapText="1"/>
    </xf>
    <xf numFmtId="0" fontId="0" fillId="0" borderId="1" xfId="0" applyBorder="1" applyAlignment="1">
      <alignment horizontal="center" vertical="center" wrapText="1"/>
    </xf>
    <xf numFmtId="0" fontId="0" fillId="8" borderId="1" xfId="0" applyFill="1" applyBorder="1" applyAlignment="1">
      <alignment wrapText="1"/>
    </xf>
    <xf numFmtId="0" fontId="0" fillId="8" borderId="1" xfId="0" applyFill="1" applyBorder="1"/>
    <xf numFmtId="0" fontId="1" fillId="2" borderId="1" xfId="0" applyFont="1" applyFill="1" applyBorder="1" applyAlignment="1">
      <alignment horizontal="center" wrapText="1"/>
    </xf>
    <xf numFmtId="0" fontId="0" fillId="0" borderId="1" xfId="0" applyBorder="1" applyAlignment="1">
      <alignment horizontal="center"/>
    </xf>
    <xf numFmtId="0" fontId="0" fillId="0" borderId="0" xfId="0" applyAlignment="1">
      <alignment horizontal="center"/>
    </xf>
    <xf numFmtId="0" fontId="9" fillId="0" borderId="0" xfId="0" applyFont="1"/>
    <xf numFmtId="0" fontId="0" fillId="10" borderId="1" xfId="0" applyFill="1" applyBorder="1" applyAlignment="1">
      <alignment wrapText="1"/>
    </xf>
    <xf numFmtId="0" fontId="0" fillId="10" borderId="1" xfId="0" applyFill="1" applyBorder="1"/>
    <xf numFmtId="0" fontId="8" fillId="0" borderId="0" xfId="0" applyFont="1" applyFill="1" applyBorder="1" applyAlignment="1">
      <alignment vertical="center" wrapText="1"/>
    </xf>
    <xf numFmtId="43" fontId="0" fillId="0" borderId="0" xfId="1" applyFont="1" applyBorder="1"/>
    <xf numFmtId="0" fontId="10" fillId="0" borderId="0" xfId="2"/>
    <xf numFmtId="0" fontId="0" fillId="3" borderId="1" xfId="0" applyFill="1" applyBorder="1" applyAlignment="1">
      <alignment horizontal="center"/>
    </xf>
    <xf numFmtId="0" fontId="0" fillId="0" borderId="1" xfId="0" applyBorder="1" applyAlignment="1">
      <alignment horizontal="left" wrapText="1"/>
    </xf>
    <xf numFmtId="0" fontId="0" fillId="0" borderId="1" xfId="0" applyBorder="1" applyAlignment="1">
      <alignment horizontal="left"/>
    </xf>
    <xf numFmtId="0" fontId="0" fillId="6" borderId="0" xfId="0" applyFill="1" applyBorder="1" applyAlignment="1">
      <alignment horizontal="center"/>
    </xf>
    <xf numFmtId="0" fontId="0" fillId="0" borderId="1" xfId="0" applyBorder="1" applyAlignment="1">
      <alignment horizontal="left" vertical="top" wrapText="1"/>
    </xf>
    <xf numFmtId="0" fontId="6" fillId="7" borderId="1" xfId="0" applyFont="1" applyFill="1" applyBorder="1" applyAlignment="1">
      <alignment horizontal="center"/>
    </xf>
    <xf numFmtId="0" fontId="0" fillId="9" borderId="1" xfId="0" applyFill="1" applyBorder="1" applyAlignment="1">
      <alignment horizontal="center"/>
    </xf>
    <xf numFmtId="0" fontId="1" fillId="2" borderId="1" xfId="0" applyFont="1" applyFill="1" applyBorder="1" applyAlignment="1">
      <alignment horizontal="center" wrapText="1"/>
    </xf>
    <xf numFmtId="0" fontId="8" fillId="5" borderId="0" xfId="0" applyFont="1" applyFill="1"/>
    <xf numFmtId="0" fontId="11" fillId="5" borderId="0" xfId="0" applyFont="1" applyFill="1"/>
    <xf numFmtId="0" fontId="0" fillId="5" borderId="0" xfId="0" applyFill="1"/>
    <xf numFmtId="0" fontId="12" fillId="5" borderId="0" xfId="0" applyFont="1"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microsoft/AzureSynapseScriptsAndAccelerators/blob/main/Migration/SQLServer/0_Assessment_Dependencies/SQL_Server_DB_ObjCounts_and_Sizes.sq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54E25-35BB-459F-9249-18E7B4D67AB4}">
  <dimension ref="B2:E15"/>
  <sheetViews>
    <sheetView tabSelected="1" workbookViewId="0">
      <selection activeCell="C2" sqref="C2:D2"/>
    </sheetView>
  </sheetViews>
  <sheetFormatPr defaultRowHeight="15" x14ac:dyDescent="0.25"/>
  <cols>
    <col min="2" max="2" width="9" style="14"/>
    <col min="3" max="3" width="36.140625" customWidth="1"/>
    <col min="4" max="4" width="56.42578125" customWidth="1"/>
    <col min="5" max="5" width="53" customWidth="1"/>
  </cols>
  <sheetData>
    <row r="2" spans="2:5" ht="21" x14ac:dyDescent="0.35">
      <c r="C2" s="62" t="s">
        <v>242</v>
      </c>
      <c r="D2" s="63"/>
    </row>
    <row r="4" spans="2:5" ht="15.75" x14ac:dyDescent="0.25">
      <c r="B4" s="20" t="s">
        <v>38</v>
      </c>
      <c r="C4" s="20" t="s">
        <v>69</v>
      </c>
      <c r="D4" s="20" t="s">
        <v>1</v>
      </c>
      <c r="E4" s="20" t="s">
        <v>63</v>
      </c>
    </row>
    <row r="5" spans="2:5" ht="30" x14ac:dyDescent="0.25">
      <c r="B5" s="19">
        <v>1</v>
      </c>
      <c r="C5" s="1" t="s">
        <v>70</v>
      </c>
      <c r="D5" s="2" t="s">
        <v>177</v>
      </c>
      <c r="E5" s="2" t="s">
        <v>87</v>
      </c>
    </row>
    <row r="6" spans="2:5" ht="45" x14ac:dyDescent="0.25">
      <c r="B6" s="19">
        <v>2</v>
      </c>
      <c r="C6" s="1" t="s">
        <v>74</v>
      </c>
      <c r="D6" s="2" t="s">
        <v>88</v>
      </c>
      <c r="E6" s="2" t="s">
        <v>100</v>
      </c>
    </row>
    <row r="7" spans="2:5" ht="60" x14ac:dyDescent="0.25">
      <c r="B7" s="23" t="s">
        <v>75</v>
      </c>
      <c r="C7" s="2" t="s">
        <v>81</v>
      </c>
      <c r="D7" s="2" t="s">
        <v>89</v>
      </c>
      <c r="E7" s="1" t="s">
        <v>80</v>
      </c>
    </row>
    <row r="8" spans="2:5" ht="60" x14ac:dyDescent="0.25">
      <c r="B8" s="23" t="s">
        <v>76</v>
      </c>
      <c r="C8" s="2" t="s">
        <v>82</v>
      </c>
      <c r="D8" s="2" t="s">
        <v>170</v>
      </c>
      <c r="E8" s="1" t="s">
        <v>171</v>
      </c>
    </row>
    <row r="9" spans="2:5" ht="30" x14ac:dyDescent="0.25">
      <c r="B9" s="24" t="s">
        <v>56</v>
      </c>
      <c r="C9" s="2" t="s">
        <v>71</v>
      </c>
      <c r="D9" s="2" t="s">
        <v>172</v>
      </c>
      <c r="E9" s="1" t="s">
        <v>171</v>
      </c>
    </row>
    <row r="10" spans="2:5" ht="30" x14ac:dyDescent="0.25">
      <c r="B10" s="24" t="s">
        <v>57</v>
      </c>
      <c r="C10" s="1" t="s">
        <v>77</v>
      </c>
      <c r="D10" s="22" t="s">
        <v>173</v>
      </c>
      <c r="E10" s="1" t="s">
        <v>171</v>
      </c>
    </row>
    <row r="11" spans="2:5" x14ac:dyDescent="0.25">
      <c r="B11" s="24" t="s">
        <v>79</v>
      </c>
      <c r="C11" s="1" t="s">
        <v>83</v>
      </c>
      <c r="D11" s="22" t="s">
        <v>72</v>
      </c>
      <c r="E11" s="1"/>
    </row>
    <row r="12" spans="2:5" ht="30" x14ac:dyDescent="0.25">
      <c r="B12" s="24" t="s">
        <v>79</v>
      </c>
      <c r="C12" s="2" t="s">
        <v>84</v>
      </c>
      <c r="D12" s="22" t="s">
        <v>73</v>
      </c>
      <c r="E12" s="1"/>
    </row>
    <row r="13" spans="2:5" ht="30" x14ac:dyDescent="0.25">
      <c r="B13" s="19">
        <v>5</v>
      </c>
      <c r="C13" s="2" t="s">
        <v>85</v>
      </c>
      <c r="D13" s="22" t="s">
        <v>174</v>
      </c>
      <c r="E13" s="1" t="s">
        <v>171</v>
      </c>
    </row>
    <row r="14" spans="2:5" x14ac:dyDescent="0.25">
      <c r="B14" s="19">
        <v>6</v>
      </c>
      <c r="C14" s="1" t="s">
        <v>86</v>
      </c>
      <c r="D14" s="1" t="s">
        <v>78</v>
      </c>
      <c r="E14" s="1" t="s">
        <v>175</v>
      </c>
    </row>
    <row r="15" spans="2:5" ht="45" x14ac:dyDescent="0.25">
      <c r="B15" s="19">
        <v>7</v>
      </c>
      <c r="C15" s="21" t="s">
        <v>90</v>
      </c>
      <c r="D15" s="22" t="s">
        <v>176</v>
      </c>
      <c r="E15" s="1" t="s">
        <v>171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F71EF-08B4-477E-9801-CF9F005987B4}">
  <dimension ref="B2:J68"/>
  <sheetViews>
    <sheetView topLeftCell="A7" workbookViewId="0">
      <selection activeCell="J7" sqref="J7"/>
    </sheetView>
  </sheetViews>
  <sheetFormatPr defaultRowHeight="15" x14ac:dyDescent="0.25"/>
  <cols>
    <col min="2" max="2" width="4.7109375" style="14" customWidth="1"/>
    <col min="3" max="3" width="23.7109375" customWidth="1"/>
    <col min="4" max="4" width="31.7109375" customWidth="1"/>
    <col min="5" max="5" width="33.7109375" customWidth="1"/>
    <col min="6" max="6" width="20.85546875" customWidth="1"/>
    <col min="7" max="7" width="1.85546875" style="5" customWidth="1"/>
    <col min="8" max="9" width="15.28515625" customWidth="1"/>
    <col min="10" max="10" width="38.85546875" customWidth="1"/>
  </cols>
  <sheetData>
    <row r="2" spans="2:10" ht="23.25" x14ac:dyDescent="0.35">
      <c r="C2" s="64" t="s">
        <v>242</v>
      </c>
      <c r="D2" s="64"/>
      <c r="E2" s="61"/>
    </row>
    <row r="4" spans="2:10" x14ac:dyDescent="0.25">
      <c r="B4" s="18" t="s">
        <v>38</v>
      </c>
      <c r="C4" s="18" t="s">
        <v>62</v>
      </c>
      <c r="D4" s="53" t="s">
        <v>63</v>
      </c>
      <c r="E4" s="53"/>
      <c r="F4" s="53"/>
    </row>
    <row r="5" spans="2:10" ht="28.5" customHeight="1" x14ac:dyDescent="0.25">
      <c r="B5" s="19">
        <v>1</v>
      </c>
      <c r="C5" s="1" t="s">
        <v>61</v>
      </c>
      <c r="D5" s="54" t="s">
        <v>166</v>
      </c>
      <c r="E5" s="54"/>
      <c r="F5" s="54"/>
    </row>
    <row r="6" spans="2:10" x14ac:dyDescent="0.25">
      <c r="B6" s="19">
        <v>2</v>
      </c>
      <c r="C6" s="1" t="s">
        <v>101</v>
      </c>
      <c r="D6" s="55" t="s">
        <v>241</v>
      </c>
      <c r="E6" s="55"/>
      <c r="F6" s="55"/>
    </row>
    <row r="7" spans="2:10" ht="42.75" customHeight="1" x14ac:dyDescent="0.25">
      <c r="B7" s="19">
        <v>3</v>
      </c>
      <c r="C7" s="1" t="s">
        <v>188</v>
      </c>
      <c r="D7" s="54" t="s">
        <v>238</v>
      </c>
      <c r="E7" s="54"/>
      <c r="F7" s="54"/>
    </row>
    <row r="8" spans="2:10" ht="14.25" customHeight="1" x14ac:dyDescent="0.25">
      <c r="B8" s="28"/>
      <c r="C8" s="29"/>
      <c r="D8" s="30"/>
      <c r="E8" s="30"/>
      <c r="F8" s="30"/>
    </row>
    <row r="9" spans="2:10" ht="14.25" customHeight="1" x14ac:dyDescent="0.25">
      <c r="B9" s="28"/>
      <c r="C9" s="56" t="s">
        <v>99</v>
      </c>
      <c r="D9" s="56"/>
      <c r="E9" s="56"/>
      <c r="F9" s="56"/>
    </row>
    <row r="11" spans="2:10" x14ac:dyDescent="0.25">
      <c r="C11" s="47" t="s">
        <v>237</v>
      </c>
      <c r="D11" s="47"/>
    </row>
    <row r="12" spans="2:10" ht="15.75" thickBot="1" x14ac:dyDescent="0.3"/>
    <row r="13" spans="2:10" ht="31.5" x14ac:dyDescent="0.25">
      <c r="B13" s="15" t="s">
        <v>38</v>
      </c>
      <c r="C13" s="9" t="s">
        <v>0</v>
      </c>
      <c r="D13" s="9" t="s">
        <v>1</v>
      </c>
      <c r="E13" s="9" t="s">
        <v>36</v>
      </c>
      <c r="F13" s="10" t="s">
        <v>2</v>
      </c>
      <c r="G13" s="6"/>
      <c r="H13" s="3" t="s">
        <v>39</v>
      </c>
      <c r="I13" s="3" t="s">
        <v>47</v>
      </c>
      <c r="J13" s="3" t="s">
        <v>102</v>
      </c>
    </row>
    <row r="14" spans="2:10" ht="90" x14ac:dyDescent="0.25">
      <c r="B14" s="16">
        <v>1</v>
      </c>
      <c r="C14" s="2" t="s">
        <v>3</v>
      </c>
      <c r="D14" s="2" t="s">
        <v>195</v>
      </c>
      <c r="E14" s="2" t="s">
        <v>178</v>
      </c>
      <c r="F14" s="11" t="s">
        <v>40</v>
      </c>
      <c r="G14" s="7"/>
      <c r="H14" s="4" t="s">
        <v>103</v>
      </c>
      <c r="I14" s="1">
        <v>4</v>
      </c>
      <c r="J14" s="1">
        <f>I14</f>
        <v>4</v>
      </c>
    </row>
    <row r="15" spans="2:10" ht="45" x14ac:dyDescent="0.25">
      <c r="B15" s="16">
        <v>2</v>
      </c>
      <c r="C15" s="2" t="s">
        <v>179</v>
      </c>
      <c r="D15" s="2" t="s">
        <v>180</v>
      </c>
      <c r="E15" s="2" t="s">
        <v>53</v>
      </c>
      <c r="F15" s="12" t="s">
        <v>4</v>
      </c>
      <c r="G15" s="8"/>
      <c r="H15" s="4" t="s">
        <v>41</v>
      </c>
      <c r="I15" s="1">
        <v>8</v>
      </c>
      <c r="J15" s="1">
        <f>I15</f>
        <v>8</v>
      </c>
    </row>
    <row r="16" spans="2:10" ht="60" x14ac:dyDescent="0.25">
      <c r="B16" s="16">
        <v>3</v>
      </c>
      <c r="C16" s="2" t="s">
        <v>64</v>
      </c>
      <c r="D16" s="2" t="s">
        <v>181</v>
      </c>
      <c r="E16" s="2"/>
      <c r="F16" s="12" t="s">
        <v>167</v>
      </c>
      <c r="G16" s="8"/>
      <c r="H16" s="4" t="s">
        <v>103</v>
      </c>
      <c r="I16" s="1">
        <v>4</v>
      </c>
      <c r="J16" s="1">
        <f>I16</f>
        <v>4</v>
      </c>
    </row>
    <row r="17" spans="2:10" ht="75" x14ac:dyDescent="0.25">
      <c r="B17" s="16" t="s">
        <v>56</v>
      </c>
      <c r="C17" s="2" t="s">
        <v>168</v>
      </c>
      <c r="D17" s="2" t="s">
        <v>66</v>
      </c>
      <c r="E17" s="2" t="s">
        <v>91</v>
      </c>
      <c r="F17" s="12" t="s">
        <v>167</v>
      </c>
      <c r="G17" s="8"/>
      <c r="H17" s="4" t="s">
        <v>41</v>
      </c>
      <c r="I17" s="1">
        <v>8</v>
      </c>
      <c r="J17" s="1">
        <v>4</v>
      </c>
    </row>
    <row r="18" spans="2:10" ht="60" x14ac:dyDescent="0.25">
      <c r="B18" s="16" t="s">
        <v>57</v>
      </c>
      <c r="C18" s="2" t="s">
        <v>65</v>
      </c>
      <c r="D18" s="2" t="s">
        <v>182</v>
      </c>
      <c r="E18" s="2" t="s">
        <v>58</v>
      </c>
      <c r="F18" s="12" t="s">
        <v>183</v>
      </c>
      <c r="G18" s="8"/>
      <c r="H18" s="4" t="s">
        <v>41</v>
      </c>
      <c r="I18" s="1">
        <v>8</v>
      </c>
      <c r="J18" s="1">
        <f>I18</f>
        <v>8</v>
      </c>
    </row>
    <row r="19" spans="2:10" ht="60" x14ac:dyDescent="0.25">
      <c r="B19" s="16">
        <v>5</v>
      </c>
      <c r="C19" s="2" t="s">
        <v>184</v>
      </c>
      <c r="D19" s="2" t="s">
        <v>54</v>
      </c>
      <c r="E19" s="2" t="s">
        <v>169</v>
      </c>
      <c r="F19" s="11" t="s">
        <v>183</v>
      </c>
      <c r="G19" s="7"/>
      <c r="H19" s="4" t="s">
        <v>55</v>
      </c>
      <c r="I19" s="1">
        <v>1</v>
      </c>
      <c r="J19" s="1">
        <v>1</v>
      </c>
    </row>
    <row r="20" spans="2:10" ht="150" x14ac:dyDescent="0.25">
      <c r="B20" s="16">
        <v>6</v>
      </c>
      <c r="C20" s="2" t="s">
        <v>67</v>
      </c>
      <c r="D20" s="2" t="s">
        <v>68</v>
      </c>
      <c r="E20" s="2" t="s">
        <v>185</v>
      </c>
      <c r="F20" s="11" t="s">
        <v>186</v>
      </c>
      <c r="G20" s="7"/>
      <c r="H20" s="1" t="s">
        <v>42</v>
      </c>
      <c r="I20" s="1">
        <v>4</v>
      </c>
      <c r="J20" s="1">
        <v>4</v>
      </c>
    </row>
    <row r="21" spans="2:10" ht="45" x14ac:dyDescent="0.25">
      <c r="B21" s="16">
        <v>7</v>
      </c>
      <c r="C21" s="2" t="s">
        <v>5</v>
      </c>
      <c r="D21" s="2" t="s">
        <v>6</v>
      </c>
      <c r="E21" s="2" t="s">
        <v>7</v>
      </c>
      <c r="F21" s="11" t="s">
        <v>187</v>
      </c>
      <c r="G21" s="7"/>
      <c r="H21" s="1" t="s">
        <v>42</v>
      </c>
      <c r="I21" s="1">
        <v>4</v>
      </c>
      <c r="J21" s="1">
        <v>4</v>
      </c>
    </row>
    <row r="22" spans="2:10" ht="120" x14ac:dyDescent="0.25">
      <c r="B22" s="16">
        <v>8</v>
      </c>
      <c r="C22" s="2" t="s">
        <v>92</v>
      </c>
      <c r="D22" s="2" t="s">
        <v>8</v>
      </c>
      <c r="E22" s="2" t="s">
        <v>59</v>
      </c>
      <c r="F22" s="11" t="s">
        <v>187</v>
      </c>
      <c r="G22" s="7"/>
      <c r="H22" s="4" t="s">
        <v>44</v>
      </c>
      <c r="I22" s="1">
        <v>4</v>
      </c>
      <c r="J22" s="1">
        <v>4</v>
      </c>
    </row>
    <row r="23" spans="2:10" ht="30" x14ac:dyDescent="0.25">
      <c r="B23" s="16">
        <v>9</v>
      </c>
      <c r="C23" s="2" t="s">
        <v>9</v>
      </c>
      <c r="D23" s="2" t="s">
        <v>10</v>
      </c>
      <c r="E23" s="2" t="s">
        <v>11</v>
      </c>
      <c r="F23" s="11" t="s">
        <v>188</v>
      </c>
      <c r="G23" s="7"/>
      <c r="H23" s="1" t="s">
        <v>45</v>
      </c>
      <c r="I23" s="1">
        <v>4</v>
      </c>
      <c r="J23" s="1">
        <v>4</v>
      </c>
    </row>
    <row r="24" spans="2:10" ht="60" x14ac:dyDescent="0.25">
      <c r="B24" s="16">
        <v>10</v>
      </c>
      <c r="C24" s="2" t="s">
        <v>93</v>
      </c>
      <c r="D24" s="2" t="s">
        <v>12</v>
      </c>
      <c r="E24" s="2" t="s">
        <v>13</v>
      </c>
      <c r="F24" s="11" t="s">
        <v>183</v>
      </c>
      <c r="G24" s="7"/>
      <c r="H24" s="1" t="s">
        <v>50</v>
      </c>
      <c r="I24" s="1">
        <v>4</v>
      </c>
      <c r="J24" s="1">
        <v>4</v>
      </c>
    </row>
    <row r="25" spans="2:10" ht="45" x14ac:dyDescent="0.25">
      <c r="B25" s="16">
        <v>11</v>
      </c>
      <c r="C25" s="2" t="s">
        <v>15</v>
      </c>
      <c r="D25" s="2" t="s">
        <v>94</v>
      </c>
      <c r="E25" s="2" t="s">
        <v>16</v>
      </c>
      <c r="F25" s="11" t="s">
        <v>189</v>
      </c>
      <c r="G25" s="7"/>
      <c r="H25" s="1" t="s">
        <v>43</v>
      </c>
      <c r="I25" s="1">
        <v>2</v>
      </c>
      <c r="J25" s="1"/>
    </row>
    <row r="26" spans="2:10" ht="30" x14ac:dyDescent="0.25">
      <c r="B26" s="16">
        <v>12</v>
      </c>
      <c r="C26" s="2" t="s">
        <v>17</v>
      </c>
      <c r="D26" s="2" t="s">
        <v>18</v>
      </c>
      <c r="E26" s="2" t="s">
        <v>19</v>
      </c>
      <c r="F26" s="11" t="s">
        <v>188</v>
      </c>
      <c r="G26" s="7"/>
      <c r="H26" s="1" t="s">
        <v>43</v>
      </c>
      <c r="I26" s="1">
        <v>2</v>
      </c>
      <c r="J26" s="1"/>
    </row>
    <row r="27" spans="2:10" ht="75" x14ac:dyDescent="0.25">
      <c r="B27" s="16">
        <v>13</v>
      </c>
      <c r="C27" s="2" t="s">
        <v>20</v>
      </c>
      <c r="D27" s="2" t="s">
        <v>21</v>
      </c>
      <c r="E27" s="2" t="s">
        <v>35</v>
      </c>
      <c r="F27" s="11" t="s">
        <v>188</v>
      </c>
      <c r="G27" s="7"/>
      <c r="H27" s="1" t="s">
        <v>42</v>
      </c>
      <c r="I27" s="1">
        <v>4</v>
      </c>
      <c r="J27" s="1"/>
    </row>
    <row r="28" spans="2:10" ht="30" x14ac:dyDescent="0.25">
      <c r="B28" s="16">
        <v>14</v>
      </c>
      <c r="C28" s="2" t="s">
        <v>22</v>
      </c>
      <c r="D28" s="2" t="s">
        <v>23</v>
      </c>
      <c r="E28" s="2" t="s">
        <v>24</v>
      </c>
      <c r="F28" s="11" t="s">
        <v>188</v>
      </c>
      <c r="G28" s="7"/>
      <c r="H28" s="1" t="s">
        <v>42</v>
      </c>
      <c r="I28" s="1">
        <v>4</v>
      </c>
      <c r="J28" s="1"/>
    </row>
    <row r="29" spans="2:10" ht="45" x14ac:dyDescent="0.25">
      <c r="B29" s="16">
        <v>15</v>
      </c>
      <c r="C29" s="2" t="s">
        <v>25</v>
      </c>
      <c r="D29" s="2" t="s">
        <v>26</v>
      </c>
      <c r="E29" s="2"/>
      <c r="F29" s="11" t="s">
        <v>190</v>
      </c>
      <c r="G29" s="7"/>
      <c r="H29" s="1" t="s">
        <v>52</v>
      </c>
      <c r="I29" s="1">
        <v>24</v>
      </c>
      <c r="J29" s="1"/>
    </row>
    <row r="30" spans="2:10" ht="45" x14ac:dyDescent="0.25">
      <c r="B30" s="16">
        <v>16</v>
      </c>
      <c r="C30" s="2" t="s">
        <v>60</v>
      </c>
      <c r="D30" s="2" t="s">
        <v>98</v>
      </c>
      <c r="E30" s="2" t="s">
        <v>27</v>
      </c>
      <c r="F30" s="11" t="s">
        <v>188</v>
      </c>
      <c r="G30" s="7"/>
      <c r="H30" s="1" t="s">
        <v>42</v>
      </c>
      <c r="I30" s="1">
        <v>4</v>
      </c>
      <c r="J30" s="1"/>
    </row>
    <row r="31" spans="2:10" ht="30" x14ac:dyDescent="0.25">
      <c r="B31" s="16">
        <v>17</v>
      </c>
      <c r="C31" s="2" t="s">
        <v>28</v>
      </c>
      <c r="D31" s="2" t="s">
        <v>29</v>
      </c>
      <c r="E31" s="2" t="s">
        <v>30</v>
      </c>
      <c r="F31" s="11" t="s">
        <v>188</v>
      </c>
      <c r="G31" s="7"/>
      <c r="H31" s="1" t="s">
        <v>51</v>
      </c>
      <c r="I31" s="1">
        <v>16</v>
      </c>
      <c r="J31" s="1"/>
    </row>
    <row r="32" spans="2:10" ht="105" x14ac:dyDescent="0.25">
      <c r="B32" s="16">
        <v>18</v>
      </c>
      <c r="C32" s="2" t="s">
        <v>31</v>
      </c>
      <c r="D32" s="2" t="s">
        <v>191</v>
      </c>
      <c r="E32" s="2" t="s">
        <v>32</v>
      </c>
      <c r="F32" s="11" t="s">
        <v>192</v>
      </c>
      <c r="G32" s="7"/>
      <c r="H32" s="1" t="s">
        <v>46</v>
      </c>
      <c r="I32" s="1">
        <v>24</v>
      </c>
      <c r="J32" s="1"/>
    </row>
    <row r="33" spans="2:10" ht="60" x14ac:dyDescent="0.25">
      <c r="B33" s="25">
        <v>19</v>
      </c>
      <c r="C33" s="26" t="s">
        <v>96</v>
      </c>
      <c r="D33" s="26" t="s">
        <v>95</v>
      </c>
      <c r="E33" s="26"/>
      <c r="F33" s="11" t="s">
        <v>14</v>
      </c>
      <c r="G33" s="7"/>
      <c r="H33" s="1" t="s">
        <v>97</v>
      </c>
      <c r="I33" s="1">
        <v>8</v>
      </c>
      <c r="J33" s="1"/>
    </row>
    <row r="34" spans="2:10" ht="75.75" thickBot="1" x14ac:dyDescent="0.3">
      <c r="B34" s="17">
        <v>20</v>
      </c>
      <c r="C34" s="13" t="s">
        <v>37</v>
      </c>
      <c r="D34" s="13" t="s">
        <v>33</v>
      </c>
      <c r="E34" s="13" t="s">
        <v>34</v>
      </c>
      <c r="F34" s="27" t="s">
        <v>4</v>
      </c>
      <c r="G34" s="7"/>
      <c r="H34" s="1" t="s">
        <v>46</v>
      </c>
      <c r="I34" s="1">
        <v>24</v>
      </c>
      <c r="J34" s="1">
        <v>24</v>
      </c>
    </row>
    <row r="35" spans="2:10" x14ac:dyDescent="0.25">
      <c r="H35" s="1"/>
      <c r="I35" s="1"/>
      <c r="J35" s="1"/>
    </row>
    <row r="36" spans="2:10" x14ac:dyDescent="0.25">
      <c r="H36" s="1"/>
      <c r="I36" s="1"/>
      <c r="J36" s="1"/>
    </row>
    <row r="37" spans="2:10" ht="14.25" customHeight="1" x14ac:dyDescent="0.25">
      <c r="H37" s="1" t="s">
        <v>48</v>
      </c>
      <c r="I37" s="1">
        <f>SUM(I14:I34)</f>
        <v>165</v>
      </c>
      <c r="J37" s="1">
        <f>SUM(J14:J34)</f>
        <v>73</v>
      </c>
    </row>
    <row r="38" spans="2:10" x14ac:dyDescent="0.25">
      <c r="H38" s="1" t="s">
        <v>49</v>
      </c>
      <c r="I38" s="1">
        <f>I37/8</f>
        <v>20.625</v>
      </c>
      <c r="J38" s="1"/>
    </row>
    <row r="39" spans="2:10" x14ac:dyDescent="0.25">
      <c r="H39" s="1" t="s">
        <v>193</v>
      </c>
      <c r="I39" s="1">
        <f>SUM(I14:I18)/8</f>
        <v>4</v>
      </c>
      <c r="J39" s="1"/>
    </row>
    <row r="40" spans="2:10" x14ac:dyDescent="0.25">
      <c r="H40" s="1" t="s">
        <v>194</v>
      </c>
      <c r="I40" s="1">
        <f>I38-I39</f>
        <v>16.625</v>
      </c>
      <c r="J40" s="1"/>
    </row>
    <row r="42" spans="2:10" x14ac:dyDescent="0.25">
      <c r="C42" s="47" t="s">
        <v>229</v>
      </c>
    </row>
    <row r="43" spans="2:10" ht="31.5" x14ac:dyDescent="0.25">
      <c r="B43" s="39" t="s">
        <v>38</v>
      </c>
      <c r="C43" s="39" t="s">
        <v>196</v>
      </c>
      <c r="D43" s="39" t="s">
        <v>197</v>
      </c>
      <c r="E43" s="40" t="s">
        <v>199</v>
      </c>
      <c r="F43" s="40" t="s">
        <v>198</v>
      </c>
      <c r="G43" s="50"/>
      <c r="H43" s="3" t="s">
        <v>39</v>
      </c>
      <c r="I43" s="3" t="s">
        <v>47</v>
      </c>
      <c r="J43" s="3" t="s">
        <v>102</v>
      </c>
    </row>
    <row r="44" spans="2:10" x14ac:dyDescent="0.25">
      <c r="B44" s="1">
        <v>1</v>
      </c>
      <c r="C44" s="1"/>
      <c r="D44" s="1"/>
      <c r="E44" s="1" t="s">
        <v>200</v>
      </c>
      <c r="F44" s="1">
        <v>3</v>
      </c>
      <c r="H44" s="4" t="s">
        <v>103</v>
      </c>
      <c r="I44" s="1">
        <v>4</v>
      </c>
      <c r="J44" s="1">
        <f>I44</f>
        <v>4</v>
      </c>
    </row>
    <row r="45" spans="2:10" x14ac:dyDescent="0.25">
      <c r="B45" s="1">
        <v>2</v>
      </c>
      <c r="C45" s="1"/>
      <c r="D45" s="1"/>
      <c r="E45" s="1" t="s">
        <v>201</v>
      </c>
      <c r="F45" s="1">
        <v>5</v>
      </c>
      <c r="H45" s="4" t="s">
        <v>41</v>
      </c>
      <c r="I45" s="1">
        <v>8</v>
      </c>
      <c r="J45" s="1">
        <f>I45</f>
        <v>8</v>
      </c>
    </row>
    <row r="46" spans="2:10" x14ac:dyDescent="0.25">
      <c r="B46" s="1">
        <v>3</v>
      </c>
      <c r="C46" s="1"/>
      <c r="D46" s="1"/>
      <c r="E46" s="1" t="s">
        <v>202</v>
      </c>
      <c r="F46" s="1">
        <v>10</v>
      </c>
      <c r="H46" s="1"/>
      <c r="I46" s="1"/>
      <c r="J46" s="1"/>
    </row>
    <row r="47" spans="2:10" x14ac:dyDescent="0.25">
      <c r="B47" s="1">
        <v>4</v>
      </c>
      <c r="C47" s="1"/>
      <c r="D47" s="1"/>
      <c r="E47" s="1"/>
      <c r="F47" s="1"/>
      <c r="H47" s="1"/>
      <c r="I47" s="1"/>
      <c r="J47" s="1"/>
    </row>
    <row r="48" spans="2:10" x14ac:dyDescent="0.25">
      <c r="B48" s="1">
        <v>5</v>
      </c>
      <c r="C48" s="1"/>
      <c r="D48" s="1"/>
      <c r="E48" s="1"/>
      <c r="F48" s="1"/>
      <c r="H48" s="1"/>
      <c r="I48" s="1"/>
      <c r="J48" s="1"/>
    </row>
    <row r="49" spans="2:10" x14ac:dyDescent="0.25">
      <c r="B49" s="1">
        <v>6</v>
      </c>
      <c r="C49" s="1"/>
      <c r="D49" s="1"/>
      <c r="E49" s="1"/>
      <c r="F49" s="1"/>
      <c r="H49" s="1"/>
      <c r="I49" s="1"/>
      <c r="J49" s="1"/>
    </row>
    <row r="50" spans="2:10" x14ac:dyDescent="0.25">
      <c r="B50" s="1">
        <v>7</v>
      </c>
      <c r="C50" s="1"/>
      <c r="D50" s="1"/>
      <c r="E50" s="1"/>
      <c r="F50" s="1"/>
      <c r="H50" s="1"/>
      <c r="I50" s="1"/>
      <c r="J50" s="1"/>
    </row>
    <row r="51" spans="2:10" x14ac:dyDescent="0.25">
      <c r="B51" s="1">
        <v>8</v>
      </c>
      <c r="C51" s="1"/>
      <c r="D51" s="1"/>
      <c r="E51" s="1"/>
      <c r="F51" s="1"/>
      <c r="H51" s="1"/>
      <c r="I51" s="1"/>
      <c r="J51" s="1"/>
    </row>
    <row r="52" spans="2:10" x14ac:dyDescent="0.25">
      <c r="B52" s="1"/>
      <c r="C52" s="1"/>
      <c r="D52" s="1"/>
      <c r="E52" s="1"/>
      <c r="F52" s="1"/>
      <c r="H52" s="1"/>
      <c r="I52" s="1"/>
      <c r="J52" s="1"/>
    </row>
    <row r="53" spans="2:10" x14ac:dyDescent="0.25">
      <c r="B53" s="1"/>
      <c r="C53" s="1"/>
      <c r="D53" s="1"/>
      <c r="E53" s="1"/>
      <c r="F53" s="1"/>
      <c r="H53" s="1"/>
      <c r="I53" s="1"/>
      <c r="J53" s="1"/>
    </row>
    <row r="54" spans="2:10" x14ac:dyDescent="0.25">
      <c r="B54" s="19"/>
      <c r="C54" s="1"/>
      <c r="D54" s="1"/>
      <c r="E54" s="1"/>
      <c r="F54" s="1"/>
      <c r="H54" s="1"/>
      <c r="I54" s="1"/>
      <c r="J54" s="1"/>
    </row>
    <row r="55" spans="2:10" x14ac:dyDescent="0.25">
      <c r="B55" s="19"/>
      <c r="C55" s="1"/>
      <c r="D55" s="1"/>
      <c r="E55" s="1"/>
      <c r="F55" s="1"/>
      <c r="H55" s="1"/>
      <c r="I55" s="1"/>
      <c r="J55" s="1"/>
    </row>
    <row r="58" spans="2:10" x14ac:dyDescent="0.25">
      <c r="C58" s="47" t="s">
        <v>230</v>
      </c>
    </row>
    <row r="59" spans="2:10" x14ac:dyDescent="0.25">
      <c r="B59" s="19"/>
      <c r="C59" s="1"/>
      <c r="D59" s="1"/>
      <c r="E59" s="1"/>
      <c r="F59" s="1"/>
    </row>
    <row r="60" spans="2:10" x14ac:dyDescent="0.25">
      <c r="B60" s="19"/>
      <c r="C60" s="1"/>
      <c r="D60" s="1"/>
      <c r="E60" s="1"/>
      <c r="F60" s="1"/>
    </row>
    <row r="61" spans="2:10" x14ac:dyDescent="0.25">
      <c r="B61" s="19"/>
      <c r="C61" s="1"/>
      <c r="D61" s="1"/>
      <c r="E61" s="1"/>
      <c r="F61" s="1"/>
    </row>
    <row r="62" spans="2:10" x14ac:dyDescent="0.25">
      <c r="B62" s="19"/>
      <c r="C62" s="1"/>
      <c r="D62" s="1"/>
      <c r="E62" s="1"/>
      <c r="F62" s="1"/>
    </row>
    <row r="63" spans="2:10" x14ac:dyDescent="0.25">
      <c r="B63" s="19"/>
      <c r="C63" s="1"/>
      <c r="D63" s="1"/>
      <c r="E63" s="1"/>
      <c r="F63" s="1"/>
    </row>
    <row r="64" spans="2:10" x14ac:dyDescent="0.25">
      <c r="B64" s="19"/>
      <c r="C64" s="1"/>
      <c r="D64" s="1"/>
      <c r="E64" s="1"/>
      <c r="F64" s="1"/>
    </row>
    <row r="65" spans="2:6" x14ac:dyDescent="0.25">
      <c r="B65" s="19"/>
      <c r="C65" s="1"/>
      <c r="D65" s="1"/>
      <c r="E65" s="1"/>
      <c r="F65" s="1"/>
    </row>
    <row r="66" spans="2:6" x14ac:dyDescent="0.25">
      <c r="B66" s="19"/>
      <c r="C66" s="1"/>
      <c r="D66" s="1"/>
      <c r="E66" s="1"/>
      <c r="F66" s="1"/>
    </row>
    <row r="67" spans="2:6" x14ac:dyDescent="0.25">
      <c r="B67" s="19"/>
      <c r="C67" s="1"/>
      <c r="D67" s="1"/>
      <c r="E67" s="1"/>
      <c r="F67" s="1"/>
    </row>
    <row r="68" spans="2:6" x14ac:dyDescent="0.25">
      <c r="B68" s="19"/>
      <c r="C68" s="1"/>
      <c r="D68" s="1"/>
      <c r="E68" s="1"/>
      <c r="F68" s="1"/>
    </row>
  </sheetData>
  <mergeCells count="5">
    <mergeCell ref="D4:F4"/>
    <mergeCell ref="D5:F5"/>
    <mergeCell ref="D6:F6"/>
    <mergeCell ref="D7:F7"/>
    <mergeCell ref="C9:F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28ACD-8FB2-4462-BD9A-8C8DAA744353}">
  <dimension ref="B1:E30"/>
  <sheetViews>
    <sheetView workbookViewId="0">
      <selection activeCell="D38" sqref="D38"/>
    </sheetView>
  </sheetViews>
  <sheetFormatPr defaultRowHeight="15" x14ac:dyDescent="0.25"/>
  <cols>
    <col min="2" max="2" width="17.140625" customWidth="1"/>
    <col min="3" max="3" width="36.42578125" customWidth="1"/>
    <col min="4" max="4" width="53" customWidth="1"/>
    <col min="5" max="5" width="45.85546875" customWidth="1"/>
  </cols>
  <sheetData>
    <row r="1" spans="2:5" x14ac:dyDescent="0.25">
      <c r="B1" s="47" t="s">
        <v>228</v>
      </c>
    </row>
    <row r="3" spans="2:5" x14ac:dyDescent="0.25">
      <c r="B3" s="58"/>
      <c r="C3" s="58"/>
      <c r="D3" s="58"/>
      <c r="E3" s="58"/>
    </row>
    <row r="4" spans="2:5" ht="63" x14ac:dyDescent="0.25">
      <c r="B4" s="20" t="s">
        <v>38</v>
      </c>
      <c r="C4" s="3" t="s">
        <v>203</v>
      </c>
      <c r="D4" s="3" t="s">
        <v>1</v>
      </c>
      <c r="E4" s="3" t="s">
        <v>204</v>
      </c>
    </row>
    <row r="5" spans="2:5" ht="45" x14ac:dyDescent="0.25">
      <c r="B5" s="41">
        <v>1</v>
      </c>
      <c r="C5" s="2" t="s">
        <v>205</v>
      </c>
      <c r="D5" s="2" t="s">
        <v>206</v>
      </c>
      <c r="E5" s="2" t="s">
        <v>207</v>
      </c>
    </row>
    <row r="6" spans="2:5" ht="45" x14ac:dyDescent="0.25">
      <c r="B6" s="41">
        <v>2</v>
      </c>
      <c r="C6" s="2" t="s">
        <v>208</v>
      </c>
      <c r="D6" s="2" t="s">
        <v>209</v>
      </c>
      <c r="E6" s="2"/>
    </row>
    <row r="7" spans="2:5" ht="30" x14ac:dyDescent="0.25">
      <c r="B7" s="41">
        <v>3</v>
      </c>
      <c r="C7" s="2" t="s">
        <v>210</v>
      </c>
      <c r="D7" s="2" t="s">
        <v>211</v>
      </c>
      <c r="E7" s="2" t="s">
        <v>212</v>
      </c>
    </row>
    <row r="8" spans="2:5" ht="45" x14ac:dyDescent="0.25">
      <c r="B8" s="41">
        <v>4</v>
      </c>
      <c r="C8" s="2" t="s">
        <v>213</v>
      </c>
      <c r="D8" s="2" t="s">
        <v>214</v>
      </c>
      <c r="E8" s="2" t="s">
        <v>215</v>
      </c>
    </row>
    <row r="9" spans="2:5" ht="30" x14ac:dyDescent="0.25">
      <c r="B9" s="41">
        <v>5</v>
      </c>
      <c r="C9" s="2" t="s">
        <v>216</v>
      </c>
      <c r="D9" s="2" t="s">
        <v>217</v>
      </c>
      <c r="E9" s="2" t="s">
        <v>218</v>
      </c>
    </row>
    <row r="10" spans="2:5" ht="60" x14ac:dyDescent="0.25">
      <c r="B10" s="41">
        <v>6</v>
      </c>
      <c r="C10" s="2" t="s">
        <v>219</v>
      </c>
      <c r="D10" s="2" t="s">
        <v>220</v>
      </c>
      <c r="E10" s="2"/>
    </row>
    <row r="11" spans="2:5" ht="30" x14ac:dyDescent="0.25">
      <c r="B11" s="19">
        <v>7</v>
      </c>
      <c r="C11" s="2" t="s">
        <v>221</v>
      </c>
      <c r="D11" s="2" t="s">
        <v>222</v>
      </c>
      <c r="E11" s="2"/>
    </row>
    <row r="12" spans="2:5" x14ac:dyDescent="0.25">
      <c r="B12" s="19">
        <v>8</v>
      </c>
      <c r="C12" s="42" t="s">
        <v>223</v>
      </c>
      <c r="D12" s="43"/>
      <c r="E12" s="43"/>
    </row>
    <row r="13" spans="2:5" x14ac:dyDescent="0.25">
      <c r="B13" s="19">
        <v>9</v>
      </c>
      <c r="C13" s="42" t="s">
        <v>223</v>
      </c>
      <c r="D13" s="43"/>
      <c r="E13" s="43"/>
    </row>
    <row r="14" spans="2:5" x14ac:dyDescent="0.25">
      <c r="B14" s="19">
        <v>10</v>
      </c>
      <c r="C14" s="42" t="s">
        <v>223</v>
      </c>
      <c r="D14" s="43"/>
      <c r="E14" s="43"/>
    </row>
    <row r="15" spans="2:5" x14ac:dyDescent="0.25">
      <c r="B15" s="19">
        <v>11</v>
      </c>
      <c r="C15" s="42" t="s">
        <v>223</v>
      </c>
      <c r="D15" s="43"/>
      <c r="E15" s="43"/>
    </row>
    <row r="16" spans="2:5" x14ac:dyDescent="0.25">
      <c r="B16" s="19">
        <v>8</v>
      </c>
      <c r="C16" s="48" t="s">
        <v>239</v>
      </c>
      <c r="D16" s="49"/>
      <c r="E16" s="49"/>
    </row>
    <row r="17" spans="2:5" x14ac:dyDescent="0.25">
      <c r="B17" s="19">
        <v>9</v>
      </c>
      <c r="C17" s="48" t="s">
        <v>239</v>
      </c>
      <c r="D17" s="49"/>
      <c r="E17" s="49"/>
    </row>
    <row r="18" spans="2:5" x14ac:dyDescent="0.25">
      <c r="B18" s="19">
        <v>10</v>
      </c>
      <c r="C18" s="48" t="s">
        <v>239</v>
      </c>
      <c r="D18" s="49"/>
      <c r="E18" s="49"/>
    </row>
    <row r="19" spans="2:5" x14ac:dyDescent="0.25">
      <c r="B19" s="19">
        <v>11</v>
      </c>
      <c r="C19" s="48" t="s">
        <v>239</v>
      </c>
      <c r="D19" s="49"/>
      <c r="E19" s="49"/>
    </row>
    <row r="22" spans="2:5" x14ac:dyDescent="0.25">
      <c r="B22" s="59"/>
      <c r="C22" s="59"/>
      <c r="D22" s="59"/>
      <c r="E22" s="59"/>
    </row>
    <row r="23" spans="2:5" ht="15.75" x14ac:dyDescent="0.25">
      <c r="B23" s="44" t="s">
        <v>38</v>
      </c>
      <c r="C23" s="60" t="s">
        <v>224</v>
      </c>
      <c r="D23" s="60"/>
      <c r="E23" s="60"/>
    </row>
    <row r="24" spans="2:5" x14ac:dyDescent="0.25">
      <c r="B24" s="45">
        <v>1</v>
      </c>
      <c r="C24" s="57" t="s">
        <v>225</v>
      </c>
      <c r="D24" s="57"/>
      <c r="E24" s="57"/>
    </row>
    <row r="25" spans="2:5" x14ac:dyDescent="0.25">
      <c r="B25" s="45">
        <v>2</v>
      </c>
      <c r="C25" s="57" t="s">
        <v>226</v>
      </c>
      <c r="D25" s="57"/>
      <c r="E25" s="57"/>
    </row>
    <row r="26" spans="2:5" x14ac:dyDescent="0.25">
      <c r="B26" s="45">
        <v>3</v>
      </c>
      <c r="C26" s="57" t="s">
        <v>227</v>
      </c>
      <c r="D26" s="57"/>
      <c r="E26" s="57"/>
    </row>
    <row r="27" spans="2:5" x14ac:dyDescent="0.25">
      <c r="B27" s="45">
        <v>4</v>
      </c>
      <c r="C27" s="57" t="s">
        <v>240</v>
      </c>
      <c r="D27" s="57"/>
      <c r="E27" s="57"/>
    </row>
    <row r="28" spans="2:5" x14ac:dyDescent="0.25">
      <c r="B28" s="45">
        <v>5</v>
      </c>
      <c r="C28" s="57" t="s">
        <v>240</v>
      </c>
      <c r="D28" s="57"/>
      <c r="E28" s="57"/>
    </row>
    <row r="29" spans="2:5" x14ac:dyDescent="0.25">
      <c r="B29" s="45">
        <v>6</v>
      </c>
      <c r="C29" s="57" t="s">
        <v>240</v>
      </c>
      <c r="D29" s="57"/>
      <c r="E29" s="57"/>
    </row>
    <row r="30" spans="2:5" x14ac:dyDescent="0.25">
      <c r="B30" s="46"/>
    </row>
  </sheetData>
  <mergeCells count="9">
    <mergeCell ref="C27:E27"/>
    <mergeCell ref="C28:E28"/>
    <mergeCell ref="C29:E29"/>
    <mergeCell ref="B3:E3"/>
    <mergeCell ref="B22:E22"/>
    <mergeCell ref="C23:E23"/>
    <mergeCell ref="C24:E24"/>
    <mergeCell ref="C25:E25"/>
    <mergeCell ref="C26:E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0F414-4FEF-4A5F-AF93-A0CAAF0F5960}">
  <dimension ref="B2:H67"/>
  <sheetViews>
    <sheetView topLeftCell="A37" workbookViewId="0">
      <selection activeCell="C54" sqref="C54"/>
    </sheetView>
  </sheetViews>
  <sheetFormatPr defaultRowHeight="15" x14ac:dyDescent="0.25"/>
  <cols>
    <col min="2" max="2" width="29" customWidth="1"/>
    <col min="3" max="3" width="22.7109375" customWidth="1"/>
    <col min="4" max="4" width="15.85546875" customWidth="1"/>
    <col min="5" max="5" width="23.7109375" customWidth="1"/>
    <col min="6" max="6" width="25.140625" customWidth="1"/>
    <col min="7" max="7" width="30.28515625" customWidth="1"/>
    <col min="8" max="8" width="35.42578125" customWidth="1"/>
  </cols>
  <sheetData>
    <row r="2" spans="2:3" x14ac:dyDescent="0.25">
      <c r="B2" t="s">
        <v>235</v>
      </c>
    </row>
    <row r="3" spans="2:3" x14ac:dyDescent="0.25">
      <c r="B3" s="52" t="s">
        <v>236</v>
      </c>
    </row>
    <row r="4" spans="2:3" x14ac:dyDescent="0.25">
      <c r="B4" s="52"/>
    </row>
    <row r="6" spans="2:3" x14ac:dyDescent="0.25">
      <c r="B6" s="31" t="s">
        <v>104</v>
      </c>
      <c r="C6" s="31" t="s">
        <v>105</v>
      </c>
    </row>
    <row r="7" spans="2:3" x14ac:dyDescent="0.25">
      <c r="B7" s="1" t="s">
        <v>106</v>
      </c>
      <c r="C7" s="1">
        <v>3</v>
      </c>
    </row>
    <row r="8" spans="2:3" ht="30" x14ac:dyDescent="0.25">
      <c r="B8" s="2" t="s">
        <v>107</v>
      </c>
      <c r="C8" s="1">
        <v>3</v>
      </c>
    </row>
    <row r="9" spans="2:3" x14ac:dyDescent="0.25">
      <c r="B9" s="1" t="s">
        <v>108</v>
      </c>
      <c r="C9" s="1">
        <v>16</v>
      </c>
    </row>
    <row r="10" spans="2:3" x14ac:dyDescent="0.25">
      <c r="B10" s="1" t="s">
        <v>109</v>
      </c>
      <c r="C10" s="1">
        <v>10</v>
      </c>
    </row>
    <row r="11" spans="2:3" x14ac:dyDescent="0.25">
      <c r="B11" s="1" t="s">
        <v>110</v>
      </c>
      <c r="C11" s="1">
        <v>10</v>
      </c>
    </row>
    <row r="12" spans="2:3" x14ac:dyDescent="0.25">
      <c r="B12" s="1"/>
      <c r="C12" s="1"/>
    </row>
    <row r="13" spans="2:3" x14ac:dyDescent="0.25">
      <c r="B13" s="1" t="s">
        <v>111</v>
      </c>
      <c r="C13" s="32">
        <v>5.86</v>
      </c>
    </row>
    <row r="14" spans="2:3" x14ac:dyDescent="0.25">
      <c r="B14" s="29"/>
      <c r="C14" s="51"/>
    </row>
    <row r="15" spans="2:3" x14ac:dyDescent="0.25">
      <c r="B15" s="47" t="s">
        <v>231</v>
      </c>
    </row>
    <row r="17" spans="2:8" ht="30" x14ac:dyDescent="0.25">
      <c r="B17" s="33" t="s">
        <v>112</v>
      </c>
      <c r="C17" s="33" t="s">
        <v>113</v>
      </c>
      <c r="D17" s="33" t="s">
        <v>114</v>
      </c>
      <c r="E17" s="33" t="s">
        <v>115</v>
      </c>
      <c r="F17" s="33" t="s">
        <v>116</v>
      </c>
      <c r="G17" s="33" t="s">
        <v>140</v>
      </c>
      <c r="H17" s="33" t="s">
        <v>139</v>
      </c>
    </row>
    <row r="18" spans="2:8" x14ac:dyDescent="0.25">
      <c r="B18" s="1" t="s">
        <v>158</v>
      </c>
      <c r="C18" s="1" t="s">
        <v>118</v>
      </c>
      <c r="D18" s="1" t="s">
        <v>119</v>
      </c>
      <c r="E18" s="34">
        <v>250</v>
      </c>
      <c r="F18" s="34">
        <v>2448</v>
      </c>
      <c r="G18" s="38">
        <f>F18/1000</f>
        <v>2.448</v>
      </c>
      <c r="H18" s="38">
        <f>G18/1000</f>
        <v>2.4480000000000001E-3</v>
      </c>
    </row>
    <row r="19" spans="2:8" x14ac:dyDescent="0.25">
      <c r="B19" s="1" t="s">
        <v>158</v>
      </c>
      <c r="C19" s="1" t="s">
        <v>118</v>
      </c>
      <c r="D19" s="1" t="s">
        <v>120</v>
      </c>
      <c r="E19" s="34">
        <v>52421507</v>
      </c>
      <c r="F19" s="34">
        <v>27560</v>
      </c>
      <c r="G19" s="38">
        <f t="shared" ref="G19:H19" si="0">F19/1000</f>
        <v>27.56</v>
      </c>
      <c r="H19" s="38">
        <f t="shared" si="0"/>
        <v>2.7559999999999998E-2</v>
      </c>
    </row>
    <row r="20" spans="2:8" x14ac:dyDescent="0.25">
      <c r="B20" s="1" t="s">
        <v>158</v>
      </c>
      <c r="C20" s="1" t="s">
        <v>130</v>
      </c>
      <c r="D20" s="1" t="s">
        <v>121</v>
      </c>
      <c r="E20" s="34">
        <v>2017</v>
      </c>
      <c r="F20" s="34">
        <v>1584</v>
      </c>
      <c r="G20" s="38">
        <f t="shared" ref="G20:H20" si="1">F20/1000</f>
        <v>1.5840000000000001</v>
      </c>
      <c r="H20" s="38">
        <f t="shared" si="1"/>
        <v>1.5840000000000001E-3</v>
      </c>
    </row>
    <row r="21" spans="2:8" x14ac:dyDescent="0.25">
      <c r="B21" s="1" t="s">
        <v>158</v>
      </c>
      <c r="C21" s="1" t="s">
        <v>122</v>
      </c>
      <c r="D21" s="1" t="s">
        <v>123</v>
      </c>
      <c r="E21" s="34">
        <v>3833501</v>
      </c>
      <c r="F21" s="34">
        <v>567832</v>
      </c>
      <c r="G21" s="38">
        <f t="shared" ref="G21:H21" si="2">F21/1000</f>
        <v>567.83199999999999</v>
      </c>
      <c r="H21" s="38">
        <f t="shared" si="2"/>
        <v>0.567832</v>
      </c>
    </row>
    <row r="22" spans="2:8" x14ac:dyDescent="0.25">
      <c r="B22" s="1" t="s">
        <v>158</v>
      </c>
      <c r="C22" s="1" t="s">
        <v>122</v>
      </c>
      <c r="D22" s="1" t="s">
        <v>124</v>
      </c>
      <c r="E22" s="34">
        <v>3156667</v>
      </c>
      <c r="F22" s="34">
        <v>156789</v>
      </c>
      <c r="G22" s="38">
        <f t="shared" ref="G22:H22" si="3">F22/1000</f>
        <v>156.78899999999999</v>
      </c>
      <c r="H22" s="38">
        <f t="shared" si="3"/>
        <v>0.15678899999999998</v>
      </c>
    </row>
    <row r="23" spans="2:8" x14ac:dyDescent="0.25">
      <c r="B23" s="1" t="s">
        <v>117</v>
      </c>
      <c r="C23" s="1" t="s">
        <v>118</v>
      </c>
      <c r="D23" s="1" t="s">
        <v>126</v>
      </c>
      <c r="E23" s="34">
        <v>340</v>
      </c>
      <c r="F23" s="34">
        <v>368096</v>
      </c>
      <c r="G23" s="38">
        <f t="shared" ref="G23:H23" si="4">F23/1000</f>
        <v>368.096</v>
      </c>
      <c r="H23" s="38">
        <f t="shared" si="4"/>
        <v>0.36809599999999998</v>
      </c>
    </row>
    <row r="24" spans="2:8" x14ac:dyDescent="0.25">
      <c r="B24" s="1" t="s">
        <v>117</v>
      </c>
      <c r="C24" s="1" t="s">
        <v>118</v>
      </c>
      <c r="D24" s="1" t="s">
        <v>127</v>
      </c>
      <c r="E24" s="34">
        <v>73292</v>
      </c>
      <c r="F24" s="34">
        <v>172336</v>
      </c>
      <c r="G24" s="38">
        <f t="shared" ref="G24:H24" si="5">F24/1000</f>
        <v>172.33600000000001</v>
      </c>
      <c r="H24" s="38">
        <f t="shared" si="5"/>
        <v>0.17233600000000002</v>
      </c>
    </row>
    <row r="25" spans="2:8" x14ac:dyDescent="0.25">
      <c r="B25" s="1" t="s">
        <v>117</v>
      </c>
      <c r="C25" s="1" t="s">
        <v>130</v>
      </c>
      <c r="D25" s="1" t="s">
        <v>128</v>
      </c>
      <c r="E25" s="34">
        <v>58785</v>
      </c>
      <c r="F25" s="34">
        <v>47968</v>
      </c>
      <c r="G25" s="38">
        <f t="shared" ref="G25:H25" si="6">F25/1000</f>
        <v>47.968000000000004</v>
      </c>
      <c r="H25" s="38">
        <f t="shared" si="6"/>
        <v>4.7968000000000004E-2</v>
      </c>
    </row>
    <row r="26" spans="2:8" x14ac:dyDescent="0.25">
      <c r="B26" s="1" t="s">
        <v>117</v>
      </c>
      <c r="C26" s="1" t="s">
        <v>122</v>
      </c>
      <c r="D26" s="1" t="s">
        <v>129</v>
      </c>
      <c r="E26" s="34">
        <v>23833501</v>
      </c>
      <c r="F26" s="34">
        <v>2567832</v>
      </c>
      <c r="G26" s="38">
        <f t="shared" ref="G26:H26" si="7">F26/1000</f>
        <v>2567.8319999999999</v>
      </c>
      <c r="H26" s="38">
        <f t="shared" si="7"/>
        <v>2.5678319999999997</v>
      </c>
    </row>
    <row r="27" spans="2:8" x14ac:dyDescent="0.25">
      <c r="B27" s="1" t="s">
        <v>117</v>
      </c>
      <c r="C27" s="1" t="s">
        <v>122</v>
      </c>
      <c r="D27" s="1" t="s">
        <v>131</v>
      </c>
      <c r="E27" s="34">
        <v>30156667</v>
      </c>
      <c r="F27" s="34">
        <v>1556789</v>
      </c>
      <c r="G27" s="38">
        <f t="shared" ref="G27:H27" si="8">F27/1000</f>
        <v>1556.789</v>
      </c>
      <c r="H27" s="38">
        <f t="shared" si="8"/>
        <v>1.556789</v>
      </c>
    </row>
    <row r="28" spans="2:8" x14ac:dyDescent="0.25">
      <c r="B28" s="1" t="s">
        <v>117</v>
      </c>
      <c r="C28" s="1" t="s">
        <v>118</v>
      </c>
      <c r="D28" s="1" t="s">
        <v>132</v>
      </c>
      <c r="E28" s="34">
        <v>2117</v>
      </c>
      <c r="F28" s="34">
        <v>3104</v>
      </c>
      <c r="G28" s="38">
        <f t="shared" ref="G28:H28" si="9">F28/1000</f>
        <v>3.1040000000000001</v>
      </c>
      <c r="H28" s="38">
        <f t="shared" si="9"/>
        <v>3.104E-3</v>
      </c>
    </row>
    <row r="29" spans="2:8" x14ac:dyDescent="0.25">
      <c r="B29" s="1" t="s">
        <v>125</v>
      </c>
      <c r="C29" s="1" t="s">
        <v>118</v>
      </c>
      <c r="D29" s="1" t="s">
        <v>133</v>
      </c>
      <c r="E29" s="34">
        <v>14125</v>
      </c>
      <c r="F29" s="34">
        <v>4896</v>
      </c>
      <c r="G29" s="38">
        <f t="shared" ref="G29:H29" si="10">F29/1000</f>
        <v>4.8959999999999999</v>
      </c>
      <c r="H29" s="38">
        <f t="shared" si="10"/>
        <v>4.8960000000000002E-3</v>
      </c>
    </row>
    <row r="30" spans="2:8" x14ac:dyDescent="0.25">
      <c r="B30" s="1" t="s">
        <v>125</v>
      </c>
      <c r="C30" s="1" t="s">
        <v>118</v>
      </c>
      <c r="D30" s="1" t="s">
        <v>134</v>
      </c>
      <c r="E30" s="34">
        <v>2115</v>
      </c>
      <c r="F30" s="34">
        <v>2592</v>
      </c>
      <c r="G30" s="38">
        <f t="shared" ref="G30:H30" si="11">F30/1000</f>
        <v>2.5920000000000001</v>
      </c>
      <c r="H30" s="38">
        <f t="shared" si="11"/>
        <v>2.5920000000000001E-3</v>
      </c>
    </row>
    <row r="31" spans="2:8" x14ac:dyDescent="0.25">
      <c r="B31" s="1" t="s">
        <v>125</v>
      </c>
      <c r="C31" s="1" t="s">
        <v>122</v>
      </c>
      <c r="D31" s="1" t="s">
        <v>135</v>
      </c>
      <c r="E31" s="34">
        <v>178958</v>
      </c>
      <c r="F31" s="34">
        <v>69912</v>
      </c>
      <c r="G31" s="38">
        <f t="shared" ref="G31:H31" si="12">F31/1000</f>
        <v>69.912000000000006</v>
      </c>
      <c r="H31" s="38">
        <f t="shared" si="12"/>
        <v>6.9912000000000002E-2</v>
      </c>
    </row>
    <row r="32" spans="2:8" x14ac:dyDescent="0.25">
      <c r="B32" s="1" t="s">
        <v>125</v>
      </c>
      <c r="C32" s="1" t="s">
        <v>122</v>
      </c>
      <c r="D32" s="1" t="s">
        <v>136</v>
      </c>
      <c r="E32" s="34">
        <v>562582</v>
      </c>
      <c r="F32" s="34">
        <v>308232</v>
      </c>
      <c r="G32" s="38">
        <f t="shared" ref="G32:H32" si="13">F32/1000</f>
        <v>308.23200000000003</v>
      </c>
      <c r="H32" s="38">
        <f t="shared" si="13"/>
        <v>0.30823200000000001</v>
      </c>
    </row>
    <row r="33" spans="2:8" x14ac:dyDescent="0.25">
      <c r="B33" s="1" t="s">
        <v>125</v>
      </c>
      <c r="C33" s="1" t="s">
        <v>130</v>
      </c>
      <c r="D33" s="1" t="s">
        <v>137</v>
      </c>
      <c r="E33" s="34">
        <v>6</v>
      </c>
      <c r="F33" s="34">
        <v>1512</v>
      </c>
      <c r="G33" s="38">
        <f t="shared" ref="G33:H33" si="14">F33/1000</f>
        <v>1.512</v>
      </c>
      <c r="H33" s="38">
        <f t="shared" si="14"/>
        <v>1.5120000000000001E-3</v>
      </c>
    </row>
    <row r="34" spans="2:8" x14ac:dyDescent="0.25">
      <c r="B34" s="1"/>
      <c r="C34" s="1"/>
      <c r="D34" s="1"/>
      <c r="E34" s="34"/>
      <c r="F34" s="34"/>
      <c r="G34" s="1"/>
      <c r="H34" s="1"/>
    </row>
    <row r="35" spans="2:8" x14ac:dyDescent="0.25">
      <c r="B35" s="35" t="s">
        <v>138</v>
      </c>
      <c r="C35" s="1"/>
      <c r="D35" s="1"/>
      <c r="E35" s="1"/>
      <c r="F35" s="36">
        <f>SUM(F18:F33)</f>
        <v>5859482</v>
      </c>
      <c r="G35" s="36">
        <f>SUM(G18:G33)</f>
        <v>5859.4819999999991</v>
      </c>
      <c r="H35" s="37">
        <f>SUM(H18:H33)</f>
        <v>5.8594819999999999</v>
      </c>
    </row>
    <row r="38" spans="2:8" x14ac:dyDescent="0.25">
      <c r="B38" s="47" t="s">
        <v>232</v>
      </c>
    </row>
    <row r="40" spans="2:8" ht="30" x14ac:dyDescent="0.25">
      <c r="B40" s="33" t="s">
        <v>141</v>
      </c>
      <c r="C40" s="33" t="s">
        <v>113</v>
      </c>
      <c r="D40" s="33" t="s">
        <v>142</v>
      </c>
    </row>
    <row r="41" spans="2:8" x14ac:dyDescent="0.25">
      <c r="B41" s="1" t="s">
        <v>125</v>
      </c>
      <c r="C41" s="1" t="s">
        <v>130</v>
      </c>
      <c r="D41" s="1" t="s">
        <v>143</v>
      </c>
    </row>
    <row r="42" spans="2:8" x14ac:dyDescent="0.25">
      <c r="B42" s="1" t="s">
        <v>125</v>
      </c>
      <c r="C42" s="1" t="s">
        <v>130</v>
      </c>
      <c r="D42" s="1" t="s">
        <v>144</v>
      </c>
    </row>
    <row r="43" spans="2:8" x14ac:dyDescent="0.25">
      <c r="B43" s="1" t="s">
        <v>125</v>
      </c>
      <c r="C43" s="1" t="s">
        <v>130</v>
      </c>
      <c r="D43" s="1" t="s">
        <v>145</v>
      </c>
    </row>
    <row r="44" spans="2:8" x14ac:dyDescent="0.25">
      <c r="B44" s="1" t="s">
        <v>125</v>
      </c>
      <c r="C44" s="1" t="s">
        <v>130</v>
      </c>
      <c r="D44" s="1" t="s">
        <v>146</v>
      </c>
    </row>
    <row r="45" spans="2:8" x14ac:dyDescent="0.25">
      <c r="B45" s="1" t="s">
        <v>125</v>
      </c>
      <c r="C45" s="1" t="s">
        <v>130</v>
      </c>
      <c r="D45" s="1" t="s">
        <v>147</v>
      </c>
    </row>
    <row r="46" spans="2:8" x14ac:dyDescent="0.25">
      <c r="B46" s="1" t="s">
        <v>125</v>
      </c>
      <c r="C46" s="1" t="s">
        <v>130</v>
      </c>
      <c r="D46" s="1" t="s">
        <v>148</v>
      </c>
    </row>
    <row r="47" spans="2:8" x14ac:dyDescent="0.25">
      <c r="B47" s="1" t="s">
        <v>125</v>
      </c>
      <c r="C47" s="1" t="s">
        <v>130</v>
      </c>
      <c r="D47" s="1" t="s">
        <v>149</v>
      </c>
    </row>
    <row r="48" spans="2:8" x14ac:dyDescent="0.25">
      <c r="B48" s="1" t="s">
        <v>125</v>
      </c>
      <c r="C48" s="1" t="s">
        <v>130</v>
      </c>
      <c r="D48" s="1" t="s">
        <v>150</v>
      </c>
    </row>
    <row r="49" spans="2:4" x14ac:dyDescent="0.25">
      <c r="B49" s="1" t="s">
        <v>125</v>
      </c>
      <c r="C49" s="1" t="s">
        <v>130</v>
      </c>
      <c r="D49" s="1" t="s">
        <v>151</v>
      </c>
    </row>
    <row r="50" spans="2:4" x14ac:dyDescent="0.25">
      <c r="B50" s="1" t="s">
        <v>125</v>
      </c>
      <c r="C50" s="1" t="s">
        <v>130</v>
      </c>
      <c r="D50" s="1" t="s">
        <v>152</v>
      </c>
    </row>
    <row r="52" spans="2:4" x14ac:dyDescent="0.25">
      <c r="B52" s="47" t="s">
        <v>233</v>
      </c>
    </row>
    <row r="54" spans="2:4" ht="60" x14ac:dyDescent="0.25">
      <c r="B54" s="33" t="s">
        <v>112</v>
      </c>
      <c r="C54" s="33" t="s">
        <v>153</v>
      </c>
      <c r="D54" s="33" t="s">
        <v>154</v>
      </c>
    </row>
    <row r="55" spans="2:4" x14ac:dyDescent="0.25">
      <c r="B55" s="1" t="s">
        <v>158</v>
      </c>
      <c r="C55" s="1" t="s">
        <v>118</v>
      </c>
      <c r="D55" s="1" t="s">
        <v>155</v>
      </c>
    </row>
    <row r="56" spans="2:4" x14ac:dyDescent="0.25">
      <c r="B56" s="1" t="s">
        <v>158</v>
      </c>
      <c r="C56" s="1" t="s">
        <v>118</v>
      </c>
      <c r="D56" s="1" t="s">
        <v>156</v>
      </c>
    </row>
    <row r="57" spans="2:4" x14ac:dyDescent="0.25">
      <c r="B57" s="1" t="s">
        <v>158</v>
      </c>
      <c r="C57" s="1" t="s">
        <v>130</v>
      </c>
      <c r="D57" s="1" t="s">
        <v>157</v>
      </c>
    </row>
    <row r="58" spans="2:4" x14ac:dyDescent="0.25">
      <c r="B58" s="1" t="s">
        <v>158</v>
      </c>
      <c r="C58" s="1" t="s">
        <v>118</v>
      </c>
      <c r="D58" s="1" t="s">
        <v>159</v>
      </c>
    </row>
    <row r="59" spans="2:4" x14ac:dyDescent="0.25">
      <c r="B59" s="1" t="s">
        <v>158</v>
      </c>
      <c r="C59" s="1" t="s">
        <v>130</v>
      </c>
      <c r="D59" s="1" t="s">
        <v>160</v>
      </c>
    </row>
    <row r="60" spans="2:4" x14ac:dyDescent="0.25">
      <c r="B60" s="1" t="s">
        <v>158</v>
      </c>
      <c r="C60" s="1" t="s">
        <v>118</v>
      </c>
      <c r="D60" s="1" t="s">
        <v>161</v>
      </c>
    </row>
    <row r="61" spans="2:4" x14ac:dyDescent="0.25">
      <c r="B61" s="1" t="s">
        <v>158</v>
      </c>
      <c r="C61" s="1" t="s">
        <v>130</v>
      </c>
      <c r="D61" s="1" t="s">
        <v>162</v>
      </c>
    </row>
    <row r="62" spans="2:4" x14ac:dyDescent="0.25">
      <c r="B62" s="1" t="s">
        <v>117</v>
      </c>
      <c r="C62" s="1" t="s">
        <v>118</v>
      </c>
      <c r="D62" s="1" t="s">
        <v>163</v>
      </c>
    </row>
    <row r="63" spans="2:4" x14ac:dyDescent="0.25">
      <c r="B63" s="1" t="s">
        <v>117</v>
      </c>
      <c r="C63" s="1" t="s">
        <v>130</v>
      </c>
      <c r="D63" s="1" t="s">
        <v>164</v>
      </c>
    </row>
    <row r="64" spans="2:4" x14ac:dyDescent="0.25">
      <c r="B64" s="1" t="s">
        <v>117</v>
      </c>
      <c r="C64" s="1" t="s">
        <v>118</v>
      </c>
      <c r="D64" s="1" t="s">
        <v>165</v>
      </c>
    </row>
    <row r="65" spans="2:4" x14ac:dyDescent="0.25">
      <c r="B65" s="1"/>
      <c r="C65" s="1"/>
      <c r="D65" s="1"/>
    </row>
    <row r="67" spans="2:4" x14ac:dyDescent="0.25">
      <c r="B67" s="47" t="s">
        <v>234</v>
      </c>
    </row>
  </sheetData>
  <hyperlinks>
    <hyperlink ref="B3" r:id="rId1" display="https://github.com/microsoft/AzureSynapseScriptsAndAccelerators/blob/main/Migration/SQLServer/0_Assessment_Dependencies/SQL_Server_DB_ObjCounts_and_Sizes.sql" xr:uid="{860356AB-9A2B-4994-B85B-4DB5FD39715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2ad19731-bf92-4566-a5d3-8cd60df74144" xsi:nil="true"/>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52416DCB153D548988CAA732CB327E7" ma:contentTypeVersion="18" ma:contentTypeDescription="Create a new document." ma:contentTypeScope="" ma:versionID="42dd1a5d83821a87ff9ceaffe069209a">
  <xsd:schema xmlns:xsd="http://www.w3.org/2001/XMLSchema" xmlns:xs="http://www.w3.org/2001/XMLSchema" xmlns:p="http://schemas.microsoft.com/office/2006/metadata/properties" xmlns:ns1="http://schemas.microsoft.com/sharepoint/v3" xmlns:ns3="2ad19731-bf92-4566-a5d3-8cd60df74144" xmlns:ns4="d2c2c530-d459-4b36-8868-6c7630e191ae" targetNamespace="http://schemas.microsoft.com/office/2006/metadata/properties" ma:root="true" ma:fieldsID="42ab534074a8cf87cdd59ec1b7ab3d93" ns1:_="" ns3:_="" ns4:_="">
    <xsd:import namespace="http://schemas.microsoft.com/sharepoint/v3"/>
    <xsd:import namespace="2ad19731-bf92-4566-a5d3-8cd60df74144"/>
    <xsd:import namespace="d2c2c530-d459-4b36-8868-6c7630e191ae"/>
    <xsd:element name="properties">
      <xsd:complexType>
        <xsd:sequence>
          <xsd:element name="documentManagement">
            <xsd:complexType>
              <xsd:all>
                <xsd:element ref="ns3:MediaServiceMetadata" minOccurs="0"/>
                <xsd:element ref="ns3:MediaServiceFastMetadata" minOccurs="0"/>
                <xsd:element ref="ns1:_ip_UnifiedCompliancePolicyProperties" minOccurs="0"/>
                <xsd:element ref="ns1:_ip_UnifiedCompliancePolicyUIAction" minOccurs="0"/>
                <xsd:element ref="ns3:MediaServiceDateTaken" minOccurs="0"/>
                <xsd:element ref="ns3:MediaServiceTags" minOccurs="0"/>
                <xsd:element ref="ns3:MediaServiceAutoTags" minOccurs="0"/>
                <xsd:element ref="ns4:SharedWithUsers" minOccurs="0"/>
                <xsd:element ref="ns4:SharedWithDetails" minOccurs="0"/>
                <xsd:element ref="ns4:SharingHintHash" minOccurs="0"/>
                <xsd:element ref="ns4:LastSharedByUser" minOccurs="0"/>
                <xsd:element ref="ns4:LastSharedByTime" minOccurs="0"/>
                <xsd:element ref="ns3:MediaServiceOCR" minOccurs="0"/>
                <xsd:element ref="ns3:MediaServiceEventHashCode" minOccurs="0"/>
                <xsd:element ref="ns3:MediaServiceGenerationTim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description="" ma:hidden="true" ma:internalName="_ip_UnifiedCompliancePolicyProperties">
      <xsd:simpleType>
        <xsd:restriction base="dms:Note"/>
      </xsd:simpleType>
    </xsd:element>
    <xsd:element name="_ip_UnifiedCompliancePolicyUIAction" ma:index="11"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d19731-bf92-4566-a5d3-8cd60df7414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Tags" ma:index="13" nillable="true" ma:displayName="MediaServiceTags" ma:description="" ma:hidden="true" ma:internalName="MediaServiceTags"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20" nillable="true" ma:displayName="MediaServiceOCR" ma:description="" ma:internalName="MediaServiceOCR" ma:readOnly="true">
      <xsd:simpleType>
        <xsd:restriction base="dms:Note">
          <xsd:maxLength value="255"/>
        </xsd:restriction>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Location" ma:index="23" nillable="true" ma:displayName="Location" ma:internalName="MediaServiceLocation" ma:readOnly="true">
      <xsd:simpleType>
        <xsd:restriction base="dms:Text"/>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c2c530-d459-4b36-8868-6c7630e191ae" elementFormDefault="qualified">
    <xsd:import namespace="http://schemas.microsoft.com/office/2006/documentManagement/types"/>
    <xsd:import namespace="http://schemas.microsoft.com/office/infopath/2007/PartnerControls"/>
    <xsd:element name="SharedWithUsers" ma:index="15"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description="" ma:internalName="SharedWithDetails" ma:readOnly="true">
      <xsd:simpleType>
        <xsd:restriction base="dms:Note">
          <xsd:maxLength value="255"/>
        </xsd:restriction>
      </xsd:simpleType>
    </xsd:element>
    <xsd:element name="SharingHintHash" ma:index="17" nillable="true" ma:displayName="Sharing Hint Hash" ma:description="" ma:hidden="true" ma:internalName="SharingHintHash" ma:readOnly="true">
      <xsd:simpleType>
        <xsd:restriction base="dms:Text"/>
      </xsd:simpleType>
    </xsd:element>
    <xsd:element name="LastSharedByUser" ma:index="18" nillable="true" ma:displayName="Last Shared By User" ma:description="" ma:hidden="true" ma:internalName="LastSharedByUser" ma:readOnly="true">
      <xsd:simpleType>
        <xsd:restriction base="dms:Note"/>
      </xsd:simpleType>
    </xsd:element>
    <xsd:element name="LastSharedByTime" ma:index="19" nillable="true" ma:displayName="Last Shared By Time" ma:description=""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38C744-00CB-4A2A-A697-43F3D145CF01}">
  <ds:schemaRefs>
    <ds:schemaRef ds:uri="http://schemas.microsoft.com/sharepoint/v3/contenttype/forms"/>
  </ds:schemaRefs>
</ds:datastoreItem>
</file>

<file path=customXml/itemProps2.xml><?xml version="1.0" encoding="utf-8"?>
<ds:datastoreItem xmlns:ds="http://schemas.openxmlformats.org/officeDocument/2006/customXml" ds:itemID="{273F043C-5737-4FBE-BFE8-EEA416A4AC83}">
  <ds:schemaRefs>
    <ds:schemaRef ds:uri="http://schemas.microsoft.com/office/2006/metadata/properties"/>
    <ds:schemaRef ds:uri="http://schemas.microsoft.com/office/infopath/2007/PartnerControls"/>
    <ds:schemaRef ds:uri="2ad19731-bf92-4566-a5d3-8cd60df74144"/>
    <ds:schemaRef ds:uri="http://schemas.microsoft.com/sharepoint/v3"/>
  </ds:schemaRefs>
</ds:datastoreItem>
</file>

<file path=customXml/itemProps3.xml><?xml version="1.0" encoding="utf-8"?>
<ds:datastoreItem xmlns:ds="http://schemas.openxmlformats.org/officeDocument/2006/customXml" ds:itemID="{C2CBF02F-6109-4174-9705-7027E0BC61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ad19731-bf92-4566-a5d3-8cd60df74144"/>
    <ds:schemaRef ds:uri="d2c2c530-d459-4b36-8868-6c7630e191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POC-or-MVP-Access</vt:lpstr>
      <vt:lpstr>POC-or-MVP-Migration-Tasks</vt:lpstr>
      <vt:lpstr>Scoping-Exercise</vt:lpstr>
      <vt:lpstr>Summary-of-Objects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Gaiye Zhou</dc:creator>
  <cp:lastModifiedBy>Gaiye Zhou</cp:lastModifiedBy>
  <dcterms:created xsi:type="dcterms:W3CDTF">2020-06-23T19:59:42Z</dcterms:created>
  <dcterms:modified xsi:type="dcterms:W3CDTF">2022-02-07T22:48:32Z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0x010100052416DCB153D548988CAA732CB327E7</vt:lpwstr>
  </property>
</Properties>
</file>