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wowbe\OneDrive\Desktop\DSML\Excel Assignments\"/>
    </mc:Choice>
  </mc:AlternateContent>
  <xr:revisionPtr revIDLastSave="0" documentId="13_ncr:1_{3620CC63-0984-411E-8F95-E368B40C048C}" xr6:coauthVersionLast="47" xr6:coauthVersionMax="47" xr10:uidLastSave="{00000000-0000-0000-0000-000000000000}"/>
  <bookViews>
    <workbookView xWindow="-98" yWindow="-98" windowWidth="21795" windowHeight="12975" firstSheet="1" activeTab="3" xr2:uid="{A88DC5E5-8CFE-4332-A98C-A66E4DEDC37E}"/>
  </bookViews>
  <sheets>
    <sheet name="Original Dataset" sheetId="1" r:id="rId1"/>
    <sheet name="Data Cleaning and Preprocessing" sheetId="2" r:id="rId2"/>
    <sheet name="Pivot" sheetId="4" r:id="rId3"/>
    <sheet name="Dashboard" sheetId="3" r:id="rId4"/>
  </sheets>
  <definedNames>
    <definedName name="NativeTimeline_Purchase__Date">#N/A</definedName>
    <definedName name="Slicer_Brand">#N/A</definedName>
    <definedName name="Slicer_Fuel">#N/A</definedName>
    <definedName name="Slicer_Region">#N/A</definedName>
    <definedName name="Slicer_Retailer_s_nam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3" l="1"/>
  <c r="G20" i="3"/>
  <c r="G21" i="3"/>
  <c r="G22" i="3"/>
  <c r="G23" i="3"/>
  <c r="G24" i="3"/>
  <c r="G25" i="3"/>
  <c r="G26" i="3"/>
  <c r="G27" i="3"/>
  <c r="G18" i="3"/>
  <c r="E19" i="3"/>
  <c r="E20" i="3"/>
  <c r="E21" i="3"/>
  <c r="E22" i="3"/>
  <c r="E23" i="3"/>
  <c r="E24" i="3"/>
  <c r="E25" i="3"/>
  <c r="E26" i="3"/>
  <c r="E27" i="3"/>
  <c r="E18" i="3"/>
  <c r="C22" i="3"/>
  <c r="C23" i="3"/>
  <c r="C24" i="3"/>
  <c r="C25" i="3"/>
  <c r="C26" i="3"/>
  <c r="C27" i="3"/>
  <c r="C19" i="3"/>
  <c r="C20" i="3"/>
  <c r="C21" i="3"/>
  <c r="C18" i="3"/>
  <c r="L100" i="2"/>
  <c r="L996" i="2"/>
  <c r="L997" i="2"/>
  <c r="L998" i="2"/>
  <c r="K2" i="2"/>
  <c r="L2" i="2" s="1"/>
  <c r="K3" i="2"/>
  <c r="L3" i="2" s="1"/>
  <c r="K4" i="2"/>
  <c r="L4" i="2" s="1"/>
  <c r="K5" i="2"/>
  <c r="L5" i="2" s="1"/>
  <c r="K6" i="2"/>
  <c r="L6" i="2" s="1"/>
  <c r="K7" i="2"/>
  <c r="L7" i="2" s="1"/>
  <c r="K8" i="2"/>
  <c r="L8" i="2" s="1"/>
  <c r="K9" i="2"/>
  <c r="L9" i="2" s="1"/>
  <c r="K10" i="2"/>
  <c r="L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L64" i="2" s="1"/>
  <c r="K65" i="2"/>
  <c r="L65" i="2" s="1"/>
  <c r="K66" i="2"/>
  <c r="L66" i="2" s="1"/>
  <c r="K67" i="2"/>
  <c r="L67" i="2" s="1"/>
  <c r="K68" i="2"/>
  <c r="L68" i="2" s="1"/>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K101" i="2"/>
  <c r="L101" i="2" s="1"/>
  <c r="K102" i="2"/>
  <c r="L102" i="2" s="1"/>
  <c r="K103" i="2"/>
  <c r="L10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30" i="2"/>
  <c r="L130"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L263" i="2" s="1"/>
  <c r="K264" i="2"/>
  <c r="L264" i="2" s="1"/>
  <c r="K265" i="2"/>
  <c r="L265" i="2" s="1"/>
  <c r="K266" i="2"/>
  <c r="L266" i="2" s="1"/>
  <c r="K267" i="2"/>
  <c r="L267" i="2" s="1"/>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L279" i="2" s="1"/>
  <c r="K280" i="2"/>
  <c r="L280" i="2" s="1"/>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L293" i="2" s="1"/>
  <c r="K294" i="2"/>
  <c r="L294" i="2" s="1"/>
  <c r="K295" i="2"/>
  <c r="L295" i="2" s="1"/>
  <c r="K296" i="2"/>
  <c r="L296" i="2" s="1"/>
  <c r="K297" i="2"/>
  <c r="L297" i="2" s="1"/>
  <c r="K298" i="2"/>
  <c r="L298" i="2" s="1"/>
  <c r="K299" i="2"/>
  <c r="L299" i="2" s="1"/>
  <c r="K300" i="2"/>
  <c r="L300" i="2" s="1"/>
  <c r="K301" i="2"/>
  <c r="L301" i="2" s="1"/>
  <c r="K302" i="2"/>
  <c r="L302" i="2" s="1"/>
  <c r="K303" i="2"/>
  <c r="L303" i="2" s="1"/>
  <c r="K304" i="2"/>
  <c r="L304" i="2" s="1"/>
  <c r="K305" i="2"/>
  <c r="L305" i="2" s="1"/>
  <c r="K306" i="2"/>
  <c r="L306" i="2" s="1"/>
  <c r="K307" i="2"/>
  <c r="L307" i="2" s="1"/>
  <c r="K308" i="2"/>
  <c r="L308" i="2" s="1"/>
  <c r="K309" i="2"/>
  <c r="L309" i="2" s="1"/>
  <c r="K310" i="2"/>
  <c r="L310" i="2" s="1"/>
  <c r="K311" i="2"/>
  <c r="L311" i="2" s="1"/>
  <c r="K312" i="2"/>
  <c r="L312" i="2" s="1"/>
  <c r="K313" i="2"/>
  <c r="L313" i="2" s="1"/>
  <c r="K314" i="2"/>
  <c r="L314" i="2" s="1"/>
  <c r="K315" i="2"/>
  <c r="L315" i="2" s="1"/>
  <c r="K316" i="2"/>
  <c r="L316" i="2" s="1"/>
  <c r="K317" i="2"/>
  <c r="L317" i="2" s="1"/>
  <c r="K318" i="2"/>
  <c r="L318" i="2" s="1"/>
  <c r="K319" i="2"/>
  <c r="L319" i="2" s="1"/>
  <c r="K320" i="2"/>
  <c r="L320" i="2" s="1"/>
  <c r="K321" i="2"/>
  <c r="L321" i="2" s="1"/>
  <c r="K322" i="2"/>
  <c r="L322" i="2" s="1"/>
  <c r="K323" i="2"/>
  <c r="L323" i="2" s="1"/>
  <c r="K324" i="2"/>
  <c r="L324" i="2" s="1"/>
  <c r="K325" i="2"/>
  <c r="L325" i="2" s="1"/>
  <c r="K326" i="2"/>
  <c r="L326" i="2" s="1"/>
  <c r="K327" i="2"/>
  <c r="L327" i="2" s="1"/>
  <c r="K328" i="2"/>
  <c r="L328" i="2" s="1"/>
  <c r="K329" i="2"/>
  <c r="L329" i="2" s="1"/>
  <c r="K330" i="2"/>
  <c r="L330" i="2" s="1"/>
  <c r="K331" i="2"/>
  <c r="L331" i="2" s="1"/>
  <c r="K332" i="2"/>
  <c r="L332" i="2" s="1"/>
  <c r="K333" i="2"/>
  <c r="L333" i="2" s="1"/>
  <c r="K334" i="2"/>
  <c r="L334" i="2" s="1"/>
  <c r="K335" i="2"/>
  <c r="L335" i="2" s="1"/>
  <c r="K336" i="2"/>
  <c r="L336" i="2" s="1"/>
  <c r="K337" i="2"/>
  <c r="L337" i="2" s="1"/>
  <c r="K338" i="2"/>
  <c r="L338" i="2" s="1"/>
  <c r="K339" i="2"/>
  <c r="L339" i="2" s="1"/>
  <c r="K340" i="2"/>
  <c r="L340" i="2" s="1"/>
  <c r="K341" i="2"/>
  <c r="L341" i="2" s="1"/>
  <c r="K342" i="2"/>
  <c r="L342" i="2" s="1"/>
  <c r="K343" i="2"/>
  <c r="L343" i="2" s="1"/>
  <c r="K344" i="2"/>
  <c r="L344" i="2" s="1"/>
  <c r="K345" i="2"/>
  <c r="L345" i="2" s="1"/>
  <c r="K346" i="2"/>
  <c r="L346" i="2" s="1"/>
  <c r="K347" i="2"/>
  <c r="L347" i="2" s="1"/>
  <c r="K348" i="2"/>
  <c r="L348" i="2" s="1"/>
  <c r="K349" i="2"/>
  <c r="L349" i="2" s="1"/>
  <c r="K350" i="2"/>
  <c r="L350" i="2" s="1"/>
  <c r="K351" i="2"/>
  <c r="L351" i="2" s="1"/>
  <c r="K352" i="2"/>
  <c r="L352" i="2" s="1"/>
  <c r="K353" i="2"/>
  <c r="L353" i="2" s="1"/>
  <c r="K354" i="2"/>
  <c r="L354" i="2" s="1"/>
  <c r="K355" i="2"/>
  <c r="L355" i="2" s="1"/>
  <c r="K356" i="2"/>
  <c r="L356" i="2" s="1"/>
  <c r="K357" i="2"/>
  <c r="L357" i="2" s="1"/>
  <c r="K358" i="2"/>
  <c r="L358" i="2" s="1"/>
  <c r="K359" i="2"/>
  <c r="L359" i="2" s="1"/>
  <c r="K360" i="2"/>
  <c r="L360" i="2" s="1"/>
  <c r="K361" i="2"/>
  <c r="L361" i="2" s="1"/>
  <c r="K362" i="2"/>
  <c r="L362" i="2" s="1"/>
  <c r="K363" i="2"/>
  <c r="L363" i="2" s="1"/>
  <c r="K364" i="2"/>
  <c r="L364" i="2" s="1"/>
  <c r="K365" i="2"/>
  <c r="L365" i="2" s="1"/>
  <c r="K366" i="2"/>
  <c r="L366" i="2" s="1"/>
  <c r="K367" i="2"/>
  <c r="L367" i="2" s="1"/>
  <c r="K368" i="2"/>
  <c r="L368" i="2" s="1"/>
  <c r="K369" i="2"/>
  <c r="L369" i="2" s="1"/>
  <c r="K370" i="2"/>
  <c r="L370" i="2" s="1"/>
  <c r="K371" i="2"/>
  <c r="L371" i="2" s="1"/>
  <c r="K372" i="2"/>
  <c r="L372" i="2" s="1"/>
  <c r="K373" i="2"/>
  <c r="L373" i="2" s="1"/>
  <c r="K374" i="2"/>
  <c r="L374" i="2" s="1"/>
  <c r="K375" i="2"/>
  <c r="L375" i="2" s="1"/>
  <c r="K376" i="2"/>
  <c r="L376" i="2" s="1"/>
  <c r="K377" i="2"/>
  <c r="L377" i="2" s="1"/>
  <c r="K378" i="2"/>
  <c r="L378" i="2" s="1"/>
  <c r="K379" i="2"/>
  <c r="L379" i="2" s="1"/>
  <c r="K380" i="2"/>
  <c r="L380" i="2" s="1"/>
  <c r="K381" i="2"/>
  <c r="L381" i="2" s="1"/>
  <c r="K382" i="2"/>
  <c r="L382" i="2" s="1"/>
  <c r="K383" i="2"/>
  <c r="L383" i="2" s="1"/>
  <c r="K384" i="2"/>
  <c r="L384" i="2" s="1"/>
  <c r="K385" i="2"/>
  <c r="L385" i="2" s="1"/>
  <c r="K386" i="2"/>
  <c r="L386" i="2" s="1"/>
  <c r="K387" i="2"/>
  <c r="L387" i="2" s="1"/>
  <c r="K388" i="2"/>
  <c r="L388" i="2" s="1"/>
  <c r="K389" i="2"/>
  <c r="L389" i="2" s="1"/>
  <c r="K390" i="2"/>
  <c r="L390" i="2" s="1"/>
  <c r="K391" i="2"/>
  <c r="L391" i="2" s="1"/>
  <c r="K392" i="2"/>
  <c r="L392" i="2" s="1"/>
  <c r="K393" i="2"/>
  <c r="L393" i="2" s="1"/>
  <c r="K394" i="2"/>
  <c r="L394" i="2" s="1"/>
  <c r="K395" i="2"/>
  <c r="L395" i="2" s="1"/>
  <c r="K396" i="2"/>
  <c r="L396" i="2" s="1"/>
  <c r="K397" i="2"/>
  <c r="L397" i="2" s="1"/>
  <c r="K398" i="2"/>
  <c r="L398" i="2" s="1"/>
  <c r="K399" i="2"/>
  <c r="L399" i="2" s="1"/>
  <c r="K400" i="2"/>
  <c r="L400" i="2" s="1"/>
  <c r="K401" i="2"/>
  <c r="L401" i="2" s="1"/>
  <c r="K402" i="2"/>
  <c r="L402" i="2" s="1"/>
  <c r="K403" i="2"/>
  <c r="L403" i="2" s="1"/>
  <c r="K404" i="2"/>
  <c r="L404" i="2" s="1"/>
  <c r="K405" i="2"/>
  <c r="L405" i="2" s="1"/>
  <c r="K406" i="2"/>
  <c r="L406" i="2" s="1"/>
  <c r="K407" i="2"/>
  <c r="L407" i="2" s="1"/>
  <c r="K408" i="2"/>
  <c r="L408" i="2" s="1"/>
  <c r="K409" i="2"/>
  <c r="L409" i="2" s="1"/>
  <c r="K410" i="2"/>
  <c r="L410" i="2" s="1"/>
  <c r="K411" i="2"/>
  <c r="L411" i="2" s="1"/>
  <c r="K412" i="2"/>
  <c r="L412" i="2" s="1"/>
  <c r="K413" i="2"/>
  <c r="L413" i="2" s="1"/>
  <c r="K414" i="2"/>
  <c r="L414" i="2" s="1"/>
  <c r="K415" i="2"/>
  <c r="L415" i="2" s="1"/>
  <c r="K416" i="2"/>
  <c r="L416" i="2" s="1"/>
  <c r="K417" i="2"/>
  <c r="L417" i="2" s="1"/>
  <c r="K418" i="2"/>
  <c r="L418" i="2" s="1"/>
  <c r="K419" i="2"/>
  <c r="L419" i="2" s="1"/>
  <c r="K420" i="2"/>
  <c r="L420" i="2" s="1"/>
  <c r="K421" i="2"/>
  <c r="L421" i="2" s="1"/>
  <c r="K422" i="2"/>
  <c r="L422" i="2" s="1"/>
  <c r="K423" i="2"/>
  <c r="L423" i="2" s="1"/>
  <c r="K424" i="2"/>
  <c r="L424" i="2" s="1"/>
  <c r="K425" i="2"/>
  <c r="L425" i="2" s="1"/>
  <c r="K426" i="2"/>
  <c r="L426" i="2" s="1"/>
  <c r="K427" i="2"/>
  <c r="L427" i="2" s="1"/>
  <c r="K428" i="2"/>
  <c r="L428" i="2" s="1"/>
  <c r="K429" i="2"/>
  <c r="L429" i="2" s="1"/>
  <c r="K430" i="2"/>
  <c r="L430" i="2" s="1"/>
  <c r="K431" i="2"/>
  <c r="L431" i="2" s="1"/>
  <c r="K432" i="2"/>
  <c r="L432" i="2" s="1"/>
  <c r="K433" i="2"/>
  <c r="L433" i="2" s="1"/>
  <c r="K434" i="2"/>
  <c r="L434" i="2" s="1"/>
  <c r="K435" i="2"/>
  <c r="L435" i="2" s="1"/>
  <c r="K436" i="2"/>
  <c r="L436" i="2" s="1"/>
  <c r="K437" i="2"/>
  <c r="L437" i="2" s="1"/>
  <c r="K438" i="2"/>
  <c r="L438" i="2" s="1"/>
  <c r="K439" i="2"/>
  <c r="L439" i="2" s="1"/>
  <c r="K440" i="2"/>
  <c r="L440" i="2" s="1"/>
  <c r="K441" i="2"/>
  <c r="L441" i="2" s="1"/>
  <c r="K442" i="2"/>
  <c r="L442" i="2" s="1"/>
  <c r="K443" i="2"/>
  <c r="L443" i="2" s="1"/>
  <c r="K444" i="2"/>
  <c r="L444" i="2" s="1"/>
  <c r="K445" i="2"/>
  <c r="L445" i="2" s="1"/>
  <c r="K446" i="2"/>
  <c r="L446" i="2" s="1"/>
  <c r="K447" i="2"/>
  <c r="L447" i="2" s="1"/>
  <c r="K448" i="2"/>
  <c r="L448" i="2" s="1"/>
  <c r="K449" i="2"/>
  <c r="L449" i="2" s="1"/>
  <c r="K450" i="2"/>
  <c r="L450" i="2" s="1"/>
  <c r="K451" i="2"/>
  <c r="L451" i="2" s="1"/>
  <c r="K452" i="2"/>
  <c r="L452" i="2" s="1"/>
  <c r="K453" i="2"/>
  <c r="L453" i="2" s="1"/>
  <c r="K454" i="2"/>
  <c r="L454" i="2" s="1"/>
  <c r="K455" i="2"/>
  <c r="L455" i="2" s="1"/>
  <c r="K456" i="2"/>
  <c r="L456" i="2" s="1"/>
  <c r="K457" i="2"/>
  <c r="L457" i="2" s="1"/>
  <c r="K458" i="2"/>
  <c r="L458" i="2" s="1"/>
  <c r="K459" i="2"/>
  <c r="L459" i="2" s="1"/>
  <c r="K460" i="2"/>
  <c r="L460" i="2" s="1"/>
  <c r="K461" i="2"/>
  <c r="L461" i="2" s="1"/>
  <c r="K462" i="2"/>
  <c r="L462" i="2" s="1"/>
  <c r="K463" i="2"/>
  <c r="L463" i="2" s="1"/>
  <c r="K464" i="2"/>
  <c r="L464" i="2" s="1"/>
  <c r="K465" i="2"/>
  <c r="L465" i="2" s="1"/>
  <c r="K466" i="2"/>
  <c r="L466" i="2" s="1"/>
  <c r="K467" i="2"/>
  <c r="L467" i="2" s="1"/>
  <c r="K468" i="2"/>
  <c r="L468" i="2" s="1"/>
  <c r="K469" i="2"/>
  <c r="L469" i="2" s="1"/>
  <c r="K470" i="2"/>
  <c r="L470" i="2" s="1"/>
  <c r="K471" i="2"/>
  <c r="L471" i="2" s="1"/>
  <c r="K472" i="2"/>
  <c r="L472" i="2" s="1"/>
  <c r="K473" i="2"/>
  <c r="L473" i="2" s="1"/>
  <c r="K474" i="2"/>
  <c r="L474" i="2" s="1"/>
  <c r="K475" i="2"/>
  <c r="L475" i="2" s="1"/>
  <c r="K476" i="2"/>
  <c r="L476" i="2" s="1"/>
  <c r="K477" i="2"/>
  <c r="L477" i="2" s="1"/>
  <c r="K478" i="2"/>
  <c r="L478" i="2" s="1"/>
  <c r="K479" i="2"/>
  <c r="L479" i="2" s="1"/>
  <c r="K480" i="2"/>
  <c r="L480" i="2" s="1"/>
  <c r="K481" i="2"/>
  <c r="L481" i="2" s="1"/>
  <c r="K482" i="2"/>
  <c r="L482" i="2" s="1"/>
  <c r="K483" i="2"/>
  <c r="L483" i="2" s="1"/>
  <c r="K484" i="2"/>
  <c r="L484" i="2" s="1"/>
  <c r="K485" i="2"/>
  <c r="L485" i="2" s="1"/>
  <c r="K486" i="2"/>
  <c r="L486" i="2" s="1"/>
  <c r="K487" i="2"/>
  <c r="L487" i="2" s="1"/>
  <c r="K488" i="2"/>
  <c r="L488" i="2" s="1"/>
  <c r="K489" i="2"/>
  <c r="L489" i="2" s="1"/>
  <c r="K490" i="2"/>
  <c r="L490" i="2" s="1"/>
  <c r="K491" i="2"/>
  <c r="L491" i="2" s="1"/>
  <c r="K492" i="2"/>
  <c r="L492" i="2" s="1"/>
  <c r="K493" i="2"/>
  <c r="L493" i="2" s="1"/>
  <c r="K494" i="2"/>
  <c r="L494" i="2" s="1"/>
  <c r="K495" i="2"/>
  <c r="L495" i="2" s="1"/>
  <c r="K496" i="2"/>
  <c r="L496" i="2" s="1"/>
  <c r="K497" i="2"/>
  <c r="L497" i="2" s="1"/>
  <c r="K498" i="2"/>
  <c r="L498" i="2" s="1"/>
  <c r="K499" i="2"/>
  <c r="L499" i="2" s="1"/>
  <c r="K500" i="2"/>
  <c r="L500" i="2" s="1"/>
  <c r="K501" i="2"/>
  <c r="L501" i="2" s="1"/>
  <c r="K502" i="2"/>
  <c r="L502" i="2" s="1"/>
  <c r="K503" i="2"/>
  <c r="L503" i="2" s="1"/>
  <c r="K504" i="2"/>
  <c r="L504" i="2" s="1"/>
  <c r="K505" i="2"/>
  <c r="L505" i="2" s="1"/>
  <c r="K506" i="2"/>
  <c r="L506" i="2" s="1"/>
  <c r="K507" i="2"/>
  <c r="L507" i="2" s="1"/>
  <c r="K508" i="2"/>
  <c r="L508" i="2" s="1"/>
  <c r="K509" i="2"/>
  <c r="L509" i="2" s="1"/>
  <c r="K510" i="2"/>
  <c r="L510" i="2" s="1"/>
  <c r="K511" i="2"/>
  <c r="L511" i="2" s="1"/>
  <c r="K512" i="2"/>
  <c r="L512" i="2" s="1"/>
  <c r="K513" i="2"/>
  <c r="L513" i="2" s="1"/>
  <c r="K514" i="2"/>
  <c r="L514" i="2" s="1"/>
  <c r="K515" i="2"/>
  <c r="L515" i="2" s="1"/>
  <c r="K516" i="2"/>
  <c r="L516" i="2" s="1"/>
  <c r="K517" i="2"/>
  <c r="L517" i="2" s="1"/>
  <c r="K518" i="2"/>
  <c r="L518" i="2" s="1"/>
  <c r="K519" i="2"/>
  <c r="L519" i="2" s="1"/>
  <c r="K520" i="2"/>
  <c r="L520" i="2" s="1"/>
  <c r="K521" i="2"/>
  <c r="L521" i="2" s="1"/>
  <c r="K522" i="2"/>
  <c r="L522" i="2" s="1"/>
  <c r="K523" i="2"/>
  <c r="L523" i="2" s="1"/>
  <c r="K524" i="2"/>
  <c r="L524" i="2" s="1"/>
  <c r="K525" i="2"/>
  <c r="L525" i="2" s="1"/>
  <c r="K526" i="2"/>
  <c r="L526" i="2" s="1"/>
  <c r="K527" i="2"/>
  <c r="L527" i="2" s="1"/>
  <c r="K528" i="2"/>
  <c r="L528" i="2" s="1"/>
  <c r="K529" i="2"/>
  <c r="L529" i="2" s="1"/>
  <c r="K530" i="2"/>
  <c r="L530" i="2" s="1"/>
  <c r="K531" i="2"/>
  <c r="L531" i="2" s="1"/>
  <c r="K532" i="2"/>
  <c r="L532" i="2" s="1"/>
  <c r="K533" i="2"/>
  <c r="L533" i="2" s="1"/>
  <c r="K534" i="2"/>
  <c r="L534" i="2" s="1"/>
  <c r="K535" i="2"/>
  <c r="L535" i="2" s="1"/>
  <c r="K536" i="2"/>
  <c r="L536" i="2" s="1"/>
  <c r="K537" i="2"/>
  <c r="L537" i="2" s="1"/>
  <c r="K538" i="2"/>
  <c r="L538" i="2" s="1"/>
  <c r="K539" i="2"/>
  <c r="L539" i="2" s="1"/>
  <c r="K540" i="2"/>
  <c r="L540" i="2" s="1"/>
  <c r="K541" i="2"/>
  <c r="L541" i="2" s="1"/>
  <c r="K542" i="2"/>
  <c r="L542" i="2" s="1"/>
  <c r="K543" i="2"/>
  <c r="L543" i="2" s="1"/>
  <c r="K544" i="2"/>
  <c r="L544" i="2" s="1"/>
  <c r="K545" i="2"/>
  <c r="L545" i="2" s="1"/>
  <c r="K546" i="2"/>
  <c r="L546" i="2" s="1"/>
  <c r="K547" i="2"/>
  <c r="L547" i="2" s="1"/>
  <c r="K548" i="2"/>
  <c r="L548" i="2" s="1"/>
  <c r="K549" i="2"/>
  <c r="L549" i="2" s="1"/>
  <c r="K550" i="2"/>
  <c r="L550" i="2" s="1"/>
  <c r="K551" i="2"/>
  <c r="L551" i="2" s="1"/>
  <c r="K552" i="2"/>
  <c r="L552" i="2" s="1"/>
  <c r="K553" i="2"/>
  <c r="L553" i="2" s="1"/>
  <c r="K554" i="2"/>
  <c r="L554" i="2" s="1"/>
  <c r="K555" i="2"/>
  <c r="L555" i="2" s="1"/>
  <c r="K556" i="2"/>
  <c r="L556" i="2" s="1"/>
  <c r="K557" i="2"/>
  <c r="L557" i="2" s="1"/>
  <c r="K558" i="2"/>
  <c r="L558" i="2" s="1"/>
  <c r="K559" i="2"/>
  <c r="L559" i="2" s="1"/>
  <c r="K560" i="2"/>
  <c r="L560" i="2" s="1"/>
  <c r="K561" i="2"/>
  <c r="L561" i="2" s="1"/>
  <c r="K562" i="2"/>
  <c r="L562" i="2" s="1"/>
  <c r="K563" i="2"/>
  <c r="L563" i="2" s="1"/>
  <c r="K564" i="2"/>
  <c r="L564" i="2" s="1"/>
  <c r="K565" i="2"/>
  <c r="L565" i="2" s="1"/>
  <c r="K566" i="2"/>
  <c r="L566" i="2" s="1"/>
  <c r="K567" i="2"/>
  <c r="L567" i="2" s="1"/>
  <c r="K568" i="2"/>
  <c r="L568" i="2" s="1"/>
  <c r="K569" i="2"/>
  <c r="L569" i="2" s="1"/>
  <c r="K570" i="2"/>
  <c r="L570" i="2" s="1"/>
  <c r="K571" i="2"/>
  <c r="L571" i="2" s="1"/>
  <c r="K572" i="2"/>
  <c r="L572" i="2" s="1"/>
  <c r="K573" i="2"/>
  <c r="L573" i="2" s="1"/>
  <c r="K574" i="2"/>
  <c r="L574" i="2" s="1"/>
  <c r="K575" i="2"/>
  <c r="L575" i="2" s="1"/>
  <c r="K576" i="2"/>
  <c r="L576" i="2" s="1"/>
  <c r="K577" i="2"/>
  <c r="L577" i="2" s="1"/>
  <c r="K578" i="2"/>
  <c r="L578" i="2" s="1"/>
  <c r="K579" i="2"/>
  <c r="L579" i="2" s="1"/>
  <c r="K580" i="2"/>
  <c r="L580" i="2" s="1"/>
  <c r="K581" i="2"/>
  <c r="L581" i="2" s="1"/>
  <c r="K582" i="2"/>
  <c r="L582" i="2" s="1"/>
  <c r="K583" i="2"/>
  <c r="L583" i="2" s="1"/>
  <c r="K584" i="2"/>
  <c r="L584" i="2" s="1"/>
  <c r="K585" i="2"/>
  <c r="L585" i="2" s="1"/>
  <c r="K586" i="2"/>
  <c r="L586" i="2" s="1"/>
  <c r="K587" i="2"/>
  <c r="L587" i="2" s="1"/>
  <c r="K588" i="2"/>
  <c r="L588" i="2" s="1"/>
  <c r="K589" i="2"/>
  <c r="L589" i="2" s="1"/>
  <c r="K590" i="2"/>
  <c r="L590" i="2" s="1"/>
  <c r="K591" i="2"/>
  <c r="L591" i="2" s="1"/>
  <c r="K592" i="2"/>
  <c r="L592" i="2" s="1"/>
  <c r="K593" i="2"/>
  <c r="L593" i="2" s="1"/>
  <c r="K594" i="2"/>
  <c r="L594" i="2" s="1"/>
  <c r="K595" i="2"/>
  <c r="L595" i="2" s="1"/>
  <c r="K596" i="2"/>
  <c r="L596" i="2" s="1"/>
  <c r="K597" i="2"/>
  <c r="L597" i="2" s="1"/>
  <c r="K598" i="2"/>
  <c r="L598" i="2" s="1"/>
  <c r="K599" i="2"/>
  <c r="L599" i="2" s="1"/>
  <c r="K600" i="2"/>
  <c r="L600" i="2" s="1"/>
  <c r="K601" i="2"/>
  <c r="L601" i="2" s="1"/>
  <c r="K602" i="2"/>
  <c r="L602" i="2" s="1"/>
  <c r="K603" i="2"/>
  <c r="L603" i="2" s="1"/>
  <c r="K604" i="2"/>
  <c r="L604" i="2" s="1"/>
  <c r="K605" i="2"/>
  <c r="L605" i="2" s="1"/>
  <c r="K606" i="2"/>
  <c r="L606" i="2" s="1"/>
  <c r="K607" i="2"/>
  <c r="L607" i="2" s="1"/>
  <c r="K608" i="2"/>
  <c r="L608" i="2" s="1"/>
  <c r="K609" i="2"/>
  <c r="L609" i="2" s="1"/>
  <c r="K610" i="2"/>
  <c r="L610" i="2" s="1"/>
  <c r="K611" i="2"/>
  <c r="L611" i="2" s="1"/>
  <c r="K612" i="2"/>
  <c r="L612" i="2" s="1"/>
  <c r="K613" i="2"/>
  <c r="L613" i="2" s="1"/>
  <c r="K614" i="2"/>
  <c r="L614" i="2" s="1"/>
  <c r="K615" i="2"/>
  <c r="L615" i="2" s="1"/>
  <c r="K616" i="2"/>
  <c r="L616" i="2" s="1"/>
  <c r="K617" i="2"/>
  <c r="L617" i="2" s="1"/>
  <c r="K618" i="2"/>
  <c r="L618" i="2" s="1"/>
  <c r="K619" i="2"/>
  <c r="L619" i="2" s="1"/>
  <c r="K620" i="2"/>
  <c r="L620" i="2" s="1"/>
  <c r="K621" i="2"/>
  <c r="L621" i="2" s="1"/>
  <c r="K622" i="2"/>
  <c r="L622" i="2" s="1"/>
  <c r="K623" i="2"/>
  <c r="L623" i="2" s="1"/>
  <c r="K624" i="2"/>
  <c r="L624" i="2" s="1"/>
  <c r="K625" i="2"/>
  <c r="L625" i="2" s="1"/>
  <c r="K626" i="2"/>
  <c r="L626" i="2" s="1"/>
  <c r="K627" i="2"/>
  <c r="L627" i="2" s="1"/>
  <c r="K628" i="2"/>
  <c r="L628" i="2" s="1"/>
  <c r="K629" i="2"/>
  <c r="L629" i="2" s="1"/>
  <c r="K630" i="2"/>
  <c r="L630" i="2" s="1"/>
  <c r="K631" i="2"/>
  <c r="L631" i="2" s="1"/>
  <c r="K632" i="2"/>
  <c r="L632" i="2" s="1"/>
  <c r="K633" i="2"/>
  <c r="L633" i="2" s="1"/>
  <c r="K634" i="2"/>
  <c r="L634" i="2" s="1"/>
  <c r="K635" i="2"/>
  <c r="L635" i="2" s="1"/>
  <c r="K636" i="2"/>
  <c r="L636" i="2" s="1"/>
  <c r="K637" i="2"/>
  <c r="L637" i="2" s="1"/>
  <c r="K638" i="2"/>
  <c r="L638" i="2" s="1"/>
  <c r="K639" i="2"/>
  <c r="L639" i="2" s="1"/>
  <c r="K640" i="2"/>
  <c r="L640" i="2" s="1"/>
  <c r="K641" i="2"/>
  <c r="L641" i="2" s="1"/>
  <c r="K642" i="2"/>
  <c r="L642" i="2" s="1"/>
  <c r="K643" i="2"/>
  <c r="L643" i="2" s="1"/>
  <c r="K644" i="2"/>
  <c r="L644" i="2" s="1"/>
  <c r="K645" i="2"/>
  <c r="L645" i="2" s="1"/>
  <c r="K646" i="2"/>
  <c r="L646" i="2" s="1"/>
  <c r="K647" i="2"/>
  <c r="L647" i="2" s="1"/>
  <c r="K648" i="2"/>
  <c r="L648" i="2" s="1"/>
  <c r="K649" i="2"/>
  <c r="L649" i="2" s="1"/>
  <c r="K650" i="2"/>
  <c r="L650" i="2" s="1"/>
  <c r="K651" i="2"/>
  <c r="L651" i="2" s="1"/>
  <c r="K652" i="2"/>
  <c r="L652" i="2" s="1"/>
  <c r="K653" i="2"/>
  <c r="L653" i="2" s="1"/>
  <c r="K654" i="2"/>
  <c r="L654" i="2" s="1"/>
  <c r="K655" i="2"/>
  <c r="L655" i="2" s="1"/>
  <c r="K656" i="2"/>
  <c r="L656" i="2" s="1"/>
  <c r="K657" i="2"/>
  <c r="L657" i="2" s="1"/>
  <c r="K658" i="2"/>
  <c r="L658" i="2" s="1"/>
  <c r="K659" i="2"/>
  <c r="L659" i="2" s="1"/>
  <c r="K660" i="2"/>
  <c r="L660" i="2" s="1"/>
  <c r="K661" i="2"/>
  <c r="L661" i="2" s="1"/>
  <c r="K662" i="2"/>
  <c r="L662" i="2" s="1"/>
  <c r="K663" i="2"/>
  <c r="L663" i="2" s="1"/>
  <c r="K664" i="2"/>
  <c r="L664" i="2" s="1"/>
  <c r="K665" i="2"/>
  <c r="L665" i="2" s="1"/>
  <c r="K666" i="2"/>
  <c r="L666" i="2" s="1"/>
  <c r="K667" i="2"/>
  <c r="L667" i="2" s="1"/>
  <c r="K668" i="2"/>
  <c r="L668" i="2" s="1"/>
  <c r="K669" i="2"/>
  <c r="L669" i="2" s="1"/>
  <c r="K670" i="2"/>
  <c r="L670" i="2" s="1"/>
  <c r="K671" i="2"/>
  <c r="L671" i="2" s="1"/>
  <c r="K672" i="2"/>
  <c r="L672" i="2" s="1"/>
  <c r="K673" i="2"/>
  <c r="L673" i="2" s="1"/>
  <c r="K674" i="2"/>
  <c r="L674" i="2" s="1"/>
  <c r="K675" i="2"/>
  <c r="L675" i="2" s="1"/>
  <c r="K676" i="2"/>
  <c r="L676" i="2" s="1"/>
  <c r="K677" i="2"/>
  <c r="L677" i="2" s="1"/>
  <c r="K678" i="2"/>
  <c r="L678" i="2" s="1"/>
  <c r="K679" i="2"/>
  <c r="L679" i="2" s="1"/>
  <c r="K680" i="2"/>
  <c r="L680" i="2" s="1"/>
  <c r="K681" i="2"/>
  <c r="L681" i="2" s="1"/>
  <c r="K682" i="2"/>
  <c r="L682" i="2" s="1"/>
  <c r="K683" i="2"/>
  <c r="L683" i="2" s="1"/>
  <c r="K684" i="2"/>
  <c r="L684" i="2" s="1"/>
  <c r="K685" i="2"/>
  <c r="L685" i="2" s="1"/>
  <c r="K686" i="2"/>
  <c r="L686" i="2" s="1"/>
  <c r="K687" i="2"/>
  <c r="L687" i="2" s="1"/>
  <c r="K688" i="2"/>
  <c r="L688" i="2" s="1"/>
  <c r="K689" i="2"/>
  <c r="L689" i="2" s="1"/>
  <c r="K690" i="2"/>
  <c r="L690" i="2" s="1"/>
  <c r="K691" i="2"/>
  <c r="L691" i="2" s="1"/>
  <c r="K692" i="2"/>
  <c r="L692" i="2" s="1"/>
  <c r="K693" i="2"/>
  <c r="L693" i="2" s="1"/>
  <c r="K694" i="2"/>
  <c r="L694" i="2" s="1"/>
  <c r="K695" i="2"/>
  <c r="L695" i="2" s="1"/>
  <c r="K696" i="2"/>
  <c r="L696" i="2" s="1"/>
  <c r="K697" i="2"/>
  <c r="L697" i="2" s="1"/>
  <c r="K698" i="2"/>
  <c r="L698" i="2" s="1"/>
  <c r="K699" i="2"/>
  <c r="L699" i="2" s="1"/>
  <c r="K700" i="2"/>
  <c r="L700" i="2" s="1"/>
  <c r="K701" i="2"/>
  <c r="L701" i="2" s="1"/>
  <c r="K702" i="2"/>
  <c r="L702" i="2" s="1"/>
  <c r="K703" i="2"/>
  <c r="L703" i="2" s="1"/>
  <c r="K704" i="2"/>
  <c r="L704" i="2" s="1"/>
  <c r="K705" i="2"/>
  <c r="L705" i="2" s="1"/>
  <c r="K706" i="2"/>
  <c r="L706" i="2" s="1"/>
  <c r="K707" i="2"/>
  <c r="L707" i="2" s="1"/>
  <c r="K708" i="2"/>
  <c r="L708" i="2" s="1"/>
  <c r="K709" i="2"/>
  <c r="L709" i="2" s="1"/>
  <c r="K710" i="2"/>
  <c r="L710" i="2" s="1"/>
  <c r="K711" i="2"/>
  <c r="L711" i="2" s="1"/>
  <c r="K712" i="2"/>
  <c r="L712" i="2" s="1"/>
  <c r="K713" i="2"/>
  <c r="L713" i="2" s="1"/>
  <c r="K714" i="2"/>
  <c r="L714" i="2" s="1"/>
  <c r="K715" i="2"/>
  <c r="L715" i="2" s="1"/>
  <c r="K716" i="2"/>
  <c r="L716" i="2" s="1"/>
  <c r="K717" i="2"/>
  <c r="L717" i="2" s="1"/>
  <c r="K718" i="2"/>
  <c r="L718" i="2" s="1"/>
  <c r="K719" i="2"/>
  <c r="L719" i="2" s="1"/>
  <c r="K720" i="2"/>
  <c r="L720" i="2" s="1"/>
  <c r="K721" i="2"/>
  <c r="L721" i="2" s="1"/>
  <c r="K722" i="2"/>
  <c r="L722" i="2" s="1"/>
  <c r="K723" i="2"/>
  <c r="L723" i="2" s="1"/>
  <c r="K724" i="2"/>
  <c r="L724" i="2" s="1"/>
  <c r="K725" i="2"/>
  <c r="L725" i="2" s="1"/>
  <c r="K726" i="2"/>
  <c r="L726" i="2" s="1"/>
  <c r="K727" i="2"/>
  <c r="L727" i="2" s="1"/>
  <c r="K728" i="2"/>
  <c r="L728" i="2" s="1"/>
  <c r="K729" i="2"/>
  <c r="L729" i="2" s="1"/>
  <c r="K730" i="2"/>
  <c r="L730" i="2" s="1"/>
  <c r="K731" i="2"/>
  <c r="L731" i="2" s="1"/>
  <c r="K732" i="2"/>
  <c r="L732" i="2" s="1"/>
  <c r="K733" i="2"/>
  <c r="L733" i="2" s="1"/>
  <c r="K734" i="2"/>
  <c r="L734" i="2" s="1"/>
  <c r="K735" i="2"/>
  <c r="L735" i="2" s="1"/>
  <c r="K736" i="2"/>
  <c r="L736" i="2" s="1"/>
  <c r="K737" i="2"/>
  <c r="L737" i="2" s="1"/>
  <c r="K738" i="2"/>
  <c r="L738" i="2" s="1"/>
  <c r="K739" i="2"/>
  <c r="L739" i="2" s="1"/>
  <c r="K740" i="2"/>
  <c r="L740" i="2" s="1"/>
  <c r="K741" i="2"/>
  <c r="L741" i="2" s="1"/>
  <c r="K742" i="2"/>
  <c r="L742" i="2" s="1"/>
  <c r="K743" i="2"/>
  <c r="L743" i="2" s="1"/>
  <c r="K744" i="2"/>
  <c r="L744" i="2" s="1"/>
  <c r="K745" i="2"/>
  <c r="L745" i="2" s="1"/>
  <c r="K746" i="2"/>
  <c r="L746" i="2" s="1"/>
  <c r="K747" i="2"/>
  <c r="L747" i="2" s="1"/>
  <c r="K748" i="2"/>
  <c r="L748" i="2" s="1"/>
  <c r="K749" i="2"/>
  <c r="L749" i="2" s="1"/>
  <c r="K750" i="2"/>
  <c r="L750" i="2" s="1"/>
  <c r="K751" i="2"/>
  <c r="L751" i="2" s="1"/>
  <c r="K752" i="2"/>
  <c r="L752" i="2" s="1"/>
  <c r="K753" i="2"/>
  <c r="L753" i="2" s="1"/>
  <c r="K754" i="2"/>
  <c r="L754" i="2" s="1"/>
  <c r="K755" i="2"/>
  <c r="L755" i="2" s="1"/>
  <c r="K756" i="2"/>
  <c r="L756" i="2" s="1"/>
  <c r="K757" i="2"/>
  <c r="L757" i="2" s="1"/>
  <c r="K758" i="2"/>
  <c r="L758" i="2" s="1"/>
  <c r="K759" i="2"/>
  <c r="L759" i="2" s="1"/>
  <c r="K760" i="2"/>
  <c r="L760" i="2" s="1"/>
  <c r="K761" i="2"/>
  <c r="L761" i="2" s="1"/>
  <c r="K762" i="2"/>
  <c r="L762" i="2" s="1"/>
  <c r="K763" i="2"/>
  <c r="L763" i="2" s="1"/>
  <c r="K764" i="2"/>
  <c r="L764" i="2" s="1"/>
  <c r="K765" i="2"/>
  <c r="L765" i="2" s="1"/>
  <c r="K766" i="2"/>
  <c r="L766" i="2" s="1"/>
  <c r="K767" i="2"/>
  <c r="L767" i="2" s="1"/>
  <c r="K768" i="2"/>
  <c r="L768" i="2" s="1"/>
  <c r="K769" i="2"/>
  <c r="L769" i="2" s="1"/>
  <c r="K770" i="2"/>
  <c r="L770" i="2" s="1"/>
  <c r="K771" i="2"/>
  <c r="L771" i="2" s="1"/>
  <c r="K772" i="2"/>
  <c r="L772" i="2" s="1"/>
  <c r="K773" i="2"/>
  <c r="L773" i="2" s="1"/>
  <c r="K774" i="2"/>
  <c r="L774" i="2" s="1"/>
  <c r="K775" i="2"/>
  <c r="L775" i="2" s="1"/>
  <c r="K776" i="2"/>
  <c r="L776" i="2" s="1"/>
  <c r="K777" i="2"/>
  <c r="L777" i="2" s="1"/>
  <c r="K778" i="2"/>
  <c r="L778" i="2" s="1"/>
  <c r="K779" i="2"/>
  <c r="L779" i="2" s="1"/>
  <c r="K780" i="2"/>
  <c r="L780" i="2" s="1"/>
  <c r="K781" i="2"/>
  <c r="L781" i="2" s="1"/>
  <c r="K782" i="2"/>
  <c r="L782" i="2" s="1"/>
  <c r="K783" i="2"/>
  <c r="L783" i="2" s="1"/>
  <c r="K784" i="2"/>
  <c r="L784" i="2" s="1"/>
  <c r="K785" i="2"/>
  <c r="L785" i="2" s="1"/>
  <c r="K786" i="2"/>
  <c r="L786" i="2" s="1"/>
  <c r="K787" i="2"/>
  <c r="L787" i="2" s="1"/>
  <c r="K788" i="2"/>
  <c r="L788" i="2" s="1"/>
  <c r="K789" i="2"/>
  <c r="L789" i="2" s="1"/>
  <c r="K790" i="2"/>
  <c r="L790" i="2" s="1"/>
  <c r="K791" i="2"/>
  <c r="L791" i="2" s="1"/>
  <c r="K792" i="2"/>
  <c r="L792" i="2" s="1"/>
  <c r="K793" i="2"/>
  <c r="L793" i="2" s="1"/>
  <c r="K794" i="2"/>
  <c r="L794" i="2" s="1"/>
  <c r="K795" i="2"/>
  <c r="L795" i="2" s="1"/>
  <c r="K796" i="2"/>
  <c r="L796" i="2" s="1"/>
  <c r="K797" i="2"/>
  <c r="L797" i="2" s="1"/>
  <c r="K798" i="2"/>
  <c r="L798" i="2" s="1"/>
  <c r="K799" i="2"/>
  <c r="L799" i="2" s="1"/>
  <c r="K800" i="2"/>
  <c r="L800" i="2" s="1"/>
  <c r="K801" i="2"/>
  <c r="L801" i="2" s="1"/>
  <c r="K802" i="2"/>
  <c r="L802" i="2" s="1"/>
  <c r="K803" i="2"/>
  <c r="L803" i="2" s="1"/>
  <c r="K804" i="2"/>
  <c r="L804" i="2" s="1"/>
  <c r="K805" i="2"/>
  <c r="L805" i="2" s="1"/>
  <c r="K806" i="2"/>
  <c r="L806" i="2" s="1"/>
  <c r="K807" i="2"/>
  <c r="L807" i="2" s="1"/>
  <c r="K808" i="2"/>
  <c r="L808" i="2" s="1"/>
  <c r="K809" i="2"/>
  <c r="L809" i="2" s="1"/>
  <c r="K810" i="2"/>
  <c r="L810" i="2" s="1"/>
  <c r="K811" i="2"/>
  <c r="L811" i="2" s="1"/>
  <c r="K812" i="2"/>
  <c r="L812" i="2" s="1"/>
  <c r="K813" i="2"/>
  <c r="L813" i="2" s="1"/>
  <c r="K814" i="2"/>
  <c r="L814" i="2" s="1"/>
  <c r="K815" i="2"/>
  <c r="L815" i="2" s="1"/>
  <c r="K816" i="2"/>
  <c r="L816" i="2" s="1"/>
  <c r="K817" i="2"/>
  <c r="L817" i="2" s="1"/>
  <c r="K818" i="2"/>
  <c r="L818" i="2" s="1"/>
  <c r="K819" i="2"/>
  <c r="L819" i="2" s="1"/>
  <c r="K820" i="2"/>
  <c r="L820" i="2" s="1"/>
  <c r="K821" i="2"/>
  <c r="L821" i="2" s="1"/>
  <c r="K822" i="2"/>
  <c r="L822" i="2" s="1"/>
  <c r="K823" i="2"/>
  <c r="L823" i="2" s="1"/>
  <c r="K824" i="2"/>
  <c r="L824" i="2" s="1"/>
  <c r="K825" i="2"/>
  <c r="L825" i="2" s="1"/>
  <c r="K826" i="2"/>
  <c r="L826" i="2" s="1"/>
  <c r="K827" i="2"/>
  <c r="L827" i="2" s="1"/>
  <c r="K828" i="2"/>
  <c r="L828" i="2" s="1"/>
  <c r="K829" i="2"/>
  <c r="L829" i="2" s="1"/>
  <c r="K830" i="2"/>
  <c r="L830" i="2" s="1"/>
  <c r="K831" i="2"/>
  <c r="L831" i="2" s="1"/>
  <c r="K832" i="2"/>
  <c r="L832" i="2" s="1"/>
  <c r="K833" i="2"/>
  <c r="L833" i="2" s="1"/>
  <c r="K834" i="2"/>
  <c r="L834" i="2" s="1"/>
  <c r="K835" i="2"/>
  <c r="L835" i="2" s="1"/>
  <c r="K836" i="2"/>
  <c r="L836" i="2" s="1"/>
  <c r="K837" i="2"/>
  <c r="L837" i="2" s="1"/>
  <c r="K838" i="2"/>
  <c r="L838" i="2" s="1"/>
  <c r="K839" i="2"/>
  <c r="L839" i="2" s="1"/>
  <c r="K840" i="2"/>
  <c r="L840" i="2" s="1"/>
  <c r="K841" i="2"/>
  <c r="L841" i="2" s="1"/>
  <c r="K842" i="2"/>
  <c r="L842" i="2" s="1"/>
  <c r="K843" i="2"/>
  <c r="L843" i="2" s="1"/>
  <c r="K844" i="2"/>
  <c r="L844" i="2" s="1"/>
  <c r="K845" i="2"/>
  <c r="L845" i="2" s="1"/>
  <c r="K846" i="2"/>
  <c r="L846" i="2" s="1"/>
  <c r="K847" i="2"/>
  <c r="L847" i="2" s="1"/>
  <c r="K848" i="2"/>
  <c r="L848" i="2" s="1"/>
  <c r="K849" i="2"/>
  <c r="L849" i="2" s="1"/>
  <c r="K850" i="2"/>
  <c r="L850" i="2" s="1"/>
  <c r="K851" i="2"/>
  <c r="L851" i="2" s="1"/>
  <c r="K852" i="2"/>
  <c r="L852" i="2" s="1"/>
  <c r="K853" i="2"/>
  <c r="L853" i="2" s="1"/>
  <c r="K854" i="2"/>
  <c r="L854" i="2" s="1"/>
  <c r="K855" i="2"/>
  <c r="L855" i="2" s="1"/>
  <c r="K856" i="2"/>
  <c r="L856" i="2" s="1"/>
  <c r="K857" i="2"/>
  <c r="L857" i="2" s="1"/>
  <c r="K858" i="2"/>
  <c r="L858" i="2" s="1"/>
  <c r="K859" i="2"/>
  <c r="L859" i="2" s="1"/>
  <c r="K860" i="2"/>
  <c r="L860" i="2" s="1"/>
  <c r="K861" i="2"/>
  <c r="L861" i="2" s="1"/>
  <c r="K862" i="2"/>
  <c r="L862" i="2" s="1"/>
  <c r="K863" i="2"/>
  <c r="L863" i="2" s="1"/>
  <c r="K864" i="2"/>
  <c r="L864" i="2" s="1"/>
  <c r="K865" i="2"/>
  <c r="L865" i="2" s="1"/>
  <c r="K866" i="2"/>
  <c r="L866" i="2" s="1"/>
  <c r="K867" i="2"/>
  <c r="L867" i="2" s="1"/>
  <c r="K868" i="2"/>
  <c r="L868" i="2" s="1"/>
  <c r="K869" i="2"/>
  <c r="L869" i="2" s="1"/>
  <c r="K870" i="2"/>
  <c r="L870" i="2" s="1"/>
  <c r="K871" i="2"/>
  <c r="L871" i="2" s="1"/>
  <c r="K872" i="2"/>
  <c r="L872" i="2" s="1"/>
  <c r="K873" i="2"/>
  <c r="L873" i="2" s="1"/>
  <c r="K874" i="2"/>
  <c r="L874" i="2" s="1"/>
  <c r="K875" i="2"/>
  <c r="L875" i="2" s="1"/>
  <c r="K876" i="2"/>
  <c r="L876" i="2" s="1"/>
  <c r="K877" i="2"/>
  <c r="L877" i="2" s="1"/>
  <c r="K878" i="2"/>
  <c r="L878" i="2" s="1"/>
  <c r="K879" i="2"/>
  <c r="L879" i="2" s="1"/>
  <c r="K880" i="2"/>
  <c r="L880" i="2" s="1"/>
  <c r="K881" i="2"/>
  <c r="L881" i="2" s="1"/>
  <c r="K882" i="2"/>
  <c r="L882" i="2" s="1"/>
  <c r="K883" i="2"/>
  <c r="L883" i="2" s="1"/>
  <c r="K884" i="2"/>
  <c r="L884" i="2" s="1"/>
  <c r="K885" i="2"/>
  <c r="L885" i="2" s="1"/>
  <c r="K886" i="2"/>
  <c r="L886" i="2" s="1"/>
  <c r="K887" i="2"/>
  <c r="L887" i="2" s="1"/>
  <c r="K888" i="2"/>
  <c r="L888" i="2" s="1"/>
  <c r="K889" i="2"/>
  <c r="L889" i="2" s="1"/>
  <c r="K890" i="2"/>
  <c r="L890" i="2" s="1"/>
  <c r="K891" i="2"/>
  <c r="L891" i="2" s="1"/>
  <c r="K892" i="2"/>
  <c r="L892" i="2" s="1"/>
  <c r="K893" i="2"/>
  <c r="L893" i="2" s="1"/>
  <c r="K894" i="2"/>
  <c r="L894" i="2" s="1"/>
  <c r="K895" i="2"/>
  <c r="L895" i="2" s="1"/>
  <c r="K896" i="2"/>
  <c r="L896" i="2" s="1"/>
  <c r="K897" i="2"/>
  <c r="L897" i="2" s="1"/>
  <c r="K898" i="2"/>
  <c r="L898" i="2" s="1"/>
  <c r="K899" i="2"/>
  <c r="L899" i="2" s="1"/>
  <c r="K900" i="2"/>
  <c r="L900" i="2" s="1"/>
  <c r="K901" i="2"/>
  <c r="L901" i="2" s="1"/>
  <c r="K902" i="2"/>
  <c r="L902" i="2" s="1"/>
  <c r="K903" i="2"/>
  <c r="L903" i="2" s="1"/>
  <c r="K904" i="2"/>
  <c r="L904" i="2" s="1"/>
  <c r="K905" i="2"/>
  <c r="L905" i="2" s="1"/>
  <c r="K906" i="2"/>
  <c r="L906" i="2" s="1"/>
  <c r="K907" i="2"/>
  <c r="L907" i="2" s="1"/>
  <c r="K908" i="2"/>
  <c r="L908" i="2" s="1"/>
  <c r="K909" i="2"/>
  <c r="L909" i="2" s="1"/>
  <c r="K910" i="2"/>
  <c r="L910" i="2" s="1"/>
  <c r="K911" i="2"/>
  <c r="L911" i="2" s="1"/>
  <c r="K912" i="2"/>
  <c r="L912" i="2" s="1"/>
  <c r="K913" i="2"/>
  <c r="L913" i="2" s="1"/>
  <c r="K914" i="2"/>
  <c r="L914" i="2" s="1"/>
  <c r="K915" i="2"/>
  <c r="L915" i="2" s="1"/>
  <c r="K916" i="2"/>
  <c r="L916" i="2" s="1"/>
  <c r="K917" i="2"/>
  <c r="L917" i="2" s="1"/>
  <c r="K918" i="2"/>
  <c r="L918" i="2" s="1"/>
  <c r="K919" i="2"/>
  <c r="L919" i="2" s="1"/>
  <c r="K920" i="2"/>
  <c r="L920" i="2" s="1"/>
  <c r="K921" i="2"/>
  <c r="L921" i="2" s="1"/>
  <c r="K922" i="2"/>
  <c r="L922" i="2" s="1"/>
  <c r="K923" i="2"/>
  <c r="L923" i="2" s="1"/>
  <c r="K924" i="2"/>
  <c r="L924" i="2" s="1"/>
  <c r="K925" i="2"/>
  <c r="L925" i="2" s="1"/>
  <c r="K926" i="2"/>
  <c r="L926" i="2" s="1"/>
  <c r="K927" i="2"/>
  <c r="L927" i="2" s="1"/>
  <c r="K928" i="2"/>
  <c r="L928" i="2" s="1"/>
  <c r="K929" i="2"/>
  <c r="L929" i="2" s="1"/>
  <c r="K930" i="2"/>
  <c r="L930" i="2" s="1"/>
  <c r="K931" i="2"/>
  <c r="L931" i="2" s="1"/>
  <c r="K932" i="2"/>
  <c r="L932" i="2" s="1"/>
  <c r="K933" i="2"/>
  <c r="L933" i="2" s="1"/>
  <c r="K934" i="2"/>
  <c r="L934" i="2" s="1"/>
  <c r="K935" i="2"/>
  <c r="L935" i="2" s="1"/>
  <c r="K936" i="2"/>
  <c r="L936" i="2" s="1"/>
  <c r="K937" i="2"/>
  <c r="L937" i="2" s="1"/>
  <c r="K938" i="2"/>
  <c r="L938" i="2" s="1"/>
  <c r="K939" i="2"/>
  <c r="L939" i="2" s="1"/>
  <c r="K940" i="2"/>
  <c r="L940" i="2" s="1"/>
  <c r="K941" i="2"/>
  <c r="L941" i="2" s="1"/>
  <c r="K942" i="2"/>
  <c r="L942" i="2" s="1"/>
  <c r="K943" i="2"/>
  <c r="L943" i="2" s="1"/>
  <c r="K944" i="2"/>
  <c r="L944" i="2" s="1"/>
  <c r="K945" i="2"/>
  <c r="L945" i="2" s="1"/>
  <c r="K946" i="2"/>
  <c r="L946" i="2" s="1"/>
  <c r="K947" i="2"/>
  <c r="L947" i="2" s="1"/>
  <c r="K948" i="2"/>
  <c r="L948" i="2" s="1"/>
  <c r="K949" i="2"/>
  <c r="L949" i="2" s="1"/>
  <c r="K950" i="2"/>
  <c r="L950" i="2" s="1"/>
  <c r="K951" i="2"/>
  <c r="L951" i="2" s="1"/>
  <c r="K952" i="2"/>
  <c r="L952" i="2" s="1"/>
  <c r="K953" i="2"/>
  <c r="L953" i="2" s="1"/>
  <c r="K954" i="2"/>
  <c r="L954" i="2" s="1"/>
  <c r="K955" i="2"/>
  <c r="L955" i="2" s="1"/>
  <c r="K956" i="2"/>
  <c r="L956" i="2" s="1"/>
  <c r="K957" i="2"/>
  <c r="L957" i="2" s="1"/>
  <c r="K958" i="2"/>
  <c r="L958" i="2" s="1"/>
  <c r="K959" i="2"/>
  <c r="L959" i="2" s="1"/>
  <c r="K960" i="2"/>
  <c r="L960" i="2" s="1"/>
  <c r="K961" i="2"/>
  <c r="L961" i="2" s="1"/>
  <c r="K962" i="2"/>
  <c r="L962" i="2" s="1"/>
  <c r="K963" i="2"/>
  <c r="L963" i="2" s="1"/>
  <c r="K964" i="2"/>
  <c r="L964" i="2" s="1"/>
  <c r="K965" i="2"/>
  <c r="L965" i="2" s="1"/>
  <c r="K966" i="2"/>
  <c r="L966" i="2" s="1"/>
  <c r="K967" i="2"/>
  <c r="L967" i="2" s="1"/>
  <c r="K968" i="2"/>
  <c r="L968" i="2" s="1"/>
  <c r="K969" i="2"/>
  <c r="L969" i="2" s="1"/>
  <c r="K970" i="2"/>
  <c r="L970" i="2" s="1"/>
  <c r="K971" i="2"/>
  <c r="L971" i="2" s="1"/>
  <c r="K972" i="2"/>
  <c r="L972" i="2" s="1"/>
  <c r="K973" i="2"/>
  <c r="L973" i="2" s="1"/>
  <c r="K974" i="2"/>
  <c r="L974" i="2" s="1"/>
  <c r="K975" i="2"/>
  <c r="L975" i="2" s="1"/>
  <c r="K976" i="2"/>
  <c r="L976" i="2" s="1"/>
  <c r="K977" i="2"/>
  <c r="L977" i="2" s="1"/>
  <c r="K978" i="2"/>
  <c r="L978" i="2" s="1"/>
  <c r="K979" i="2"/>
  <c r="L979" i="2" s="1"/>
  <c r="K980" i="2"/>
  <c r="L980" i="2" s="1"/>
  <c r="K981" i="2"/>
  <c r="L981" i="2" s="1"/>
  <c r="K982" i="2"/>
  <c r="L982" i="2" s="1"/>
  <c r="K983" i="2"/>
  <c r="L983" i="2" s="1"/>
  <c r="K984" i="2"/>
  <c r="L984" i="2" s="1"/>
  <c r="K985" i="2"/>
  <c r="L985" i="2" s="1"/>
  <c r="K986" i="2"/>
  <c r="L986" i="2" s="1"/>
  <c r="K987" i="2"/>
  <c r="L987" i="2" s="1"/>
  <c r="K988" i="2"/>
  <c r="L988" i="2" s="1"/>
  <c r="K989" i="2"/>
  <c r="L989" i="2" s="1"/>
  <c r="K990" i="2"/>
  <c r="L990" i="2" s="1"/>
  <c r="K991" i="2"/>
  <c r="L991" i="2" s="1"/>
  <c r="K992" i="2"/>
  <c r="L992" i="2" s="1"/>
  <c r="K993" i="2"/>
  <c r="L993" i="2" s="1"/>
  <c r="K994" i="2"/>
  <c r="L994" i="2" s="1"/>
  <c r="K995" i="2"/>
  <c r="L995" i="2" s="1"/>
  <c r="K996" i="2"/>
  <c r="K997" i="2"/>
  <c r="K998" i="2"/>
  <c r="K999" i="2"/>
  <c r="L999" i="2" s="1"/>
  <c r="K1000" i="2"/>
  <c r="L1000" i="2" s="1"/>
  <c r="K1001" i="2"/>
  <c r="L1001" i="2" s="1"/>
  <c r="K1002" i="2"/>
  <c r="L1002" i="2" s="1"/>
  <c r="K1003" i="2"/>
  <c r="L1003" i="2" s="1"/>
  <c r="K1004" i="2"/>
  <c r="L1004" i="2" s="1"/>
  <c r="K1005" i="2"/>
  <c r="L1005" i="2" s="1"/>
  <c r="K1006" i="2"/>
  <c r="L1006" i="2" s="1"/>
  <c r="K1007" i="2"/>
  <c r="L1007" i="2" s="1"/>
  <c r="K1008" i="2"/>
  <c r="L1008" i="2" s="1"/>
  <c r="K1009" i="2"/>
  <c r="L1009" i="2" s="1"/>
  <c r="K1010" i="2"/>
  <c r="L1010" i="2" s="1"/>
  <c r="K1011" i="2"/>
  <c r="L1011" i="2" s="1"/>
  <c r="K1012" i="2"/>
  <c r="L1012" i="2" s="1"/>
  <c r="K1013" i="2"/>
  <c r="L1013" i="2" s="1"/>
  <c r="K1014" i="2"/>
  <c r="L1014" i="2" s="1"/>
  <c r="K1015" i="2"/>
  <c r="L1015" i="2" s="1"/>
  <c r="K1016" i="2"/>
  <c r="L1016" i="2" s="1"/>
  <c r="K1017" i="2"/>
  <c r="L1017" i="2" s="1"/>
  <c r="K1018" i="2"/>
  <c r="L1018" i="2" s="1"/>
  <c r="K1019" i="2"/>
  <c r="L1019" i="2" s="1"/>
  <c r="K1020" i="2"/>
  <c r="L1020" i="2" s="1"/>
  <c r="K1021" i="2"/>
  <c r="L1021" i="2" s="1"/>
  <c r="K1022" i="2"/>
  <c r="L1022" i="2" s="1"/>
  <c r="K1023" i="2"/>
  <c r="L1023" i="2" s="1"/>
  <c r="K1024" i="2"/>
  <c r="L1024" i="2" s="1"/>
  <c r="K1025" i="2"/>
  <c r="L1025" i="2" s="1"/>
  <c r="K1026" i="2"/>
  <c r="L1026" i="2" s="1"/>
  <c r="K1027" i="2"/>
  <c r="L1027" i="2" s="1"/>
  <c r="V1027" i="2"/>
  <c r="P1027" i="2"/>
  <c r="E1027" i="2"/>
  <c r="C1027" i="2"/>
  <c r="N1027" i="2"/>
  <c r="V1026" i="2"/>
  <c r="P1026" i="2"/>
  <c r="E1026" i="2"/>
  <c r="C1026" i="2"/>
  <c r="N1026" i="2"/>
  <c r="V1025" i="2"/>
  <c r="P1025" i="2"/>
  <c r="E1025" i="2"/>
  <c r="C1025" i="2"/>
  <c r="N1025" i="2"/>
  <c r="V1024" i="2"/>
  <c r="P1024" i="2"/>
  <c r="E1024" i="2"/>
  <c r="C1024" i="2"/>
  <c r="N1024" i="2"/>
  <c r="V1023" i="2"/>
  <c r="P1023" i="2"/>
  <c r="E1023" i="2"/>
  <c r="C1023" i="2"/>
  <c r="N1023" i="2"/>
  <c r="V1022" i="2"/>
  <c r="P1022" i="2"/>
  <c r="E1022" i="2"/>
  <c r="C1022" i="2"/>
  <c r="N1022" i="2"/>
  <c r="V1021" i="2"/>
  <c r="P1021" i="2"/>
  <c r="E1021" i="2"/>
  <c r="C1021" i="2"/>
  <c r="N1021" i="2"/>
  <c r="V1020" i="2"/>
  <c r="P1020" i="2"/>
  <c r="E1020" i="2"/>
  <c r="C1020" i="2"/>
  <c r="N1020" i="2"/>
  <c r="V1019" i="2"/>
  <c r="P1019" i="2"/>
  <c r="E1019" i="2"/>
  <c r="C1019" i="2"/>
  <c r="N1019" i="2"/>
  <c r="V1018" i="2"/>
  <c r="P1018" i="2"/>
  <c r="E1018" i="2"/>
  <c r="C1018" i="2"/>
  <c r="N1018" i="2"/>
  <c r="V1017" i="2"/>
  <c r="P1017" i="2"/>
  <c r="E1017" i="2"/>
  <c r="C1017" i="2"/>
  <c r="N1017" i="2"/>
  <c r="V1016" i="2"/>
  <c r="P1016" i="2"/>
  <c r="E1016" i="2"/>
  <c r="C1016" i="2"/>
  <c r="N1016" i="2"/>
  <c r="V1015" i="2"/>
  <c r="P1015" i="2"/>
  <c r="E1015" i="2"/>
  <c r="C1015" i="2"/>
  <c r="N1015" i="2"/>
  <c r="V1014" i="2"/>
  <c r="P1014" i="2"/>
  <c r="E1014" i="2"/>
  <c r="C1014" i="2"/>
  <c r="N1014" i="2"/>
  <c r="V1013" i="2"/>
  <c r="P1013" i="2"/>
  <c r="E1013" i="2"/>
  <c r="C1013" i="2"/>
  <c r="N1013" i="2"/>
  <c r="V1012" i="2"/>
  <c r="P1012" i="2"/>
  <c r="E1012" i="2"/>
  <c r="C1012" i="2"/>
  <c r="N1012" i="2"/>
  <c r="V1011" i="2"/>
  <c r="P1011" i="2"/>
  <c r="E1011" i="2"/>
  <c r="C1011" i="2"/>
  <c r="N1011" i="2"/>
  <c r="V1010" i="2"/>
  <c r="P1010" i="2"/>
  <c r="E1010" i="2"/>
  <c r="C1010" i="2"/>
  <c r="N1010" i="2"/>
  <c r="V1009" i="2"/>
  <c r="P1009" i="2"/>
  <c r="E1009" i="2"/>
  <c r="C1009" i="2"/>
  <c r="N1009" i="2"/>
  <c r="V1008" i="2"/>
  <c r="P1008" i="2"/>
  <c r="E1008" i="2"/>
  <c r="C1008" i="2"/>
  <c r="N1008" i="2"/>
  <c r="V1007" i="2"/>
  <c r="P1007" i="2"/>
  <c r="E1007" i="2"/>
  <c r="C1007" i="2"/>
  <c r="N1007" i="2"/>
  <c r="V1006" i="2"/>
  <c r="P1006" i="2"/>
  <c r="E1006" i="2"/>
  <c r="C1006" i="2"/>
  <c r="N1006" i="2"/>
  <c r="V1005" i="2"/>
  <c r="P1005" i="2"/>
  <c r="E1005" i="2"/>
  <c r="C1005" i="2"/>
  <c r="N1005" i="2"/>
  <c r="V1004" i="2"/>
  <c r="P1004" i="2"/>
  <c r="E1004" i="2"/>
  <c r="C1004" i="2"/>
  <c r="N1004" i="2"/>
  <c r="V1003" i="2"/>
  <c r="P1003" i="2"/>
  <c r="E1003" i="2"/>
  <c r="C1003" i="2"/>
  <c r="N1003" i="2"/>
  <c r="V1002" i="2"/>
  <c r="P1002" i="2"/>
  <c r="E1002" i="2"/>
  <c r="C1002" i="2"/>
  <c r="N1002" i="2"/>
  <c r="V1001" i="2"/>
  <c r="P1001" i="2"/>
  <c r="E1001" i="2"/>
  <c r="C1001" i="2"/>
  <c r="N1001" i="2"/>
  <c r="V1000" i="2"/>
  <c r="P1000" i="2"/>
  <c r="E1000" i="2"/>
  <c r="C1000" i="2"/>
  <c r="N1000" i="2"/>
  <c r="V999" i="2"/>
  <c r="P999" i="2"/>
  <c r="E999" i="2"/>
  <c r="C999" i="2"/>
  <c r="N999" i="2"/>
  <c r="V998" i="2"/>
  <c r="P998" i="2"/>
  <c r="E998" i="2"/>
  <c r="C998" i="2"/>
  <c r="N998" i="2"/>
  <c r="V997" i="2"/>
  <c r="P997" i="2"/>
  <c r="E997" i="2"/>
  <c r="C997" i="2"/>
  <c r="N997" i="2"/>
  <c r="V996" i="2"/>
  <c r="P996" i="2"/>
  <c r="E996" i="2"/>
  <c r="C996" i="2"/>
  <c r="N996" i="2"/>
  <c r="V995" i="2"/>
  <c r="P995" i="2"/>
  <c r="E995" i="2"/>
  <c r="C995" i="2"/>
  <c r="N995" i="2"/>
  <c r="V994" i="2"/>
  <c r="P994" i="2"/>
  <c r="E994" i="2"/>
  <c r="C994" i="2"/>
  <c r="N994" i="2"/>
  <c r="V993" i="2"/>
  <c r="P993" i="2"/>
  <c r="E993" i="2"/>
  <c r="C993" i="2"/>
  <c r="N993" i="2"/>
  <c r="V992" i="2"/>
  <c r="P992" i="2"/>
  <c r="E992" i="2"/>
  <c r="C992" i="2"/>
  <c r="N992" i="2"/>
  <c r="V991" i="2"/>
  <c r="P991" i="2"/>
  <c r="E991" i="2"/>
  <c r="C991" i="2"/>
  <c r="N991" i="2"/>
  <c r="V990" i="2"/>
  <c r="P990" i="2"/>
  <c r="E990" i="2"/>
  <c r="C990" i="2"/>
  <c r="N990" i="2"/>
  <c r="V989" i="2"/>
  <c r="P989" i="2"/>
  <c r="E989" i="2"/>
  <c r="C989" i="2"/>
  <c r="N989" i="2"/>
  <c r="V988" i="2"/>
  <c r="P988" i="2"/>
  <c r="E988" i="2"/>
  <c r="C988" i="2"/>
  <c r="N988" i="2"/>
  <c r="V987" i="2"/>
  <c r="P987" i="2"/>
  <c r="E987" i="2"/>
  <c r="C987" i="2"/>
  <c r="N987" i="2"/>
  <c r="V986" i="2"/>
  <c r="P986" i="2"/>
  <c r="E986" i="2"/>
  <c r="C986" i="2"/>
  <c r="N986" i="2"/>
  <c r="V985" i="2"/>
  <c r="P985" i="2"/>
  <c r="E985" i="2"/>
  <c r="C985" i="2"/>
  <c r="N985" i="2"/>
  <c r="V984" i="2"/>
  <c r="P984" i="2"/>
  <c r="E984" i="2"/>
  <c r="C984" i="2"/>
  <c r="N984" i="2"/>
  <c r="V983" i="2"/>
  <c r="P983" i="2"/>
  <c r="E983" i="2"/>
  <c r="C983" i="2"/>
  <c r="N983" i="2"/>
  <c r="V982" i="2"/>
  <c r="P982" i="2"/>
  <c r="E982" i="2"/>
  <c r="C982" i="2"/>
  <c r="N982" i="2"/>
  <c r="V981" i="2"/>
  <c r="P981" i="2"/>
  <c r="E981" i="2"/>
  <c r="C981" i="2"/>
  <c r="N981" i="2"/>
  <c r="V980" i="2"/>
  <c r="P980" i="2"/>
  <c r="E980" i="2"/>
  <c r="C980" i="2"/>
  <c r="N980" i="2"/>
  <c r="V979" i="2"/>
  <c r="P979" i="2"/>
  <c r="E979" i="2"/>
  <c r="C979" i="2"/>
  <c r="N979" i="2"/>
  <c r="V978" i="2"/>
  <c r="P978" i="2"/>
  <c r="E978" i="2"/>
  <c r="C978" i="2"/>
  <c r="N978" i="2"/>
  <c r="V977" i="2"/>
  <c r="P977" i="2"/>
  <c r="E977" i="2"/>
  <c r="C977" i="2"/>
  <c r="N977" i="2"/>
  <c r="V976" i="2"/>
  <c r="P976" i="2"/>
  <c r="E976" i="2"/>
  <c r="C976" i="2"/>
  <c r="N976" i="2"/>
  <c r="V975" i="2"/>
  <c r="P975" i="2"/>
  <c r="E975" i="2"/>
  <c r="C975" i="2"/>
  <c r="N975" i="2"/>
  <c r="V974" i="2"/>
  <c r="P974" i="2"/>
  <c r="E974" i="2"/>
  <c r="C974" i="2"/>
  <c r="N974" i="2"/>
  <c r="V973" i="2"/>
  <c r="P973" i="2"/>
  <c r="E973" i="2"/>
  <c r="C973" i="2"/>
  <c r="N973" i="2"/>
  <c r="V972" i="2"/>
  <c r="P972" i="2"/>
  <c r="E972" i="2"/>
  <c r="C972" i="2"/>
  <c r="N972" i="2"/>
  <c r="V971" i="2"/>
  <c r="P971" i="2"/>
  <c r="E971" i="2"/>
  <c r="C971" i="2"/>
  <c r="N971" i="2"/>
  <c r="V970" i="2"/>
  <c r="P970" i="2"/>
  <c r="E970" i="2"/>
  <c r="C970" i="2"/>
  <c r="N970" i="2"/>
  <c r="V969" i="2"/>
  <c r="P969" i="2"/>
  <c r="E969" i="2"/>
  <c r="C969" i="2"/>
  <c r="N969" i="2"/>
  <c r="V968" i="2"/>
  <c r="P968" i="2"/>
  <c r="E968" i="2"/>
  <c r="C968" i="2"/>
  <c r="N968" i="2"/>
  <c r="V967" i="2"/>
  <c r="P967" i="2"/>
  <c r="E967" i="2"/>
  <c r="C967" i="2"/>
  <c r="N967" i="2"/>
  <c r="V966" i="2"/>
  <c r="P966" i="2"/>
  <c r="E966" i="2"/>
  <c r="C966" i="2"/>
  <c r="N966" i="2"/>
  <c r="V965" i="2"/>
  <c r="P965" i="2"/>
  <c r="E965" i="2"/>
  <c r="C965" i="2"/>
  <c r="N965" i="2"/>
  <c r="V964" i="2"/>
  <c r="P964" i="2"/>
  <c r="E964" i="2"/>
  <c r="C964" i="2"/>
  <c r="N964" i="2"/>
  <c r="V963" i="2"/>
  <c r="P963" i="2"/>
  <c r="E963" i="2"/>
  <c r="C963" i="2"/>
  <c r="N963" i="2"/>
  <c r="V962" i="2"/>
  <c r="P962" i="2"/>
  <c r="E962" i="2"/>
  <c r="C962" i="2"/>
  <c r="N962" i="2"/>
  <c r="V961" i="2"/>
  <c r="P961" i="2"/>
  <c r="E961" i="2"/>
  <c r="C961" i="2"/>
  <c r="N961" i="2"/>
  <c r="V960" i="2"/>
  <c r="P960" i="2"/>
  <c r="E960" i="2"/>
  <c r="C960" i="2"/>
  <c r="N960" i="2"/>
  <c r="V959" i="2"/>
  <c r="P959" i="2"/>
  <c r="E959" i="2"/>
  <c r="C959" i="2"/>
  <c r="N959" i="2"/>
  <c r="V958" i="2"/>
  <c r="P958" i="2"/>
  <c r="E958" i="2"/>
  <c r="C958" i="2"/>
  <c r="N958" i="2"/>
  <c r="V957" i="2"/>
  <c r="P957" i="2"/>
  <c r="E957" i="2"/>
  <c r="C957" i="2"/>
  <c r="N957" i="2"/>
  <c r="V956" i="2"/>
  <c r="P956" i="2"/>
  <c r="E956" i="2"/>
  <c r="C956" i="2"/>
  <c r="N956" i="2"/>
  <c r="V955" i="2"/>
  <c r="P955" i="2"/>
  <c r="E955" i="2"/>
  <c r="C955" i="2"/>
  <c r="N955" i="2"/>
  <c r="V954" i="2"/>
  <c r="P954" i="2"/>
  <c r="E954" i="2"/>
  <c r="C954" i="2"/>
  <c r="N954" i="2"/>
  <c r="V953" i="2"/>
  <c r="P953" i="2"/>
  <c r="E953" i="2"/>
  <c r="C953" i="2"/>
  <c r="N953" i="2"/>
  <c r="V952" i="2"/>
  <c r="P952" i="2"/>
  <c r="E952" i="2"/>
  <c r="C952" i="2"/>
  <c r="N952" i="2"/>
  <c r="V951" i="2"/>
  <c r="P951" i="2"/>
  <c r="E951" i="2"/>
  <c r="C951" i="2"/>
  <c r="N951" i="2"/>
  <c r="V950" i="2"/>
  <c r="P950" i="2"/>
  <c r="E950" i="2"/>
  <c r="C950" i="2"/>
  <c r="N950" i="2"/>
  <c r="V949" i="2"/>
  <c r="P949" i="2"/>
  <c r="E949" i="2"/>
  <c r="C949" i="2"/>
  <c r="N949" i="2"/>
  <c r="V948" i="2"/>
  <c r="P948" i="2"/>
  <c r="E948" i="2"/>
  <c r="C948" i="2"/>
  <c r="N948" i="2"/>
  <c r="V947" i="2"/>
  <c r="P947" i="2"/>
  <c r="E947" i="2"/>
  <c r="C947" i="2"/>
  <c r="N947" i="2"/>
  <c r="V946" i="2"/>
  <c r="P946" i="2"/>
  <c r="E946" i="2"/>
  <c r="C946" i="2"/>
  <c r="N946" i="2"/>
  <c r="V945" i="2"/>
  <c r="P945" i="2"/>
  <c r="E945" i="2"/>
  <c r="C945" i="2"/>
  <c r="N945" i="2"/>
  <c r="V944" i="2"/>
  <c r="P944" i="2"/>
  <c r="E944" i="2"/>
  <c r="C944" i="2"/>
  <c r="N944" i="2"/>
  <c r="V943" i="2"/>
  <c r="P943" i="2"/>
  <c r="E943" i="2"/>
  <c r="C943" i="2"/>
  <c r="N943" i="2"/>
  <c r="V942" i="2"/>
  <c r="P942" i="2"/>
  <c r="E942" i="2"/>
  <c r="C942" i="2"/>
  <c r="N942" i="2"/>
  <c r="V941" i="2"/>
  <c r="P941" i="2"/>
  <c r="E941" i="2"/>
  <c r="C941" i="2"/>
  <c r="N941" i="2"/>
  <c r="V940" i="2"/>
  <c r="P940" i="2"/>
  <c r="E940" i="2"/>
  <c r="C940" i="2"/>
  <c r="N940" i="2"/>
  <c r="V939" i="2"/>
  <c r="P939" i="2"/>
  <c r="E939" i="2"/>
  <c r="C939" i="2"/>
  <c r="N939" i="2"/>
  <c r="V938" i="2"/>
  <c r="P938" i="2"/>
  <c r="E938" i="2"/>
  <c r="C938" i="2"/>
  <c r="N938" i="2"/>
  <c r="V937" i="2"/>
  <c r="P937" i="2"/>
  <c r="E937" i="2"/>
  <c r="C937" i="2"/>
  <c r="N937" i="2"/>
  <c r="V936" i="2"/>
  <c r="P936" i="2"/>
  <c r="E936" i="2"/>
  <c r="C936" i="2"/>
  <c r="N936" i="2"/>
  <c r="V935" i="2"/>
  <c r="P935" i="2"/>
  <c r="E935" i="2"/>
  <c r="C935" i="2"/>
  <c r="N935" i="2"/>
  <c r="V934" i="2"/>
  <c r="P934" i="2"/>
  <c r="E934" i="2"/>
  <c r="C934" i="2"/>
  <c r="N934" i="2"/>
  <c r="V933" i="2"/>
  <c r="P933" i="2"/>
  <c r="E933" i="2"/>
  <c r="C933" i="2"/>
  <c r="N933" i="2"/>
  <c r="V932" i="2"/>
  <c r="P932" i="2"/>
  <c r="E932" i="2"/>
  <c r="C932" i="2"/>
  <c r="N932" i="2"/>
  <c r="V931" i="2"/>
  <c r="P931" i="2"/>
  <c r="E931" i="2"/>
  <c r="C931" i="2"/>
  <c r="N931" i="2"/>
  <c r="V930" i="2"/>
  <c r="P930" i="2"/>
  <c r="E930" i="2"/>
  <c r="C930" i="2"/>
  <c r="N930" i="2"/>
  <c r="V929" i="2"/>
  <c r="P929" i="2"/>
  <c r="E929" i="2"/>
  <c r="C929" i="2"/>
  <c r="N929" i="2"/>
  <c r="V928" i="2"/>
  <c r="P928" i="2"/>
  <c r="E928" i="2"/>
  <c r="C928" i="2"/>
  <c r="N928" i="2"/>
  <c r="V927" i="2"/>
  <c r="P927" i="2"/>
  <c r="E927" i="2"/>
  <c r="C927" i="2"/>
  <c r="N927" i="2"/>
  <c r="V926" i="2"/>
  <c r="P926" i="2"/>
  <c r="E926" i="2"/>
  <c r="C926" i="2"/>
  <c r="N926" i="2"/>
  <c r="V925" i="2"/>
  <c r="P925" i="2"/>
  <c r="E925" i="2"/>
  <c r="C925" i="2"/>
  <c r="N925" i="2"/>
  <c r="V924" i="2"/>
  <c r="P924" i="2"/>
  <c r="E924" i="2"/>
  <c r="C924" i="2"/>
  <c r="N924" i="2"/>
  <c r="V923" i="2"/>
  <c r="P923" i="2"/>
  <c r="E923" i="2"/>
  <c r="C923" i="2"/>
  <c r="N923" i="2"/>
  <c r="V922" i="2"/>
  <c r="P922" i="2"/>
  <c r="E922" i="2"/>
  <c r="C922" i="2"/>
  <c r="N922" i="2"/>
  <c r="V921" i="2"/>
  <c r="P921" i="2"/>
  <c r="E921" i="2"/>
  <c r="C921" i="2"/>
  <c r="N921" i="2"/>
  <c r="V920" i="2"/>
  <c r="P920" i="2"/>
  <c r="E920" i="2"/>
  <c r="C920" i="2"/>
  <c r="N920" i="2"/>
  <c r="V919" i="2"/>
  <c r="P919" i="2"/>
  <c r="E919" i="2"/>
  <c r="C919" i="2"/>
  <c r="N919" i="2"/>
  <c r="V918" i="2"/>
  <c r="P918" i="2"/>
  <c r="E918" i="2"/>
  <c r="C918" i="2"/>
  <c r="N918" i="2"/>
  <c r="V917" i="2"/>
  <c r="P917" i="2"/>
  <c r="E917" i="2"/>
  <c r="C917" i="2"/>
  <c r="N917" i="2"/>
  <c r="V916" i="2"/>
  <c r="P916" i="2"/>
  <c r="E916" i="2"/>
  <c r="C916" i="2"/>
  <c r="N916" i="2"/>
  <c r="V915" i="2"/>
  <c r="P915" i="2"/>
  <c r="E915" i="2"/>
  <c r="C915" i="2"/>
  <c r="N915" i="2"/>
  <c r="V914" i="2"/>
  <c r="P914" i="2"/>
  <c r="E914" i="2"/>
  <c r="C914" i="2"/>
  <c r="N914" i="2"/>
  <c r="V913" i="2"/>
  <c r="P913" i="2"/>
  <c r="E913" i="2"/>
  <c r="C913" i="2"/>
  <c r="N913" i="2"/>
  <c r="V912" i="2"/>
  <c r="P912" i="2"/>
  <c r="E912" i="2"/>
  <c r="C912" i="2"/>
  <c r="N912" i="2"/>
  <c r="V911" i="2"/>
  <c r="P911" i="2"/>
  <c r="E911" i="2"/>
  <c r="C911" i="2"/>
  <c r="N911" i="2"/>
  <c r="V910" i="2"/>
  <c r="P910" i="2"/>
  <c r="E910" i="2"/>
  <c r="C910" i="2"/>
  <c r="N910" i="2"/>
  <c r="V909" i="2"/>
  <c r="P909" i="2"/>
  <c r="E909" i="2"/>
  <c r="C909" i="2"/>
  <c r="N909" i="2"/>
  <c r="V908" i="2"/>
  <c r="P908" i="2"/>
  <c r="E908" i="2"/>
  <c r="C908" i="2"/>
  <c r="N908" i="2"/>
  <c r="V907" i="2"/>
  <c r="P907" i="2"/>
  <c r="E907" i="2"/>
  <c r="C907" i="2"/>
  <c r="N907" i="2"/>
  <c r="V906" i="2"/>
  <c r="P906" i="2"/>
  <c r="E906" i="2"/>
  <c r="C906" i="2"/>
  <c r="N906" i="2"/>
  <c r="V905" i="2"/>
  <c r="P905" i="2"/>
  <c r="E905" i="2"/>
  <c r="C905" i="2"/>
  <c r="N905" i="2"/>
  <c r="V904" i="2"/>
  <c r="P904" i="2"/>
  <c r="E904" i="2"/>
  <c r="C904" i="2"/>
  <c r="N904" i="2"/>
  <c r="V903" i="2"/>
  <c r="P903" i="2"/>
  <c r="E903" i="2"/>
  <c r="C903" i="2"/>
  <c r="N903" i="2"/>
  <c r="V902" i="2"/>
  <c r="P902" i="2"/>
  <c r="E902" i="2"/>
  <c r="C902" i="2"/>
  <c r="N902" i="2"/>
  <c r="V901" i="2"/>
  <c r="P901" i="2"/>
  <c r="E901" i="2"/>
  <c r="C901" i="2"/>
  <c r="N901" i="2"/>
  <c r="V900" i="2"/>
  <c r="P900" i="2"/>
  <c r="E900" i="2"/>
  <c r="C900" i="2"/>
  <c r="N900" i="2"/>
  <c r="V899" i="2"/>
  <c r="P899" i="2"/>
  <c r="E899" i="2"/>
  <c r="C899" i="2"/>
  <c r="N899" i="2"/>
  <c r="V898" i="2"/>
  <c r="P898" i="2"/>
  <c r="E898" i="2"/>
  <c r="C898" i="2"/>
  <c r="N898" i="2"/>
  <c r="V897" i="2"/>
  <c r="P897" i="2"/>
  <c r="E897" i="2"/>
  <c r="C897" i="2"/>
  <c r="N897" i="2"/>
  <c r="V896" i="2"/>
  <c r="P896" i="2"/>
  <c r="E896" i="2"/>
  <c r="C896" i="2"/>
  <c r="N896" i="2"/>
  <c r="V895" i="2"/>
  <c r="P895" i="2"/>
  <c r="E895" i="2"/>
  <c r="C895" i="2"/>
  <c r="N895" i="2"/>
  <c r="V894" i="2"/>
  <c r="P894" i="2"/>
  <c r="E894" i="2"/>
  <c r="C894" i="2"/>
  <c r="N894" i="2"/>
  <c r="V893" i="2"/>
  <c r="P893" i="2"/>
  <c r="E893" i="2"/>
  <c r="C893" i="2"/>
  <c r="N893" i="2"/>
  <c r="V892" i="2"/>
  <c r="P892" i="2"/>
  <c r="E892" i="2"/>
  <c r="C892" i="2"/>
  <c r="N892" i="2"/>
  <c r="V891" i="2"/>
  <c r="P891" i="2"/>
  <c r="E891" i="2"/>
  <c r="C891" i="2"/>
  <c r="N891" i="2"/>
  <c r="V890" i="2"/>
  <c r="P890" i="2"/>
  <c r="E890" i="2"/>
  <c r="C890" i="2"/>
  <c r="N890" i="2"/>
  <c r="V889" i="2"/>
  <c r="P889" i="2"/>
  <c r="E889" i="2"/>
  <c r="C889" i="2"/>
  <c r="N889" i="2"/>
  <c r="V888" i="2"/>
  <c r="P888" i="2"/>
  <c r="E888" i="2"/>
  <c r="C888" i="2"/>
  <c r="N888" i="2"/>
  <c r="V887" i="2"/>
  <c r="P887" i="2"/>
  <c r="E887" i="2"/>
  <c r="C887" i="2"/>
  <c r="N887" i="2"/>
  <c r="V886" i="2"/>
  <c r="P886" i="2"/>
  <c r="E886" i="2"/>
  <c r="C886" i="2"/>
  <c r="N886" i="2"/>
  <c r="V885" i="2"/>
  <c r="P885" i="2"/>
  <c r="E885" i="2"/>
  <c r="C885" i="2"/>
  <c r="N885" i="2"/>
  <c r="V884" i="2"/>
  <c r="P884" i="2"/>
  <c r="E884" i="2"/>
  <c r="C884" i="2"/>
  <c r="N884" i="2"/>
  <c r="V883" i="2"/>
  <c r="P883" i="2"/>
  <c r="E883" i="2"/>
  <c r="C883" i="2"/>
  <c r="N883" i="2"/>
  <c r="V882" i="2"/>
  <c r="P882" i="2"/>
  <c r="E882" i="2"/>
  <c r="C882" i="2"/>
  <c r="N882" i="2"/>
  <c r="V881" i="2"/>
  <c r="P881" i="2"/>
  <c r="E881" i="2"/>
  <c r="C881" i="2"/>
  <c r="N881" i="2"/>
  <c r="V880" i="2"/>
  <c r="P880" i="2"/>
  <c r="E880" i="2"/>
  <c r="C880" i="2"/>
  <c r="N880" i="2"/>
  <c r="V879" i="2"/>
  <c r="P879" i="2"/>
  <c r="E879" i="2"/>
  <c r="C879" i="2"/>
  <c r="N879" i="2"/>
  <c r="V878" i="2"/>
  <c r="P878" i="2"/>
  <c r="E878" i="2"/>
  <c r="C878" i="2"/>
  <c r="N878" i="2"/>
  <c r="V877" i="2"/>
  <c r="P877" i="2"/>
  <c r="E877" i="2"/>
  <c r="C877" i="2"/>
  <c r="N877" i="2"/>
  <c r="V876" i="2"/>
  <c r="P876" i="2"/>
  <c r="E876" i="2"/>
  <c r="C876" i="2"/>
  <c r="N876" i="2"/>
  <c r="V875" i="2"/>
  <c r="P875" i="2"/>
  <c r="E875" i="2"/>
  <c r="C875" i="2"/>
  <c r="N875" i="2"/>
  <c r="V874" i="2"/>
  <c r="P874" i="2"/>
  <c r="E874" i="2"/>
  <c r="C874" i="2"/>
  <c r="N874" i="2"/>
  <c r="V873" i="2"/>
  <c r="P873" i="2"/>
  <c r="E873" i="2"/>
  <c r="C873" i="2"/>
  <c r="N873" i="2"/>
  <c r="V872" i="2"/>
  <c r="P872" i="2"/>
  <c r="E872" i="2"/>
  <c r="C872" i="2"/>
  <c r="N872" i="2"/>
  <c r="V871" i="2"/>
  <c r="P871" i="2"/>
  <c r="E871" i="2"/>
  <c r="C871" i="2"/>
  <c r="N871" i="2"/>
  <c r="V870" i="2"/>
  <c r="P870" i="2"/>
  <c r="E870" i="2"/>
  <c r="C870" i="2"/>
  <c r="N870" i="2"/>
  <c r="V869" i="2"/>
  <c r="P869" i="2"/>
  <c r="E869" i="2"/>
  <c r="C869" i="2"/>
  <c r="N869" i="2"/>
  <c r="V868" i="2"/>
  <c r="P868" i="2"/>
  <c r="E868" i="2"/>
  <c r="C868" i="2"/>
  <c r="N868" i="2"/>
  <c r="V867" i="2"/>
  <c r="P867" i="2"/>
  <c r="E867" i="2"/>
  <c r="C867" i="2"/>
  <c r="N867" i="2"/>
  <c r="V866" i="2"/>
  <c r="P866" i="2"/>
  <c r="E866" i="2"/>
  <c r="C866" i="2"/>
  <c r="N866" i="2"/>
  <c r="V865" i="2"/>
  <c r="P865" i="2"/>
  <c r="E865" i="2"/>
  <c r="C865" i="2"/>
  <c r="N865" i="2"/>
  <c r="V864" i="2"/>
  <c r="P864" i="2"/>
  <c r="E864" i="2"/>
  <c r="C864" i="2"/>
  <c r="N864" i="2"/>
  <c r="V863" i="2"/>
  <c r="P863" i="2"/>
  <c r="E863" i="2"/>
  <c r="C863" i="2"/>
  <c r="N863" i="2"/>
  <c r="V862" i="2"/>
  <c r="P862" i="2"/>
  <c r="E862" i="2"/>
  <c r="C862" i="2"/>
  <c r="N862" i="2"/>
  <c r="V861" i="2"/>
  <c r="P861" i="2"/>
  <c r="E861" i="2"/>
  <c r="C861" i="2"/>
  <c r="N861" i="2"/>
  <c r="V860" i="2"/>
  <c r="P860" i="2"/>
  <c r="E860" i="2"/>
  <c r="C860" i="2"/>
  <c r="N860" i="2"/>
  <c r="V859" i="2"/>
  <c r="P859" i="2"/>
  <c r="E859" i="2"/>
  <c r="C859" i="2"/>
  <c r="N859" i="2"/>
  <c r="V858" i="2"/>
  <c r="P858" i="2"/>
  <c r="E858" i="2"/>
  <c r="C858" i="2"/>
  <c r="N858" i="2"/>
  <c r="V857" i="2"/>
  <c r="P857" i="2"/>
  <c r="E857" i="2"/>
  <c r="C857" i="2"/>
  <c r="N857" i="2"/>
  <c r="V856" i="2"/>
  <c r="P856" i="2"/>
  <c r="E856" i="2"/>
  <c r="C856" i="2"/>
  <c r="N856" i="2"/>
  <c r="V855" i="2"/>
  <c r="P855" i="2"/>
  <c r="E855" i="2"/>
  <c r="C855" i="2"/>
  <c r="N855" i="2"/>
  <c r="V854" i="2"/>
  <c r="P854" i="2"/>
  <c r="E854" i="2"/>
  <c r="C854" i="2"/>
  <c r="N854" i="2"/>
  <c r="V853" i="2"/>
  <c r="P853" i="2"/>
  <c r="E853" i="2"/>
  <c r="C853" i="2"/>
  <c r="N853" i="2"/>
  <c r="V852" i="2"/>
  <c r="P852" i="2"/>
  <c r="E852" i="2"/>
  <c r="C852" i="2"/>
  <c r="N852" i="2"/>
  <c r="V851" i="2"/>
  <c r="P851" i="2"/>
  <c r="E851" i="2"/>
  <c r="C851" i="2"/>
  <c r="N851" i="2"/>
  <c r="V850" i="2"/>
  <c r="P850" i="2"/>
  <c r="E850" i="2"/>
  <c r="C850" i="2"/>
  <c r="N850" i="2"/>
  <c r="V849" i="2"/>
  <c r="P849" i="2"/>
  <c r="E849" i="2"/>
  <c r="C849" i="2"/>
  <c r="N849" i="2"/>
  <c r="V848" i="2"/>
  <c r="P848" i="2"/>
  <c r="E848" i="2"/>
  <c r="C848" i="2"/>
  <c r="N848" i="2"/>
  <c r="V847" i="2"/>
  <c r="P847" i="2"/>
  <c r="E847" i="2"/>
  <c r="C847" i="2"/>
  <c r="N847" i="2"/>
  <c r="V846" i="2"/>
  <c r="P846" i="2"/>
  <c r="E846" i="2"/>
  <c r="C846" i="2"/>
  <c r="N846" i="2"/>
  <c r="V845" i="2"/>
  <c r="P845" i="2"/>
  <c r="E845" i="2"/>
  <c r="C845" i="2"/>
  <c r="N845" i="2"/>
  <c r="V844" i="2"/>
  <c r="P844" i="2"/>
  <c r="E844" i="2"/>
  <c r="C844" i="2"/>
  <c r="N844" i="2"/>
  <c r="V843" i="2"/>
  <c r="P843" i="2"/>
  <c r="E843" i="2"/>
  <c r="C843" i="2"/>
  <c r="N843" i="2"/>
  <c r="V842" i="2"/>
  <c r="P842" i="2"/>
  <c r="E842" i="2"/>
  <c r="C842" i="2"/>
  <c r="N842" i="2"/>
  <c r="V841" i="2"/>
  <c r="P841" i="2"/>
  <c r="E841" i="2"/>
  <c r="C841" i="2"/>
  <c r="N841" i="2"/>
  <c r="V840" i="2"/>
  <c r="P840" i="2"/>
  <c r="E840" i="2"/>
  <c r="C840" i="2"/>
  <c r="N840" i="2"/>
  <c r="V839" i="2"/>
  <c r="P839" i="2"/>
  <c r="E839" i="2"/>
  <c r="C839" i="2"/>
  <c r="N839" i="2"/>
  <c r="V838" i="2"/>
  <c r="P838" i="2"/>
  <c r="E838" i="2"/>
  <c r="C838" i="2"/>
  <c r="N838" i="2"/>
  <c r="V837" i="2"/>
  <c r="P837" i="2"/>
  <c r="E837" i="2"/>
  <c r="C837" i="2"/>
  <c r="N837" i="2"/>
  <c r="V836" i="2"/>
  <c r="P836" i="2"/>
  <c r="E836" i="2"/>
  <c r="C836" i="2"/>
  <c r="N836" i="2"/>
  <c r="V835" i="2"/>
  <c r="P835" i="2"/>
  <c r="E835" i="2"/>
  <c r="C835" i="2"/>
  <c r="N835" i="2"/>
  <c r="V834" i="2"/>
  <c r="P834" i="2"/>
  <c r="E834" i="2"/>
  <c r="C834" i="2"/>
  <c r="N834" i="2"/>
  <c r="V833" i="2"/>
  <c r="P833" i="2"/>
  <c r="E833" i="2"/>
  <c r="C833" i="2"/>
  <c r="N833" i="2"/>
  <c r="V832" i="2"/>
  <c r="P832" i="2"/>
  <c r="E832" i="2"/>
  <c r="C832" i="2"/>
  <c r="N832" i="2"/>
  <c r="V831" i="2"/>
  <c r="P831" i="2"/>
  <c r="E831" i="2"/>
  <c r="C831" i="2"/>
  <c r="N831" i="2"/>
  <c r="V830" i="2"/>
  <c r="P830" i="2"/>
  <c r="E830" i="2"/>
  <c r="C830" i="2"/>
  <c r="N830" i="2"/>
  <c r="V829" i="2"/>
  <c r="P829" i="2"/>
  <c r="E829" i="2"/>
  <c r="C829" i="2"/>
  <c r="N829" i="2"/>
  <c r="V828" i="2"/>
  <c r="P828" i="2"/>
  <c r="E828" i="2"/>
  <c r="C828" i="2"/>
  <c r="N828" i="2"/>
  <c r="V827" i="2"/>
  <c r="P827" i="2"/>
  <c r="E827" i="2"/>
  <c r="C827" i="2"/>
  <c r="N827" i="2"/>
  <c r="V826" i="2"/>
  <c r="P826" i="2"/>
  <c r="E826" i="2"/>
  <c r="C826" i="2"/>
  <c r="N826" i="2"/>
  <c r="V825" i="2"/>
  <c r="P825" i="2"/>
  <c r="E825" i="2"/>
  <c r="C825" i="2"/>
  <c r="N825" i="2"/>
  <c r="V824" i="2"/>
  <c r="P824" i="2"/>
  <c r="E824" i="2"/>
  <c r="C824" i="2"/>
  <c r="N824" i="2"/>
  <c r="V823" i="2"/>
  <c r="P823" i="2"/>
  <c r="E823" i="2"/>
  <c r="C823" i="2"/>
  <c r="N823" i="2"/>
  <c r="V822" i="2"/>
  <c r="P822" i="2"/>
  <c r="E822" i="2"/>
  <c r="C822" i="2"/>
  <c r="N822" i="2"/>
  <c r="V821" i="2"/>
  <c r="P821" i="2"/>
  <c r="E821" i="2"/>
  <c r="C821" i="2"/>
  <c r="N821" i="2"/>
  <c r="V820" i="2"/>
  <c r="P820" i="2"/>
  <c r="E820" i="2"/>
  <c r="C820" i="2"/>
  <c r="N820" i="2"/>
  <c r="V819" i="2"/>
  <c r="P819" i="2"/>
  <c r="E819" i="2"/>
  <c r="C819" i="2"/>
  <c r="N819" i="2"/>
  <c r="V818" i="2"/>
  <c r="P818" i="2"/>
  <c r="E818" i="2"/>
  <c r="C818" i="2"/>
  <c r="N818" i="2"/>
  <c r="V817" i="2"/>
  <c r="P817" i="2"/>
  <c r="E817" i="2"/>
  <c r="C817" i="2"/>
  <c r="N817" i="2"/>
  <c r="V816" i="2"/>
  <c r="P816" i="2"/>
  <c r="E816" i="2"/>
  <c r="C816" i="2"/>
  <c r="N816" i="2"/>
  <c r="V815" i="2"/>
  <c r="P815" i="2"/>
  <c r="E815" i="2"/>
  <c r="C815" i="2"/>
  <c r="N815" i="2"/>
  <c r="V814" i="2"/>
  <c r="P814" i="2"/>
  <c r="E814" i="2"/>
  <c r="C814" i="2"/>
  <c r="N814" i="2"/>
  <c r="V813" i="2"/>
  <c r="P813" i="2"/>
  <c r="E813" i="2"/>
  <c r="C813" i="2"/>
  <c r="N813" i="2"/>
  <c r="V812" i="2"/>
  <c r="P812" i="2"/>
  <c r="E812" i="2"/>
  <c r="C812" i="2"/>
  <c r="N812" i="2"/>
  <c r="V811" i="2"/>
  <c r="P811" i="2"/>
  <c r="E811" i="2"/>
  <c r="C811" i="2"/>
  <c r="N811" i="2"/>
  <c r="V810" i="2"/>
  <c r="P810" i="2"/>
  <c r="E810" i="2"/>
  <c r="C810" i="2"/>
  <c r="N810" i="2"/>
  <c r="V809" i="2"/>
  <c r="P809" i="2"/>
  <c r="E809" i="2"/>
  <c r="C809" i="2"/>
  <c r="N809" i="2"/>
  <c r="V808" i="2"/>
  <c r="P808" i="2"/>
  <c r="E808" i="2"/>
  <c r="C808" i="2"/>
  <c r="N808" i="2"/>
  <c r="V807" i="2"/>
  <c r="P807" i="2"/>
  <c r="E807" i="2"/>
  <c r="C807" i="2"/>
  <c r="N807" i="2"/>
  <c r="V806" i="2"/>
  <c r="P806" i="2"/>
  <c r="E806" i="2"/>
  <c r="C806" i="2"/>
  <c r="N806" i="2"/>
  <c r="V805" i="2"/>
  <c r="P805" i="2"/>
  <c r="E805" i="2"/>
  <c r="C805" i="2"/>
  <c r="N805" i="2"/>
  <c r="V804" i="2"/>
  <c r="P804" i="2"/>
  <c r="E804" i="2"/>
  <c r="C804" i="2"/>
  <c r="N804" i="2"/>
  <c r="V803" i="2"/>
  <c r="P803" i="2"/>
  <c r="E803" i="2"/>
  <c r="C803" i="2"/>
  <c r="N803" i="2"/>
  <c r="V802" i="2"/>
  <c r="P802" i="2"/>
  <c r="E802" i="2"/>
  <c r="C802" i="2"/>
  <c r="N802" i="2"/>
  <c r="V801" i="2"/>
  <c r="P801" i="2"/>
  <c r="E801" i="2"/>
  <c r="C801" i="2"/>
  <c r="N801" i="2"/>
  <c r="V800" i="2"/>
  <c r="P800" i="2"/>
  <c r="E800" i="2"/>
  <c r="C800" i="2"/>
  <c r="N800" i="2"/>
  <c r="V799" i="2"/>
  <c r="P799" i="2"/>
  <c r="E799" i="2"/>
  <c r="C799" i="2"/>
  <c r="N799" i="2"/>
  <c r="V798" i="2"/>
  <c r="P798" i="2"/>
  <c r="E798" i="2"/>
  <c r="C798" i="2"/>
  <c r="N798" i="2"/>
  <c r="V797" i="2"/>
  <c r="P797" i="2"/>
  <c r="E797" i="2"/>
  <c r="C797" i="2"/>
  <c r="N797" i="2"/>
  <c r="V796" i="2"/>
  <c r="P796" i="2"/>
  <c r="E796" i="2"/>
  <c r="C796" i="2"/>
  <c r="N796" i="2"/>
  <c r="V795" i="2"/>
  <c r="P795" i="2"/>
  <c r="E795" i="2"/>
  <c r="C795" i="2"/>
  <c r="N795" i="2"/>
  <c r="V794" i="2"/>
  <c r="P794" i="2"/>
  <c r="E794" i="2"/>
  <c r="C794" i="2"/>
  <c r="N794" i="2"/>
  <c r="V793" i="2"/>
  <c r="P793" i="2"/>
  <c r="E793" i="2"/>
  <c r="C793" i="2"/>
  <c r="N793" i="2"/>
  <c r="V792" i="2"/>
  <c r="P792" i="2"/>
  <c r="E792" i="2"/>
  <c r="C792" i="2"/>
  <c r="N792" i="2"/>
  <c r="V791" i="2"/>
  <c r="P791" i="2"/>
  <c r="E791" i="2"/>
  <c r="C791" i="2"/>
  <c r="N791" i="2"/>
  <c r="V790" i="2"/>
  <c r="P790" i="2"/>
  <c r="E790" i="2"/>
  <c r="C790" i="2"/>
  <c r="N790" i="2"/>
  <c r="V789" i="2"/>
  <c r="P789" i="2"/>
  <c r="E789" i="2"/>
  <c r="C789" i="2"/>
  <c r="N789" i="2"/>
  <c r="V788" i="2"/>
  <c r="P788" i="2"/>
  <c r="E788" i="2"/>
  <c r="C788" i="2"/>
  <c r="N788" i="2"/>
  <c r="V787" i="2"/>
  <c r="P787" i="2"/>
  <c r="E787" i="2"/>
  <c r="C787" i="2"/>
  <c r="N787" i="2"/>
  <c r="V786" i="2"/>
  <c r="P786" i="2"/>
  <c r="E786" i="2"/>
  <c r="C786" i="2"/>
  <c r="N786" i="2"/>
  <c r="V785" i="2"/>
  <c r="P785" i="2"/>
  <c r="E785" i="2"/>
  <c r="C785" i="2"/>
  <c r="N785" i="2"/>
  <c r="V784" i="2"/>
  <c r="P784" i="2"/>
  <c r="E784" i="2"/>
  <c r="C784" i="2"/>
  <c r="N784" i="2"/>
  <c r="V783" i="2"/>
  <c r="P783" i="2"/>
  <c r="E783" i="2"/>
  <c r="C783" i="2"/>
  <c r="N783" i="2"/>
  <c r="V782" i="2"/>
  <c r="P782" i="2"/>
  <c r="E782" i="2"/>
  <c r="C782" i="2"/>
  <c r="N782" i="2"/>
  <c r="V781" i="2"/>
  <c r="P781" i="2"/>
  <c r="E781" i="2"/>
  <c r="C781" i="2"/>
  <c r="N781" i="2"/>
  <c r="V780" i="2"/>
  <c r="P780" i="2"/>
  <c r="E780" i="2"/>
  <c r="C780" i="2"/>
  <c r="N780" i="2"/>
  <c r="V779" i="2"/>
  <c r="P779" i="2"/>
  <c r="E779" i="2"/>
  <c r="C779" i="2"/>
  <c r="N779" i="2"/>
  <c r="V778" i="2"/>
  <c r="P778" i="2"/>
  <c r="E778" i="2"/>
  <c r="C778" i="2"/>
  <c r="N778" i="2"/>
  <c r="V777" i="2"/>
  <c r="P777" i="2"/>
  <c r="E777" i="2"/>
  <c r="C777" i="2"/>
  <c r="N777" i="2"/>
  <c r="V776" i="2"/>
  <c r="P776" i="2"/>
  <c r="E776" i="2"/>
  <c r="C776" i="2"/>
  <c r="N776" i="2"/>
  <c r="V775" i="2"/>
  <c r="P775" i="2"/>
  <c r="E775" i="2"/>
  <c r="C775" i="2"/>
  <c r="N775" i="2"/>
  <c r="V774" i="2"/>
  <c r="P774" i="2"/>
  <c r="E774" i="2"/>
  <c r="C774" i="2"/>
  <c r="N774" i="2"/>
  <c r="V773" i="2"/>
  <c r="P773" i="2"/>
  <c r="E773" i="2"/>
  <c r="C773" i="2"/>
  <c r="N773" i="2"/>
  <c r="V772" i="2"/>
  <c r="P772" i="2"/>
  <c r="E772" i="2"/>
  <c r="C772" i="2"/>
  <c r="N772" i="2"/>
  <c r="V771" i="2"/>
  <c r="P771" i="2"/>
  <c r="E771" i="2"/>
  <c r="C771" i="2"/>
  <c r="N771" i="2"/>
  <c r="V770" i="2"/>
  <c r="P770" i="2"/>
  <c r="E770" i="2"/>
  <c r="C770" i="2"/>
  <c r="N770" i="2"/>
  <c r="V769" i="2"/>
  <c r="P769" i="2"/>
  <c r="E769" i="2"/>
  <c r="C769" i="2"/>
  <c r="N769" i="2"/>
  <c r="V768" i="2"/>
  <c r="P768" i="2"/>
  <c r="E768" i="2"/>
  <c r="C768" i="2"/>
  <c r="N768" i="2"/>
  <c r="V767" i="2"/>
  <c r="P767" i="2"/>
  <c r="E767" i="2"/>
  <c r="C767" i="2"/>
  <c r="N767" i="2"/>
  <c r="V766" i="2"/>
  <c r="P766" i="2"/>
  <c r="E766" i="2"/>
  <c r="C766" i="2"/>
  <c r="N766" i="2"/>
  <c r="V765" i="2"/>
  <c r="P765" i="2"/>
  <c r="E765" i="2"/>
  <c r="C765" i="2"/>
  <c r="N765" i="2"/>
  <c r="V764" i="2"/>
  <c r="P764" i="2"/>
  <c r="E764" i="2"/>
  <c r="C764" i="2"/>
  <c r="N764" i="2"/>
  <c r="V763" i="2"/>
  <c r="P763" i="2"/>
  <c r="E763" i="2"/>
  <c r="C763" i="2"/>
  <c r="N763" i="2"/>
  <c r="V762" i="2"/>
  <c r="P762" i="2"/>
  <c r="E762" i="2"/>
  <c r="C762" i="2"/>
  <c r="N762" i="2"/>
  <c r="V761" i="2"/>
  <c r="P761" i="2"/>
  <c r="E761" i="2"/>
  <c r="C761" i="2"/>
  <c r="N761" i="2"/>
  <c r="V760" i="2"/>
  <c r="P760" i="2"/>
  <c r="E760" i="2"/>
  <c r="C760" i="2"/>
  <c r="N760" i="2"/>
  <c r="V759" i="2"/>
  <c r="P759" i="2"/>
  <c r="E759" i="2"/>
  <c r="C759" i="2"/>
  <c r="N759" i="2"/>
  <c r="V758" i="2"/>
  <c r="P758" i="2"/>
  <c r="E758" i="2"/>
  <c r="C758" i="2"/>
  <c r="N758" i="2"/>
  <c r="V757" i="2"/>
  <c r="P757" i="2"/>
  <c r="E757" i="2"/>
  <c r="C757" i="2"/>
  <c r="N757" i="2"/>
  <c r="V756" i="2"/>
  <c r="P756" i="2"/>
  <c r="E756" i="2"/>
  <c r="C756" i="2"/>
  <c r="N756" i="2"/>
  <c r="V755" i="2"/>
  <c r="P755" i="2"/>
  <c r="E755" i="2"/>
  <c r="C755" i="2"/>
  <c r="N755" i="2"/>
  <c r="V754" i="2"/>
  <c r="P754" i="2"/>
  <c r="E754" i="2"/>
  <c r="C754" i="2"/>
  <c r="N754" i="2"/>
  <c r="V753" i="2"/>
  <c r="P753" i="2"/>
  <c r="E753" i="2"/>
  <c r="C753" i="2"/>
  <c r="N753" i="2"/>
  <c r="V752" i="2"/>
  <c r="P752" i="2"/>
  <c r="E752" i="2"/>
  <c r="C752" i="2"/>
  <c r="N752" i="2"/>
  <c r="V751" i="2"/>
  <c r="P751" i="2"/>
  <c r="E751" i="2"/>
  <c r="C751" i="2"/>
  <c r="N751" i="2"/>
  <c r="V750" i="2"/>
  <c r="P750" i="2"/>
  <c r="E750" i="2"/>
  <c r="C750" i="2"/>
  <c r="N750" i="2"/>
  <c r="V749" i="2"/>
  <c r="P749" i="2"/>
  <c r="E749" i="2"/>
  <c r="C749" i="2"/>
  <c r="N749" i="2"/>
  <c r="V748" i="2"/>
  <c r="P748" i="2"/>
  <c r="E748" i="2"/>
  <c r="C748" i="2"/>
  <c r="N748" i="2"/>
  <c r="V747" i="2"/>
  <c r="P747" i="2"/>
  <c r="E747" i="2"/>
  <c r="C747" i="2"/>
  <c r="N747" i="2"/>
  <c r="V746" i="2"/>
  <c r="P746" i="2"/>
  <c r="E746" i="2"/>
  <c r="C746" i="2"/>
  <c r="N746" i="2"/>
  <c r="V745" i="2"/>
  <c r="P745" i="2"/>
  <c r="E745" i="2"/>
  <c r="C745" i="2"/>
  <c r="N745" i="2"/>
  <c r="V744" i="2"/>
  <c r="P744" i="2"/>
  <c r="E744" i="2"/>
  <c r="C744" i="2"/>
  <c r="N744" i="2"/>
  <c r="V743" i="2"/>
  <c r="P743" i="2"/>
  <c r="E743" i="2"/>
  <c r="C743" i="2"/>
  <c r="N743" i="2"/>
  <c r="V742" i="2"/>
  <c r="P742" i="2"/>
  <c r="E742" i="2"/>
  <c r="C742" i="2"/>
  <c r="N742" i="2"/>
  <c r="V741" i="2"/>
  <c r="P741" i="2"/>
  <c r="E741" i="2"/>
  <c r="C741" i="2"/>
  <c r="N741" i="2"/>
  <c r="V740" i="2"/>
  <c r="P740" i="2"/>
  <c r="E740" i="2"/>
  <c r="C740" i="2"/>
  <c r="N740" i="2"/>
  <c r="V739" i="2"/>
  <c r="P739" i="2"/>
  <c r="E739" i="2"/>
  <c r="C739" i="2"/>
  <c r="N739" i="2"/>
  <c r="V738" i="2"/>
  <c r="P738" i="2"/>
  <c r="E738" i="2"/>
  <c r="C738" i="2"/>
  <c r="N738" i="2"/>
  <c r="V737" i="2"/>
  <c r="P737" i="2"/>
  <c r="E737" i="2"/>
  <c r="C737" i="2"/>
  <c r="N737" i="2"/>
  <c r="V736" i="2"/>
  <c r="P736" i="2"/>
  <c r="E736" i="2"/>
  <c r="C736" i="2"/>
  <c r="N736" i="2"/>
  <c r="V735" i="2"/>
  <c r="P735" i="2"/>
  <c r="E735" i="2"/>
  <c r="C735" i="2"/>
  <c r="N735" i="2"/>
  <c r="V734" i="2"/>
  <c r="P734" i="2"/>
  <c r="E734" i="2"/>
  <c r="C734" i="2"/>
  <c r="N734" i="2"/>
  <c r="V733" i="2"/>
  <c r="P733" i="2"/>
  <c r="E733" i="2"/>
  <c r="C733" i="2"/>
  <c r="N733" i="2"/>
  <c r="V732" i="2"/>
  <c r="P732" i="2"/>
  <c r="E732" i="2"/>
  <c r="C732" i="2"/>
  <c r="N732" i="2"/>
  <c r="V731" i="2"/>
  <c r="P731" i="2"/>
  <c r="E731" i="2"/>
  <c r="C731" i="2"/>
  <c r="N731" i="2"/>
  <c r="V730" i="2"/>
  <c r="P730" i="2"/>
  <c r="E730" i="2"/>
  <c r="C730" i="2"/>
  <c r="N730" i="2"/>
  <c r="V729" i="2"/>
  <c r="P729" i="2"/>
  <c r="E729" i="2"/>
  <c r="C729" i="2"/>
  <c r="N729" i="2"/>
  <c r="V728" i="2"/>
  <c r="P728" i="2"/>
  <c r="E728" i="2"/>
  <c r="C728" i="2"/>
  <c r="N728" i="2"/>
  <c r="V727" i="2"/>
  <c r="P727" i="2"/>
  <c r="E727" i="2"/>
  <c r="C727" i="2"/>
  <c r="N727" i="2"/>
  <c r="V726" i="2"/>
  <c r="P726" i="2"/>
  <c r="E726" i="2"/>
  <c r="C726" i="2"/>
  <c r="N726" i="2"/>
  <c r="V725" i="2"/>
  <c r="P725" i="2"/>
  <c r="E725" i="2"/>
  <c r="C725" i="2"/>
  <c r="N725" i="2"/>
  <c r="V724" i="2"/>
  <c r="P724" i="2"/>
  <c r="E724" i="2"/>
  <c r="C724" i="2"/>
  <c r="N724" i="2"/>
  <c r="V723" i="2"/>
  <c r="P723" i="2"/>
  <c r="E723" i="2"/>
  <c r="C723" i="2"/>
  <c r="N723" i="2"/>
  <c r="V722" i="2"/>
  <c r="P722" i="2"/>
  <c r="E722" i="2"/>
  <c r="C722" i="2"/>
  <c r="N722" i="2"/>
  <c r="V721" i="2"/>
  <c r="P721" i="2"/>
  <c r="E721" i="2"/>
  <c r="C721" i="2"/>
  <c r="N721" i="2"/>
  <c r="V720" i="2"/>
  <c r="P720" i="2"/>
  <c r="E720" i="2"/>
  <c r="C720" i="2"/>
  <c r="N720" i="2"/>
  <c r="V719" i="2"/>
  <c r="P719" i="2"/>
  <c r="E719" i="2"/>
  <c r="C719" i="2"/>
  <c r="N719" i="2"/>
  <c r="V718" i="2"/>
  <c r="P718" i="2"/>
  <c r="E718" i="2"/>
  <c r="C718" i="2"/>
  <c r="N718" i="2"/>
  <c r="V717" i="2"/>
  <c r="P717" i="2"/>
  <c r="E717" i="2"/>
  <c r="C717" i="2"/>
  <c r="N717" i="2"/>
  <c r="V716" i="2"/>
  <c r="P716" i="2"/>
  <c r="E716" i="2"/>
  <c r="C716" i="2"/>
  <c r="N716" i="2"/>
  <c r="V715" i="2"/>
  <c r="P715" i="2"/>
  <c r="E715" i="2"/>
  <c r="C715" i="2"/>
  <c r="N715" i="2"/>
  <c r="V714" i="2"/>
  <c r="P714" i="2"/>
  <c r="E714" i="2"/>
  <c r="C714" i="2"/>
  <c r="N714" i="2"/>
  <c r="V713" i="2"/>
  <c r="P713" i="2"/>
  <c r="E713" i="2"/>
  <c r="C713" i="2"/>
  <c r="N713" i="2"/>
  <c r="V712" i="2"/>
  <c r="P712" i="2"/>
  <c r="E712" i="2"/>
  <c r="C712" i="2"/>
  <c r="N712" i="2"/>
  <c r="V711" i="2"/>
  <c r="P711" i="2"/>
  <c r="E711" i="2"/>
  <c r="C711" i="2"/>
  <c r="N711" i="2"/>
  <c r="V710" i="2"/>
  <c r="P710" i="2"/>
  <c r="E710" i="2"/>
  <c r="C710" i="2"/>
  <c r="N710" i="2"/>
  <c r="V709" i="2"/>
  <c r="P709" i="2"/>
  <c r="E709" i="2"/>
  <c r="C709" i="2"/>
  <c r="N709" i="2"/>
  <c r="V708" i="2"/>
  <c r="P708" i="2"/>
  <c r="E708" i="2"/>
  <c r="C708" i="2"/>
  <c r="N708" i="2"/>
  <c r="V707" i="2"/>
  <c r="P707" i="2"/>
  <c r="E707" i="2"/>
  <c r="C707" i="2"/>
  <c r="N707" i="2"/>
  <c r="V706" i="2"/>
  <c r="P706" i="2"/>
  <c r="E706" i="2"/>
  <c r="C706" i="2"/>
  <c r="N706" i="2"/>
  <c r="V705" i="2"/>
  <c r="P705" i="2"/>
  <c r="E705" i="2"/>
  <c r="C705" i="2"/>
  <c r="N705" i="2"/>
  <c r="V704" i="2"/>
  <c r="P704" i="2"/>
  <c r="E704" i="2"/>
  <c r="C704" i="2"/>
  <c r="N704" i="2"/>
  <c r="V703" i="2"/>
  <c r="P703" i="2"/>
  <c r="E703" i="2"/>
  <c r="C703" i="2"/>
  <c r="N703" i="2"/>
  <c r="V702" i="2"/>
  <c r="P702" i="2"/>
  <c r="E702" i="2"/>
  <c r="C702" i="2"/>
  <c r="N702" i="2"/>
  <c r="V701" i="2"/>
  <c r="P701" i="2"/>
  <c r="E701" i="2"/>
  <c r="C701" i="2"/>
  <c r="N701" i="2"/>
  <c r="V700" i="2"/>
  <c r="P700" i="2"/>
  <c r="E700" i="2"/>
  <c r="C700" i="2"/>
  <c r="N700" i="2"/>
  <c r="V699" i="2"/>
  <c r="P699" i="2"/>
  <c r="E699" i="2"/>
  <c r="C699" i="2"/>
  <c r="N699" i="2"/>
  <c r="V698" i="2"/>
  <c r="P698" i="2"/>
  <c r="E698" i="2"/>
  <c r="C698" i="2"/>
  <c r="N698" i="2"/>
  <c r="V697" i="2"/>
  <c r="P697" i="2"/>
  <c r="E697" i="2"/>
  <c r="C697" i="2"/>
  <c r="N697" i="2"/>
  <c r="V696" i="2"/>
  <c r="P696" i="2"/>
  <c r="E696" i="2"/>
  <c r="C696" i="2"/>
  <c r="N696" i="2"/>
  <c r="V695" i="2"/>
  <c r="P695" i="2"/>
  <c r="E695" i="2"/>
  <c r="C695" i="2"/>
  <c r="N695" i="2"/>
  <c r="V694" i="2"/>
  <c r="P694" i="2"/>
  <c r="E694" i="2"/>
  <c r="C694" i="2"/>
  <c r="N694" i="2"/>
  <c r="V693" i="2"/>
  <c r="P693" i="2"/>
  <c r="E693" i="2"/>
  <c r="C693" i="2"/>
  <c r="N693" i="2"/>
  <c r="V692" i="2"/>
  <c r="P692" i="2"/>
  <c r="E692" i="2"/>
  <c r="C692" i="2"/>
  <c r="N692" i="2"/>
  <c r="V691" i="2"/>
  <c r="P691" i="2"/>
  <c r="E691" i="2"/>
  <c r="C691" i="2"/>
  <c r="N691" i="2"/>
  <c r="V690" i="2"/>
  <c r="P690" i="2"/>
  <c r="E690" i="2"/>
  <c r="C690" i="2"/>
  <c r="N690" i="2"/>
  <c r="V689" i="2"/>
  <c r="P689" i="2"/>
  <c r="E689" i="2"/>
  <c r="C689" i="2"/>
  <c r="N689" i="2"/>
  <c r="V688" i="2"/>
  <c r="P688" i="2"/>
  <c r="E688" i="2"/>
  <c r="C688" i="2"/>
  <c r="N688" i="2"/>
  <c r="V687" i="2"/>
  <c r="P687" i="2"/>
  <c r="E687" i="2"/>
  <c r="C687" i="2"/>
  <c r="N687" i="2"/>
  <c r="V686" i="2"/>
  <c r="P686" i="2"/>
  <c r="E686" i="2"/>
  <c r="C686" i="2"/>
  <c r="N686" i="2"/>
  <c r="V685" i="2"/>
  <c r="P685" i="2"/>
  <c r="E685" i="2"/>
  <c r="C685" i="2"/>
  <c r="N685" i="2"/>
  <c r="V684" i="2"/>
  <c r="P684" i="2"/>
  <c r="E684" i="2"/>
  <c r="C684" i="2"/>
  <c r="N684" i="2"/>
  <c r="V683" i="2"/>
  <c r="P683" i="2"/>
  <c r="E683" i="2"/>
  <c r="C683" i="2"/>
  <c r="N683" i="2"/>
  <c r="V682" i="2"/>
  <c r="P682" i="2"/>
  <c r="E682" i="2"/>
  <c r="C682" i="2"/>
  <c r="N682" i="2"/>
  <c r="V681" i="2"/>
  <c r="P681" i="2"/>
  <c r="E681" i="2"/>
  <c r="C681" i="2"/>
  <c r="N681" i="2"/>
  <c r="V680" i="2"/>
  <c r="P680" i="2"/>
  <c r="E680" i="2"/>
  <c r="C680" i="2"/>
  <c r="N680" i="2"/>
  <c r="V679" i="2"/>
  <c r="P679" i="2"/>
  <c r="E679" i="2"/>
  <c r="C679" i="2"/>
  <c r="N679" i="2"/>
  <c r="V678" i="2"/>
  <c r="P678" i="2"/>
  <c r="E678" i="2"/>
  <c r="C678" i="2"/>
  <c r="N678" i="2"/>
  <c r="V677" i="2"/>
  <c r="P677" i="2"/>
  <c r="E677" i="2"/>
  <c r="C677" i="2"/>
  <c r="N677" i="2"/>
  <c r="V676" i="2"/>
  <c r="P676" i="2"/>
  <c r="E676" i="2"/>
  <c r="C676" i="2"/>
  <c r="N676" i="2"/>
  <c r="V675" i="2"/>
  <c r="P675" i="2"/>
  <c r="E675" i="2"/>
  <c r="C675" i="2"/>
  <c r="N675" i="2"/>
  <c r="V674" i="2"/>
  <c r="P674" i="2"/>
  <c r="E674" i="2"/>
  <c r="C674" i="2"/>
  <c r="N674" i="2"/>
  <c r="V673" i="2"/>
  <c r="P673" i="2"/>
  <c r="E673" i="2"/>
  <c r="C673" i="2"/>
  <c r="N673" i="2"/>
  <c r="V672" i="2"/>
  <c r="P672" i="2"/>
  <c r="E672" i="2"/>
  <c r="C672" i="2"/>
  <c r="N672" i="2"/>
  <c r="V671" i="2"/>
  <c r="P671" i="2"/>
  <c r="E671" i="2"/>
  <c r="C671" i="2"/>
  <c r="N671" i="2"/>
  <c r="V670" i="2"/>
  <c r="P670" i="2"/>
  <c r="E670" i="2"/>
  <c r="C670" i="2"/>
  <c r="N670" i="2"/>
  <c r="V669" i="2"/>
  <c r="P669" i="2"/>
  <c r="E669" i="2"/>
  <c r="C669" i="2"/>
  <c r="N669" i="2"/>
  <c r="V668" i="2"/>
  <c r="P668" i="2"/>
  <c r="E668" i="2"/>
  <c r="C668" i="2"/>
  <c r="N668" i="2"/>
  <c r="V667" i="2"/>
  <c r="P667" i="2"/>
  <c r="E667" i="2"/>
  <c r="C667" i="2"/>
  <c r="N667" i="2"/>
  <c r="V666" i="2"/>
  <c r="P666" i="2"/>
  <c r="E666" i="2"/>
  <c r="C666" i="2"/>
  <c r="N666" i="2"/>
  <c r="V665" i="2"/>
  <c r="P665" i="2"/>
  <c r="E665" i="2"/>
  <c r="C665" i="2"/>
  <c r="N665" i="2"/>
  <c r="V664" i="2"/>
  <c r="P664" i="2"/>
  <c r="E664" i="2"/>
  <c r="C664" i="2"/>
  <c r="N664" i="2"/>
  <c r="V663" i="2"/>
  <c r="P663" i="2"/>
  <c r="E663" i="2"/>
  <c r="C663" i="2"/>
  <c r="N663" i="2"/>
  <c r="V662" i="2"/>
  <c r="P662" i="2"/>
  <c r="E662" i="2"/>
  <c r="C662" i="2"/>
  <c r="N662" i="2"/>
  <c r="V661" i="2"/>
  <c r="P661" i="2"/>
  <c r="E661" i="2"/>
  <c r="C661" i="2"/>
  <c r="N661" i="2"/>
  <c r="V660" i="2"/>
  <c r="P660" i="2"/>
  <c r="E660" i="2"/>
  <c r="C660" i="2"/>
  <c r="N660" i="2"/>
  <c r="V659" i="2"/>
  <c r="P659" i="2"/>
  <c r="E659" i="2"/>
  <c r="C659" i="2"/>
  <c r="N659" i="2"/>
  <c r="V658" i="2"/>
  <c r="P658" i="2"/>
  <c r="E658" i="2"/>
  <c r="C658" i="2"/>
  <c r="N658" i="2"/>
  <c r="V657" i="2"/>
  <c r="P657" i="2"/>
  <c r="E657" i="2"/>
  <c r="C657" i="2"/>
  <c r="N657" i="2"/>
  <c r="V656" i="2"/>
  <c r="P656" i="2"/>
  <c r="E656" i="2"/>
  <c r="C656" i="2"/>
  <c r="N656" i="2"/>
  <c r="V655" i="2"/>
  <c r="P655" i="2"/>
  <c r="E655" i="2"/>
  <c r="C655" i="2"/>
  <c r="N655" i="2"/>
  <c r="V654" i="2"/>
  <c r="P654" i="2"/>
  <c r="E654" i="2"/>
  <c r="C654" i="2"/>
  <c r="N654" i="2"/>
  <c r="V653" i="2"/>
  <c r="P653" i="2"/>
  <c r="E653" i="2"/>
  <c r="C653" i="2"/>
  <c r="N653" i="2"/>
  <c r="V652" i="2"/>
  <c r="P652" i="2"/>
  <c r="E652" i="2"/>
  <c r="C652" i="2"/>
  <c r="N652" i="2"/>
  <c r="V651" i="2"/>
  <c r="P651" i="2"/>
  <c r="E651" i="2"/>
  <c r="C651" i="2"/>
  <c r="N651" i="2"/>
  <c r="V650" i="2"/>
  <c r="P650" i="2"/>
  <c r="E650" i="2"/>
  <c r="C650" i="2"/>
  <c r="N650" i="2"/>
  <c r="V649" i="2"/>
  <c r="P649" i="2"/>
  <c r="E649" i="2"/>
  <c r="C649" i="2"/>
  <c r="N649" i="2"/>
  <c r="V648" i="2"/>
  <c r="P648" i="2"/>
  <c r="E648" i="2"/>
  <c r="C648" i="2"/>
  <c r="N648" i="2"/>
  <c r="V647" i="2"/>
  <c r="P647" i="2"/>
  <c r="E647" i="2"/>
  <c r="C647" i="2"/>
  <c r="N647" i="2"/>
  <c r="V646" i="2"/>
  <c r="P646" i="2"/>
  <c r="E646" i="2"/>
  <c r="C646" i="2"/>
  <c r="N646" i="2"/>
  <c r="V645" i="2"/>
  <c r="P645" i="2"/>
  <c r="E645" i="2"/>
  <c r="C645" i="2"/>
  <c r="N645" i="2"/>
  <c r="V644" i="2"/>
  <c r="P644" i="2"/>
  <c r="E644" i="2"/>
  <c r="C644" i="2"/>
  <c r="N644" i="2"/>
  <c r="V643" i="2"/>
  <c r="P643" i="2"/>
  <c r="E643" i="2"/>
  <c r="C643" i="2"/>
  <c r="N643" i="2"/>
  <c r="V642" i="2"/>
  <c r="P642" i="2"/>
  <c r="E642" i="2"/>
  <c r="C642" i="2"/>
  <c r="N642" i="2"/>
  <c r="V641" i="2"/>
  <c r="P641" i="2"/>
  <c r="E641" i="2"/>
  <c r="C641" i="2"/>
  <c r="N641" i="2"/>
  <c r="V640" i="2"/>
  <c r="P640" i="2"/>
  <c r="E640" i="2"/>
  <c r="C640" i="2"/>
  <c r="N640" i="2"/>
  <c r="V639" i="2"/>
  <c r="P639" i="2"/>
  <c r="E639" i="2"/>
  <c r="C639" i="2"/>
  <c r="N639" i="2"/>
  <c r="V638" i="2"/>
  <c r="P638" i="2"/>
  <c r="E638" i="2"/>
  <c r="C638" i="2"/>
  <c r="N638" i="2"/>
  <c r="V637" i="2"/>
  <c r="P637" i="2"/>
  <c r="E637" i="2"/>
  <c r="C637" i="2"/>
  <c r="N637" i="2"/>
  <c r="V636" i="2"/>
  <c r="P636" i="2"/>
  <c r="E636" i="2"/>
  <c r="C636" i="2"/>
  <c r="N636" i="2"/>
  <c r="V635" i="2"/>
  <c r="P635" i="2"/>
  <c r="E635" i="2"/>
  <c r="C635" i="2"/>
  <c r="N635" i="2"/>
  <c r="V634" i="2"/>
  <c r="P634" i="2"/>
  <c r="E634" i="2"/>
  <c r="C634" i="2"/>
  <c r="N634" i="2"/>
  <c r="V633" i="2"/>
  <c r="P633" i="2"/>
  <c r="E633" i="2"/>
  <c r="C633" i="2"/>
  <c r="N633" i="2"/>
  <c r="V632" i="2"/>
  <c r="P632" i="2"/>
  <c r="E632" i="2"/>
  <c r="C632" i="2"/>
  <c r="N632" i="2"/>
  <c r="V631" i="2"/>
  <c r="P631" i="2"/>
  <c r="E631" i="2"/>
  <c r="C631" i="2"/>
  <c r="N631" i="2"/>
  <c r="V630" i="2"/>
  <c r="P630" i="2"/>
  <c r="E630" i="2"/>
  <c r="C630" i="2"/>
  <c r="N630" i="2"/>
  <c r="V629" i="2"/>
  <c r="P629" i="2"/>
  <c r="E629" i="2"/>
  <c r="C629" i="2"/>
  <c r="N629" i="2"/>
  <c r="V628" i="2"/>
  <c r="P628" i="2"/>
  <c r="E628" i="2"/>
  <c r="C628" i="2"/>
  <c r="N628" i="2"/>
  <c r="V627" i="2"/>
  <c r="P627" i="2"/>
  <c r="E627" i="2"/>
  <c r="C627" i="2"/>
  <c r="N627" i="2"/>
  <c r="V626" i="2"/>
  <c r="P626" i="2"/>
  <c r="E626" i="2"/>
  <c r="C626" i="2"/>
  <c r="N626" i="2"/>
  <c r="V625" i="2"/>
  <c r="P625" i="2"/>
  <c r="E625" i="2"/>
  <c r="C625" i="2"/>
  <c r="N625" i="2"/>
  <c r="V624" i="2"/>
  <c r="P624" i="2"/>
  <c r="E624" i="2"/>
  <c r="C624" i="2"/>
  <c r="N624" i="2"/>
  <c r="V623" i="2"/>
  <c r="P623" i="2"/>
  <c r="E623" i="2"/>
  <c r="C623" i="2"/>
  <c r="N623" i="2"/>
  <c r="V622" i="2"/>
  <c r="P622" i="2"/>
  <c r="E622" i="2"/>
  <c r="C622" i="2"/>
  <c r="N622" i="2"/>
  <c r="V621" i="2"/>
  <c r="P621" i="2"/>
  <c r="E621" i="2"/>
  <c r="C621" i="2"/>
  <c r="N621" i="2"/>
  <c r="V620" i="2"/>
  <c r="P620" i="2"/>
  <c r="E620" i="2"/>
  <c r="C620" i="2"/>
  <c r="N620" i="2"/>
  <c r="V619" i="2"/>
  <c r="P619" i="2"/>
  <c r="E619" i="2"/>
  <c r="C619" i="2"/>
  <c r="N619" i="2"/>
  <c r="V618" i="2"/>
  <c r="P618" i="2"/>
  <c r="E618" i="2"/>
  <c r="C618" i="2"/>
  <c r="N618" i="2"/>
  <c r="V617" i="2"/>
  <c r="P617" i="2"/>
  <c r="E617" i="2"/>
  <c r="C617" i="2"/>
  <c r="N617" i="2"/>
  <c r="V616" i="2"/>
  <c r="P616" i="2"/>
  <c r="E616" i="2"/>
  <c r="C616" i="2"/>
  <c r="N616" i="2"/>
  <c r="V615" i="2"/>
  <c r="P615" i="2"/>
  <c r="E615" i="2"/>
  <c r="C615" i="2"/>
  <c r="N615" i="2"/>
  <c r="V614" i="2"/>
  <c r="P614" i="2"/>
  <c r="E614" i="2"/>
  <c r="C614" i="2"/>
  <c r="N614" i="2"/>
  <c r="V613" i="2"/>
  <c r="P613" i="2"/>
  <c r="E613" i="2"/>
  <c r="C613" i="2"/>
  <c r="N613" i="2"/>
  <c r="V612" i="2"/>
  <c r="P612" i="2"/>
  <c r="E612" i="2"/>
  <c r="C612" i="2"/>
  <c r="N612" i="2"/>
  <c r="V611" i="2"/>
  <c r="P611" i="2"/>
  <c r="E611" i="2"/>
  <c r="C611" i="2"/>
  <c r="N611" i="2"/>
  <c r="V610" i="2"/>
  <c r="P610" i="2"/>
  <c r="E610" i="2"/>
  <c r="C610" i="2"/>
  <c r="N610" i="2"/>
  <c r="V609" i="2"/>
  <c r="P609" i="2"/>
  <c r="E609" i="2"/>
  <c r="C609" i="2"/>
  <c r="N609" i="2"/>
  <c r="V608" i="2"/>
  <c r="P608" i="2"/>
  <c r="E608" i="2"/>
  <c r="C608" i="2"/>
  <c r="N608" i="2"/>
  <c r="V607" i="2"/>
  <c r="P607" i="2"/>
  <c r="E607" i="2"/>
  <c r="C607" i="2"/>
  <c r="N607" i="2"/>
  <c r="V606" i="2"/>
  <c r="P606" i="2"/>
  <c r="E606" i="2"/>
  <c r="C606" i="2"/>
  <c r="N606" i="2"/>
  <c r="V605" i="2"/>
  <c r="P605" i="2"/>
  <c r="E605" i="2"/>
  <c r="C605" i="2"/>
  <c r="N605" i="2"/>
  <c r="V604" i="2"/>
  <c r="P604" i="2"/>
  <c r="E604" i="2"/>
  <c r="C604" i="2"/>
  <c r="N604" i="2"/>
  <c r="V603" i="2"/>
  <c r="P603" i="2"/>
  <c r="E603" i="2"/>
  <c r="C603" i="2"/>
  <c r="N603" i="2"/>
  <c r="V602" i="2"/>
  <c r="P602" i="2"/>
  <c r="E602" i="2"/>
  <c r="C602" i="2"/>
  <c r="N602" i="2"/>
  <c r="V601" i="2"/>
  <c r="P601" i="2"/>
  <c r="E601" i="2"/>
  <c r="C601" i="2"/>
  <c r="N601" i="2"/>
  <c r="V600" i="2"/>
  <c r="P600" i="2"/>
  <c r="E600" i="2"/>
  <c r="C600" i="2"/>
  <c r="N600" i="2"/>
  <c r="V599" i="2"/>
  <c r="P599" i="2"/>
  <c r="E599" i="2"/>
  <c r="C599" i="2"/>
  <c r="N599" i="2"/>
  <c r="V598" i="2"/>
  <c r="P598" i="2"/>
  <c r="E598" i="2"/>
  <c r="C598" i="2"/>
  <c r="N598" i="2"/>
  <c r="V597" i="2"/>
  <c r="P597" i="2"/>
  <c r="E597" i="2"/>
  <c r="C597" i="2"/>
  <c r="N597" i="2"/>
  <c r="V596" i="2"/>
  <c r="P596" i="2"/>
  <c r="E596" i="2"/>
  <c r="C596" i="2"/>
  <c r="N596" i="2"/>
  <c r="V595" i="2"/>
  <c r="P595" i="2"/>
  <c r="E595" i="2"/>
  <c r="C595" i="2"/>
  <c r="N595" i="2"/>
  <c r="V594" i="2"/>
  <c r="P594" i="2"/>
  <c r="E594" i="2"/>
  <c r="C594" i="2"/>
  <c r="N594" i="2"/>
  <c r="V593" i="2"/>
  <c r="P593" i="2"/>
  <c r="E593" i="2"/>
  <c r="C593" i="2"/>
  <c r="N593" i="2"/>
  <c r="V592" i="2"/>
  <c r="P592" i="2"/>
  <c r="E592" i="2"/>
  <c r="C592" i="2"/>
  <c r="N592" i="2"/>
  <c r="V591" i="2"/>
  <c r="P591" i="2"/>
  <c r="E591" i="2"/>
  <c r="C591" i="2"/>
  <c r="N591" i="2"/>
  <c r="V590" i="2"/>
  <c r="P590" i="2"/>
  <c r="E590" i="2"/>
  <c r="C590" i="2"/>
  <c r="N590" i="2"/>
  <c r="V589" i="2"/>
  <c r="P589" i="2"/>
  <c r="E589" i="2"/>
  <c r="C589" i="2"/>
  <c r="N589" i="2"/>
  <c r="V588" i="2"/>
  <c r="P588" i="2"/>
  <c r="E588" i="2"/>
  <c r="C588" i="2"/>
  <c r="N588" i="2"/>
  <c r="V587" i="2"/>
  <c r="P587" i="2"/>
  <c r="E587" i="2"/>
  <c r="C587" i="2"/>
  <c r="N587" i="2"/>
  <c r="V586" i="2"/>
  <c r="P586" i="2"/>
  <c r="E586" i="2"/>
  <c r="C586" i="2"/>
  <c r="N586" i="2"/>
  <c r="V585" i="2"/>
  <c r="P585" i="2"/>
  <c r="E585" i="2"/>
  <c r="C585" i="2"/>
  <c r="N585" i="2"/>
  <c r="V584" i="2"/>
  <c r="P584" i="2"/>
  <c r="E584" i="2"/>
  <c r="C584" i="2"/>
  <c r="N584" i="2"/>
  <c r="V583" i="2"/>
  <c r="P583" i="2"/>
  <c r="E583" i="2"/>
  <c r="C583" i="2"/>
  <c r="N583" i="2"/>
  <c r="V582" i="2"/>
  <c r="P582" i="2"/>
  <c r="E582" i="2"/>
  <c r="C582" i="2"/>
  <c r="N582" i="2"/>
  <c r="V581" i="2"/>
  <c r="P581" i="2"/>
  <c r="E581" i="2"/>
  <c r="C581" i="2"/>
  <c r="N581" i="2"/>
  <c r="V580" i="2"/>
  <c r="P580" i="2"/>
  <c r="E580" i="2"/>
  <c r="C580" i="2"/>
  <c r="N580" i="2"/>
  <c r="V579" i="2"/>
  <c r="P579" i="2"/>
  <c r="E579" i="2"/>
  <c r="C579" i="2"/>
  <c r="N579" i="2"/>
  <c r="V578" i="2"/>
  <c r="P578" i="2"/>
  <c r="E578" i="2"/>
  <c r="C578" i="2"/>
  <c r="N578" i="2"/>
  <c r="V577" i="2"/>
  <c r="P577" i="2"/>
  <c r="E577" i="2"/>
  <c r="C577" i="2"/>
  <c r="N577" i="2"/>
  <c r="V576" i="2"/>
  <c r="P576" i="2"/>
  <c r="E576" i="2"/>
  <c r="C576" i="2"/>
  <c r="N576" i="2"/>
  <c r="V575" i="2"/>
  <c r="P575" i="2"/>
  <c r="E575" i="2"/>
  <c r="C575" i="2"/>
  <c r="N575" i="2"/>
  <c r="V574" i="2"/>
  <c r="P574" i="2"/>
  <c r="E574" i="2"/>
  <c r="C574" i="2"/>
  <c r="N574" i="2"/>
  <c r="V573" i="2"/>
  <c r="P573" i="2"/>
  <c r="E573" i="2"/>
  <c r="C573" i="2"/>
  <c r="N573" i="2"/>
  <c r="V572" i="2"/>
  <c r="P572" i="2"/>
  <c r="E572" i="2"/>
  <c r="C572" i="2"/>
  <c r="N572" i="2"/>
  <c r="V571" i="2"/>
  <c r="P571" i="2"/>
  <c r="E571" i="2"/>
  <c r="C571" i="2"/>
  <c r="N571" i="2"/>
  <c r="V570" i="2"/>
  <c r="P570" i="2"/>
  <c r="E570" i="2"/>
  <c r="C570" i="2"/>
  <c r="N570" i="2"/>
  <c r="V569" i="2"/>
  <c r="P569" i="2"/>
  <c r="E569" i="2"/>
  <c r="C569" i="2"/>
  <c r="N569" i="2"/>
  <c r="V568" i="2"/>
  <c r="P568" i="2"/>
  <c r="E568" i="2"/>
  <c r="C568" i="2"/>
  <c r="N568" i="2"/>
  <c r="V567" i="2"/>
  <c r="P567" i="2"/>
  <c r="E567" i="2"/>
  <c r="C567" i="2"/>
  <c r="N567" i="2"/>
  <c r="V566" i="2"/>
  <c r="P566" i="2"/>
  <c r="E566" i="2"/>
  <c r="C566" i="2"/>
  <c r="N566" i="2"/>
  <c r="V565" i="2"/>
  <c r="P565" i="2"/>
  <c r="E565" i="2"/>
  <c r="C565" i="2"/>
  <c r="N565" i="2"/>
  <c r="V564" i="2"/>
  <c r="P564" i="2"/>
  <c r="E564" i="2"/>
  <c r="C564" i="2"/>
  <c r="N564" i="2"/>
  <c r="V563" i="2"/>
  <c r="P563" i="2"/>
  <c r="E563" i="2"/>
  <c r="C563" i="2"/>
  <c r="N563" i="2"/>
  <c r="V562" i="2"/>
  <c r="P562" i="2"/>
  <c r="E562" i="2"/>
  <c r="C562" i="2"/>
  <c r="N562" i="2"/>
  <c r="V561" i="2"/>
  <c r="P561" i="2"/>
  <c r="E561" i="2"/>
  <c r="C561" i="2"/>
  <c r="N561" i="2"/>
  <c r="V560" i="2"/>
  <c r="P560" i="2"/>
  <c r="E560" i="2"/>
  <c r="C560" i="2"/>
  <c r="N560" i="2"/>
  <c r="V559" i="2"/>
  <c r="P559" i="2"/>
  <c r="E559" i="2"/>
  <c r="C559" i="2"/>
  <c r="N559" i="2"/>
  <c r="V558" i="2"/>
  <c r="P558" i="2"/>
  <c r="E558" i="2"/>
  <c r="C558" i="2"/>
  <c r="N558" i="2"/>
  <c r="V557" i="2"/>
  <c r="P557" i="2"/>
  <c r="E557" i="2"/>
  <c r="C557" i="2"/>
  <c r="N557" i="2"/>
  <c r="V556" i="2"/>
  <c r="P556" i="2"/>
  <c r="E556" i="2"/>
  <c r="C556" i="2"/>
  <c r="N556" i="2"/>
  <c r="V555" i="2"/>
  <c r="P555" i="2"/>
  <c r="E555" i="2"/>
  <c r="C555" i="2"/>
  <c r="N555" i="2"/>
  <c r="V554" i="2"/>
  <c r="P554" i="2"/>
  <c r="E554" i="2"/>
  <c r="C554" i="2"/>
  <c r="N554" i="2"/>
  <c r="V553" i="2"/>
  <c r="P553" i="2"/>
  <c r="E553" i="2"/>
  <c r="C553" i="2"/>
  <c r="N553" i="2"/>
  <c r="V552" i="2"/>
  <c r="P552" i="2"/>
  <c r="E552" i="2"/>
  <c r="C552" i="2"/>
  <c r="N552" i="2"/>
  <c r="V551" i="2"/>
  <c r="P551" i="2"/>
  <c r="E551" i="2"/>
  <c r="C551" i="2"/>
  <c r="N551" i="2"/>
  <c r="V550" i="2"/>
  <c r="P550" i="2"/>
  <c r="E550" i="2"/>
  <c r="C550" i="2"/>
  <c r="N550" i="2"/>
  <c r="V549" i="2"/>
  <c r="P549" i="2"/>
  <c r="E549" i="2"/>
  <c r="C549" i="2"/>
  <c r="N549" i="2"/>
  <c r="V548" i="2"/>
  <c r="P548" i="2"/>
  <c r="E548" i="2"/>
  <c r="C548" i="2"/>
  <c r="N548" i="2"/>
  <c r="V547" i="2"/>
  <c r="P547" i="2"/>
  <c r="E547" i="2"/>
  <c r="C547" i="2"/>
  <c r="N547" i="2"/>
  <c r="V546" i="2"/>
  <c r="P546" i="2"/>
  <c r="E546" i="2"/>
  <c r="C546" i="2"/>
  <c r="N546" i="2"/>
  <c r="V545" i="2"/>
  <c r="P545" i="2"/>
  <c r="E545" i="2"/>
  <c r="C545" i="2"/>
  <c r="N545" i="2"/>
  <c r="V544" i="2"/>
  <c r="P544" i="2"/>
  <c r="E544" i="2"/>
  <c r="C544" i="2"/>
  <c r="N544" i="2"/>
  <c r="V543" i="2"/>
  <c r="P543" i="2"/>
  <c r="E543" i="2"/>
  <c r="C543" i="2"/>
  <c r="N543" i="2"/>
  <c r="V542" i="2"/>
  <c r="P542" i="2"/>
  <c r="E542" i="2"/>
  <c r="C542" i="2"/>
  <c r="N542" i="2"/>
  <c r="V541" i="2"/>
  <c r="P541" i="2"/>
  <c r="E541" i="2"/>
  <c r="C541" i="2"/>
  <c r="N541" i="2"/>
  <c r="V540" i="2"/>
  <c r="P540" i="2"/>
  <c r="E540" i="2"/>
  <c r="C540" i="2"/>
  <c r="N540" i="2"/>
  <c r="V539" i="2"/>
  <c r="P539" i="2"/>
  <c r="E539" i="2"/>
  <c r="C539" i="2"/>
  <c r="N539" i="2"/>
  <c r="V538" i="2"/>
  <c r="P538" i="2"/>
  <c r="E538" i="2"/>
  <c r="C538" i="2"/>
  <c r="N538" i="2"/>
  <c r="V537" i="2"/>
  <c r="P537" i="2"/>
  <c r="E537" i="2"/>
  <c r="C537" i="2"/>
  <c r="N537" i="2"/>
  <c r="V536" i="2"/>
  <c r="P536" i="2"/>
  <c r="E536" i="2"/>
  <c r="C536" i="2"/>
  <c r="N536" i="2"/>
  <c r="V535" i="2"/>
  <c r="P535" i="2"/>
  <c r="E535" i="2"/>
  <c r="C535" i="2"/>
  <c r="N535" i="2"/>
  <c r="V534" i="2"/>
  <c r="P534" i="2"/>
  <c r="E534" i="2"/>
  <c r="C534" i="2"/>
  <c r="N534" i="2"/>
  <c r="V533" i="2"/>
  <c r="P533" i="2"/>
  <c r="E533" i="2"/>
  <c r="C533" i="2"/>
  <c r="N533" i="2"/>
  <c r="V532" i="2"/>
  <c r="P532" i="2"/>
  <c r="E532" i="2"/>
  <c r="C532" i="2"/>
  <c r="N532" i="2"/>
  <c r="V531" i="2"/>
  <c r="P531" i="2"/>
  <c r="E531" i="2"/>
  <c r="C531" i="2"/>
  <c r="N531" i="2"/>
  <c r="V530" i="2"/>
  <c r="P530" i="2"/>
  <c r="E530" i="2"/>
  <c r="C530" i="2"/>
  <c r="N530" i="2"/>
  <c r="V529" i="2"/>
  <c r="P529" i="2"/>
  <c r="E529" i="2"/>
  <c r="C529" i="2"/>
  <c r="N529" i="2"/>
  <c r="V528" i="2"/>
  <c r="P528" i="2"/>
  <c r="E528" i="2"/>
  <c r="C528" i="2"/>
  <c r="N528" i="2"/>
  <c r="V527" i="2"/>
  <c r="P527" i="2"/>
  <c r="E527" i="2"/>
  <c r="C527" i="2"/>
  <c r="N527" i="2"/>
  <c r="V526" i="2"/>
  <c r="P526" i="2"/>
  <c r="E526" i="2"/>
  <c r="C526" i="2"/>
  <c r="N526" i="2"/>
  <c r="V525" i="2"/>
  <c r="P525" i="2"/>
  <c r="E525" i="2"/>
  <c r="C525" i="2"/>
  <c r="N525" i="2"/>
  <c r="V524" i="2"/>
  <c r="P524" i="2"/>
  <c r="E524" i="2"/>
  <c r="C524" i="2"/>
  <c r="N524" i="2"/>
  <c r="V523" i="2"/>
  <c r="P523" i="2"/>
  <c r="E523" i="2"/>
  <c r="C523" i="2"/>
  <c r="N523" i="2"/>
  <c r="V522" i="2"/>
  <c r="P522" i="2"/>
  <c r="E522" i="2"/>
  <c r="C522" i="2"/>
  <c r="N522" i="2"/>
  <c r="V521" i="2"/>
  <c r="P521" i="2"/>
  <c r="E521" i="2"/>
  <c r="C521" i="2"/>
  <c r="N521" i="2"/>
  <c r="V520" i="2"/>
  <c r="P520" i="2"/>
  <c r="E520" i="2"/>
  <c r="C520" i="2"/>
  <c r="N520" i="2"/>
  <c r="V519" i="2"/>
  <c r="P519" i="2"/>
  <c r="E519" i="2"/>
  <c r="C519" i="2"/>
  <c r="N519" i="2"/>
  <c r="V518" i="2"/>
  <c r="P518" i="2"/>
  <c r="E518" i="2"/>
  <c r="C518" i="2"/>
  <c r="N518" i="2"/>
  <c r="V517" i="2"/>
  <c r="P517" i="2"/>
  <c r="E517" i="2"/>
  <c r="C517" i="2"/>
  <c r="N517" i="2"/>
  <c r="V516" i="2"/>
  <c r="P516" i="2"/>
  <c r="E516" i="2"/>
  <c r="C516" i="2"/>
  <c r="N516" i="2"/>
  <c r="V515" i="2"/>
  <c r="P515" i="2"/>
  <c r="E515" i="2"/>
  <c r="C515" i="2"/>
  <c r="N515" i="2"/>
  <c r="V514" i="2"/>
  <c r="P514" i="2"/>
  <c r="E514" i="2"/>
  <c r="C514" i="2"/>
  <c r="N514" i="2"/>
  <c r="V513" i="2"/>
  <c r="P513" i="2"/>
  <c r="E513" i="2"/>
  <c r="C513" i="2"/>
  <c r="N513" i="2"/>
  <c r="V512" i="2"/>
  <c r="P512" i="2"/>
  <c r="E512" i="2"/>
  <c r="C512" i="2"/>
  <c r="N512" i="2"/>
  <c r="V511" i="2"/>
  <c r="P511" i="2"/>
  <c r="E511" i="2"/>
  <c r="C511" i="2"/>
  <c r="N511" i="2"/>
  <c r="V510" i="2"/>
  <c r="P510" i="2"/>
  <c r="E510" i="2"/>
  <c r="C510" i="2"/>
  <c r="N510" i="2"/>
  <c r="V509" i="2"/>
  <c r="P509" i="2"/>
  <c r="E509" i="2"/>
  <c r="C509" i="2"/>
  <c r="N509" i="2"/>
  <c r="V508" i="2"/>
  <c r="P508" i="2"/>
  <c r="E508" i="2"/>
  <c r="C508" i="2"/>
  <c r="N508" i="2"/>
  <c r="V507" i="2"/>
  <c r="P507" i="2"/>
  <c r="E507" i="2"/>
  <c r="C507" i="2"/>
  <c r="N507" i="2"/>
  <c r="V506" i="2"/>
  <c r="P506" i="2"/>
  <c r="E506" i="2"/>
  <c r="C506" i="2"/>
  <c r="N506" i="2"/>
  <c r="V505" i="2"/>
  <c r="P505" i="2"/>
  <c r="E505" i="2"/>
  <c r="C505" i="2"/>
  <c r="N505" i="2"/>
  <c r="V504" i="2"/>
  <c r="P504" i="2"/>
  <c r="E504" i="2"/>
  <c r="C504" i="2"/>
  <c r="N504" i="2"/>
  <c r="V503" i="2"/>
  <c r="P503" i="2"/>
  <c r="E503" i="2"/>
  <c r="C503" i="2"/>
  <c r="N503" i="2"/>
  <c r="V502" i="2"/>
  <c r="P502" i="2"/>
  <c r="E502" i="2"/>
  <c r="C502" i="2"/>
  <c r="N502" i="2"/>
  <c r="V501" i="2"/>
  <c r="P501" i="2"/>
  <c r="E501" i="2"/>
  <c r="C501" i="2"/>
  <c r="N501" i="2"/>
  <c r="V500" i="2"/>
  <c r="P500" i="2"/>
  <c r="E500" i="2"/>
  <c r="C500" i="2"/>
  <c r="N500" i="2"/>
  <c r="V499" i="2"/>
  <c r="P499" i="2"/>
  <c r="E499" i="2"/>
  <c r="C499" i="2"/>
  <c r="N499" i="2"/>
  <c r="V498" i="2"/>
  <c r="P498" i="2"/>
  <c r="E498" i="2"/>
  <c r="C498" i="2"/>
  <c r="N498" i="2"/>
  <c r="V497" i="2"/>
  <c r="P497" i="2"/>
  <c r="E497" i="2"/>
  <c r="C497" i="2"/>
  <c r="N497" i="2"/>
  <c r="V496" i="2"/>
  <c r="P496" i="2"/>
  <c r="E496" i="2"/>
  <c r="C496" i="2"/>
  <c r="N496" i="2"/>
  <c r="V495" i="2"/>
  <c r="P495" i="2"/>
  <c r="E495" i="2"/>
  <c r="C495" i="2"/>
  <c r="N495" i="2"/>
  <c r="V494" i="2"/>
  <c r="P494" i="2"/>
  <c r="E494" i="2"/>
  <c r="C494" i="2"/>
  <c r="N494" i="2"/>
  <c r="V493" i="2"/>
  <c r="P493" i="2"/>
  <c r="E493" i="2"/>
  <c r="C493" i="2"/>
  <c r="N493" i="2"/>
  <c r="V492" i="2"/>
  <c r="P492" i="2"/>
  <c r="E492" i="2"/>
  <c r="C492" i="2"/>
  <c r="N492" i="2"/>
  <c r="V491" i="2"/>
  <c r="P491" i="2"/>
  <c r="E491" i="2"/>
  <c r="C491" i="2"/>
  <c r="N491" i="2"/>
  <c r="V490" i="2"/>
  <c r="P490" i="2"/>
  <c r="E490" i="2"/>
  <c r="C490" i="2"/>
  <c r="N490" i="2"/>
  <c r="V489" i="2"/>
  <c r="P489" i="2"/>
  <c r="E489" i="2"/>
  <c r="C489" i="2"/>
  <c r="N489" i="2"/>
  <c r="V488" i="2"/>
  <c r="P488" i="2"/>
  <c r="E488" i="2"/>
  <c r="C488" i="2"/>
  <c r="N488" i="2"/>
  <c r="V487" i="2"/>
  <c r="P487" i="2"/>
  <c r="E487" i="2"/>
  <c r="C487" i="2"/>
  <c r="N487" i="2"/>
  <c r="V486" i="2"/>
  <c r="P486" i="2"/>
  <c r="E486" i="2"/>
  <c r="C486" i="2"/>
  <c r="N486" i="2"/>
  <c r="V485" i="2"/>
  <c r="P485" i="2"/>
  <c r="E485" i="2"/>
  <c r="C485" i="2"/>
  <c r="N485" i="2"/>
  <c r="V484" i="2"/>
  <c r="P484" i="2"/>
  <c r="E484" i="2"/>
  <c r="C484" i="2"/>
  <c r="N484" i="2"/>
  <c r="V483" i="2"/>
  <c r="P483" i="2"/>
  <c r="E483" i="2"/>
  <c r="C483" i="2"/>
  <c r="N483" i="2"/>
  <c r="V482" i="2"/>
  <c r="P482" i="2"/>
  <c r="E482" i="2"/>
  <c r="C482" i="2"/>
  <c r="N482" i="2"/>
  <c r="V481" i="2"/>
  <c r="P481" i="2"/>
  <c r="E481" i="2"/>
  <c r="C481" i="2"/>
  <c r="N481" i="2"/>
  <c r="V480" i="2"/>
  <c r="P480" i="2"/>
  <c r="E480" i="2"/>
  <c r="C480" i="2"/>
  <c r="N480" i="2"/>
  <c r="V479" i="2"/>
  <c r="P479" i="2"/>
  <c r="E479" i="2"/>
  <c r="C479" i="2"/>
  <c r="N479" i="2"/>
  <c r="V478" i="2"/>
  <c r="P478" i="2"/>
  <c r="E478" i="2"/>
  <c r="C478" i="2"/>
  <c r="N478" i="2"/>
  <c r="V477" i="2"/>
  <c r="P477" i="2"/>
  <c r="E477" i="2"/>
  <c r="C477" i="2"/>
  <c r="N477" i="2"/>
  <c r="V476" i="2"/>
  <c r="P476" i="2"/>
  <c r="E476" i="2"/>
  <c r="C476" i="2"/>
  <c r="N476" i="2"/>
  <c r="V475" i="2"/>
  <c r="P475" i="2"/>
  <c r="E475" i="2"/>
  <c r="C475" i="2"/>
  <c r="N475" i="2"/>
  <c r="V474" i="2"/>
  <c r="P474" i="2"/>
  <c r="E474" i="2"/>
  <c r="C474" i="2"/>
  <c r="N474" i="2"/>
  <c r="V473" i="2"/>
  <c r="P473" i="2"/>
  <c r="E473" i="2"/>
  <c r="C473" i="2"/>
  <c r="N473" i="2"/>
  <c r="V472" i="2"/>
  <c r="P472" i="2"/>
  <c r="E472" i="2"/>
  <c r="C472" i="2"/>
  <c r="N472" i="2"/>
  <c r="V471" i="2"/>
  <c r="P471" i="2"/>
  <c r="E471" i="2"/>
  <c r="C471" i="2"/>
  <c r="N471" i="2"/>
  <c r="V470" i="2"/>
  <c r="P470" i="2"/>
  <c r="E470" i="2"/>
  <c r="C470" i="2"/>
  <c r="N470" i="2"/>
  <c r="V469" i="2"/>
  <c r="P469" i="2"/>
  <c r="E469" i="2"/>
  <c r="C469" i="2"/>
  <c r="N469" i="2"/>
  <c r="V468" i="2"/>
  <c r="P468" i="2"/>
  <c r="E468" i="2"/>
  <c r="C468" i="2"/>
  <c r="N468" i="2"/>
  <c r="V467" i="2"/>
  <c r="P467" i="2"/>
  <c r="E467" i="2"/>
  <c r="C467" i="2"/>
  <c r="N467" i="2"/>
  <c r="V466" i="2"/>
  <c r="P466" i="2"/>
  <c r="E466" i="2"/>
  <c r="C466" i="2"/>
  <c r="N466" i="2"/>
  <c r="V465" i="2"/>
  <c r="P465" i="2"/>
  <c r="E465" i="2"/>
  <c r="C465" i="2"/>
  <c r="N465" i="2"/>
  <c r="V464" i="2"/>
  <c r="P464" i="2"/>
  <c r="E464" i="2"/>
  <c r="C464" i="2"/>
  <c r="N464" i="2"/>
  <c r="V463" i="2"/>
  <c r="P463" i="2"/>
  <c r="E463" i="2"/>
  <c r="C463" i="2"/>
  <c r="N463" i="2"/>
  <c r="V462" i="2"/>
  <c r="P462" i="2"/>
  <c r="E462" i="2"/>
  <c r="C462" i="2"/>
  <c r="N462" i="2"/>
  <c r="V461" i="2"/>
  <c r="P461" i="2"/>
  <c r="E461" i="2"/>
  <c r="C461" i="2"/>
  <c r="N461" i="2"/>
  <c r="V460" i="2"/>
  <c r="P460" i="2"/>
  <c r="E460" i="2"/>
  <c r="C460" i="2"/>
  <c r="N460" i="2"/>
  <c r="V459" i="2"/>
  <c r="P459" i="2"/>
  <c r="E459" i="2"/>
  <c r="C459" i="2"/>
  <c r="N459" i="2"/>
  <c r="V458" i="2"/>
  <c r="P458" i="2"/>
  <c r="E458" i="2"/>
  <c r="C458" i="2"/>
  <c r="N458" i="2"/>
  <c r="V457" i="2"/>
  <c r="P457" i="2"/>
  <c r="E457" i="2"/>
  <c r="C457" i="2"/>
  <c r="N457" i="2"/>
  <c r="V456" i="2"/>
  <c r="P456" i="2"/>
  <c r="E456" i="2"/>
  <c r="C456" i="2"/>
  <c r="N456" i="2"/>
  <c r="V455" i="2"/>
  <c r="P455" i="2"/>
  <c r="E455" i="2"/>
  <c r="C455" i="2"/>
  <c r="N455" i="2"/>
  <c r="V454" i="2"/>
  <c r="P454" i="2"/>
  <c r="E454" i="2"/>
  <c r="C454" i="2"/>
  <c r="N454" i="2"/>
  <c r="V453" i="2"/>
  <c r="P453" i="2"/>
  <c r="E453" i="2"/>
  <c r="C453" i="2"/>
  <c r="N453" i="2"/>
  <c r="V452" i="2"/>
  <c r="P452" i="2"/>
  <c r="E452" i="2"/>
  <c r="C452" i="2"/>
  <c r="N452" i="2"/>
  <c r="V451" i="2"/>
  <c r="P451" i="2"/>
  <c r="E451" i="2"/>
  <c r="C451" i="2"/>
  <c r="N451" i="2"/>
  <c r="V450" i="2"/>
  <c r="P450" i="2"/>
  <c r="E450" i="2"/>
  <c r="C450" i="2"/>
  <c r="N450" i="2"/>
  <c r="V449" i="2"/>
  <c r="P449" i="2"/>
  <c r="E449" i="2"/>
  <c r="C449" i="2"/>
  <c r="N449" i="2"/>
  <c r="V448" i="2"/>
  <c r="P448" i="2"/>
  <c r="E448" i="2"/>
  <c r="C448" i="2"/>
  <c r="N448" i="2"/>
  <c r="V447" i="2"/>
  <c r="P447" i="2"/>
  <c r="E447" i="2"/>
  <c r="C447" i="2"/>
  <c r="N447" i="2"/>
  <c r="V446" i="2"/>
  <c r="P446" i="2"/>
  <c r="E446" i="2"/>
  <c r="C446" i="2"/>
  <c r="N446" i="2"/>
  <c r="V445" i="2"/>
  <c r="P445" i="2"/>
  <c r="E445" i="2"/>
  <c r="C445" i="2"/>
  <c r="N445" i="2"/>
  <c r="V444" i="2"/>
  <c r="P444" i="2"/>
  <c r="E444" i="2"/>
  <c r="C444" i="2"/>
  <c r="N444" i="2"/>
  <c r="V443" i="2"/>
  <c r="P443" i="2"/>
  <c r="E443" i="2"/>
  <c r="C443" i="2"/>
  <c r="N443" i="2"/>
  <c r="V442" i="2"/>
  <c r="P442" i="2"/>
  <c r="E442" i="2"/>
  <c r="C442" i="2"/>
  <c r="N442" i="2"/>
  <c r="V441" i="2"/>
  <c r="P441" i="2"/>
  <c r="E441" i="2"/>
  <c r="C441" i="2"/>
  <c r="N441" i="2"/>
  <c r="V440" i="2"/>
  <c r="P440" i="2"/>
  <c r="E440" i="2"/>
  <c r="C440" i="2"/>
  <c r="N440" i="2"/>
  <c r="V439" i="2"/>
  <c r="P439" i="2"/>
  <c r="E439" i="2"/>
  <c r="C439" i="2"/>
  <c r="N439" i="2"/>
  <c r="V438" i="2"/>
  <c r="P438" i="2"/>
  <c r="E438" i="2"/>
  <c r="C438" i="2"/>
  <c r="N438" i="2"/>
  <c r="V437" i="2"/>
  <c r="P437" i="2"/>
  <c r="E437" i="2"/>
  <c r="C437" i="2"/>
  <c r="N437" i="2"/>
  <c r="V436" i="2"/>
  <c r="P436" i="2"/>
  <c r="E436" i="2"/>
  <c r="C436" i="2"/>
  <c r="N436" i="2"/>
  <c r="V435" i="2"/>
  <c r="P435" i="2"/>
  <c r="E435" i="2"/>
  <c r="C435" i="2"/>
  <c r="N435" i="2"/>
  <c r="V434" i="2"/>
  <c r="P434" i="2"/>
  <c r="E434" i="2"/>
  <c r="C434" i="2"/>
  <c r="N434" i="2"/>
  <c r="V433" i="2"/>
  <c r="P433" i="2"/>
  <c r="E433" i="2"/>
  <c r="C433" i="2"/>
  <c r="N433" i="2"/>
  <c r="V432" i="2"/>
  <c r="P432" i="2"/>
  <c r="E432" i="2"/>
  <c r="C432" i="2"/>
  <c r="N432" i="2"/>
  <c r="V431" i="2"/>
  <c r="P431" i="2"/>
  <c r="E431" i="2"/>
  <c r="C431" i="2"/>
  <c r="N431" i="2"/>
  <c r="V430" i="2"/>
  <c r="P430" i="2"/>
  <c r="E430" i="2"/>
  <c r="C430" i="2"/>
  <c r="N430" i="2"/>
  <c r="V429" i="2"/>
  <c r="P429" i="2"/>
  <c r="E429" i="2"/>
  <c r="C429" i="2"/>
  <c r="N429" i="2"/>
  <c r="V428" i="2"/>
  <c r="P428" i="2"/>
  <c r="E428" i="2"/>
  <c r="C428" i="2"/>
  <c r="N428" i="2"/>
  <c r="V427" i="2"/>
  <c r="P427" i="2"/>
  <c r="E427" i="2"/>
  <c r="C427" i="2"/>
  <c r="N427" i="2"/>
  <c r="V426" i="2"/>
  <c r="P426" i="2"/>
  <c r="E426" i="2"/>
  <c r="C426" i="2"/>
  <c r="N426" i="2"/>
  <c r="V425" i="2"/>
  <c r="P425" i="2"/>
  <c r="E425" i="2"/>
  <c r="C425" i="2"/>
  <c r="N425" i="2"/>
  <c r="V424" i="2"/>
  <c r="P424" i="2"/>
  <c r="E424" i="2"/>
  <c r="C424" i="2"/>
  <c r="N424" i="2"/>
  <c r="V423" i="2"/>
  <c r="P423" i="2"/>
  <c r="E423" i="2"/>
  <c r="C423" i="2"/>
  <c r="N423" i="2"/>
  <c r="V422" i="2"/>
  <c r="P422" i="2"/>
  <c r="E422" i="2"/>
  <c r="C422" i="2"/>
  <c r="N422" i="2"/>
  <c r="V421" i="2"/>
  <c r="P421" i="2"/>
  <c r="E421" i="2"/>
  <c r="C421" i="2"/>
  <c r="N421" i="2"/>
  <c r="V420" i="2"/>
  <c r="P420" i="2"/>
  <c r="E420" i="2"/>
  <c r="C420" i="2"/>
  <c r="N420" i="2"/>
  <c r="V419" i="2"/>
  <c r="P419" i="2"/>
  <c r="E419" i="2"/>
  <c r="C419" i="2"/>
  <c r="N419" i="2"/>
  <c r="V418" i="2"/>
  <c r="P418" i="2"/>
  <c r="E418" i="2"/>
  <c r="C418" i="2"/>
  <c r="N418" i="2"/>
  <c r="V417" i="2"/>
  <c r="P417" i="2"/>
  <c r="E417" i="2"/>
  <c r="C417" i="2"/>
  <c r="N417" i="2"/>
  <c r="V416" i="2"/>
  <c r="P416" i="2"/>
  <c r="E416" i="2"/>
  <c r="C416" i="2"/>
  <c r="N416" i="2"/>
  <c r="V415" i="2"/>
  <c r="P415" i="2"/>
  <c r="E415" i="2"/>
  <c r="C415" i="2"/>
  <c r="N415" i="2"/>
  <c r="V414" i="2"/>
  <c r="P414" i="2"/>
  <c r="E414" i="2"/>
  <c r="C414" i="2"/>
  <c r="N414" i="2"/>
  <c r="V413" i="2"/>
  <c r="P413" i="2"/>
  <c r="E413" i="2"/>
  <c r="C413" i="2"/>
  <c r="N413" i="2"/>
  <c r="V412" i="2"/>
  <c r="P412" i="2"/>
  <c r="E412" i="2"/>
  <c r="C412" i="2"/>
  <c r="N412" i="2"/>
  <c r="V411" i="2"/>
  <c r="P411" i="2"/>
  <c r="E411" i="2"/>
  <c r="C411" i="2"/>
  <c r="N411" i="2"/>
  <c r="V410" i="2"/>
  <c r="P410" i="2"/>
  <c r="E410" i="2"/>
  <c r="C410" i="2"/>
  <c r="N410" i="2"/>
  <c r="V409" i="2"/>
  <c r="P409" i="2"/>
  <c r="E409" i="2"/>
  <c r="C409" i="2"/>
  <c r="N409" i="2"/>
  <c r="V408" i="2"/>
  <c r="P408" i="2"/>
  <c r="E408" i="2"/>
  <c r="C408" i="2"/>
  <c r="N408" i="2"/>
  <c r="V407" i="2"/>
  <c r="P407" i="2"/>
  <c r="E407" i="2"/>
  <c r="C407" i="2"/>
  <c r="N407" i="2"/>
  <c r="V406" i="2"/>
  <c r="P406" i="2"/>
  <c r="E406" i="2"/>
  <c r="C406" i="2"/>
  <c r="N406" i="2"/>
  <c r="V405" i="2"/>
  <c r="P405" i="2"/>
  <c r="E405" i="2"/>
  <c r="C405" i="2"/>
  <c r="N405" i="2"/>
  <c r="V404" i="2"/>
  <c r="P404" i="2"/>
  <c r="E404" i="2"/>
  <c r="C404" i="2"/>
  <c r="N404" i="2"/>
  <c r="V403" i="2"/>
  <c r="P403" i="2"/>
  <c r="E403" i="2"/>
  <c r="C403" i="2"/>
  <c r="N403" i="2"/>
  <c r="V402" i="2"/>
  <c r="P402" i="2"/>
  <c r="E402" i="2"/>
  <c r="C402" i="2"/>
  <c r="N402" i="2"/>
  <c r="V401" i="2"/>
  <c r="P401" i="2"/>
  <c r="E401" i="2"/>
  <c r="C401" i="2"/>
  <c r="N401" i="2"/>
  <c r="V400" i="2"/>
  <c r="P400" i="2"/>
  <c r="E400" i="2"/>
  <c r="C400" i="2"/>
  <c r="N400" i="2"/>
  <c r="V399" i="2"/>
  <c r="P399" i="2"/>
  <c r="E399" i="2"/>
  <c r="C399" i="2"/>
  <c r="N399" i="2"/>
  <c r="V398" i="2"/>
  <c r="P398" i="2"/>
  <c r="E398" i="2"/>
  <c r="C398" i="2"/>
  <c r="N398" i="2"/>
  <c r="V397" i="2"/>
  <c r="P397" i="2"/>
  <c r="E397" i="2"/>
  <c r="C397" i="2"/>
  <c r="N397" i="2"/>
  <c r="V396" i="2"/>
  <c r="P396" i="2"/>
  <c r="E396" i="2"/>
  <c r="C396" i="2"/>
  <c r="N396" i="2"/>
  <c r="V395" i="2"/>
  <c r="P395" i="2"/>
  <c r="E395" i="2"/>
  <c r="C395" i="2"/>
  <c r="N395" i="2"/>
  <c r="V394" i="2"/>
  <c r="P394" i="2"/>
  <c r="E394" i="2"/>
  <c r="C394" i="2"/>
  <c r="N394" i="2"/>
  <c r="V393" i="2"/>
  <c r="P393" i="2"/>
  <c r="E393" i="2"/>
  <c r="C393" i="2"/>
  <c r="N393" i="2"/>
  <c r="V392" i="2"/>
  <c r="P392" i="2"/>
  <c r="E392" i="2"/>
  <c r="C392" i="2"/>
  <c r="N392" i="2"/>
  <c r="V391" i="2"/>
  <c r="P391" i="2"/>
  <c r="E391" i="2"/>
  <c r="C391" i="2"/>
  <c r="N391" i="2"/>
  <c r="V390" i="2"/>
  <c r="P390" i="2"/>
  <c r="E390" i="2"/>
  <c r="C390" i="2"/>
  <c r="N390" i="2"/>
  <c r="V389" i="2"/>
  <c r="P389" i="2"/>
  <c r="E389" i="2"/>
  <c r="C389" i="2"/>
  <c r="N389" i="2"/>
  <c r="V388" i="2"/>
  <c r="P388" i="2"/>
  <c r="E388" i="2"/>
  <c r="C388" i="2"/>
  <c r="N388" i="2"/>
  <c r="V387" i="2"/>
  <c r="P387" i="2"/>
  <c r="E387" i="2"/>
  <c r="C387" i="2"/>
  <c r="N387" i="2"/>
  <c r="V386" i="2"/>
  <c r="P386" i="2"/>
  <c r="E386" i="2"/>
  <c r="C386" i="2"/>
  <c r="N386" i="2"/>
  <c r="V385" i="2"/>
  <c r="P385" i="2"/>
  <c r="E385" i="2"/>
  <c r="C385" i="2"/>
  <c r="N385" i="2"/>
  <c r="V384" i="2"/>
  <c r="P384" i="2"/>
  <c r="E384" i="2"/>
  <c r="C384" i="2"/>
  <c r="N384" i="2"/>
  <c r="V383" i="2"/>
  <c r="P383" i="2"/>
  <c r="E383" i="2"/>
  <c r="C383" i="2"/>
  <c r="N383" i="2"/>
  <c r="V382" i="2"/>
  <c r="P382" i="2"/>
  <c r="E382" i="2"/>
  <c r="C382" i="2"/>
  <c r="N382" i="2"/>
  <c r="V381" i="2"/>
  <c r="P381" i="2"/>
  <c r="E381" i="2"/>
  <c r="C381" i="2"/>
  <c r="N381" i="2"/>
  <c r="V380" i="2"/>
  <c r="P380" i="2"/>
  <c r="E380" i="2"/>
  <c r="C380" i="2"/>
  <c r="N380" i="2"/>
  <c r="V379" i="2"/>
  <c r="P379" i="2"/>
  <c r="E379" i="2"/>
  <c r="C379" i="2"/>
  <c r="N379" i="2"/>
  <c r="V378" i="2"/>
  <c r="P378" i="2"/>
  <c r="E378" i="2"/>
  <c r="C378" i="2"/>
  <c r="N378" i="2"/>
  <c r="V377" i="2"/>
  <c r="P377" i="2"/>
  <c r="E377" i="2"/>
  <c r="C377" i="2"/>
  <c r="N377" i="2"/>
  <c r="V376" i="2"/>
  <c r="P376" i="2"/>
  <c r="E376" i="2"/>
  <c r="C376" i="2"/>
  <c r="N376" i="2"/>
  <c r="V375" i="2"/>
  <c r="P375" i="2"/>
  <c r="E375" i="2"/>
  <c r="C375" i="2"/>
  <c r="N375" i="2"/>
  <c r="V374" i="2"/>
  <c r="P374" i="2"/>
  <c r="E374" i="2"/>
  <c r="C374" i="2"/>
  <c r="N374" i="2"/>
  <c r="V373" i="2"/>
  <c r="P373" i="2"/>
  <c r="E373" i="2"/>
  <c r="C373" i="2"/>
  <c r="N373" i="2"/>
  <c r="V372" i="2"/>
  <c r="P372" i="2"/>
  <c r="E372" i="2"/>
  <c r="C372" i="2"/>
  <c r="N372" i="2"/>
  <c r="V371" i="2"/>
  <c r="P371" i="2"/>
  <c r="E371" i="2"/>
  <c r="C371" i="2"/>
  <c r="N371" i="2"/>
  <c r="V370" i="2"/>
  <c r="P370" i="2"/>
  <c r="E370" i="2"/>
  <c r="C370" i="2"/>
  <c r="N370" i="2"/>
  <c r="V369" i="2"/>
  <c r="P369" i="2"/>
  <c r="E369" i="2"/>
  <c r="C369" i="2"/>
  <c r="N369" i="2"/>
  <c r="V368" i="2"/>
  <c r="P368" i="2"/>
  <c r="E368" i="2"/>
  <c r="C368" i="2"/>
  <c r="N368" i="2"/>
  <c r="V367" i="2"/>
  <c r="P367" i="2"/>
  <c r="E367" i="2"/>
  <c r="C367" i="2"/>
  <c r="N367" i="2"/>
  <c r="V366" i="2"/>
  <c r="P366" i="2"/>
  <c r="E366" i="2"/>
  <c r="C366" i="2"/>
  <c r="N366" i="2"/>
  <c r="V365" i="2"/>
  <c r="P365" i="2"/>
  <c r="E365" i="2"/>
  <c r="C365" i="2"/>
  <c r="N365" i="2"/>
  <c r="V364" i="2"/>
  <c r="P364" i="2"/>
  <c r="E364" i="2"/>
  <c r="C364" i="2"/>
  <c r="N364" i="2"/>
  <c r="V363" i="2"/>
  <c r="P363" i="2"/>
  <c r="E363" i="2"/>
  <c r="C363" i="2"/>
  <c r="N363" i="2"/>
  <c r="V362" i="2"/>
  <c r="P362" i="2"/>
  <c r="E362" i="2"/>
  <c r="C362" i="2"/>
  <c r="N362" i="2"/>
  <c r="V361" i="2"/>
  <c r="P361" i="2"/>
  <c r="E361" i="2"/>
  <c r="C361" i="2"/>
  <c r="N361" i="2"/>
  <c r="V360" i="2"/>
  <c r="P360" i="2"/>
  <c r="E360" i="2"/>
  <c r="C360" i="2"/>
  <c r="N360" i="2"/>
  <c r="V359" i="2"/>
  <c r="P359" i="2"/>
  <c r="E359" i="2"/>
  <c r="C359" i="2"/>
  <c r="N359" i="2"/>
  <c r="V358" i="2"/>
  <c r="P358" i="2"/>
  <c r="E358" i="2"/>
  <c r="C358" i="2"/>
  <c r="N358" i="2"/>
  <c r="V357" i="2"/>
  <c r="P357" i="2"/>
  <c r="E357" i="2"/>
  <c r="C357" i="2"/>
  <c r="N357" i="2"/>
  <c r="V356" i="2"/>
  <c r="P356" i="2"/>
  <c r="E356" i="2"/>
  <c r="C356" i="2"/>
  <c r="N356" i="2"/>
  <c r="V355" i="2"/>
  <c r="P355" i="2"/>
  <c r="E355" i="2"/>
  <c r="C355" i="2"/>
  <c r="N355" i="2"/>
  <c r="V354" i="2"/>
  <c r="P354" i="2"/>
  <c r="E354" i="2"/>
  <c r="C354" i="2"/>
  <c r="N354" i="2"/>
  <c r="V353" i="2"/>
  <c r="P353" i="2"/>
  <c r="E353" i="2"/>
  <c r="C353" i="2"/>
  <c r="N353" i="2"/>
  <c r="V352" i="2"/>
  <c r="P352" i="2"/>
  <c r="E352" i="2"/>
  <c r="C352" i="2"/>
  <c r="N352" i="2"/>
  <c r="V351" i="2"/>
  <c r="P351" i="2"/>
  <c r="E351" i="2"/>
  <c r="C351" i="2"/>
  <c r="N351" i="2"/>
  <c r="V350" i="2"/>
  <c r="P350" i="2"/>
  <c r="E350" i="2"/>
  <c r="C350" i="2"/>
  <c r="N350" i="2"/>
  <c r="V349" i="2"/>
  <c r="P349" i="2"/>
  <c r="E349" i="2"/>
  <c r="C349" i="2"/>
  <c r="N349" i="2"/>
  <c r="V348" i="2"/>
  <c r="P348" i="2"/>
  <c r="E348" i="2"/>
  <c r="C348" i="2"/>
  <c r="N348" i="2"/>
  <c r="V347" i="2"/>
  <c r="P347" i="2"/>
  <c r="E347" i="2"/>
  <c r="C347" i="2"/>
  <c r="N347" i="2"/>
  <c r="V346" i="2"/>
  <c r="P346" i="2"/>
  <c r="E346" i="2"/>
  <c r="C346" i="2"/>
  <c r="N346" i="2"/>
  <c r="V345" i="2"/>
  <c r="P345" i="2"/>
  <c r="E345" i="2"/>
  <c r="C345" i="2"/>
  <c r="N345" i="2"/>
  <c r="V344" i="2"/>
  <c r="P344" i="2"/>
  <c r="E344" i="2"/>
  <c r="C344" i="2"/>
  <c r="N344" i="2"/>
  <c r="V343" i="2"/>
  <c r="P343" i="2"/>
  <c r="E343" i="2"/>
  <c r="C343" i="2"/>
  <c r="N343" i="2"/>
  <c r="V342" i="2"/>
  <c r="P342" i="2"/>
  <c r="E342" i="2"/>
  <c r="C342" i="2"/>
  <c r="N342" i="2"/>
  <c r="V341" i="2"/>
  <c r="P341" i="2"/>
  <c r="E341" i="2"/>
  <c r="C341" i="2"/>
  <c r="N341" i="2"/>
  <c r="V340" i="2"/>
  <c r="P340" i="2"/>
  <c r="E340" i="2"/>
  <c r="C340" i="2"/>
  <c r="N340" i="2"/>
  <c r="V339" i="2"/>
  <c r="P339" i="2"/>
  <c r="E339" i="2"/>
  <c r="C339" i="2"/>
  <c r="N339" i="2"/>
  <c r="V338" i="2"/>
  <c r="P338" i="2"/>
  <c r="E338" i="2"/>
  <c r="C338" i="2"/>
  <c r="N338" i="2"/>
  <c r="V337" i="2"/>
  <c r="P337" i="2"/>
  <c r="E337" i="2"/>
  <c r="C337" i="2"/>
  <c r="N337" i="2"/>
  <c r="V336" i="2"/>
  <c r="P336" i="2"/>
  <c r="E336" i="2"/>
  <c r="C336" i="2"/>
  <c r="N336" i="2"/>
  <c r="V335" i="2"/>
  <c r="P335" i="2"/>
  <c r="E335" i="2"/>
  <c r="C335" i="2"/>
  <c r="N335" i="2"/>
  <c r="V334" i="2"/>
  <c r="P334" i="2"/>
  <c r="E334" i="2"/>
  <c r="C334" i="2"/>
  <c r="N334" i="2"/>
  <c r="V333" i="2"/>
  <c r="P333" i="2"/>
  <c r="E333" i="2"/>
  <c r="C333" i="2"/>
  <c r="N333" i="2"/>
  <c r="V332" i="2"/>
  <c r="P332" i="2"/>
  <c r="E332" i="2"/>
  <c r="C332" i="2"/>
  <c r="N332" i="2"/>
  <c r="V331" i="2"/>
  <c r="P331" i="2"/>
  <c r="E331" i="2"/>
  <c r="C331" i="2"/>
  <c r="N331" i="2"/>
  <c r="V330" i="2"/>
  <c r="P330" i="2"/>
  <c r="E330" i="2"/>
  <c r="C330" i="2"/>
  <c r="N330" i="2"/>
  <c r="V329" i="2"/>
  <c r="P329" i="2"/>
  <c r="E329" i="2"/>
  <c r="C329" i="2"/>
  <c r="N329" i="2"/>
  <c r="V328" i="2"/>
  <c r="P328" i="2"/>
  <c r="E328" i="2"/>
  <c r="C328" i="2"/>
  <c r="N328" i="2"/>
  <c r="V327" i="2"/>
  <c r="P327" i="2"/>
  <c r="E327" i="2"/>
  <c r="C327" i="2"/>
  <c r="N327" i="2"/>
  <c r="V326" i="2"/>
  <c r="P326" i="2"/>
  <c r="E326" i="2"/>
  <c r="C326" i="2"/>
  <c r="N326" i="2"/>
  <c r="V325" i="2"/>
  <c r="P325" i="2"/>
  <c r="E325" i="2"/>
  <c r="C325" i="2"/>
  <c r="N325" i="2"/>
  <c r="V324" i="2"/>
  <c r="P324" i="2"/>
  <c r="E324" i="2"/>
  <c r="C324" i="2"/>
  <c r="N324" i="2"/>
  <c r="V323" i="2"/>
  <c r="P323" i="2"/>
  <c r="E323" i="2"/>
  <c r="C323" i="2"/>
  <c r="N323" i="2"/>
  <c r="V322" i="2"/>
  <c r="P322" i="2"/>
  <c r="E322" i="2"/>
  <c r="C322" i="2"/>
  <c r="N322" i="2"/>
  <c r="V321" i="2"/>
  <c r="P321" i="2"/>
  <c r="E321" i="2"/>
  <c r="C321" i="2"/>
  <c r="N321" i="2"/>
  <c r="V320" i="2"/>
  <c r="P320" i="2"/>
  <c r="E320" i="2"/>
  <c r="C320" i="2"/>
  <c r="N320" i="2"/>
  <c r="V319" i="2"/>
  <c r="P319" i="2"/>
  <c r="E319" i="2"/>
  <c r="C319" i="2"/>
  <c r="N319" i="2"/>
  <c r="V318" i="2"/>
  <c r="P318" i="2"/>
  <c r="E318" i="2"/>
  <c r="C318" i="2"/>
  <c r="N318" i="2"/>
  <c r="V317" i="2"/>
  <c r="P317" i="2"/>
  <c r="E317" i="2"/>
  <c r="C317" i="2"/>
  <c r="N317" i="2"/>
  <c r="V316" i="2"/>
  <c r="P316" i="2"/>
  <c r="E316" i="2"/>
  <c r="C316" i="2"/>
  <c r="N316" i="2"/>
  <c r="V315" i="2"/>
  <c r="P315" i="2"/>
  <c r="E315" i="2"/>
  <c r="C315" i="2"/>
  <c r="N315" i="2"/>
  <c r="V314" i="2"/>
  <c r="P314" i="2"/>
  <c r="E314" i="2"/>
  <c r="C314" i="2"/>
  <c r="N314" i="2"/>
  <c r="V313" i="2"/>
  <c r="P313" i="2"/>
  <c r="E313" i="2"/>
  <c r="C313" i="2"/>
  <c r="N313" i="2"/>
  <c r="V312" i="2"/>
  <c r="P312" i="2"/>
  <c r="E312" i="2"/>
  <c r="C312" i="2"/>
  <c r="N312" i="2"/>
  <c r="V311" i="2"/>
  <c r="P311" i="2"/>
  <c r="E311" i="2"/>
  <c r="C311" i="2"/>
  <c r="N311" i="2"/>
  <c r="V310" i="2"/>
  <c r="P310" i="2"/>
  <c r="E310" i="2"/>
  <c r="C310" i="2"/>
  <c r="N310" i="2"/>
  <c r="V309" i="2"/>
  <c r="P309" i="2"/>
  <c r="E309" i="2"/>
  <c r="C309" i="2"/>
  <c r="N309" i="2"/>
  <c r="V308" i="2"/>
  <c r="P308" i="2"/>
  <c r="E308" i="2"/>
  <c r="C308" i="2"/>
  <c r="N308" i="2"/>
  <c r="V307" i="2"/>
  <c r="P307" i="2"/>
  <c r="E307" i="2"/>
  <c r="C307" i="2"/>
  <c r="N307" i="2"/>
  <c r="V306" i="2"/>
  <c r="P306" i="2"/>
  <c r="E306" i="2"/>
  <c r="C306" i="2"/>
  <c r="N306" i="2"/>
  <c r="V305" i="2"/>
  <c r="P305" i="2"/>
  <c r="E305" i="2"/>
  <c r="C305" i="2"/>
  <c r="N305" i="2"/>
  <c r="V304" i="2"/>
  <c r="P304" i="2"/>
  <c r="E304" i="2"/>
  <c r="C304" i="2"/>
  <c r="N304" i="2"/>
  <c r="V303" i="2"/>
  <c r="P303" i="2"/>
  <c r="E303" i="2"/>
  <c r="C303" i="2"/>
  <c r="N303" i="2"/>
  <c r="V302" i="2"/>
  <c r="P302" i="2"/>
  <c r="E302" i="2"/>
  <c r="C302" i="2"/>
  <c r="N302" i="2"/>
  <c r="V301" i="2"/>
  <c r="P301" i="2"/>
  <c r="E301" i="2"/>
  <c r="C301" i="2"/>
  <c r="N301" i="2"/>
  <c r="V300" i="2"/>
  <c r="P300" i="2"/>
  <c r="E300" i="2"/>
  <c r="C300" i="2"/>
  <c r="N300" i="2"/>
  <c r="V299" i="2"/>
  <c r="P299" i="2"/>
  <c r="E299" i="2"/>
  <c r="C299" i="2"/>
  <c r="N299" i="2"/>
  <c r="V298" i="2"/>
  <c r="P298" i="2"/>
  <c r="E298" i="2"/>
  <c r="C298" i="2"/>
  <c r="N298" i="2"/>
  <c r="V297" i="2"/>
  <c r="P297" i="2"/>
  <c r="E297" i="2"/>
  <c r="C297" i="2"/>
  <c r="N297" i="2"/>
  <c r="V296" i="2"/>
  <c r="P296" i="2"/>
  <c r="E296" i="2"/>
  <c r="C296" i="2"/>
  <c r="N296" i="2"/>
  <c r="V295" i="2"/>
  <c r="P295" i="2"/>
  <c r="E295" i="2"/>
  <c r="C295" i="2"/>
  <c r="N295" i="2"/>
  <c r="V294" i="2"/>
  <c r="P294" i="2"/>
  <c r="E294" i="2"/>
  <c r="C294" i="2"/>
  <c r="N294" i="2"/>
  <c r="V293" i="2"/>
  <c r="P293" i="2"/>
  <c r="E293" i="2"/>
  <c r="C293" i="2"/>
  <c r="N293" i="2"/>
  <c r="V292" i="2"/>
  <c r="P292" i="2"/>
  <c r="E292" i="2"/>
  <c r="C292" i="2"/>
  <c r="N292" i="2"/>
  <c r="V291" i="2"/>
  <c r="P291" i="2"/>
  <c r="E291" i="2"/>
  <c r="C291" i="2"/>
  <c r="N291" i="2"/>
  <c r="V290" i="2"/>
  <c r="P290" i="2"/>
  <c r="E290" i="2"/>
  <c r="C290" i="2"/>
  <c r="N290" i="2"/>
  <c r="V289" i="2"/>
  <c r="P289" i="2"/>
  <c r="E289" i="2"/>
  <c r="C289" i="2"/>
  <c r="N289" i="2"/>
  <c r="V288" i="2"/>
  <c r="P288" i="2"/>
  <c r="E288" i="2"/>
  <c r="C288" i="2"/>
  <c r="N288" i="2"/>
  <c r="V287" i="2"/>
  <c r="P287" i="2"/>
  <c r="E287" i="2"/>
  <c r="C287" i="2"/>
  <c r="N287" i="2"/>
  <c r="V286" i="2"/>
  <c r="P286" i="2"/>
  <c r="E286" i="2"/>
  <c r="C286" i="2"/>
  <c r="N286" i="2"/>
  <c r="V285" i="2"/>
  <c r="P285" i="2"/>
  <c r="E285" i="2"/>
  <c r="C285" i="2"/>
  <c r="N285" i="2"/>
  <c r="V284" i="2"/>
  <c r="P284" i="2"/>
  <c r="E284" i="2"/>
  <c r="C284" i="2"/>
  <c r="N284" i="2"/>
  <c r="V283" i="2"/>
  <c r="P283" i="2"/>
  <c r="E283" i="2"/>
  <c r="C283" i="2"/>
  <c r="N283" i="2"/>
  <c r="V282" i="2"/>
  <c r="P282" i="2"/>
  <c r="E282" i="2"/>
  <c r="C282" i="2"/>
  <c r="N282" i="2"/>
  <c r="V281" i="2"/>
  <c r="P281" i="2"/>
  <c r="E281" i="2"/>
  <c r="C281" i="2"/>
  <c r="N281" i="2"/>
  <c r="V280" i="2"/>
  <c r="P280" i="2"/>
  <c r="E280" i="2"/>
  <c r="C280" i="2"/>
  <c r="N280" i="2"/>
  <c r="V279" i="2"/>
  <c r="P279" i="2"/>
  <c r="E279" i="2"/>
  <c r="C279" i="2"/>
  <c r="N279" i="2"/>
  <c r="V278" i="2"/>
  <c r="P278" i="2"/>
  <c r="E278" i="2"/>
  <c r="C278" i="2"/>
  <c r="N278" i="2"/>
  <c r="V277" i="2"/>
  <c r="P277" i="2"/>
  <c r="E277" i="2"/>
  <c r="C277" i="2"/>
  <c r="N277" i="2"/>
  <c r="V276" i="2"/>
  <c r="P276" i="2"/>
  <c r="E276" i="2"/>
  <c r="C276" i="2"/>
  <c r="N276" i="2"/>
  <c r="V275" i="2"/>
  <c r="P275" i="2"/>
  <c r="E275" i="2"/>
  <c r="C275" i="2"/>
  <c r="N275" i="2"/>
  <c r="V274" i="2"/>
  <c r="P274" i="2"/>
  <c r="E274" i="2"/>
  <c r="C274" i="2"/>
  <c r="N274" i="2"/>
  <c r="V273" i="2"/>
  <c r="P273" i="2"/>
  <c r="E273" i="2"/>
  <c r="C273" i="2"/>
  <c r="N273" i="2"/>
  <c r="V272" i="2"/>
  <c r="P272" i="2"/>
  <c r="E272" i="2"/>
  <c r="C272" i="2"/>
  <c r="N272" i="2"/>
  <c r="V271" i="2"/>
  <c r="P271" i="2"/>
  <c r="E271" i="2"/>
  <c r="C271" i="2"/>
  <c r="N271" i="2"/>
  <c r="V270" i="2"/>
  <c r="P270" i="2"/>
  <c r="E270" i="2"/>
  <c r="C270" i="2"/>
  <c r="N270" i="2"/>
  <c r="V269" i="2"/>
  <c r="P269" i="2"/>
  <c r="E269" i="2"/>
  <c r="C269" i="2"/>
  <c r="N269" i="2"/>
  <c r="V268" i="2"/>
  <c r="P268" i="2"/>
  <c r="E268" i="2"/>
  <c r="C268" i="2"/>
  <c r="N268" i="2"/>
  <c r="V267" i="2"/>
  <c r="P267" i="2"/>
  <c r="E267" i="2"/>
  <c r="C267" i="2"/>
  <c r="N267" i="2"/>
  <c r="V266" i="2"/>
  <c r="P266" i="2"/>
  <c r="E266" i="2"/>
  <c r="C266" i="2"/>
  <c r="N266" i="2"/>
  <c r="V265" i="2"/>
  <c r="P265" i="2"/>
  <c r="E265" i="2"/>
  <c r="C265" i="2"/>
  <c r="N265" i="2"/>
  <c r="V264" i="2"/>
  <c r="P264" i="2"/>
  <c r="E264" i="2"/>
  <c r="C264" i="2"/>
  <c r="N264" i="2"/>
  <c r="V263" i="2"/>
  <c r="P263" i="2"/>
  <c r="E263" i="2"/>
  <c r="C263" i="2"/>
  <c r="N263" i="2"/>
  <c r="V262" i="2"/>
  <c r="P262" i="2"/>
  <c r="E262" i="2"/>
  <c r="C262" i="2"/>
  <c r="N262" i="2"/>
  <c r="V261" i="2"/>
  <c r="P261" i="2"/>
  <c r="E261" i="2"/>
  <c r="C261" i="2"/>
  <c r="N261" i="2"/>
  <c r="V260" i="2"/>
  <c r="P260" i="2"/>
  <c r="E260" i="2"/>
  <c r="C260" i="2"/>
  <c r="N260" i="2"/>
  <c r="V259" i="2"/>
  <c r="P259" i="2"/>
  <c r="E259" i="2"/>
  <c r="C259" i="2"/>
  <c r="N259" i="2"/>
  <c r="V258" i="2"/>
  <c r="P258" i="2"/>
  <c r="E258" i="2"/>
  <c r="C258" i="2"/>
  <c r="N258" i="2"/>
  <c r="V257" i="2"/>
  <c r="P257" i="2"/>
  <c r="E257" i="2"/>
  <c r="C257" i="2"/>
  <c r="N257" i="2"/>
  <c r="V256" i="2"/>
  <c r="P256" i="2"/>
  <c r="E256" i="2"/>
  <c r="C256" i="2"/>
  <c r="N256" i="2"/>
  <c r="V255" i="2"/>
  <c r="P255" i="2"/>
  <c r="E255" i="2"/>
  <c r="C255" i="2"/>
  <c r="N255" i="2"/>
  <c r="V254" i="2"/>
  <c r="P254" i="2"/>
  <c r="E254" i="2"/>
  <c r="C254" i="2"/>
  <c r="N254" i="2"/>
  <c r="V253" i="2"/>
  <c r="P253" i="2"/>
  <c r="E253" i="2"/>
  <c r="C253" i="2"/>
  <c r="N253" i="2"/>
  <c r="V252" i="2"/>
  <c r="P252" i="2"/>
  <c r="E252" i="2"/>
  <c r="C252" i="2"/>
  <c r="N252" i="2"/>
  <c r="V251" i="2"/>
  <c r="P251" i="2"/>
  <c r="E251" i="2"/>
  <c r="C251" i="2"/>
  <c r="N251" i="2"/>
  <c r="V250" i="2"/>
  <c r="P250" i="2"/>
  <c r="E250" i="2"/>
  <c r="C250" i="2"/>
  <c r="N250" i="2"/>
  <c r="V249" i="2"/>
  <c r="P249" i="2"/>
  <c r="E249" i="2"/>
  <c r="C249" i="2"/>
  <c r="N249" i="2"/>
  <c r="V248" i="2"/>
  <c r="P248" i="2"/>
  <c r="E248" i="2"/>
  <c r="C248" i="2"/>
  <c r="N248" i="2"/>
  <c r="V247" i="2"/>
  <c r="P247" i="2"/>
  <c r="E247" i="2"/>
  <c r="C247" i="2"/>
  <c r="N247" i="2"/>
  <c r="V246" i="2"/>
  <c r="P246" i="2"/>
  <c r="E246" i="2"/>
  <c r="C246" i="2"/>
  <c r="N246" i="2"/>
  <c r="V245" i="2"/>
  <c r="P245" i="2"/>
  <c r="E245" i="2"/>
  <c r="C245" i="2"/>
  <c r="N245" i="2"/>
  <c r="V244" i="2"/>
  <c r="P244" i="2"/>
  <c r="E244" i="2"/>
  <c r="C244" i="2"/>
  <c r="N244" i="2"/>
  <c r="V243" i="2"/>
  <c r="P243" i="2"/>
  <c r="E243" i="2"/>
  <c r="C243" i="2"/>
  <c r="N243" i="2"/>
  <c r="V242" i="2"/>
  <c r="P242" i="2"/>
  <c r="E242" i="2"/>
  <c r="C242" i="2"/>
  <c r="N242" i="2"/>
  <c r="V241" i="2"/>
  <c r="P241" i="2"/>
  <c r="E241" i="2"/>
  <c r="C241" i="2"/>
  <c r="N241" i="2"/>
  <c r="V240" i="2"/>
  <c r="P240" i="2"/>
  <c r="E240" i="2"/>
  <c r="C240" i="2"/>
  <c r="N240" i="2"/>
  <c r="V239" i="2"/>
  <c r="P239" i="2"/>
  <c r="E239" i="2"/>
  <c r="C239" i="2"/>
  <c r="N239" i="2"/>
  <c r="V238" i="2"/>
  <c r="P238" i="2"/>
  <c r="E238" i="2"/>
  <c r="C238" i="2"/>
  <c r="N238" i="2"/>
  <c r="V237" i="2"/>
  <c r="P237" i="2"/>
  <c r="E237" i="2"/>
  <c r="C237" i="2"/>
  <c r="N237" i="2"/>
  <c r="V236" i="2"/>
  <c r="P236" i="2"/>
  <c r="E236" i="2"/>
  <c r="C236" i="2"/>
  <c r="N236" i="2"/>
  <c r="V235" i="2"/>
  <c r="P235" i="2"/>
  <c r="E235" i="2"/>
  <c r="C235" i="2"/>
  <c r="N235" i="2"/>
  <c r="V234" i="2"/>
  <c r="P234" i="2"/>
  <c r="E234" i="2"/>
  <c r="C234" i="2"/>
  <c r="N234" i="2"/>
  <c r="V233" i="2"/>
  <c r="P233" i="2"/>
  <c r="E233" i="2"/>
  <c r="C233" i="2"/>
  <c r="N233" i="2"/>
  <c r="V232" i="2"/>
  <c r="P232" i="2"/>
  <c r="E232" i="2"/>
  <c r="C232" i="2"/>
  <c r="N232" i="2"/>
  <c r="V231" i="2"/>
  <c r="P231" i="2"/>
  <c r="E231" i="2"/>
  <c r="C231" i="2"/>
  <c r="N231" i="2"/>
  <c r="V230" i="2"/>
  <c r="P230" i="2"/>
  <c r="E230" i="2"/>
  <c r="C230" i="2"/>
  <c r="N230" i="2"/>
  <c r="V229" i="2"/>
  <c r="P229" i="2"/>
  <c r="E229" i="2"/>
  <c r="C229" i="2"/>
  <c r="N229" i="2"/>
  <c r="V228" i="2"/>
  <c r="P228" i="2"/>
  <c r="E228" i="2"/>
  <c r="C228" i="2"/>
  <c r="N228" i="2"/>
  <c r="V227" i="2"/>
  <c r="P227" i="2"/>
  <c r="E227" i="2"/>
  <c r="C227" i="2"/>
  <c r="N227" i="2"/>
  <c r="V226" i="2"/>
  <c r="P226" i="2"/>
  <c r="E226" i="2"/>
  <c r="C226" i="2"/>
  <c r="N226" i="2"/>
  <c r="V225" i="2"/>
  <c r="P225" i="2"/>
  <c r="E225" i="2"/>
  <c r="C225" i="2"/>
  <c r="N225" i="2"/>
  <c r="V224" i="2"/>
  <c r="P224" i="2"/>
  <c r="E224" i="2"/>
  <c r="C224" i="2"/>
  <c r="N224" i="2"/>
  <c r="V223" i="2"/>
  <c r="P223" i="2"/>
  <c r="E223" i="2"/>
  <c r="C223" i="2"/>
  <c r="N223" i="2"/>
  <c r="V222" i="2"/>
  <c r="P222" i="2"/>
  <c r="E222" i="2"/>
  <c r="C222" i="2"/>
  <c r="N222" i="2"/>
  <c r="V221" i="2"/>
  <c r="P221" i="2"/>
  <c r="E221" i="2"/>
  <c r="C221" i="2"/>
  <c r="N221" i="2"/>
  <c r="V220" i="2"/>
  <c r="P220" i="2"/>
  <c r="E220" i="2"/>
  <c r="C220" i="2"/>
  <c r="N220" i="2"/>
  <c r="V219" i="2"/>
  <c r="P219" i="2"/>
  <c r="E219" i="2"/>
  <c r="C219" i="2"/>
  <c r="N219" i="2"/>
  <c r="V218" i="2"/>
  <c r="P218" i="2"/>
  <c r="E218" i="2"/>
  <c r="C218" i="2"/>
  <c r="N218" i="2"/>
  <c r="V217" i="2"/>
  <c r="P217" i="2"/>
  <c r="E217" i="2"/>
  <c r="C217" i="2"/>
  <c r="N217" i="2"/>
  <c r="V216" i="2"/>
  <c r="P216" i="2"/>
  <c r="E216" i="2"/>
  <c r="C216" i="2"/>
  <c r="N216" i="2"/>
  <c r="V215" i="2"/>
  <c r="P215" i="2"/>
  <c r="E215" i="2"/>
  <c r="C215" i="2"/>
  <c r="N215" i="2"/>
  <c r="V214" i="2"/>
  <c r="P214" i="2"/>
  <c r="E214" i="2"/>
  <c r="C214" i="2"/>
  <c r="N214" i="2"/>
  <c r="V213" i="2"/>
  <c r="P213" i="2"/>
  <c r="E213" i="2"/>
  <c r="C213" i="2"/>
  <c r="N213" i="2"/>
  <c r="V212" i="2"/>
  <c r="P212" i="2"/>
  <c r="E212" i="2"/>
  <c r="C212" i="2"/>
  <c r="N212" i="2"/>
  <c r="V211" i="2"/>
  <c r="P211" i="2"/>
  <c r="E211" i="2"/>
  <c r="C211" i="2"/>
  <c r="N211" i="2"/>
  <c r="V210" i="2"/>
  <c r="P210" i="2"/>
  <c r="E210" i="2"/>
  <c r="C210" i="2"/>
  <c r="N210" i="2"/>
  <c r="V209" i="2"/>
  <c r="P209" i="2"/>
  <c r="E209" i="2"/>
  <c r="C209" i="2"/>
  <c r="N209" i="2"/>
  <c r="V208" i="2"/>
  <c r="P208" i="2"/>
  <c r="E208" i="2"/>
  <c r="C208" i="2"/>
  <c r="N208" i="2"/>
  <c r="V207" i="2"/>
  <c r="P207" i="2"/>
  <c r="E207" i="2"/>
  <c r="C207" i="2"/>
  <c r="N207" i="2"/>
  <c r="V206" i="2"/>
  <c r="P206" i="2"/>
  <c r="E206" i="2"/>
  <c r="C206" i="2"/>
  <c r="N206" i="2"/>
  <c r="V205" i="2"/>
  <c r="P205" i="2"/>
  <c r="E205" i="2"/>
  <c r="C205" i="2"/>
  <c r="N205" i="2"/>
  <c r="V204" i="2"/>
  <c r="P204" i="2"/>
  <c r="E204" i="2"/>
  <c r="C204" i="2"/>
  <c r="N204" i="2"/>
  <c r="V203" i="2"/>
  <c r="P203" i="2"/>
  <c r="E203" i="2"/>
  <c r="C203" i="2"/>
  <c r="N203" i="2"/>
  <c r="V202" i="2"/>
  <c r="P202" i="2"/>
  <c r="E202" i="2"/>
  <c r="C202" i="2"/>
  <c r="N202" i="2"/>
  <c r="V201" i="2"/>
  <c r="P201" i="2"/>
  <c r="E201" i="2"/>
  <c r="C201" i="2"/>
  <c r="N201" i="2"/>
  <c r="V200" i="2"/>
  <c r="P200" i="2"/>
  <c r="E200" i="2"/>
  <c r="C200" i="2"/>
  <c r="N200" i="2"/>
  <c r="V199" i="2"/>
  <c r="P199" i="2"/>
  <c r="E199" i="2"/>
  <c r="C199" i="2"/>
  <c r="N199" i="2"/>
  <c r="V198" i="2"/>
  <c r="P198" i="2"/>
  <c r="E198" i="2"/>
  <c r="C198" i="2"/>
  <c r="N198" i="2"/>
  <c r="V197" i="2"/>
  <c r="P197" i="2"/>
  <c r="E197" i="2"/>
  <c r="C197" i="2"/>
  <c r="N197" i="2"/>
  <c r="V196" i="2"/>
  <c r="P196" i="2"/>
  <c r="E196" i="2"/>
  <c r="C196" i="2"/>
  <c r="N196" i="2"/>
  <c r="V195" i="2"/>
  <c r="P195" i="2"/>
  <c r="E195" i="2"/>
  <c r="C195" i="2"/>
  <c r="N195" i="2"/>
  <c r="V194" i="2"/>
  <c r="P194" i="2"/>
  <c r="E194" i="2"/>
  <c r="C194" i="2"/>
  <c r="N194" i="2"/>
  <c r="V193" i="2"/>
  <c r="P193" i="2"/>
  <c r="E193" i="2"/>
  <c r="C193" i="2"/>
  <c r="N193" i="2"/>
  <c r="V192" i="2"/>
  <c r="P192" i="2"/>
  <c r="E192" i="2"/>
  <c r="C192" i="2"/>
  <c r="N192" i="2"/>
  <c r="V191" i="2"/>
  <c r="P191" i="2"/>
  <c r="E191" i="2"/>
  <c r="C191" i="2"/>
  <c r="N191" i="2"/>
  <c r="V190" i="2"/>
  <c r="P190" i="2"/>
  <c r="E190" i="2"/>
  <c r="C190" i="2"/>
  <c r="N190" i="2"/>
  <c r="V189" i="2"/>
  <c r="P189" i="2"/>
  <c r="E189" i="2"/>
  <c r="C189" i="2"/>
  <c r="N189" i="2"/>
  <c r="V188" i="2"/>
  <c r="P188" i="2"/>
  <c r="E188" i="2"/>
  <c r="C188" i="2"/>
  <c r="N188" i="2"/>
  <c r="V187" i="2"/>
  <c r="P187" i="2"/>
  <c r="E187" i="2"/>
  <c r="C187" i="2"/>
  <c r="N187" i="2"/>
  <c r="V186" i="2"/>
  <c r="P186" i="2"/>
  <c r="E186" i="2"/>
  <c r="C186" i="2"/>
  <c r="N186" i="2"/>
  <c r="V185" i="2"/>
  <c r="P185" i="2"/>
  <c r="E185" i="2"/>
  <c r="C185" i="2"/>
  <c r="N185" i="2"/>
  <c r="V184" i="2"/>
  <c r="P184" i="2"/>
  <c r="E184" i="2"/>
  <c r="C184" i="2"/>
  <c r="N184" i="2"/>
  <c r="V183" i="2"/>
  <c r="P183" i="2"/>
  <c r="E183" i="2"/>
  <c r="C183" i="2"/>
  <c r="N183" i="2"/>
  <c r="V182" i="2"/>
  <c r="P182" i="2"/>
  <c r="E182" i="2"/>
  <c r="C182" i="2"/>
  <c r="N182" i="2"/>
  <c r="V181" i="2"/>
  <c r="P181" i="2"/>
  <c r="E181" i="2"/>
  <c r="C181" i="2"/>
  <c r="N181" i="2"/>
  <c r="V180" i="2"/>
  <c r="P180" i="2"/>
  <c r="E180" i="2"/>
  <c r="C180" i="2"/>
  <c r="N180" i="2"/>
  <c r="V179" i="2"/>
  <c r="P179" i="2"/>
  <c r="E179" i="2"/>
  <c r="C179" i="2"/>
  <c r="N179" i="2"/>
  <c r="V178" i="2"/>
  <c r="P178" i="2"/>
  <c r="E178" i="2"/>
  <c r="C178" i="2"/>
  <c r="N178" i="2"/>
  <c r="V177" i="2"/>
  <c r="P177" i="2"/>
  <c r="E177" i="2"/>
  <c r="C177" i="2"/>
  <c r="N177" i="2"/>
  <c r="V176" i="2"/>
  <c r="P176" i="2"/>
  <c r="E176" i="2"/>
  <c r="C176" i="2"/>
  <c r="N176" i="2"/>
  <c r="V175" i="2"/>
  <c r="P175" i="2"/>
  <c r="E175" i="2"/>
  <c r="C175" i="2"/>
  <c r="N175" i="2"/>
  <c r="V174" i="2"/>
  <c r="P174" i="2"/>
  <c r="E174" i="2"/>
  <c r="C174" i="2"/>
  <c r="N174" i="2"/>
  <c r="V173" i="2"/>
  <c r="P173" i="2"/>
  <c r="E173" i="2"/>
  <c r="C173" i="2"/>
  <c r="N173" i="2"/>
  <c r="V172" i="2"/>
  <c r="P172" i="2"/>
  <c r="E172" i="2"/>
  <c r="C172" i="2"/>
  <c r="N172" i="2"/>
  <c r="V171" i="2"/>
  <c r="P171" i="2"/>
  <c r="E171" i="2"/>
  <c r="C171" i="2"/>
  <c r="N171" i="2"/>
  <c r="V170" i="2"/>
  <c r="P170" i="2"/>
  <c r="E170" i="2"/>
  <c r="C170" i="2"/>
  <c r="N170" i="2"/>
  <c r="V169" i="2"/>
  <c r="P169" i="2"/>
  <c r="E169" i="2"/>
  <c r="C169" i="2"/>
  <c r="N169" i="2"/>
  <c r="V168" i="2"/>
  <c r="P168" i="2"/>
  <c r="E168" i="2"/>
  <c r="C168" i="2"/>
  <c r="N168" i="2"/>
  <c r="V167" i="2"/>
  <c r="P167" i="2"/>
  <c r="E167" i="2"/>
  <c r="C167" i="2"/>
  <c r="N167" i="2"/>
  <c r="V166" i="2"/>
  <c r="P166" i="2"/>
  <c r="E166" i="2"/>
  <c r="C166" i="2"/>
  <c r="N166" i="2"/>
  <c r="V165" i="2"/>
  <c r="P165" i="2"/>
  <c r="E165" i="2"/>
  <c r="C165" i="2"/>
  <c r="N165" i="2"/>
  <c r="V164" i="2"/>
  <c r="P164" i="2"/>
  <c r="E164" i="2"/>
  <c r="C164" i="2"/>
  <c r="N164" i="2"/>
  <c r="V163" i="2"/>
  <c r="P163" i="2"/>
  <c r="E163" i="2"/>
  <c r="C163" i="2"/>
  <c r="N163" i="2"/>
  <c r="V162" i="2"/>
  <c r="P162" i="2"/>
  <c r="E162" i="2"/>
  <c r="C162" i="2"/>
  <c r="N162" i="2"/>
  <c r="V161" i="2"/>
  <c r="P161" i="2"/>
  <c r="E161" i="2"/>
  <c r="C161" i="2"/>
  <c r="N161" i="2"/>
  <c r="V160" i="2"/>
  <c r="P160" i="2"/>
  <c r="E160" i="2"/>
  <c r="C160" i="2"/>
  <c r="N160" i="2"/>
  <c r="V159" i="2"/>
  <c r="P159" i="2"/>
  <c r="E159" i="2"/>
  <c r="C159" i="2"/>
  <c r="N159" i="2"/>
  <c r="V158" i="2"/>
  <c r="P158" i="2"/>
  <c r="E158" i="2"/>
  <c r="C158" i="2"/>
  <c r="N158" i="2"/>
  <c r="V157" i="2"/>
  <c r="P157" i="2"/>
  <c r="E157" i="2"/>
  <c r="C157" i="2"/>
  <c r="N157" i="2"/>
  <c r="V156" i="2"/>
  <c r="P156" i="2"/>
  <c r="E156" i="2"/>
  <c r="C156" i="2"/>
  <c r="N156" i="2"/>
  <c r="V155" i="2"/>
  <c r="P155" i="2"/>
  <c r="E155" i="2"/>
  <c r="C155" i="2"/>
  <c r="N155" i="2"/>
  <c r="V154" i="2"/>
  <c r="P154" i="2"/>
  <c r="E154" i="2"/>
  <c r="C154" i="2"/>
  <c r="N154" i="2"/>
  <c r="V153" i="2"/>
  <c r="P153" i="2"/>
  <c r="E153" i="2"/>
  <c r="C153" i="2"/>
  <c r="N153" i="2"/>
  <c r="V152" i="2"/>
  <c r="P152" i="2"/>
  <c r="E152" i="2"/>
  <c r="C152" i="2"/>
  <c r="N152" i="2"/>
  <c r="V151" i="2"/>
  <c r="P151" i="2"/>
  <c r="E151" i="2"/>
  <c r="C151" i="2"/>
  <c r="N151" i="2"/>
  <c r="V150" i="2"/>
  <c r="P150" i="2"/>
  <c r="E150" i="2"/>
  <c r="C150" i="2"/>
  <c r="N150" i="2"/>
  <c r="V149" i="2"/>
  <c r="P149" i="2"/>
  <c r="E149" i="2"/>
  <c r="C149" i="2"/>
  <c r="N149" i="2"/>
  <c r="V148" i="2"/>
  <c r="P148" i="2"/>
  <c r="E148" i="2"/>
  <c r="C148" i="2"/>
  <c r="N148" i="2"/>
  <c r="V147" i="2"/>
  <c r="P147" i="2"/>
  <c r="E147" i="2"/>
  <c r="C147" i="2"/>
  <c r="N147" i="2"/>
  <c r="V146" i="2"/>
  <c r="P146" i="2"/>
  <c r="E146" i="2"/>
  <c r="C146" i="2"/>
  <c r="N146" i="2"/>
  <c r="V145" i="2"/>
  <c r="P145" i="2"/>
  <c r="E145" i="2"/>
  <c r="C145" i="2"/>
  <c r="N145" i="2"/>
  <c r="V144" i="2"/>
  <c r="P144" i="2"/>
  <c r="E144" i="2"/>
  <c r="C144" i="2"/>
  <c r="N144" i="2"/>
  <c r="V143" i="2"/>
  <c r="P143" i="2"/>
  <c r="E143" i="2"/>
  <c r="C143" i="2"/>
  <c r="N143" i="2"/>
  <c r="V142" i="2"/>
  <c r="P142" i="2"/>
  <c r="E142" i="2"/>
  <c r="C142" i="2"/>
  <c r="N142" i="2"/>
  <c r="V141" i="2"/>
  <c r="P141" i="2"/>
  <c r="E141" i="2"/>
  <c r="C141" i="2"/>
  <c r="N141" i="2"/>
  <c r="V140" i="2"/>
  <c r="P140" i="2"/>
  <c r="E140" i="2"/>
  <c r="C140" i="2"/>
  <c r="N140" i="2"/>
  <c r="V139" i="2"/>
  <c r="P139" i="2"/>
  <c r="E139" i="2"/>
  <c r="C139" i="2"/>
  <c r="N139" i="2"/>
  <c r="V138" i="2"/>
  <c r="P138" i="2"/>
  <c r="E138" i="2"/>
  <c r="C138" i="2"/>
  <c r="N138" i="2"/>
  <c r="V137" i="2"/>
  <c r="P137" i="2"/>
  <c r="E137" i="2"/>
  <c r="C137" i="2"/>
  <c r="N137" i="2"/>
  <c r="V136" i="2"/>
  <c r="P136" i="2"/>
  <c r="E136" i="2"/>
  <c r="C136" i="2"/>
  <c r="N136" i="2"/>
  <c r="V135" i="2"/>
  <c r="P135" i="2"/>
  <c r="E135" i="2"/>
  <c r="C135" i="2"/>
  <c r="N135" i="2"/>
  <c r="V134" i="2"/>
  <c r="P134" i="2"/>
  <c r="E134" i="2"/>
  <c r="C134" i="2"/>
  <c r="N134" i="2"/>
  <c r="V133" i="2"/>
  <c r="P133" i="2"/>
  <c r="E133" i="2"/>
  <c r="C133" i="2"/>
  <c r="N133" i="2"/>
  <c r="V132" i="2"/>
  <c r="P132" i="2"/>
  <c r="E132" i="2"/>
  <c r="C132" i="2"/>
  <c r="N132" i="2"/>
  <c r="V131" i="2"/>
  <c r="P131" i="2"/>
  <c r="E131" i="2"/>
  <c r="C131" i="2"/>
  <c r="N131" i="2"/>
  <c r="V130" i="2"/>
  <c r="P130" i="2"/>
  <c r="E130" i="2"/>
  <c r="C130" i="2"/>
  <c r="N130" i="2"/>
  <c r="V129" i="2"/>
  <c r="P129" i="2"/>
  <c r="E129" i="2"/>
  <c r="C129" i="2"/>
  <c r="N129" i="2"/>
  <c r="V128" i="2"/>
  <c r="P128" i="2"/>
  <c r="E128" i="2"/>
  <c r="C128" i="2"/>
  <c r="N128" i="2"/>
  <c r="V127" i="2"/>
  <c r="P127" i="2"/>
  <c r="E127" i="2"/>
  <c r="C127" i="2"/>
  <c r="N127" i="2"/>
  <c r="V126" i="2"/>
  <c r="P126" i="2"/>
  <c r="E126" i="2"/>
  <c r="C126" i="2"/>
  <c r="N126" i="2"/>
  <c r="V125" i="2"/>
  <c r="P125" i="2"/>
  <c r="E125" i="2"/>
  <c r="C125" i="2"/>
  <c r="N125" i="2"/>
  <c r="V124" i="2"/>
  <c r="P124" i="2"/>
  <c r="E124" i="2"/>
  <c r="C124" i="2"/>
  <c r="N124" i="2"/>
  <c r="V123" i="2"/>
  <c r="P123" i="2"/>
  <c r="E123" i="2"/>
  <c r="C123" i="2"/>
  <c r="N123" i="2"/>
  <c r="V122" i="2"/>
  <c r="P122" i="2"/>
  <c r="E122" i="2"/>
  <c r="C122" i="2"/>
  <c r="N122" i="2"/>
  <c r="V121" i="2"/>
  <c r="P121" i="2"/>
  <c r="E121" i="2"/>
  <c r="C121" i="2"/>
  <c r="N121" i="2"/>
  <c r="V120" i="2"/>
  <c r="P120" i="2"/>
  <c r="E120" i="2"/>
  <c r="C120" i="2"/>
  <c r="N120" i="2"/>
  <c r="V119" i="2"/>
  <c r="P119" i="2"/>
  <c r="E119" i="2"/>
  <c r="C119" i="2"/>
  <c r="N119" i="2"/>
  <c r="V118" i="2"/>
  <c r="P118" i="2"/>
  <c r="E118" i="2"/>
  <c r="C118" i="2"/>
  <c r="N118" i="2"/>
  <c r="V117" i="2"/>
  <c r="P117" i="2"/>
  <c r="E117" i="2"/>
  <c r="C117" i="2"/>
  <c r="N117" i="2"/>
  <c r="V116" i="2"/>
  <c r="P116" i="2"/>
  <c r="E116" i="2"/>
  <c r="C116" i="2"/>
  <c r="N116" i="2"/>
  <c r="V115" i="2"/>
  <c r="P115" i="2"/>
  <c r="E115" i="2"/>
  <c r="C115" i="2"/>
  <c r="N115" i="2"/>
  <c r="V114" i="2"/>
  <c r="P114" i="2"/>
  <c r="E114" i="2"/>
  <c r="C114" i="2"/>
  <c r="N114" i="2"/>
  <c r="V113" i="2"/>
  <c r="P113" i="2"/>
  <c r="E113" i="2"/>
  <c r="C113" i="2"/>
  <c r="N113" i="2"/>
  <c r="V112" i="2"/>
  <c r="P112" i="2"/>
  <c r="E112" i="2"/>
  <c r="C112" i="2"/>
  <c r="N112" i="2"/>
  <c r="V111" i="2"/>
  <c r="P111" i="2"/>
  <c r="E111" i="2"/>
  <c r="C111" i="2"/>
  <c r="N111" i="2"/>
  <c r="V110" i="2"/>
  <c r="P110" i="2"/>
  <c r="E110" i="2"/>
  <c r="C110" i="2"/>
  <c r="N110" i="2"/>
  <c r="V109" i="2"/>
  <c r="P109" i="2"/>
  <c r="E109" i="2"/>
  <c r="C109" i="2"/>
  <c r="N109" i="2"/>
  <c r="V108" i="2"/>
  <c r="P108" i="2"/>
  <c r="E108" i="2"/>
  <c r="C108" i="2"/>
  <c r="N108" i="2"/>
  <c r="V107" i="2"/>
  <c r="P107" i="2"/>
  <c r="E107" i="2"/>
  <c r="C107" i="2"/>
  <c r="N107" i="2"/>
  <c r="V106" i="2"/>
  <c r="P106" i="2"/>
  <c r="E106" i="2"/>
  <c r="C106" i="2"/>
  <c r="N106" i="2"/>
  <c r="V105" i="2"/>
  <c r="P105" i="2"/>
  <c r="E105" i="2"/>
  <c r="C105" i="2"/>
  <c r="N105" i="2"/>
  <c r="V104" i="2"/>
  <c r="P104" i="2"/>
  <c r="E104" i="2"/>
  <c r="C104" i="2"/>
  <c r="N104" i="2"/>
  <c r="V103" i="2"/>
  <c r="P103" i="2"/>
  <c r="E103" i="2"/>
  <c r="C103" i="2"/>
  <c r="N103" i="2"/>
  <c r="V102" i="2"/>
  <c r="P102" i="2"/>
  <c r="E102" i="2"/>
  <c r="C102" i="2"/>
  <c r="N102" i="2"/>
  <c r="V101" i="2"/>
  <c r="P101" i="2"/>
  <c r="E101" i="2"/>
  <c r="C101" i="2"/>
  <c r="N101" i="2"/>
  <c r="V100" i="2"/>
  <c r="P100" i="2"/>
  <c r="E100" i="2"/>
  <c r="C100" i="2"/>
  <c r="N100" i="2"/>
  <c r="V99" i="2"/>
  <c r="P99" i="2"/>
  <c r="E99" i="2"/>
  <c r="C99" i="2"/>
  <c r="N99" i="2"/>
  <c r="V98" i="2"/>
  <c r="P98" i="2"/>
  <c r="E98" i="2"/>
  <c r="C98" i="2"/>
  <c r="N98" i="2"/>
  <c r="V97" i="2"/>
  <c r="P97" i="2"/>
  <c r="E97" i="2"/>
  <c r="C97" i="2"/>
  <c r="N97" i="2"/>
  <c r="V96" i="2"/>
  <c r="P96" i="2"/>
  <c r="E96" i="2"/>
  <c r="C96" i="2"/>
  <c r="N96" i="2"/>
  <c r="V95" i="2"/>
  <c r="P95" i="2"/>
  <c r="E95" i="2"/>
  <c r="C95" i="2"/>
  <c r="N95" i="2"/>
  <c r="V94" i="2"/>
  <c r="P94" i="2"/>
  <c r="E94" i="2"/>
  <c r="C94" i="2"/>
  <c r="N94" i="2"/>
  <c r="V93" i="2"/>
  <c r="P93" i="2"/>
  <c r="E93" i="2"/>
  <c r="C93" i="2"/>
  <c r="N93" i="2"/>
  <c r="V92" i="2"/>
  <c r="P92" i="2"/>
  <c r="E92" i="2"/>
  <c r="C92" i="2"/>
  <c r="N92" i="2"/>
  <c r="V91" i="2"/>
  <c r="P91" i="2"/>
  <c r="E91" i="2"/>
  <c r="C91" i="2"/>
  <c r="N91" i="2"/>
  <c r="V90" i="2"/>
  <c r="P90" i="2"/>
  <c r="E90" i="2"/>
  <c r="C90" i="2"/>
  <c r="N90" i="2"/>
  <c r="V89" i="2"/>
  <c r="P89" i="2"/>
  <c r="E89" i="2"/>
  <c r="C89" i="2"/>
  <c r="N89" i="2"/>
  <c r="V88" i="2"/>
  <c r="P88" i="2"/>
  <c r="E88" i="2"/>
  <c r="C88" i="2"/>
  <c r="N88" i="2"/>
  <c r="V87" i="2"/>
  <c r="P87" i="2"/>
  <c r="E87" i="2"/>
  <c r="C87" i="2"/>
  <c r="N87" i="2"/>
  <c r="V86" i="2"/>
  <c r="P86" i="2"/>
  <c r="E86" i="2"/>
  <c r="C86" i="2"/>
  <c r="N86" i="2"/>
  <c r="V85" i="2"/>
  <c r="P85" i="2"/>
  <c r="E85" i="2"/>
  <c r="C85" i="2"/>
  <c r="N85" i="2"/>
  <c r="V84" i="2"/>
  <c r="P84" i="2"/>
  <c r="E84" i="2"/>
  <c r="C84" i="2"/>
  <c r="N84" i="2"/>
  <c r="V83" i="2"/>
  <c r="P83" i="2"/>
  <c r="E83" i="2"/>
  <c r="C83" i="2"/>
  <c r="N83" i="2"/>
  <c r="V82" i="2"/>
  <c r="P82" i="2"/>
  <c r="E82" i="2"/>
  <c r="C82" i="2"/>
  <c r="N82" i="2"/>
  <c r="V81" i="2"/>
  <c r="P81" i="2"/>
  <c r="E81" i="2"/>
  <c r="C81" i="2"/>
  <c r="N81" i="2"/>
  <c r="V80" i="2"/>
  <c r="P80" i="2"/>
  <c r="E80" i="2"/>
  <c r="C80" i="2"/>
  <c r="N80" i="2"/>
  <c r="V79" i="2"/>
  <c r="P79" i="2"/>
  <c r="E79" i="2"/>
  <c r="C79" i="2"/>
  <c r="N79" i="2"/>
  <c r="V78" i="2"/>
  <c r="P78" i="2"/>
  <c r="E78" i="2"/>
  <c r="C78" i="2"/>
  <c r="N78" i="2"/>
  <c r="V77" i="2"/>
  <c r="P77" i="2"/>
  <c r="E77" i="2"/>
  <c r="C77" i="2"/>
  <c r="N77" i="2"/>
  <c r="V76" i="2"/>
  <c r="P76" i="2"/>
  <c r="E76" i="2"/>
  <c r="C76" i="2"/>
  <c r="N76" i="2"/>
  <c r="V75" i="2"/>
  <c r="P75" i="2"/>
  <c r="E75" i="2"/>
  <c r="C75" i="2"/>
  <c r="N75" i="2"/>
  <c r="V74" i="2"/>
  <c r="P74" i="2"/>
  <c r="E74" i="2"/>
  <c r="C74" i="2"/>
  <c r="N74" i="2"/>
  <c r="V73" i="2"/>
  <c r="P73" i="2"/>
  <c r="E73" i="2"/>
  <c r="C73" i="2"/>
  <c r="N73" i="2"/>
  <c r="V72" i="2"/>
  <c r="P72" i="2"/>
  <c r="E72" i="2"/>
  <c r="C72" i="2"/>
  <c r="N72" i="2"/>
  <c r="V71" i="2"/>
  <c r="P71" i="2"/>
  <c r="E71" i="2"/>
  <c r="C71" i="2"/>
  <c r="N71" i="2"/>
  <c r="V70" i="2"/>
  <c r="P70" i="2"/>
  <c r="E70" i="2"/>
  <c r="C70" i="2"/>
  <c r="N70" i="2"/>
  <c r="V69" i="2"/>
  <c r="P69" i="2"/>
  <c r="E69" i="2"/>
  <c r="C69" i="2"/>
  <c r="N69" i="2"/>
  <c r="V68" i="2"/>
  <c r="P68" i="2"/>
  <c r="E68" i="2"/>
  <c r="C68" i="2"/>
  <c r="N68" i="2"/>
  <c r="V67" i="2"/>
  <c r="P67" i="2"/>
  <c r="E67" i="2"/>
  <c r="C67" i="2"/>
  <c r="N67" i="2"/>
  <c r="V66" i="2"/>
  <c r="P66" i="2"/>
  <c r="E66" i="2"/>
  <c r="C66" i="2"/>
  <c r="N66" i="2"/>
  <c r="V65" i="2"/>
  <c r="P65" i="2"/>
  <c r="E65" i="2"/>
  <c r="C65" i="2"/>
  <c r="N65" i="2"/>
  <c r="V64" i="2"/>
  <c r="P64" i="2"/>
  <c r="E64" i="2"/>
  <c r="C64" i="2"/>
  <c r="N64" i="2"/>
  <c r="V63" i="2"/>
  <c r="P63" i="2"/>
  <c r="E63" i="2"/>
  <c r="C63" i="2"/>
  <c r="N63" i="2"/>
  <c r="V62" i="2"/>
  <c r="P62" i="2"/>
  <c r="E62" i="2"/>
  <c r="C62" i="2"/>
  <c r="N62" i="2"/>
  <c r="V61" i="2"/>
  <c r="P61" i="2"/>
  <c r="E61" i="2"/>
  <c r="C61" i="2"/>
  <c r="N61" i="2"/>
  <c r="V60" i="2"/>
  <c r="P60" i="2"/>
  <c r="E60" i="2"/>
  <c r="C60" i="2"/>
  <c r="N60" i="2"/>
  <c r="V59" i="2"/>
  <c r="P59" i="2"/>
  <c r="E59" i="2"/>
  <c r="C59" i="2"/>
  <c r="N59" i="2"/>
  <c r="V58" i="2"/>
  <c r="P58" i="2"/>
  <c r="E58" i="2"/>
  <c r="C58" i="2"/>
  <c r="N58" i="2"/>
  <c r="V57" i="2"/>
  <c r="P57" i="2"/>
  <c r="E57" i="2"/>
  <c r="C57" i="2"/>
  <c r="N57" i="2"/>
  <c r="V56" i="2"/>
  <c r="P56" i="2"/>
  <c r="E56" i="2"/>
  <c r="C56" i="2"/>
  <c r="N56" i="2"/>
  <c r="V55" i="2"/>
  <c r="P55" i="2"/>
  <c r="E55" i="2"/>
  <c r="C55" i="2"/>
  <c r="N55" i="2"/>
  <c r="V54" i="2"/>
  <c r="P54" i="2"/>
  <c r="E54" i="2"/>
  <c r="C54" i="2"/>
  <c r="N54" i="2"/>
  <c r="V53" i="2"/>
  <c r="P53" i="2"/>
  <c r="E53" i="2"/>
  <c r="C53" i="2"/>
  <c r="N53" i="2"/>
  <c r="V52" i="2"/>
  <c r="P52" i="2"/>
  <c r="E52" i="2"/>
  <c r="C52" i="2"/>
  <c r="N52" i="2"/>
  <c r="V51" i="2"/>
  <c r="P51" i="2"/>
  <c r="E51" i="2"/>
  <c r="C51" i="2"/>
  <c r="N51" i="2"/>
  <c r="V50" i="2"/>
  <c r="P50" i="2"/>
  <c r="E50" i="2"/>
  <c r="C50" i="2"/>
  <c r="N50" i="2"/>
  <c r="V49" i="2"/>
  <c r="P49" i="2"/>
  <c r="E49" i="2"/>
  <c r="C49" i="2"/>
  <c r="N49" i="2"/>
  <c r="V48" i="2"/>
  <c r="P48" i="2"/>
  <c r="E48" i="2"/>
  <c r="C48" i="2"/>
  <c r="N48" i="2"/>
  <c r="V47" i="2"/>
  <c r="P47" i="2"/>
  <c r="E47" i="2"/>
  <c r="C47" i="2"/>
  <c r="N47" i="2"/>
  <c r="V46" i="2"/>
  <c r="P46" i="2"/>
  <c r="E46" i="2"/>
  <c r="C46" i="2"/>
  <c r="N46" i="2"/>
  <c r="V45" i="2"/>
  <c r="P45" i="2"/>
  <c r="E45" i="2"/>
  <c r="C45" i="2"/>
  <c r="N45" i="2"/>
  <c r="V44" i="2"/>
  <c r="P44" i="2"/>
  <c r="E44" i="2"/>
  <c r="C44" i="2"/>
  <c r="N44" i="2"/>
  <c r="V43" i="2"/>
  <c r="P43" i="2"/>
  <c r="E43" i="2"/>
  <c r="C43" i="2"/>
  <c r="N43" i="2"/>
  <c r="V42" i="2"/>
  <c r="P42" i="2"/>
  <c r="E42" i="2"/>
  <c r="C42" i="2"/>
  <c r="N42" i="2"/>
  <c r="V41" i="2"/>
  <c r="P41" i="2"/>
  <c r="E41" i="2"/>
  <c r="C41" i="2"/>
  <c r="N41" i="2"/>
  <c r="V40" i="2"/>
  <c r="P40" i="2"/>
  <c r="E40" i="2"/>
  <c r="C40" i="2"/>
  <c r="N40" i="2"/>
  <c r="V39" i="2"/>
  <c r="P39" i="2"/>
  <c r="E39" i="2"/>
  <c r="C39" i="2"/>
  <c r="N39" i="2"/>
  <c r="V38" i="2"/>
  <c r="P38" i="2"/>
  <c r="E38" i="2"/>
  <c r="C38" i="2"/>
  <c r="N38" i="2"/>
  <c r="V37" i="2"/>
  <c r="P37" i="2"/>
  <c r="E37" i="2"/>
  <c r="C37" i="2"/>
  <c r="N37" i="2"/>
  <c r="V36" i="2"/>
  <c r="P36" i="2"/>
  <c r="E36" i="2"/>
  <c r="C36" i="2"/>
  <c r="N36" i="2"/>
  <c r="V35" i="2"/>
  <c r="P35" i="2"/>
  <c r="E35" i="2"/>
  <c r="C35" i="2"/>
  <c r="N35" i="2"/>
  <c r="V34" i="2"/>
  <c r="P34" i="2"/>
  <c r="E34" i="2"/>
  <c r="C34" i="2"/>
  <c r="N34" i="2"/>
  <c r="V33" i="2"/>
  <c r="P33" i="2"/>
  <c r="E33" i="2"/>
  <c r="C33" i="2"/>
  <c r="N33" i="2"/>
  <c r="V32" i="2"/>
  <c r="P32" i="2"/>
  <c r="E32" i="2"/>
  <c r="C32" i="2"/>
  <c r="N32" i="2"/>
  <c r="V31" i="2"/>
  <c r="P31" i="2"/>
  <c r="E31" i="2"/>
  <c r="C31" i="2"/>
  <c r="N31" i="2"/>
  <c r="V30" i="2"/>
  <c r="P30" i="2"/>
  <c r="E30" i="2"/>
  <c r="C30" i="2"/>
  <c r="N30" i="2"/>
  <c r="V29" i="2"/>
  <c r="P29" i="2"/>
  <c r="E29" i="2"/>
  <c r="C29" i="2"/>
  <c r="N29" i="2"/>
  <c r="V28" i="2"/>
  <c r="P28" i="2"/>
  <c r="E28" i="2"/>
  <c r="C28" i="2"/>
  <c r="N28" i="2"/>
  <c r="V27" i="2"/>
  <c r="P27" i="2"/>
  <c r="E27" i="2"/>
  <c r="C27" i="2"/>
  <c r="N27" i="2"/>
  <c r="V26" i="2"/>
  <c r="P26" i="2"/>
  <c r="E26" i="2"/>
  <c r="C26" i="2"/>
  <c r="N26" i="2"/>
  <c r="V25" i="2"/>
  <c r="P25" i="2"/>
  <c r="E25" i="2"/>
  <c r="C25" i="2"/>
  <c r="N25" i="2"/>
  <c r="V24" i="2"/>
  <c r="P24" i="2"/>
  <c r="E24" i="2"/>
  <c r="C24" i="2"/>
  <c r="N24" i="2"/>
  <c r="V23" i="2"/>
  <c r="P23" i="2"/>
  <c r="E23" i="2"/>
  <c r="C23" i="2"/>
  <c r="N23" i="2"/>
  <c r="V22" i="2"/>
  <c r="P22" i="2"/>
  <c r="E22" i="2"/>
  <c r="C22" i="2"/>
  <c r="N22" i="2"/>
  <c r="V21" i="2"/>
  <c r="P21" i="2"/>
  <c r="E21" i="2"/>
  <c r="C21" i="2"/>
  <c r="N21" i="2"/>
  <c r="V20" i="2"/>
  <c r="P20" i="2"/>
  <c r="E20" i="2"/>
  <c r="C20" i="2"/>
  <c r="N20" i="2"/>
  <c r="V19" i="2"/>
  <c r="P19" i="2"/>
  <c r="E19" i="2"/>
  <c r="C19" i="2"/>
  <c r="N19" i="2"/>
  <c r="V18" i="2"/>
  <c r="P18" i="2"/>
  <c r="E18" i="2"/>
  <c r="C18" i="2"/>
  <c r="N18" i="2"/>
  <c r="V17" i="2"/>
  <c r="P17" i="2"/>
  <c r="E17" i="2"/>
  <c r="C17" i="2"/>
  <c r="N17" i="2"/>
  <c r="V16" i="2"/>
  <c r="P16" i="2"/>
  <c r="E16" i="2"/>
  <c r="C16" i="2"/>
  <c r="N16" i="2"/>
  <c r="V15" i="2"/>
  <c r="P15" i="2"/>
  <c r="E15" i="2"/>
  <c r="C15" i="2"/>
  <c r="N15" i="2"/>
  <c r="V14" i="2"/>
  <c r="P14" i="2"/>
  <c r="E14" i="2"/>
  <c r="C14" i="2"/>
  <c r="N14" i="2"/>
  <c r="V13" i="2"/>
  <c r="P13" i="2"/>
  <c r="E13" i="2"/>
  <c r="C13" i="2"/>
  <c r="N13" i="2"/>
  <c r="V12" i="2"/>
  <c r="P12" i="2"/>
  <c r="E12" i="2"/>
  <c r="C12" i="2"/>
  <c r="N12" i="2"/>
  <c r="V11" i="2"/>
  <c r="P11" i="2"/>
  <c r="E11" i="2"/>
  <c r="C11" i="2"/>
  <c r="N11" i="2"/>
  <c r="V10" i="2"/>
  <c r="P10" i="2"/>
  <c r="E10" i="2"/>
  <c r="C10" i="2"/>
  <c r="N10" i="2"/>
  <c r="V9" i="2"/>
  <c r="P9" i="2"/>
  <c r="E9" i="2"/>
  <c r="C9" i="2"/>
  <c r="N9" i="2"/>
  <c r="V8" i="2"/>
  <c r="P8" i="2"/>
  <c r="E8" i="2"/>
  <c r="C8" i="2"/>
  <c r="N8" i="2"/>
  <c r="V7" i="2"/>
  <c r="P7" i="2"/>
  <c r="E7" i="2"/>
  <c r="C7" i="2"/>
  <c r="N7" i="2"/>
  <c r="V6" i="2"/>
  <c r="P6" i="2"/>
  <c r="E6" i="2"/>
  <c r="C6" i="2"/>
  <c r="N6" i="2"/>
  <c r="V5" i="2"/>
  <c r="P5" i="2"/>
  <c r="E5" i="2"/>
  <c r="C5" i="2"/>
  <c r="N5" i="2"/>
  <c r="V4" i="2"/>
  <c r="P4" i="2"/>
  <c r="E4" i="2"/>
  <c r="C4" i="2"/>
  <c r="N4" i="2"/>
  <c r="V3" i="2"/>
  <c r="P3" i="2"/>
  <c r="E3" i="2"/>
  <c r="C3" i="2"/>
  <c r="N3" i="2"/>
  <c r="V2" i="2"/>
  <c r="P2" i="2"/>
  <c r="E2" i="2"/>
  <c r="C2" i="2"/>
  <c r="N2" i="2"/>
</calcChain>
</file>

<file path=xl/sharedStrings.xml><?xml version="1.0" encoding="utf-8"?>
<sst xmlns="http://schemas.openxmlformats.org/spreadsheetml/2006/main" count="17554" uniqueCount="110">
  <si>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</si>
  <si>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</si>
  <si>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</si>
  <si>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</si>
  <si>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</si>
  <si>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</si>
  <si>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</si>
  <si>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</si>
  <si>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</si>
  <si>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</si>
  <si>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</si>
  <si>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</si>
  <si>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</si>
  <si>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</si>
  <si>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</si>
  <si>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</si>
  <si>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</si>
  <si>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</si>
  <si>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</si>
  <si>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</si>
  <si>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</si>
  <si>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</si>
  <si>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</si>
  <si>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</si>
  <si>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</si>
  <si>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</si>
  <si>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</si>
  <si>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</si>
  <si>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</si>
  <si>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</si>
  <si>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</si>
  <si>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</si>
  <si>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</si>
  <si>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_x001B_High School</t>
  </si>
  <si>
    <t>10+ Miles</t>
  </si>
  <si>
    <t>Skilled M&amp;anual</t>
  </si>
  <si>
    <t>Bachelors_x000C_</t>
  </si>
  <si>
    <t>Graduate Degree</t>
  </si>
  <si>
    <t>Professi#onal</t>
  </si>
  <si>
    <t>Hi_x001B_gh School</t>
  </si>
  <si>
    <t>Partial College_x000C_</t>
  </si>
  <si>
    <t>Pac ific</t>
  </si>
  <si>
    <t>pacific</t>
  </si>
  <si>
    <t>europe</t>
  </si>
  <si>
    <t>North America</t>
  </si>
  <si>
    <t>north america</t>
  </si>
  <si>
    <t>NorthAmerica</t>
  </si>
  <si>
    <t>Eur ope</t>
  </si>
  <si>
    <t>North america</t>
  </si>
  <si>
    <t>North  America</t>
  </si>
  <si>
    <t>Cl&amp;erical</t>
  </si>
  <si>
    <t>Marital Status (Substituted)</t>
  </si>
  <si>
    <t>Gender (Substituted)</t>
  </si>
  <si>
    <t>Education(Cleaned)</t>
  </si>
  <si>
    <t>Commute Distance per day</t>
  </si>
  <si>
    <t>Purchase  Date</t>
  </si>
  <si>
    <t>D</t>
  </si>
  <si>
    <t>Brand</t>
  </si>
  <si>
    <t>Royal Enfield</t>
  </si>
  <si>
    <t>Honda</t>
  </si>
  <si>
    <t>Suzuki</t>
  </si>
  <si>
    <t>Kawasaki</t>
  </si>
  <si>
    <t>KTM</t>
  </si>
  <si>
    <t>Bajaj</t>
  </si>
  <si>
    <t>Triumph</t>
  </si>
  <si>
    <t>Piaggio</t>
  </si>
  <si>
    <t>Aprillia</t>
  </si>
  <si>
    <t>SYM</t>
  </si>
  <si>
    <t>Brands</t>
  </si>
  <si>
    <t>Income (in USD)</t>
  </si>
  <si>
    <t>Fuel</t>
  </si>
  <si>
    <t>Petrol</t>
  </si>
  <si>
    <t>Electric</t>
  </si>
  <si>
    <t>National</t>
  </si>
  <si>
    <t>GBS</t>
  </si>
  <si>
    <t>Index</t>
  </si>
  <si>
    <t>Diana</t>
  </si>
  <si>
    <t>Kalisa</t>
  </si>
  <si>
    <t>WPS</t>
  </si>
  <si>
    <t>Retailer's name</t>
  </si>
  <si>
    <t>Production Cost (in USD)</t>
  </si>
  <si>
    <t>Age of the buyer</t>
  </si>
  <si>
    <t>Age of the buyer ( Filled)</t>
  </si>
  <si>
    <t>Profit</t>
  </si>
  <si>
    <t>Profit Margin</t>
  </si>
  <si>
    <t>Row Labels</t>
  </si>
  <si>
    <t>Price(in USD)</t>
  </si>
  <si>
    <t>Sum of Price(in USD)</t>
  </si>
  <si>
    <t>Total Sales</t>
  </si>
  <si>
    <t>Total Number of Sales</t>
  </si>
  <si>
    <t>Profit Average</t>
  </si>
  <si>
    <t>Total Revenue</t>
  </si>
  <si>
    <t>Sum of Production Cost (in USD)</t>
  </si>
  <si>
    <t>Total Production Cost</t>
  </si>
  <si>
    <t>2022</t>
  </si>
  <si>
    <t>2023</t>
  </si>
  <si>
    <t>Revenue</t>
  </si>
  <si>
    <t>Sales by Brands</t>
  </si>
  <si>
    <t>Sales 2022</t>
  </si>
  <si>
    <t>Sales 2023</t>
  </si>
  <si>
    <t>Years</t>
  </si>
  <si>
    <t>Sales</t>
  </si>
  <si>
    <t>Price of bike</t>
  </si>
  <si>
    <t xml:space="preserve">Profit </t>
  </si>
  <si>
    <t>1. Line chart for analysing the sales trend over time</t>
  </si>
  <si>
    <t>2. Column chart for analysing the sales as per the region</t>
  </si>
  <si>
    <t>3. Bar chart for analysing the selling price and production cost</t>
  </si>
  <si>
    <t>4. Scatter plot for price vs profit</t>
  </si>
  <si>
    <t>5. Pie chart for analysing the sales by each retailer</t>
  </si>
  <si>
    <t>Fuel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</si>
</sst>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10"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Calibri"/>
      <scheme val="minor"/>
    </font>
    <font>
      <sz val="11"/>
      <color theme="1"/>
      <name val="Calibri"/>
    </font>
    <font>
      <u/>
      <sz val="11"/>
      <color theme="1"/>
      <name val="Calibri"/>
    </font>
    <font>
      <sz val="11"/>
      <color theme="1"/>
      <name val="Cambria"/>
      <family val="1"/>
    </font>
    <font>
      <b/>
      <sz val="11"/>
      <color theme="0"/>
      <name val="Cambria"/>
      <family val="1"/>
    </font>
    <font>
      <b/>
      <sz val="11"/>
      <color theme="1"/>
      <name val="Cambria"/>
      <family val="1"/>
    </font>
    <font>
      <b/>
      <sz val="12"/>
      <color theme="1"/>
      <name val="Cambria"/>
      <family val="1"/>
    </font>
  </fonts>
  <fills count="6">
    <fill>
      <patternFill patternType="none"/>
    </fill>
    <fill>
      <patternFill patternType="gray125"/>
    </fill>
    <fill>
      <patternFill patternType="solid">
        <fgColor theme="4" tint="-0.499984740745262"/>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3" fillId="0" borderId="0" xfId="0" applyFont="1"/>
    <xf numFmtId="164" fontId="4" fillId="0" borderId="0" xfId="0" applyNumberFormat="1" applyFont="1"/>
    <xf numFmtId="0" fontId="1" fillId="0" borderId="0" xfId="0" applyFont="1"/>
    <xf numFmtId="0" fontId="5" fillId="0" borderId="0" xfId="0" applyFont="1"/>
    <xf numFmtId="0" fontId="6" fillId="0" borderId="0" xfId="0" applyFont="1" applyAlignment="1">
      <alignment horizontal="center" vertical="center"/>
    </xf>
    <xf numFmtId="164" fontId="6" fillId="0" borderId="0" xfId="0" applyNumberFormat="1" applyFont="1" applyAlignment="1">
      <alignment horizontal="center" vertical="center"/>
    </xf>
    <xf numFmtId="1" fontId="6" fillId="0" borderId="0" xfId="0" applyNumberFormat="1" applyFont="1" applyAlignment="1">
      <alignment horizontal="center" vertical="center"/>
    </xf>
    <xf numFmtId="14" fontId="6" fillId="0" borderId="0" xfId="0" applyNumberFormat="1" applyFont="1" applyAlignment="1">
      <alignment horizontal="center" vertical="center"/>
    </xf>
    <xf numFmtId="14" fontId="0" fillId="0" borderId="0" xfId="0" applyNumberFormat="1"/>
    <xf numFmtId="0" fontId="0" fillId="2" borderId="0" xfId="0" applyFill="1"/>
    <xf numFmtId="0" fontId="0" fillId="0" borderId="1" xfId="0" applyBorder="1"/>
    <xf numFmtId="0" fontId="0" fillId="0" borderId="1" xfId="0" pivotButton="1" applyBorder="1"/>
    <xf numFmtId="0" fontId="0" fillId="0" borderId="1" xfId="0" pivotButton="1" applyBorder="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vertical="center"/>
    </xf>
    <xf numFmtId="0" fontId="0" fillId="4" borderId="0" xfId="0" applyFill="1"/>
    <xf numFmtId="0" fontId="0" fillId="0" borderId="1" xfId="0" applyBorder="1" applyAlignment="1">
      <alignment horizontal="left"/>
    </xf>
    <xf numFmtId="0" fontId="0" fillId="0" borderId="1" xfId="0" pivotButton="1" applyBorder="1" applyAlignment="1">
      <alignment horizontal="center"/>
    </xf>
    <xf numFmtId="0" fontId="0" fillId="0" borderId="1" xfId="0" applyBorder="1" applyAlignment="1">
      <alignment horizontal="center"/>
    </xf>
    <xf numFmtId="0" fontId="0" fillId="0" borderId="1" xfId="0" applyBorder="1" applyAlignment="1">
      <alignment horizontal="left" indent="1"/>
    </xf>
    <xf numFmtId="165" fontId="0" fillId="0" borderId="1" xfId="0" applyNumberFormat="1" applyBorder="1"/>
    <xf numFmtId="165" fontId="0" fillId="0" borderId="1" xfId="0" applyNumberFormat="1" applyBorder="1" applyAlignment="1">
      <alignment horizontal="center" vertical="center"/>
    </xf>
    <xf numFmtId="0" fontId="9" fillId="5" borderId="0" xfId="0" applyFont="1" applyFill="1" applyAlignment="1">
      <alignment horizontal="center"/>
    </xf>
    <xf numFmtId="0" fontId="6" fillId="0" borderId="1" xfId="0" applyFont="1" applyBorder="1" applyAlignment="1">
      <alignment horizontal="center"/>
    </xf>
    <xf numFmtId="0" fontId="8" fillId="3" borderId="1" xfId="0" applyFont="1" applyFill="1" applyBorder="1" applyAlignment="1">
      <alignment horizontal="center" vertical="center"/>
    </xf>
    <xf numFmtId="0" fontId="6" fillId="0" borderId="2" xfId="0" applyFont="1" applyBorder="1" applyAlignment="1">
      <alignment horizontal="center"/>
    </xf>
    <xf numFmtId="0" fontId="6" fillId="0" borderId="3" xfId="0" applyFont="1" applyBorder="1" applyAlignment="1">
      <alignment horizontal="center"/>
    </xf>
    <xf numFmtId="0" fontId="7" fillId="2" borderId="1" xfId="0" applyFont="1" applyFill="1" applyBorder="1" applyAlignment="1">
      <alignment horizontal="center" vertical="center"/>
    </xf>
    <xf numFmtId="0" fontId="0" fillId="0" borderId="1" xfId="0" applyNumberFormat="1" applyBorder="1" applyAlignment="1">
      <alignment horizontal="center" vertical="center"/>
    </xf>
    <xf numFmtId="0" fontId="0" fillId="0" borderId="1" xfId="0" applyNumberFormat="1" applyBorder="1" applyAlignment="1">
      <alignment horizontal="center"/>
    </xf>
  </cellXfs>
  <cellStyles count="1">
    <cellStyle name="Normal" xfId="0" builtinId="0"/>
  </cellStyles>
  <dxfs count="22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vertical="center"/>
    </dxf>
    <dxf>
      <alignment vertical="center"/>
    </dxf>
    <dxf>
      <alignment vertical="center"/>
    </dxf>
    <dxf>
      <numFmt numFmtId="165" formatCode="_ * #,##0_ ;_ * \-#,##0_ ;_ * &quot;-&quot;??_ ;_ @_ "/>
    </dxf>
    <dxf>
      <numFmt numFmtId="165" formatCode="_ * #,##0_ ;_ * \-#,##0_ ;_ * &quot;-&quot;??_ ;_ @_ "/>
    </dxf>
    <dxf>
      <numFmt numFmtId="165" formatCode="_ * #,##0_ ;_ * \-#,##0_ ;_ * &quot;-&quot;??_ ;_ @_ "/>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vertical="center"/>
    </dxf>
    <dxf>
      <alignment vertical="center"/>
    </dxf>
    <dxf>
      <alignment vertical="center"/>
    </dxf>
    <dxf>
      <numFmt numFmtId="165" formatCode="_ * #,##0_ ;_ * \-#,##0_ ;_ * &quot;-&quot;??_ ;_ @_ "/>
    </dxf>
    <dxf>
      <numFmt numFmtId="165" formatCode="_ * #,##0_ ;_ * \-#,##0_ ;_ * &quot;-&quot;??_ ;_ @_ "/>
    </dxf>
    <dxf>
      <numFmt numFmtId="165" formatCode="_ * #,##0_ ;_ * \-#,##0_ ;_ * &quot;-&quot;??_ ;_ @_ "/>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alignment vertical="center"/>
    </dxf>
    <dxf>
      <alignment horizontal="center"/>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numFmt numFmtId="165" formatCode="_ * #,##0_ ;_ * \-#,##0_ ;_ * &quot;-&quot;??_ ;_ @_ "/>
    </dxf>
    <dxf>
      <numFmt numFmtId="165" formatCode="_ * #,##0_ ;_ * \-#,##0_ ;_ * &quot;-&quot;??_ ;_ @_ "/>
    </dxf>
    <dxf>
      <numFmt numFmtId="165" formatCode="_ * #,##0_ ;_ * \-#,##0_ ;_ * &quot;-&quot;??_ ;_ @_ "/>
    </dxf>
    <dxf>
      <alignment vertical="center"/>
    </dxf>
    <dxf>
      <alignment vertical="center"/>
    </dxf>
    <dxf>
      <alignment vertical="center"/>
    </dxf>
    <dxf>
      <alignment horizontal="center" indent="0"/>
    </dxf>
    <dxf>
      <alignment horizontal="center" indent="0"/>
    </dxf>
    <dxf>
      <alignment horizontal="center" indent="0"/>
    </dxf>
    <dxf>
      <font>
        <b val="0"/>
        <i val="0"/>
        <strike val="0"/>
        <condense val="0"/>
        <extend val="0"/>
        <outline val="0"/>
        <shadow val="0"/>
        <u val="none"/>
        <vertAlign val="baseline"/>
        <sz val="11"/>
        <color theme="1"/>
        <name val="Cambria"/>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t>Sales</a:t>
            </a:r>
            <a:r>
              <a:rPr lang="en-IN" b="1" u="sng"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Pivot!$B$8:$B$9</c:f>
              <c:strCache>
                <c:ptCount val="1"/>
                <c:pt idx="0">
                  <c:v>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Pivot!$A$10:$A$19</c:f>
              <c:strCache>
                <c:ptCount val="10"/>
                <c:pt idx="0">
                  <c:v>Aprillia</c:v>
                </c:pt>
                <c:pt idx="1">
                  <c:v>Bajaj</c:v>
                </c:pt>
                <c:pt idx="2">
                  <c:v>Honda</c:v>
                </c:pt>
                <c:pt idx="3">
                  <c:v>Kawasaki</c:v>
                </c:pt>
                <c:pt idx="4">
                  <c:v>KTM</c:v>
                </c:pt>
                <c:pt idx="5">
                  <c:v>Piaggio</c:v>
                </c:pt>
                <c:pt idx="6">
                  <c:v>Royal Enfield</c:v>
                </c:pt>
                <c:pt idx="7">
                  <c:v>Suzuki</c:v>
                </c:pt>
                <c:pt idx="8">
                  <c:v>SYM</c:v>
                </c:pt>
                <c:pt idx="9">
                  <c:v>Triumph</c:v>
                </c:pt>
              </c:strCache>
            </c:strRef>
          </c:cat>
          <c:val>
            <c:numRef>
              <c:f>Pivot!$B$10:$B$19</c:f>
              <c:numCache>
                <c:formatCode>General</c:formatCode>
                <c:ptCount val="10"/>
                <c:pt idx="0">
                  <c:v>189072</c:v>
                </c:pt>
                <c:pt idx="1">
                  <c:v>257040</c:v>
                </c:pt>
                <c:pt idx="2">
                  <c:v>240185</c:v>
                </c:pt>
                <c:pt idx="3">
                  <c:v>222902</c:v>
                </c:pt>
                <c:pt idx="4">
                  <c:v>170845</c:v>
                </c:pt>
                <c:pt idx="5">
                  <c:v>229880</c:v>
                </c:pt>
                <c:pt idx="6">
                  <c:v>257623</c:v>
                </c:pt>
                <c:pt idx="7">
                  <c:v>220206</c:v>
                </c:pt>
                <c:pt idx="8">
                  <c:v>190090</c:v>
                </c:pt>
                <c:pt idx="9">
                  <c:v>234217</c:v>
                </c:pt>
              </c:numCache>
            </c:numRef>
          </c:val>
          <c:smooth val="0"/>
          <c:extLst>
            <c:ext xmlns:c16="http://schemas.microsoft.com/office/drawing/2014/chart" uri="{C3380CC4-5D6E-409C-BE32-E72D297353CC}">
              <c16:uniqueId val="{00000000-31B9-41E8-92F8-1085DCB1463C}"/>
            </c:ext>
          </c:extLst>
        </c:ser>
        <c:ser>
          <c:idx val="1"/>
          <c:order val="1"/>
          <c:tx>
            <c:strRef>
              <c:f>Pivot!$C$8:$C$9</c:f>
              <c:strCache>
                <c:ptCount val="1"/>
                <c:pt idx="0">
                  <c:v>2023</c:v>
                </c:pt>
              </c:strCache>
            </c:strRef>
          </c:tx>
          <c:spPr>
            <a:ln w="28575" cap="rnd">
              <a:solidFill>
                <a:schemeClr val="accent2"/>
              </a:solidFill>
              <a:round/>
            </a:ln>
            <a:effectLst/>
          </c:spPr>
          <c:marker>
            <c:symbol val="none"/>
          </c:marker>
          <c:cat>
            <c:strRef>
              <c:f>Pivot!$A$10:$A$19</c:f>
              <c:strCache>
                <c:ptCount val="10"/>
                <c:pt idx="0">
                  <c:v>Aprillia</c:v>
                </c:pt>
                <c:pt idx="1">
                  <c:v>Bajaj</c:v>
                </c:pt>
                <c:pt idx="2">
                  <c:v>Honda</c:v>
                </c:pt>
                <c:pt idx="3">
                  <c:v>Kawasaki</c:v>
                </c:pt>
                <c:pt idx="4">
                  <c:v>KTM</c:v>
                </c:pt>
                <c:pt idx="5">
                  <c:v>Piaggio</c:v>
                </c:pt>
                <c:pt idx="6">
                  <c:v>Royal Enfield</c:v>
                </c:pt>
                <c:pt idx="7">
                  <c:v>Suzuki</c:v>
                </c:pt>
                <c:pt idx="8">
                  <c:v>SYM</c:v>
                </c:pt>
                <c:pt idx="9">
                  <c:v>Triumph</c:v>
                </c:pt>
              </c:strCache>
            </c:strRef>
          </c:cat>
          <c:val>
            <c:numRef>
              <c:f>Pivot!$C$10:$C$19</c:f>
              <c:numCache>
                <c:formatCode>General</c:formatCode>
                <c:ptCount val="10"/>
                <c:pt idx="0">
                  <c:v>259802</c:v>
                </c:pt>
                <c:pt idx="1">
                  <c:v>190688</c:v>
                </c:pt>
                <c:pt idx="2">
                  <c:v>171305</c:v>
                </c:pt>
                <c:pt idx="3">
                  <c:v>201070</c:v>
                </c:pt>
                <c:pt idx="4">
                  <c:v>194593</c:v>
                </c:pt>
                <c:pt idx="5">
                  <c:v>261569</c:v>
                </c:pt>
                <c:pt idx="6">
                  <c:v>304057</c:v>
                </c:pt>
                <c:pt idx="7">
                  <c:v>240218</c:v>
                </c:pt>
                <c:pt idx="8">
                  <c:v>240467</c:v>
                </c:pt>
                <c:pt idx="9">
                  <c:v>230608</c:v>
                </c:pt>
              </c:numCache>
            </c:numRef>
          </c:val>
          <c:smooth val="0"/>
          <c:extLst>
            <c:ext xmlns:c16="http://schemas.microsoft.com/office/drawing/2014/chart" uri="{C3380CC4-5D6E-409C-BE32-E72D297353CC}">
              <c16:uniqueId val="{00000001-FBCD-425C-B3E4-373B2B92C8DB}"/>
            </c:ext>
          </c:extLst>
        </c:ser>
        <c:dLbls>
          <c:showLegendKey val="0"/>
          <c:showVal val="0"/>
          <c:showCatName val="0"/>
          <c:showSerName val="0"/>
          <c:showPercent val="0"/>
          <c:showBubbleSize val="0"/>
        </c:dLbls>
        <c:marker val="1"/>
        <c:smooth val="0"/>
        <c:axId val="258017375"/>
        <c:axId val="258013535"/>
      </c:lineChart>
      <c:catAx>
        <c:axId val="25801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13535"/>
        <c:crosses val="autoZero"/>
        <c:auto val="1"/>
        <c:lblAlgn val="ctr"/>
        <c:lblOffset val="100"/>
        <c:noMultiLvlLbl val="0"/>
      </c:catAx>
      <c:valAx>
        <c:axId val="25801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1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315163993642536"/>
          <c:y val="0.10428679642518021"/>
          <c:w val="0.79189026152290132"/>
          <c:h val="0.72770592021736269"/>
        </c:manualLayout>
      </c:layout>
      <c:scatterChart>
        <c:scatterStyle val="lineMarker"/>
        <c:varyColors val="0"/>
        <c:ser>
          <c:idx val="0"/>
          <c:order val="0"/>
          <c:tx>
            <c:v>Price VS Profit</c:v>
          </c:tx>
          <c:spPr>
            <a:ln w="25400" cap="rnd">
              <a:noFill/>
              <a:round/>
            </a:ln>
            <a:effectLst/>
          </c:spPr>
          <c:marker>
            <c:symbol val="circle"/>
            <c:size val="5"/>
            <c:spPr>
              <a:solidFill>
                <a:schemeClr val="accent1"/>
              </a:solidFill>
              <a:ln w="9525">
                <a:solidFill>
                  <a:schemeClr val="accent1"/>
                </a:solidFill>
              </a:ln>
              <a:effectLst/>
            </c:spPr>
          </c:marker>
          <c:xVal>
            <c:numRef>
              <c:f>Pivot!$B$59:$B$68</c:f>
              <c:numCache>
                <c:formatCode>_ * #,##0_ ;_ * \-#,##0_ ;_ * "-"??_ ;_ @_ </c:formatCode>
                <c:ptCount val="10"/>
                <c:pt idx="0">
                  <c:v>448874</c:v>
                </c:pt>
                <c:pt idx="1">
                  <c:v>447728</c:v>
                </c:pt>
                <c:pt idx="2">
                  <c:v>411490</c:v>
                </c:pt>
                <c:pt idx="3">
                  <c:v>423972</c:v>
                </c:pt>
                <c:pt idx="4">
                  <c:v>365438</c:v>
                </c:pt>
                <c:pt idx="5">
                  <c:v>491449</c:v>
                </c:pt>
                <c:pt idx="6">
                  <c:v>561680</c:v>
                </c:pt>
                <c:pt idx="7">
                  <c:v>460424</c:v>
                </c:pt>
                <c:pt idx="8">
                  <c:v>430557</c:v>
                </c:pt>
                <c:pt idx="9">
                  <c:v>464825</c:v>
                </c:pt>
              </c:numCache>
            </c:numRef>
          </c:xVal>
          <c:yVal>
            <c:numRef>
              <c:f>Pivot!$C$59:$C$68</c:f>
              <c:numCache>
                <c:formatCode>_ * #,##0_ ;_ * \-#,##0_ ;_ * "-"??_ ;_ @_ </c:formatCode>
                <c:ptCount val="10"/>
                <c:pt idx="0">
                  <c:v>297557</c:v>
                </c:pt>
                <c:pt idx="1">
                  <c:v>294971</c:v>
                </c:pt>
                <c:pt idx="2">
                  <c:v>278505</c:v>
                </c:pt>
                <c:pt idx="3">
                  <c:v>286777</c:v>
                </c:pt>
                <c:pt idx="4">
                  <c:v>241363</c:v>
                </c:pt>
                <c:pt idx="5">
                  <c:v>327324</c:v>
                </c:pt>
                <c:pt idx="6">
                  <c:v>371074</c:v>
                </c:pt>
                <c:pt idx="7">
                  <c:v>306958</c:v>
                </c:pt>
                <c:pt idx="8">
                  <c:v>287915</c:v>
                </c:pt>
                <c:pt idx="9">
                  <c:v>309155</c:v>
                </c:pt>
              </c:numCache>
            </c:numRef>
          </c:yVal>
          <c:smooth val="0"/>
          <c:extLst>
            <c:ext xmlns:c16="http://schemas.microsoft.com/office/drawing/2014/chart" uri="{C3380CC4-5D6E-409C-BE32-E72D297353CC}">
              <c16:uniqueId val="{00000000-33ED-42FE-A6CC-7AA6D2AB6CC8}"/>
            </c:ext>
          </c:extLst>
        </c:ser>
        <c:dLbls>
          <c:showLegendKey val="0"/>
          <c:showVal val="0"/>
          <c:showCatName val="0"/>
          <c:showSerName val="0"/>
          <c:showPercent val="0"/>
          <c:showBubbleSize val="0"/>
        </c:dLbls>
        <c:axId val="188147439"/>
        <c:axId val="188163279"/>
      </c:scatterChart>
      <c:valAx>
        <c:axId val="188147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3279"/>
        <c:crosses val="autoZero"/>
        <c:crossBetween val="midCat"/>
      </c:valAx>
      <c:valAx>
        <c:axId val="18816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7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a:latin typeface="Cambria" panose="02040503050406030204" pitchFamily="18" charset="0"/>
                <a:ea typeface="Cambria" panose="02040503050406030204" pitchFamily="18" charset="0"/>
              </a:rPr>
              <a:t>Sales by each retailer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4999999999999997"/>
              <c:y val="-0.1234696704578594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6067027559055119"/>
              <c:y val="-0.16963291046952464"/>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8.7093175853018373E-2"/>
              <c:y val="-0.3011151210265383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dLbl>
          <c:idx val="0"/>
          <c:layout>
            <c:manualLayout>
              <c:x val="-0.16067027559055119"/>
              <c:y val="-0.16963291046952464"/>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8.7093175853018373E-2"/>
              <c:y val="-0.3011151210265383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dLbl>
          <c:idx val="0"/>
          <c:layout>
            <c:manualLayout>
              <c:x val="0.14999999999999997"/>
              <c:y val="-0.1234696704578594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99065547003271E-2"/>
          <c:y val="0.14419075576704921"/>
          <c:w val="0.79464388787340845"/>
          <c:h val="0.79935872463734992"/>
        </c:manualLayout>
      </c:layout>
      <c:pie3DChart>
        <c:varyColors val="1"/>
        <c:ser>
          <c:idx val="0"/>
          <c:order val="0"/>
          <c:tx>
            <c:strRef>
              <c:f>Pivot!$B$75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E83-43FA-9734-7C839D6D2B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E83-43FA-9734-7C839D6D2B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E83-43FA-9734-7C839D6D2B5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E83-43FA-9734-7C839D6D2B5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E83-43FA-9734-7C839D6D2B5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E83-43FA-9734-7C839D6D2B5A}"/>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Pivot!$A$76:$A$81</c:f>
              <c:strCache>
                <c:ptCount val="6"/>
                <c:pt idx="0">
                  <c:v>Diana</c:v>
                </c:pt>
                <c:pt idx="1">
                  <c:v>GBS</c:v>
                </c:pt>
                <c:pt idx="2">
                  <c:v>Index</c:v>
                </c:pt>
                <c:pt idx="3">
                  <c:v>Kalisa</c:v>
                </c:pt>
                <c:pt idx="4">
                  <c:v>National</c:v>
                </c:pt>
                <c:pt idx="5">
                  <c:v>WPS</c:v>
                </c:pt>
              </c:strCache>
            </c:strRef>
          </c:cat>
          <c:val>
            <c:numRef>
              <c:f>Pivot!$B$76:$B$81</c:f>
              <c:numCache>
                <c:formatCode>_ * #,##0_ ;_ * \-#,##0_ ;_ * "-"??_ ;_ @_ </c:formatCode>
                <c:ptCount val="6"/>
                <c:pt idx="0">
                  <c:v>1039853</c:v>
                </c:pt>
                <c:pt idx="1">
                  <c:v>831290</c:v>
                </c:pt>
                <c:pt idx="2">
                  <c:v>371899</c:v>
                </c:pt>
                <c:pt idx="3">
                  <c:v>800725</c:v>
                </c:pt>
                <c:pt idx="4">
                  <c:v>535953</c:v>
                </c:pt>
                <c:pt idx="5">
                  <c:v>926717</c:v>
                </c:pt>
              </c:numCache>
            </c:numRef>
          </c:val>
          <c:extLst>
            <c:ext xmlns:c16="http://schemas.microsoft.com/office/drawing/2014/chart" uri="{C3380CC4-5D6E-409C-BE32-E72D297353CC}">
              <c16:uniqueId val="{0000000C-AE83-43FA-9734-7C839D6D2B5A}"/>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Project.xlsx]Pivot!PivotTable8</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fuel type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15949675404566"/>
          <c:y val="0.17171296296296298"/>
          <c:w val="0.78062724860613486"/>
          <c:h val="0.59272419072615923"/>
        </c:manualLayout>
      </c:layout>
      <c:bar3DChart>
        <c:barDir val="col"/>
        <c:grouping val="clustered"/>
        <c:varyColors val="0"/>
        <c:ser>
          <c:idx val="0"/>
          <c:order val="0"/>
          <c:tx>
            <c:strRef>
              <c:f>Pivot!$B$92</c:f>
              <c:strCache>
                <c:ptCount val="1"/>
                <c:pt idx="0">
                  <c:v>Total</c:v>
                </c:pt>
              </c:strCache>
            </c:strRef>
          </c:tx>
          <c:spPr>
            <a:solidFill>
              <a:schemeClr val="accent1"/>
            </a:solidFill>
            <a:ln>
              <a:noFill/>
            </a:ln>
            <a:effectLst/>
            <a:sp3d/>
          </c:spPr>
          <c:invertIfNegative val="0"/>
          <c:cat>
            <c:multiLvlStrRef>
              <c:f>Pivot!$A$93:$A$100</c:f>
              <c:multiLvlStrCache>
                <c:ptCount val="6"/>
                <c:lvl>
                  <c:pt idx="0">
                    <c:v>Europe</c:v>
                  </c:pt>
                  <c:pt idx="1">
                    <c:v>North America</c:v>
                  </c:pt>
                  <c:pt idx="2">
                    <c:v>Pacific</c:v>
                  </c:pt>
                  <c:pt idx="3">
                    <c:v>Europe</c:v>
                  </c:pt>
                  <c:pt idx="4">
                    <c:v>North America</c:v>
                  </c:pt>
                  <c:pt idx="5">
                    <c:v>Pacific</c:v>
                  </c:pt>
                </c:lvl>
                <c:lvl>
                  <c:pt idx="0">
                    <c:v>Electric</c:v>
                  </c:pt>
                  <c:pt idx="3">
                    <c:v>Petrol</c:v>
                  </c:pt>
                </c:lvl>
              </c:multiLvlStrCache>
            </c:multiLvlStrRef>
          </c:cat>
          <c:val>
            <c:numRef>
              <c:f>Pivot!$B$93:$B$100</c:f>
              <c:numCache>
                <c:formatCode>_ * #,##0_ ;_ * \-#,##0_ ;_ * "-"??_ ;_ @_ </c:formatCode>
                <c:ptCount val="6"/>
                <c:pt idx="0">
                  <c:v>677441</c:v>
                </c:pt>
                <c:pt idx="1">
                  <c:v>1033649</c:v>
                </c:pt>
                <c:pt idx="2">
                  <c:v>488510</c:v>
                </c:pt>
                <c:pt idx="3">
                  <c:v>702236</c:v>
                </c:pt>
                <c:pt idx="4">
                  <c:v>1205891</c:v>
                </c:pt>
                <c:pt idx="5">
                  <c:v>398710</c:v>
                </c:pt>
              </c:numCache>
            </c:numRef>
          </c:val>
          <c:extLst>
            <c:ext xmlns:c16="http://schemas.microsoft.com/office/drawing/2014/chart" uri="{C3380CC4-5D6E-409C-BE32-E72D297353CC}">
              <c16:uniqueId val="{00000000-FD01-4C75-B74C-5F4FB2C36EAB}"/>
            </c:ext>
          </c:extLst>
        </c:ser>
        <c:dLbls>
          <c:showLegendKey val="0"/>
          <c:showVal val="0"/>
          <c:showCatName val="0"/>
          <c:showSerName val="0"/>
          <c:showPercent val="0"/>
          <c:showBubbleSize val="0"/>
        </c:dLbls>
        <c:gapWidth val="150"/>
        <c:shape val="box"/>
        <c:axId val="243915727"/>
        <c:axId val="243925807"/>
        <c:axId val="0"/>
      </c:bar3DChart>
      <c:catAx>
        <c:axId val="243915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25807"/>
        <c:crosses val="autoZero"/>
        <c:auto val="1"/>
        <c:lblAlgn val="ctr"/>
        <c:lblOffset val="100"/>
        <c:noMultiLvlLbl val="0"/>
      </c:catAx>
      <c:valAx>
        <c:axId val="24392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1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u="sng"/>
              <a:t>Sales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Pivot!$A$27:$A$29</c:f>
              <c:strCache>
                <c:ptCount val="3"/>
                <c:pt idx="0">
                  <c:v>Europe</c:v>
                </c:pt>
                <c:pt idx="1">
                  <c:v>North America</c:v>
                </c:pt>
                <c:pt idx="2">
                  <c:v>Pacific</c:v>
                </c:pt>
              </c:strCache>
            </c:strRef>
          </c:cat>
          <c:val>
            <c:numRef>
              <c:f>Pivot!$B$27:$B$29</c:f>
              <c:numCache>
                <c:formatCode>General</c:formatCode>
                <c:ptCount val="3"/>
                <c:pt idx="0">
                  <c:v>1379677</c:v>
                </c:pt>
                <c:pt idx="1">
                  <c:v>2239540</c:v>
                </c:pt>
                <c:pt idx="2">
                  <c:v>887220</c:v>
                </c:pt>
              </c:numCache>
            </c:numRef>
          </c:val>
          <c:extLst>
            <c:ext xmlns:c16="http://schemas.microsoft.com/office/drawing/2014/chart" uri="{C3380CC4-5D6E-409C-BE32-E72D297353CC}">
              <c16:uniqueId val="{00000000-1B36-4592-A408-3125C6DAD0BE}"/>
            </c:ext>
          </c:extLst>
        </c:ser>
        <c:dLbls>
          <c:dLblPos val="inEnd"/>
          <c:showLegendKey val="0"/>
          <c:showVal val="1"/>
          <c:showCatName val="0"/>
          <c:showSerName val="0"/>
          <c:showPercent val="0"/>
          <c:showBubbleSize val="0"/>
        </c:dLbls>
        <c:gapWidth val="65"/>
        <c:axId val="258016895"/>
        <c:axId val="257990495"/>
      </c:barChart>
      <c:catAx>
        <c:axId val="258016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7990495"/>
        <c:crosses val="autoZero"/>
        <c:auto val="1"/>
        <c:lblAlgn val="ctr"/>
        <c:lblOffset val="100"/>
        <c:noMultiLvlLbl val="0"/>
      </c:catAx>
      <c:valAx>
        <c:axId val="2579904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5801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Project.xlsx]Pivot!PivotTable5</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b="1" u="sng"/>
              <a:t>Product cost vs production cost</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Pivot!$B$41</c:f>
              <c:strCache>
                <c:ptCount val="1"/>
                <c:pt idx="0">
                  <c:v>Sum of Production Cost (in USD)</c:v>
                </c:pt>
              </c:strCache>
            </c:strRef>
          </c:tx>
          <c:spPr>
            <a:noFill/>
            <a:ln w="25400" cap="flat" cmpd="sng" algn="ctr">
              <a:solidFill>
                <a:schemeClr val="accent1"/>
              </a:solidFill>
              <a:miter lim="800000"/>
            </a:ln>
            <a:effectLst/>
          </c:spPr>
          <c:invertIfNegative val="0"/>
          <c:cat>
            <c:strRef>
              <c:f>Pivot!$A$42:$A$51</c:f>
              <c:strCache>
                <c:ptCount val="10"/>
                <c:pt idx="0">
                  <c:v>Aprillia</c:v>
                </c:pt>
                <c:pt idx="1">
                  <c:v>Bajaj</c:v>
                </c:pt>
                <c:pt idx="2">
                  <c:v>Honda</c:v>
                </c:pt>
                <c:pt idx="3">
                  <c:v>Kawasaki</c:v>
                </c:pt>
                <c:pt idx="4">
                  <c:v>KTM</c:v>
                </c:pt>
                <c:pt idx="5">
                  <c:v>Piaggio</c:v>
                </c:pt>
                <c:pt idx="6">
                  <c:v>Royal Enfield</c:v>
                </c:pt>
                <c:pt idx="7">
                  <c:v>Suzuki</c:v>
                </c:pt>
                <c:pt idx="8">
                  <c:v>SYM</c:v>
                </c:pt>
                <c:pt idx="9">
                  <c:v>Triumph</c:v>
                </c:pt>
              </c:strCache>
            </c:strRef>
          </c:cat>
          <c:val>
            <c:numRef>
              <c:f>Pivot!$B$42:$B$51</c:f>
              <c:numCache>
                <c:formatCode>General</c:formatCode>
                <c:ptCount val="10"/>
                <c:pt idx="0">
                  <c:v>151317</c:v>
                </c:pt>
                <c:pt idx="1">
                  <c:v>152757</c:v>
                </c:pt>
                <c:pt idx="2">
                  <c:v>132985</c:v>
                </c:pt>
                <c:pt idx="3">
                  <c:v>137195</c:v>
                </c:pt>
                <c:pt idx="4">
                  <c:v>124075</c:v>
                </c:pt>
                <c:pt idx="5">
                  <c:v>164125</c:v>
                </c:pt>
                <c:pt idx="6">
                  <c:v>190606</c:v>
                </c:pt>
                <c:pt idx="7">
                  <c:v>153466</c:v>
                </c:pt>
                <c:pt idx="8">
                  <c:v>142642</c:v>
                </c:pt>
                <c:pt idx="9">
                  <c:v>155670</c:v>
                </c:pt>
              </c:numCache>
            </c:numRef>
          </c:val>
          <c:extLst>
            <c:ext xmlns:c16="http://schemas.microsoft.com/office/drawing/2014/chart" uri="{C3380CC4-5D6E-409C-BE32-E72D297353CC}">
              <c16:uniqueId val="{00000000-0C3B-4333-823D-E6BC658198B2}"/>
            </c:ext>
          </c:extLst>
        </c:ser>
        <c:ser>
          <c:idx val="1"/>
          <c:order val="1"/>
          <c:tx>
            <c:strRef>
              <c:f>Pivot!$C$41</c:f>
              <c:strCache>
                <c:ptCount val="1"/>
                <c:pt idx="0">
                  <c:v>Sum of Price(in USD)</c:v>
                </c:pt>
              </c:strCache>
            </c:strRef>
          </c:tx>
          <c:spPr>
            <a:noFill/>
            <a:ln w="25400" cap="flat" cmpd="sng" algn="ctr">
              <a:solidFill>
                <a:schemeClr val="accent2"/>
              </a:solidFill>
              <a:miter lim="800000"/>
            </a:ln>
            <a:effectLst/>
          </c:spPr>
          <c:invertIfNegative val="0"/>
          <c:cat>
            <c:strRef>
              <c:f>Pivot!$A$42:$A$51</c:f>
              <c:strCache>
                <c:ptCount val="10"/>
                <c:pt idx="0">
                  <c:v>Aprillia</c:v>
                </c:pt>
                <c:pt idx="1">
                  <c:v>Bajaj</c:v>
                </c:pt>
                <c:pt idx="2">
                  <c:v>Honda</c:v>
                </c:pt>
                <c:pt idx="3">
                  <c:v>Kawasaki</c:v>
                </c:pt>
                <c:pt idx="4">
                  <c:v>KTM</c:v>
                </c:pt>
                <c:pt idx="5">
                  <c:v>Piaggio</c:v>
                </c:pt>
                <c:pt idx="6">
                  <c:v>Royal Enfield</c:v>
                </c:pt>
                <c:pt idx="7">
                  <c:v>Suzuki</c:v>
                </c:pt>
                <c:pt idx="8">
                  <c:v>SYM</c:v>
                </c:pt>
                <c:pt idx="9">
                  <c:v>Triumph</c:v>
                </c:pt>
              </c:strCache>
            </c:strRef>
          </c:cat>
          <c:val>
            <c:numRef>
              <c:f>Pivot!$C$42:$C$51</c:f>
              <c:numCache>
                <c:formatCode>General</c:formatCode>
                <c:ptCount val="10"/>
                <c:pt idx="0">
                  <c:v>448874</c:v>
                </c:pt>
                <c:pt idx="1">
                  <c:v>447728</c:v>
                </c:pt>
                <c:pt idx="2">
                  <c:v>411490</c:v>
                </c:pt>
                <c:pt idx="3">
                  <c:v>423972</c:v>
                </c:pt>
                <c:pt idx="4">
                  <c:v>365438</c:v>
                </c:pt>
                <c:pt idx="5">
                  <c:v>491449</c:v>
                </c:pt>
                <c:pt idx="6">
                  <c:v>561680</c:v>
                </c:pt>
                <c:pt idx="7">
                  <c:v>460424</c:v>
                </c:pt>
                <c:pt idx="8">
                  <c:v>430557</c:v>
                </c:pt>
                <c:pt idx="9">
                  <c:v>464825</c:v>
                </c:pt>
              </c:numCache>
            </c:numRef>
          </c:val>
          <c:extLst>
            <c:ext xmlns:c16="http://schemas.microsoft.com/office/drawing/2014/chart" uri="{C3380CC4-5D6E-409C-BE32-E72D297353CC}">
              <c16:uniqueId val="{00000001-0C3B-4333-823D-E6BC658198B2}"/>
            </c:ext>
          </c:extLst>
        </c:ser>
        <c:dLbls>
          <c:showLegendKey val="0"/>
          <c:showVal val="0"/>
          <c:showCatName val="0"/>
          <c:showSerName val="0"/>
          <c:showPercent val="0"/>
          <c:showBubbleSize val="0"/>
        </c:dLbls>
        <c:gapWidth val="227"/>
        <c:overlap val="-48"/>
        <c:axId val="11845231"/>
        <c:axId val="11831791"/>
      </c:barChart>
      <c:catAx>
        <c:axId val="1184523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Brands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831791"/>
        <c:crosses val="autoZero"/>
        <c:auto val="1"/>
        <c:lblAlgn val="ctr"/>
        <c:lblOffset val="100"/>
        <c:noMultiLvlLbl val="0"/>
      </c:catAx>
      <c:valAx>
        <c:axId val="118317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Cost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84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Price VS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VS Profit</c:v>
          </c:tx>
          <c:spPr>
            <a:ln w="25400" cap="rnd">
              <a:noFill/>
              <a:round/>
            </a:ln>
            <a:effectLst/>
          </c:spPr>
          <c:marker>
            <c:symbol val="circle"/>
            <c:size val="5"/>
            <c:spPr>
              <a:solidFill>
                <a:schemeClr val="accent1"/>
              </a:solidFill>
              <a:ln w="9525">
                <a:solidFill>
                  <a:schemeClr val="accent1"/>
                </a:solidFill>
              </a:ln>
              <a:effectLst/>
            </c:spPr>
          </c:marker>
          <c:xVal>
            <c:numRef>
              <c:f>Pivot!$B$59:$B$68</c:f>
              <c:numCache>
                <c:formatCode>_ * #,##0_ ;_ * \-#,##0_ ;_ * "-"??_ ;_ @_ </c:formatCode>
                <c:ptCount val="10"/>
                <c:pt idx="0">
                  <c:v>448874</c:v>
                </c:pt>
                <c:pt idx="1">
                  <c:v>447728</c:v>
                </c:pt>
                <c:pt idx="2">
                  <c:v>411490</c:v>
                </c:pt>
                <c:pt idx="3">
                  <c:v>423972</c:v>
                </c:pt>
                <c:pt idx="4">
                  <c:v>365438</c:v>
                </c:pt>
                <c:pt idx="5">
                  <c:v>491449</c:v>
                </c:pt>
                <c:pt idx="6">
                  <c:v>561680</c:v>
                </c:pt>
                <c:pt idx="7">
                  <c:v>460424</c:v>
                </c:pt>
                <c:pt idx="8">
                  <c:v>430557</c:v>
                </c:pt>
                <c:pt idx="9">
                  <c:v>464825</c:v>
                </c:pt>
              </c:numCache>
            </c:numRef>
          </c:xVal>
          <c:yVal>
            <c:numRef>
              <c:f>Pivot!$C$59:$C$68</c:f>
              <c:numCache>
                <c:formatCode>_ * #,##0_ ;_ * \-#,##0_ ;_ * "-"??_ ;_ @_ </c:formatCode>
                <c:ptCount val="10"/>
                <c:pt idx="0">
                  <c:v>297557</c:v>
                </c:pt>
                <c:pt idx="1">
                  <c:v>294971</c:v>
                </c:pt>
                <c:pt idx="2">
                  <c:v>278505</c:v>
                </c:pt>
                <c:pt idx="3">
                  <c:v>286777</c:v>
                </c:pt>
                <c:pt idx="4">
                  <c:v>241363</c:v>
                </c:pt>
                <c:pt idx="5">
                  <c:v>327324</c:v>
                </c:pt>
                <c:pt idx="6">
                  <c:v>371074</c:v>
                </c:pt>
                <c:pt idx="7">
                  <c:v>306958</c:v>
                </c:pt>
                <c:pt idx="8">
                  <c:v>287915</c:v>
                </c:pt>
                <c:pt idx="9">
                  <c:v>309155</c:v>
                </c:pt>
              </c:numCache>
            </c:numRef>
          </c:yVal>
          <c:smooth val="0"/>
          <c:extLst>
            <c:ext xmlns:c16="http://schemas.microsoft.com/office/drawing/2014/chart" uri="{C3380CC4-5D6E-409C-BE32-E72D297353CC}">
              <c16:uniqueId val="{00000000-2CDF-44C4-8FC2-064EA34C063D}"/>
            </c:ext>
          </c:extLst>
        </c:ser>
        <c:dLbls>
          <c:showLegendKey val="0"/>
          <c:showVal val="0"/>
          <c:showCatName val="0"/>
          <c:showSerName val="0"/>
          <c:showPercent val="0"/>
          <c:showBubbleSize val="0"/>
        </c:dLbls>
        <c:axId val="188147439"/>
        <c:axId val="188163279"/>
      </c:scatterChart>
      <c:valAx>
        <c:axId val="188147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3279"/>
        <c:crosses val="autoZero"/>
        <c:crossBetween val="midCat"/>
      </c:valAx>
      <c:valAx>
        <c:axId val="18816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7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latin typeface="Cambria" panose="02040503050406030204" pitchFamily="18" charset="0"/>
                <a:ea typeface="Cambria" panose="02040503050406030204" pitchFamily="18" charset="0"/>
              </a:rPr>
              <a:t>Sales by</a:t>
            </a:r>
            <a:r>
              <a:rPr lang="en-US" b="1" u="sng" baseline="0">
                <a:latin typeface="Cambria" panose="02040503050406030204" pitchFamily="18" charset="0"/>
                <a:ea typeface="Cambria" panose="02040503050406030204" pitchFamily="18" charset="0"/>
              </a:rPr>
              <a:t> each retailer</a:t>
            </a:r>
            <a:endParaRPr lang="en-US" b="1" u="sng">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4999999999999997"/>
              <c:y val="-0.123469670457859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6067027559055119"/>
              <c:y val="-0.1696329104695246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8.7093175853018373E-2"/>
              <c:y val="-0.301115121026538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Pivot!$B$75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D7-49E1-BF2A-6FF1CEA848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E61-4F1F-9335-5DF5ADA5AD8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9E61-4F1F-9335-5DF5ADA5AD8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D7-49E1-BF2A-6FF1CEA848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2-9E61-4F1F-9335-5DF5ADA5AD8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D7-49E1-BF2A-6FF1CEA848E4}"/>
              </c:ext>
            </c:extLst>
          </c:dPt>
          <c:dLbls>
            <c:dLbl>
              <c:idx val="1"/>
              <c:layout>
                <c:manualLayout>
                  <c:x val="-0.16067027559055119"/>
                  <c:y val="-0.1696329104695246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E61-4F1F-9335-5DF5ADA5AD8F}"/>
                </c:ext>
              </c:extLst>
            </c:dLbl>
            <c:dLbl>
              <c:idx val="2"/>
              <c:layout>
                <c:manualLayout>
                  <c:x val="-8.7093175853018373E-2"/>
                  <c:y val="-0.301115121026538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E61-4F1F-9335-5DF5ADA5AD8F}"/>
                </c:ext>
              </c:extLst>
            </c:dLbl>
            <c:dLbl>
              <c:idx val="4"/>
              <c:layout>
                <c:manualLayout>
                  <c:x val="0.14999999999999997"/>
                  <c:y val="-0.123469670457859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E61-4F1F-9335-5DF5ADA5AD8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Pivot!$A$76:$A$81</c:f>
              <c:strCache>
                <c:ptCount val="6"/>
                <c:pt idx="0">
                  <c:v>Diana</c:v>
                </c:pt>
                <c:pt idx="1">
                  <c:v>GBS</c:v>
                </c:pt>
                <c:pt idx="2">
                  <c:v>Index</c:v>
                </c:pt>
                <c:pt idx="3">
                  <c:v>Kalisa</c:v>
                </c:pt>
                <c:pt idx="4">
                  <c:v>National</c:v>
                </c:pt>
                <c:pt idx="5">
                  <c:v>WPS</c:v>
                </c:pt>
              </c:strCache>
            </c:strRef>
          </c:cat>
          <c:val>
            <c:numRef>
              <c:f>Pivot!$B$76:$B$81</c:f>
              <c:numCache>
                <c:formatCode>_ * #,##0_ ;_ * \-#,##0_ ;_ * "-"??_ ;_ @_ </c:formatCode>
                <c:ptCount val="6"/>
                <c:pt idx="0">
                  <c:v>1039853</c:v>
                </c:pt>
                <c:pt idx="1">
                  <c:v>831290</c:v>
                </c:pt>
                <c:pt idx="2">
                  <c:v>371899</c:v>
                </c:pt>
                <c:pt idx="3">
                  <c:v>800725</c:v>
                </c:pt>
                <c:pt idx="4">
                  <c:v>535953</c:v>
                </c:pt>
                <c:pt idx="5">
                  <c:v>926717</c:v>
                </c:pt>
              </c:numCache>
            </c:numRef>
          </c:val>
          <c:extLst>
            <c:ext xmlns:c16="http://schemas.microsoft.com/office/drawing/2014/chart" uri="{C3380CC4-5D6E-409C-BE32-E72D297353CC}">
              <c16:uniqueId val="{00000000-9E61-4F1F-9335-5DF5ADA5AD8F}"/>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Sales as per fuel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15949675404566"/>
          <c:y val="0.17171296296296298"/>
          <c:w val="0.78062724860613486"/>
          <c:h val="0.59272419072615923"/>
        </c:manualLayout>
      </c:layout>
      <c:bar3DChart>
        <c:barDir val="col"/>
        <c:grouping val="clustered"/>
        <c:varyColors val="0"/>
        <c:ser>
          <c:idx val="0"/>
          <c:order val="0"/>
          <c:tx>
            <c:strRef>
              <c:f>Pivot!$B$92</c:f>
              <c:strCache>
                <c:ptCount val="1"/>
                <c:pt idx="0">
                  <c:v>Total</c:v>
                </c:pt>
              </c:strCache>
            </c:strRef>
          </c:tx>
          <c:spPr>
            <a:solidFill>
              <a:schemeClr val="accent1"/>
            </a:solidFill>
            <a:ln>
              <a:noFill/>
            </a:ln>
            <a:effectLst/>
            <a:sp3d/>
          </c:spPr>
          <c:invertIfNegative val="0"/>
          <c:cat>
            <c:multiLvlStrRef>
              <c:f>Pivot!$A$93:$A$100</c:f>
              <c:multiLvlStrCache>
                <c:ptCount val="6"/>
                <c:lvl>
                  <c:pt idx="0">
                    <c:v>Europe</c:v>
                  </c:pt>
                  <c:pt idx="1">
                    <c:v>North America</c:v>
                  </c:pt>
                  <c:pt idx="2">
                    <c:v>Pacific</c:v>
                  </c:pt>
                  <c:pt idx="3">
                    <c:v>Europe</c:v>
                  </c:pt>
                  <c:pt idx="4">
                    <c:v>North America</c:v>
                  </c:pt>
                  <c:pt idx="5">
                    <c:v>Pacific</c:v>
                  </c:pt>
                </c:lvl>
                <c:lvl>
                  <c:pt idx="0">
                    <c:v>Electric</c:v>
                  </c:pt>
                  <c:pt idx="3">
                    <c:v>Petrol</c:v>
                  </c:pt>
                </c:lvl>
              </c:multiLvlStrCache>
            </c:multiLvlStrRef>
          </c:cat>
          <c:val>
            <c:numRef>
              <c:f>Pivot!$B$93:$B$100</c:f>
              <c:numCache>
                <c:formatCode>_ * #,##0_ ;_ * \-#,##0_ ;_ * "-"??_ ;_ @_ </c:formatCode>
                <c:ptCount val="6"/>
                <c:pt idx="0">
                  <c:v>677441</c:v>
                </c:pt>
                <c:pt idx="1">
                  <c:v>1033649</c:v>
                </c:pt>
                <c:pt idx="2">
                  <c:v>488510</c:v>
                </c:pt>
                <c:pt idx="3">
                  <c:v>702236</c:v>
                </c:pt>
                <c:pt idx="4">
                  <c:v>1205891</c:v>
                </c:pt>
                <c:pt idx="5">
                  <c:v>398710</c:v>
                </c:pt>
              </c:numCache>
            </c:numRef>
          </c:val>
          <c:extLst>
            <c:ext xmlns:c16="http://schemas.microsoft.com/office/drawing/2014/chart" uri="{C3380CC4-5D6E-409C-BE32-E72D297353CC}">
              <c16:uniqueId val="{00000000-0CF7-4B0C-BDA6-54DD229447E1}"/>
            </c:ext>
          </c:extLst>
        </c:ser>
        <c:dLbls>
          <c:showLegendKey val="0"/>
          <c:showVal val="0"/>
          <c:showCatName val="0"/>
          <c:showSerName val="0"/>
          <c:showPercent val="0"/>
          <c:showBubbleSize val="0"/>
        </c:dLbls>
        <c:gapWidth val="150"/>
        <c:shape val="box"/>
        <c:axId val="243915727"/>
        <c:axId val="243925807"/>
        <c:axId val="0"/>
      </c:bar3DChart>
      <c:catAx>
        <c:axId val="243915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25807"/>
        <c:crosses val="autoZero"/>
        <c:auto val="1"/>
        <c:lblAlgn val="ctr"/>
        <c:lblOffset val="100"/>
        <c:noMultiLvlLbl val="0"/>
      </c:catAx>
      <c:valAx>
        <c:axId val="24392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1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Project.xlsx]Pivot!PivotTable2</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IN" b="1">
                <a:latin typeface="Cambria" panose="02040503050406030204" pitchFamily="18" charset="0"/>
                <a:ea typeface="Cambria" panose="02040503050406030204" pitchFamily="18" charset="0"/>
              </a:rPr>
              <a:t>Price VS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7270341207348"/>
          <c:y val="0.17837962962962964"/>
          <c:w val="0.67278018489937408"/>
          <c:h val="0.47703740157480318"/>
        </c:manualLayout>
      </c:layout>
      <c:lineChart>
        <c:grouping val="standard"/>
        <c:varyColors val="0"/>
        <c:ser>
          <c:idx val="0"/>
          <c:order val="0"/>
          <c:tx>
            <c:strRef>
              <c:f>Pivot!$B$8:$B$9</c:f>
              <c:strCache>
                <c:ptCount val="1"/>
                <c:pt idx="0">
                  <c:v>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Pivot!$A$10:$A$19</c:f>
              <c:strCache>
                <c:ptCount val="10"/>
                <c:pt idx="0">
                  <c:v>Aprillia</c:v>
                </c:pt>
                <c:pt idx="1">
                  <c:v>Bajaj</c:v>
                </c:pt>
                <c:pt idx="2">
                  <c:v>Honda</c:v>
                </c:pt>
                <c:pt idx="3">
                  <c:v>Kawasaki</c:v>
                </c:pt>
                <c:pt idx="4">
                  <c:v>KTM</c:v>
                </c:pt>
                <c:pt idx="5">
                  <c:v>Piaggio</c:v>
                </c:pt>
                <c:pt idx="6">
                  <c:v>Royal Enfield</c:v>
                </c:pt>
                <c:pt idx="7">
                  <c:v>Suzuki</c:v>
                </c:pt>
                <c:pt idx="8">
                  <c:v>SYM</c:v>
                </c:pt>
                <c:pt idx="9">
                  <c:v>Triumph</c:v>
                </c:pt>
              </c:strCache>
            </c:strRef>
          </c:cat>
          <c:val>
            <c:numRef>
              <c:f>Pivot!$B$10:$B$19</c:f>
              <c:numCache>
                <c:formatCode>General</c:formatCode>
                <c:ptCount val="10"/>
                <c:pt idx="0">
                  <c:v>189072</c:v>
                </c:pt>
                <c:pt idx="1">
                  <c:v>257040</c:v>
                </c:pt>
                <c:pt idx="2">
                  <c:v>240185</c:v>
                </c:pt>
                <c:pt idx="3">
                  <c:v>222902</c:v>
                </c:pt>
                <c:pt idx="4">
                  <c:v>170845</c:v>
                </c:pt>
                <c:pt idx="5">
                  <c:v>229880</c:v>
                </c:pt>
                <c:pt idx="6">
                  <c:v>257623</c:v>
                </c:pt>
                <c:pt idx="7">
                  <c:v>220206</c:v>
                </c:pt>
                <c:pt idx="8">
                  <c:v>190090</c:v>
                </c:pt>
                <c:pt idx="9">
                  <c:v>234217</c:v>
                </c:pt>
              </c:numCache>
            </c:numRef>
          </c:val>
          <c:smooth val="0"/>
          <c:extLst>
            <c:ext xmlns:c16="http://schemas.microsoft.com/office/drawing/2014/chart" uri="{C3380CC4-5D6E-409C-BE32-E72D297353CC}">
              <c16:uniqueId val="{00000000-8989-4D2C-836C-C7B8F1C6B7D4}"/>
            </c:ext>
          </c:extLst>
        </c:ser>
        <c:ser>
          <c:idx val="1"/>
          <c:order val="1"/>
          <c:tx>
            <c:strRef>
              <c:f>Pivot!$C$8:$C$9</c:f>
              <c:strCache>
                <c:ptCount val="1"/>
                <c:pt idx="0">
                  <c:v>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Pivot!$A$10:$A$19</c:f>
              <c:strCache>
                <c:ptCount val="10"/>
                <c:pt idx="0">
                  <c:v>Aprillia</c:v>
                </c:pt>
                <c:pt idx="1">
                  <c:v>Bajaj</c:v>
                </c:pt>
                <c:pt idx="2">
                  <c:v>Honda</c:v>
                </c:pt>
                <c:pt idx="3">
                  <c:v>Kawasaki</c:v>
                </c:pt>
                <c:pt idx="4">
                  <c:v>KTM</c:v>
                </c:pt>
                <c:pt idx="5">
                  <c:v>Piaggio</c:v>
                </c:pt>
                <c:pt idx="6">
                  <c:v>Royal Enfield</c:v>
                </c:pt>
                <c:pt idx="7">
                  <c:v>Suzuki</c:v>
                </c:pt>
                <c:pt idx="8">
                  <c:v>SYM</c:v>
                </c:pt>
                <c:pt idx="9">
                  <c:v>Triumph</c:v>
                </c:pt>
              </c:strCache>
            </c:strRef>
          </c:cat>
          <c:val>
            <c:numRef>
              <c:f>Pivot!$C$10:$C$19</c:f>
              <c:numCache>
                <c:formatCode>General</c:formatCode>
                <c:ptCount val="10"/>
                <c:pt idx="0">
                  <c:v>259802</c:v>
                </c:pt>
                <c:pt idx="1">
                  <c:v>190688</c:v>
                </c:pt>
                <c:pt idx="2">
                  <c:v>171305</c:v>
                </c:pt>
                <c:pt idx="3">
                  <c:v>201070</c:v>
                </c:pt>
                <c:pt idx="4">
                  <c:v>194593</c:v>
                </c:pt>
                <c:pt idx="5">
                  <c:v>261569</c:v>
                </c:pt>
                <c:pt idx="6">
                  <c:v>304057</c:v>
                </c:pt>
                <c:pt idx="7">
                  <c:v>240218</c:v>
                </c:pt>
                <c:pt idx="8">
                  <c:v>240467</c:v>
                </c:pt>
                <c:pt idx="9">
                  <c:v>230608</c:v>
                </c:pt>
              </c:numCache>
            </c:numRef>
          </c:val>
          <c:smooth val="0"/>
          <c:extLst>
            <c:ext xmlns:c16="http://schemas.microsoft.com/office/drawing/2014/chart" uri="{C3380CC4-5D6E-409C-BE32-E72D297353CC}">
              <c16:uniqueId val="{00000002-3720-467C-AE3D-7E84EF40FDF4}"/>
            </c:ext>
          </c:extLst>
        </c:ser>
        <c:dLbls>
          <c:showLegendKey val="0"/>
          <c:showVal val="0"/>
          <c:showCatName val="0"/>
          <c:showSerName val="0"/>
          <c:showPercent val="0"/>
          <c:showBubbleSize val="0"/>
        </c:dLbls>
        <c:marker val="1"/>
        <c:smooth val="0"/>
        <c:axId val="258017375"/>
        <c:axId val="258013535"/>
      </c:lineChart>
      <c:catAx>
        <c:axId val="25801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13535"/>
        <c:crosses val="autoZero"/>
        <c:auto val="1"/>
        <c:lblAlgn val="ctr"/>
        <c:lblOffset val="100"/>
        <c:noMultiLvlLbl val="0"/>
      </c:catAx>
      <c:valAx>
        <c:axId val="25801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1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ambria" panose="02040503050406030204" pitchFamily="18" charset="0"/>
                <a:ea typeface="Cambria" panose="02040503050406030204" pitchFamily="18" charset="0"/>
              </a:rPr>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1.41156554747841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0047984621610018E-16"/>
              <c:y val="1.86574385891569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403910991233987E-3"/>
              <c:y val="-1.41156554747841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FB8-45A1-AA1E-89B270D3577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AFB8-45A1-AA1E-89B270D3577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AFB8-45A1-AA1E-89B270D3577D}"/>
              </c:ext>
            </c:extLst>
          </c:dPt>
          <c:dLbls>
            <c:dLbl>
              <c:idx val="0"/>
              <c:layout>
                <c:manualLayout>
                  <c:x val="0"/>
                  <c:y val="-1.411565547478411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B8-45A1-AA1E-89B270D3577D}"/>
                </c:ext>
              </c:extLst>
            </c:dLbl>
            <c:dLbl>
              <c:idx val="1"/>
              <c:layout>
                <c:manualLayout>
                  <c:x val="-1.0047984621610018E-16"/>
                  <c:y val="1.86574385891569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B8-45A1-AA1E-89B270D3577D}"/>
                </c:ext>
              </c:extLst>
            </c:dLbl>
            <c:dLbl>
              <c:idx val="2"/>
              <c:layout>
                <c:manualLayout>
                  <c:x val="2.7403910991233987E-3"/>
                  <c:y val="-1.41156554747841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B8-45A1-AA1E-89B270D357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Pivot!$A$27:$A$29</c:f>
              <c:strCache>
                <c:ptCount val="3"/>
                <c:pt idx="0">
                  <c:v>Europe</c:v>
                </c:pt>
                <c:pt idx="1">
                  <c:v>North America</c:v>
                </c:pt>
                <c:pt idx="2">
                  <c:v>Pacific</c:v>
                </c:pt>
              </c:strCache>
            </c:strRef>
          </c:cat>
          <c:val>
            <c:numRef>
              <c:f>Pivot!$B$27:$B$29</c:f>
              <c:numCache>
                <c:formatCode>General</c:formatCode>
                <c:ptCount val="3"/>
                <c:pt idx="0">
                  <c:v>1379677</c:v>
                </c:pt>
                <c:pt idx="1">
                  <c:v>2239540</c:v>
                </c:pt>
                <c:pt idx="2">
                  <c:v>887220</c:v>
                </c:pt>
              </c:numCache>
            </c:numRef>
          </c:val>
          <c:extLst>
            <c:ext xmlns:c16="http://schemas.microsoft.com/office/drawing/2014/chart" uri="{C3380CC4-5D6E-409C-BE32-E72D297353CC}">
              <c16:uniqueId val="{00000000-AFB8-45A1-AA1E-89B270D3577D}"/>
            </c:ext>
          </c:extLst>
        </c:ser>
        <c:dLbls>
          <c:dLblPos val="inEnd"/>
          <c:showLegendKey val="0"/>
          <c:showVal val="1"/>
          <c:showCatName val="0"/>
          <c:showSerName val="0"/>
          <c:showPercent val="0"/>
          <c:showBubbleSize val="0"/>
        </c:dLbls>
        <c:gapWidth val="219"/>
        <c:overlap val="-27"/>
        <c:axId val="258016895"/>
        <c:axId val="257990495"/>
      </c:barChart>
      <c:catAx>
        <c:axId val="2580168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Region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990495"/>
        <c:crosses val="autoZero"/>
        <c:auto val="1"/>
        <c:lblAlgn val="ctr"/>
        <c:lblOffset val="100"/>
        <c:noMultiLvlLbl val="0"/>
      </c:catAx>
      <c:valAx>
        <c:axId val="25799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1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Project.xlsx]Pivot!PivotTable5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IN" b="1">
                <a:latin typeface="Cambria" panose="02040503050406030204" pitchFamily="18" charset="0"/>
                <a:ea typeface="Cambria" panose="02040503050406030204" pitchFamily="18" charset="0"/>
              </a:rPr>
              <a:t>Product cost vs production cost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69008967605508"/>
          <c:y val="0.17627316035681656"/>
          <c:w val="0.54844030419467527"/>
          <c:h val="0.64237958829926856"/>
        </c:manualLayout>
      </c:layout>
      <c:barChart>
        <c:barDir val="bar"/>
        <c:grouping val="clustered"/>
        <c:varyColors val="0"/>
        <c:ser>
          <c:idx val="0"/>
          <c:order val="0"/>
          <c:tx>
            <c:strRef>
              <c:f>Pivot!$B$41</c:f>
              <c:strCache>
                <c:ptCount val="1"/>
                <c:pt idx="0">
                  <c:v>Sum of Production Cost (in USD)</c:v>
                </c:pt>
              </c:strCache>
            </c:strRef>
          </c:tx>
          <c:spPr>
            <a:solidFill>
              <a:schemeClr val="accent1"/>
            </a:solidFill>
            <a:ln>
              <a:noFill/>
            </a:ln>
            <a:effectLst/>
          </c:spPr>
          <c:invertIfNegative val="0"/>
          <c:cat>
            <c:strRef>
              <c:f>Pivot!$A$42:$A$51</c:f>
              <c:strCache>
                <c:ptCount val="10"/>
                <c:pt idx="0">
                  <c:v>Aprillia</c:v>
                </c:pt>
                <c:pt idx="1">
                  <c:v>Bajaj</c:v>
                </c:pt>
                <c:pt idx="2">
                  <c:v>Honda</c:v>
                </c:pt>
                <c:pt idx="3">
                  <c:v>Kawasaki</c:v>
                </c:pt>
                <c:pt idx="4">
                  <c:v>KTM</c:v>
                </c:pt>
                <c:pt idx="5">
                  <c:v>Piaggio</c:v>
                </c:pt>
                <c:pt idx="6">
                  <c:v>Royal Enfield</c:v>
                </c:pt>
                <c:pt idx="7">
                  <c:v>Suzuki</c:v>
                </c:pt>
                <c:pt idx="8">
                  <c:v>SYM</c:v>
                </c:pt>
                <c:pt idx="9">
                  <c:v>Triumph</c:v>
                </c:pt>
              </c:strCache>
            </c:strRef>
          </c:cat>
          <c:val>
            <c:numRef>
              <c:f>Pivot!$B$42:$B$51</c:f>
              <c:numCache>
                <c:formatCode>General</c:formatCode>
                <c:ptCount val="10"/>
                <c:pt idx="0">
                  <c:v>151317</c:v>
                </c:pt>
                <c:pt idx="1">
                  <c:v>152757</c:v>
                </c:pt>
                <c:pt idx="2">
                  <c:v>132985</c:v>
                </c:pt>
                <c:pt idx="3">
                  <c:v>137195</c:v>
                </c:pt>
                <c:pt idx="4">
                  <c:v>124075</c:v>
                </c:pt>
                <c:pt idx="5">
                  <c:v>164125</c:v>
                </c:pt>
                <c:pt idx="6">
                  <c:v>190606</c:v>
                </c:pt>
                <c:pt idx="7">
                  <c:v>153466</c:v>
                </c:pt>
                <c:pt idx="8">
                  <c:v>142642</c:v>
                </c:pt>
                <c:pt idx="9">
                  <c:v>155670</c:v>
                </c:pt>
              </c:numCache>
            </c:numRef>
          </c:val>
          <c:extLst>
            <c:ext xmlns:c16="http://schemas.microsoft.com/office/drawing/2014/chart" uri="{C3380CC4-5D6E-409C-BE32-E72D297353CC}">
              <c16:uniqueId val="{00000000-AD44-42AA-8655-F5C04497D4E4}"/>
            </c:ext>
          </c:extLst>
        </c:ser>
        <c:ser>
          <c:idx val="1"/>
          <c:order val="1"/>
          <c:tx>
            <c:strRef>
              <c:f>Pivot!$C$41</c:f>
              <c:strCache>
                <c:ptCount val="1"/>
                <c:pt idx="0">
                  <c:v>Sum of Price(in USD)</c:v>
                </c:pt>
              </c:strCache>
            </c:strRef>
          </c:tx>
          <c:spPr>
            <a:solidFill>
              <a:schemeClr val="accent2"/>
            </a:solidFill>
            <a:ln>
              <a:noFill/>
            </a:ln>
            <a:effectLst/>
          </c:spPr>
          <c:invertIfNegative val="0"/>
          <c:cat>
            <c:strRef>
              <c:f>Pivot!$A$42:$A$51</c:f>
              <c:strCache>
                <c:ptCount val="10"/>
                <c:pt idx="0">
                  <c:v>Aprillia</c:v>
                </c:pt>
                <c:pt idx="1">
                  <c:v>Bajaj</c:v>
                </c:pt>
                <c:pt idx="2">
                  <c:v>Honda</c:v>
                </c:pt>
                <c:pt idx="3">
                  <c:v>Kawasaki</c:v>
                </c:pt>
                <c:pt idx="4">
                  <c:v>KTM</c:v>
                </c:pt>
                <c:pt idx="5">
                  <c:v>Piaggio</c:v>
                </c:pt>
                <c:pt idx="6">
                  <c:v>Royal Enfield</c:v>
                </c:pt>
                <c:pt idx="7">
                  <c:v>Suzuki</c:v>
                </c:pt>
                <c:pt idx="8">
                  <c:v>SYM</c:v>
                </c:pt>
                <c:pt idx="9">
                  <c:v>Triumph</c:v>
                </c:pt>
              </c:strCache>
            </c:strRef>
          </c:cat>
          <c:val>
            <c:numRef>
              <c:f>Pivot!$C$42:$C$51</c:f>
              <c:numCache>
                <c:formatCode>General</c:formatCode>
                <c:ptCount val="10"/>
                <c:pt idx="0">
                  <c:v>448874</c:v>
                </c:pt>
                <c:pt idx="1">
                  <c:v>447728</c:v>
                </c:pt>
                <c:pt idx="2">
                  <c:v>411490</c:v>
                </c:pt>
                <c:pt idx="3">
                  <c:v>423972</c:v>
                </c:pt>
                <c:pt idx="4">
                  <c:v>365438</c:v>
                </c:pt>
                <c:pt idx="5">
                  <c:v>491449</c:v>
                </c:pt>
                <c:pt idx="6">
                  <c:v>561680</c:v>
                </c:pt>
                <c:pt idx="7">
                  <c:v>460424</c:v>
                </c:pt>
                <c:pt idx="8">
                  <c:v>430557</c:v>
                </c:pt>
                <c:pt idx="9">
                  <c:v>464825</c:v>
                </c:pt>
              </c:numCache>
            </c:numRef>
          </c:val>
          <c:extLst>
            <c:ext xmlns:c16="http://schemas.microsoft.com/office/drawing/2014/chart" uri="{C3380CC4-5D6E-409C-BE32-E72D297353CC}">
              <c16:uniqueId val="{00000001-AD44-42AA-8655-F5C04497D4E4}"/>
            </c:ext>
          </c:extLst>
        </c:ser>
        <c:dLbls>
          <c:showLegendKey val="0"/>
          <c:showVal val="0"/>
          <c:showCatName val="0"/>
          <c:showSerName val="0"/>
          <c:showPercent val="0"/>
          <c:showBubbleSize val="0"/>
        </c:dLbls>
        <c:gapWidth val="182"/>
        <c:axId val="11845231"/>
        <c:axId val="11831791"/>
      </c:barChart>
      <c:catAx>
        <c:axId val="118452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791"/>
        <c:crosses val="autoZero"/>
        <c:auto val="1"/>
        <c:lblAlgn val="ctr"/>
        <c:lblOffset val="100"/>
        <c:noMultiLvlLbl val="0"/>
      </c:catAx>
      <c:valAx>
        <c:axId val="118317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5231"/>
        <c:crosses val="autoZero"/>
        <c:crossBetween val="between"/>
      </c:valAx>
      <c:spPr>
        <a:noFill/>
        <a:ln>
          <a:noFill/>
        </a:ln>
        <a:effectLst/>
      </c:spPr>
    </c:plotArea>
    <c:legend>
      <c:legendPos val="r"/>
      <c:layout>
        <c:manualLayout>
          <c:xMode val="edge"/>
          <c:yMode val="edge"/>
          <c:x val="0.76454099357735084"/>
          <c:y val="0.48157438676907222"/>
          <c:w val="0.23545900642264914"/>
          <c:h val="0.208381001235866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369092</xdr:colOff>
      <xdr:row>6</xdr:row>
      <xdr:rowOff>166688</xdr:rowOff>
    </xdr:from>
    <xdr:to>
      <xdr:col>16</xdr:col>
      <xdr:colOff>30955</xdr:colOff>
      <xdr:row>20</xdr:row>
      <xdr:rowOff>19050</xdr:rowOff>
    </xdr:to>
    <xdr:graphicFrame macro="">
      <xdr:nvGraphicFramePr>
        <xdr:cNvPr id="3" name="Chart 2">
          <a:extLst>
            <a:ext uri="{FF2B5EF4-FFF2-40B4-BE49-F238E27FC236}">
              <a16:creationId xmlns:a16="http://schemas.microsoft.com/office/drawing/2014/main" id="{F319FF68-FCDF-FE5B-3701-D8A924C27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2380</xdr:colOff>
      <xdr:row>23</xdr:row>
      <xdr:rowOff>157162</xdr:rowOff>
    </xdr:from>
    <xdr:to>
      <xdr:col>16</xdr:col>
      <xdr:colOff>73818</xdr:colOff>
      <xdr:row>36</xdr:row>
      <xdr:rowOff>114300</xdr:rowOff>
    </xdr:to>
    <xdr:graphicFrame macro="">
      <xdr:nvGraphicFramePr>
        <xdr:cNvPr id="7" name="Chart 6">
          <a:extLst>
            <a:ext uri="{FF2B5EF4-FFF2-40B4-BE49-F238E27FC236}">
              <a16:creationId xmlns:a16="http://schemas.microsoft.com/office/drawing/2014/main" id="{B2BD2DB6-6F3F-A52A-3B3F-DADBF1946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2379</xdr:colOff>
      <xdr:row>41</xdr:row>
      <xdr:rowOff>9525</xdr:rowOff>
    </xdr:from>
    <xdr:to>
      <xdr:col>16</xdr:col>
      <xdr:colOff>73817</xdr:colOff>
      <xdr:row>53</xdr:row>
      <xdr:rowOff>133350</xdr:rowOff>
    </xdr:to>
    <xdr:graphicFrame macro="">
      <xdr:nvGraphicFramePr>
        <xdr:cNvPr id="8" name="Chart 7">
          <a:extLst>
            <a:ext uri="{FF2B5EF4-FFF2-40B4-BE49-F238E27FC236}">
              <a16:creationId xmlns:a16="http://schemas.microsoft.com/office/drawing/2014/main" id="{23E35584-6EC5-86D5-9CB9-DDC3D4F8F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11906</xdr:colOff>
      <xdr:row>57</xdr:row>
      <xdr:rowOff>19049</xdr:rowOff>
    </xdr:from>
    <xdr:to>
      <xdr:col>16</xdr:col>
      <xdr:colOff>83342</xdr:colOff>
      <xdr:row>69</xdr:row>
      <xdr:rowOff>71437</xdr:rowOff>
    </xdr:to>
    <xdr:graphicFrame macro="">
      <xdr:nvGraphicFramePr>
        <xdr:cNvPr id="12" name="Chart 11">
          <a:extLst>
            <a:ext uri="{FF2B5EF4-FFF2-40B4-BE49-F238E27FC236}">
              <a16:creationId xmlns:a16="http://schemas.microsoft.com/office/drawing/2014/main" id="{0646F740-F87A-D743-68DC-E771220B7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16668</xdr:colOff>
      <xdr:row>74</xdr:row>
      <xdr:rowOff>4762</xdr:rowOff>
    </xdr:from>
    <xdr:to>
      <xdr:col>16</xdr:col>
      <xdr:colOff>88105</xdr:colOff>
      <xdr:row>86</xdr:row>
      <xdr:rowOff>42862</xdr:rowOff>
    </xdr:to>
    <xdr:graphicFrame macro="">
      <xdr:nvGraphicFramePr>
        <xdr:cNvPr id="13" name="Chart 12">
          <a:extLst>
            <a:ext uri="{FF2B5EF4-FFF2-40B4-BE49-F238E27FC236}">
              <a16:creationId xmlns:a16="http://schemas.microsoft.com/office/drawing/2014/main" id="{F6DD7CAD-3A5E-1158-ED10-F3F06A4F1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11906</xdr:colOff>
      <xdr:row>90</xdr:row>
      <xdr:rowOff>9526</xdr:rowOff>
    </xdr:from>
    <xdr:to>
      <xdr:col>16</xdr:col>
      <xdr:colOff>83342</xdr:colOff>
      <xdr:row>105</xdr:row>
      <xdr:rowOff>38101</xdr:rowOff>
    </xdr:to>
    <xdr:graphicFrame macro="">
      <xdr:nvGraphicFramePr>
        <xdr:cNvPr id="16" name="Chart 15">
          <a:extLst>
            <a:ext uri="{FF2B5EF4-FFF2-40B4-BE49-F238E27FC236}">
              <a16:creationId xmlns:a16="http://schemas.microsoft.com/office/drawing/2014/main" id="{74D2B66D-B607-1F8B-60C5-BB8BF21EC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xdr:colOff>
      <xdr:row>3</xdr:row>
      <xdr:rowOff>50808</xdr:rowOff>
    </xdr:from>
    <xdr:to>
      <xdr:col>17</xdr:col>
      <xdr:colOff>304800</xdr:colOff>
      <xdr:row>6</xdr:row>
      <xdr:rowOff>144454</xdr:rowOff>
    </xdr:to>
    <xdr:sp macro="" textlink="">
      <xdr:nvSpPr>
        <xdr:cNvPr id="3" name="Rectangle: Rounded Corners 2">
          <a:extLst>
            <a:ext uri="{FF2B5EF4-FFF2-40B4-BE49-F238E27FC236}">
              <a16:creationId xmlns:a16="http://schemas.microsoft.com/office/drawing/2014/main" id="{A6B3A51E-AB52-3A86-A944-40E0291162C4}"/>
            </a:ext>
          </a:extLst>
        </xdr:cNvPr>
        <xdr:cNvSpPr/>
      </xdr:nvSpPr>
      <xdr:spPr>
        <a:xfrm>
          <a:off x="2881312" y="231783"/>
          <a:ext cx="10006013" cy="636571"/>
        </a:xfrm>
        <a:prstGeom prst="roundRect">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atin typeface="Cambria" panose="02040503050406030204" pitchFamily="18" charset="0"/>
              <a:ea typeface="Cambria" panose="02040503050406030204" pitchFamily="18" charset="0"/>
            </a:rPr>
            <a:t>BIKE SALES DASHBOARD</a:t>
          </a:r>
        </a:p>
      </xdr:txBody>
    </xdr:sp>
    <xdr:clientData/>
  </xdr:twoCellAnchor>
  <xdr:twoCellAnchor>
    <xdr:from>
      <xdr:col>1</xdr:col>
      <xdr:colOff>642937</xdr:colOff>
      <xdr:row>8</xdr:row>
      <xdr:rowOff>55570</xdr:rowOff>
    </xdr:from>
    <xdr:to>
      <xdr:col>5</xdr:col>
      <xdr:colOff>252412</xdr:colOff>
      <xdr:row>11</xdr:row>
      <xdr:rowOff>149216</xdr:rowOff>
    </xdr:to>
    <xdr:sp macro="" textlink="">
      <xdr:nvSpPr>
        <xdr:cNvPr id="4" name="Rectangle: Rounded Corners 3">
          <a:extLst>
            <a:ext uri="{FF2B5EF4-FFF2-40B4-BE49-F238E27FC236}">
              <a16:creationId xmlns:a16="http://schemas.microsoft.com/office/drawing/2014/main" id="{F8A0E261-60C2-8AE1-6D47-E2D1424CCB52}"/>
            </a:ext>
          </a:extLst>
        </xdr:cNvPr>
        <xdr:cNvSpPr/>
      </xdr:nvSpPr>
      <xdr:spPr>
        <a:xfrm>
          <a:off x="2862262" y="1141420"/>
          <a:ext cx="2200275" cy="636571"/>
        </a:xfrm>
        <a:prstGeom prst="roundRect">
          <a:avLst/>
        </a:prstGeom>
        <a:solidFill>
          <a:schemeClr val="accent5">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647699</xdr:colOff>
      <xdr:row>8</xdr:row>
      <xdr:rowOff>74620</xdr:rowOff>
    </xdr:from>
    <xdr:to>
      <xdr:col>9</xdr:col>
      <xdr:colOff>257174</xdr:colOff>
      <xdr:row>11</xdr:row>
      <xdr:rowOff>168266</xdr:rowOff>
    </xdr:to>
    <xdr:sp macro="" textlink="">
      <xdr:nvSpPr>
        <xdr:cNvPr id="8" name="Rectangle: Rounded Corners 7">
          <a:extLst>
            <a:ext uri="{FF2B5EF4-FFF2-40B4-BE49-F238E27FC236}">
              <a16:creationId xmlns:a16="http://schemas.microsoft.com/office/drawing/2014/main" id="{D6DA9809-B987-4C06-9C67-38D1BC6C3BD3}"/>
            </a:ext>
          </a:extLst>
        </xdr:cNvPr>
        <xdr:cNvSpPr/>
      </xdr:nvSpPr>
      <xdr:spPr>
        <a:xfrm>
          <a:off x="5457824" y="1160470"/>
          <a:ext cx="2200275" cy="636571"/>
        </a:xfrm>
        <a:prstGeom prst="roundRect">
          <a:avLst/>
        </a:prstGeom>
        <a:solidFill>
          <a:schemeClr val="accent5">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10</xdr:col>
      <xdr:colOff>23811</xdr:colOff>
      <xdr:row>8</xdr:row>
      <xdr:rowOff>88908</xdr:rowOff>
    </xdr:from>
    <xdr:to>
      <xdr:col>13</xdr:col>
      <xdr:colOff>280986</xdr:colOff>
      <xdr:row>12</xdr:row>
      <xdr:rowOff>1579</xdr:rowOff>
    </xdr:to>
    <xdr:sp macro="" textlink="">
      <xdr:nvSpPr>
        <xdr:cNvPr id="9" name="Rectangle: Rounded Corners 8">
          <a:extLst>
            <a:ext uri="{FF2B5EF4-FFF2-40B4-BE49-F238E27FC236}">
              <a16:creationId xmlns:a16="http://schemas.microsoft.com/office/drawing/2014/main" id="{B5A33AFC-6D36-4CD2-9F2B-D93F75A82F2B}"/>
            </a:ext>
          </a:extLst>
        </xdr:cNvPr>
        <xdr:cNvSpPr/>
      </xdr:nvSpPr>
      <xdr:spPr>
        <a:xfrm>
          <a:off x="8072436" y="1174758"/>
          <a:ext cx="2200275" cy="636571"/>
        </a:xfrm>
        <a:prstGeom prst="roundRect">
          <a:avLst/>
        </a:prstGeom>
        <a:solidFill>
          <a:schemeClr val="accent5">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642936</xdr:colOff>
      <xdr:row>8</xdr:row>
      <xdr:rowOff>98433</xdr:rowOff>
    </xdr:from>
    <xdr:to>
      <xdr:col>17</xdr:col>
      <xdr:colOff>252411</xdr:colOff>
      <xdr:row>12</xdr:row>
      <xdr:rowOff>11104</xdr:rowOff>
    </xdr:to>
    <xdr:sp macro="" textlink="">
      <xdr:nvSpPr>
        <xdr:cNvPr id="10" name="Rectangle: Rounded Corners 9">
          <a:extLst>
            <a:ext uri="{FF2B5EF4-FFF2-40B4-BE49-F238E27FC236}">
              <a16:creationId xmlns:a16="http://schemas.microsoft.com/office/drawing/2014/main" id="{70E0CB6B-32F2-4E82-99AB-50A9166ACDC2}"/>
            </a:ext>
          </a:extLst>
        </xdr:cNvPr>
        <xdr:cNvSpPr/>
      </xdr:nvSpPr>
      <xdr:spPr>
        <a:xfrm>
          <a:off x="10634661" y="1184283"/>
          <a:ext cx="2200275" cy="636571"/>
        </a:xfrm>
        <a:prstGeom prst="roundRect">
          <a:avLst/>
        </a:prstGeom>
        <a:solidFill>
          <a:schemeClr val="accent5">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209550</xdr:colOff>
      <xdr:row>9</xdr:row>
      <xdr:rowOff>104775</xdr:rowOff>
    </xdr:from>
    <xdr:to>
      <xdr:col>5</xdr:col>
      <xdr:colOff>14288</xdr:colOff>
      <xdr:row>11</xdr:row>
      <xdr:rowOff>171450</xdr:rowOff>
    </xdr:to>
    <xdr:sp macro="" textlink="Pivot!A4">
      <xdr:nvSpPr>
        <xdr:cNvPr id="11" name="TextBox 10">
          <a:extLst>
            <a:ext uri="{FF2B5EF4-FFF2-40B4-BE49-F238E27FC236}">
              <a16:creationId xmlns:a16="http://schemas.microsoft.com/office/drawing/2014/main" id="{E49C2859-7729-A186-64B5-95C990727C9B}"/>
            </a:ext>
          </a:extLst>
        </xdr:cNvPr>
        <xdr:cNvSpPr txBox="1"/>
      </xdr:nvSpPr>
      <xdr:spPr>
        <a:xfrm>
          <a:off x="3076575" y="1371600"/>
          <a:ext cx="1747838"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A2804F-EE8E-4614-A45C-818B8C8F8388}" type="TxLink">
            <a:rPr lang="en-US" sz="2000" b="1" i="0" u="none" strike="noStrike">
              <a:solidFill>
                <a:srgbClr val="000000"/>
              </a:solidFill>
              <a:latin typeface="Cambria" panose="02040503050406030204" pitchFamily="18" charset="0"/>
              <a:ea typeface="Cambria" panose="02040503050406030204" pitchFamily="18" charset="0"/>
              <a:cs typeface="Calibri"/>
            </a:rPr>
            <a:pPr algn="ctr"/>
            <a:t> 15,04,838 </a:t>
          </a:fld>
          <a:endParaRPr lang="en-US" sz="2000" b="1">
            <a:latin typeface="Cambria" panose="02040503050406030204" pitchFamily="18" charset="0"/>
            <a:ea typeface="Cambria" panose="02040503050406030204" pitchFamily="18" charset="0"/>
          </a:endParaRPr>
        </a:p>
      </xdr:txBody>
    </xdr:sp>
    <xdr:clientData/>
  </xdr:twoCellAnchor>
  <xdr:twoCellAnchor>
    <xdr:from>
      <xdr:col>6</xdr:col>
      <xdr:colOff>190498</xdr:colOff>
      <xdr:row>9</xdr:row>
      <xdr:rowOff>107958</xdr:rowOff>
    </xdr:from>
    <xdr:to>
      <xdr:col>8</xdr:col>
      <xdr:colOff>642936</xdr:colOff>
      <xdr:row>11</xdr:row>
      <xdr:rowOff>174633</xdr:rowOff>
    </xdr:to>
    <xdr:sp macro="" textlink="Pivot!B4">
      <xdr:nvSpPr>
        <xdr:cNvPr id="12" name="TextBox 11">
          <a:extLst>
            <a:ext uri="{FF2B5EF4-FFF2-40B4-BE49-F238E27FC236}">
              <a16:creationId xmlns:a16="http://schemas.microsoft.com/office/drawing/2014/main" id="{9F4DCD4C-38CF-404F-8C9D-FAD1F1C1454A}"/>
            </a:ext>
          </a:extLst>
        </xdr:cNvPr>
        <xdr:cNvSpPr txBox="1"/>
      </xdr:nvSpPr>
      <xdr:spPr>
        <a:xfrm>
          <a:off x="5648323" y="1374783"/>
          <a:ext cx="1747838"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4B15C1-9F6A-490D-86D5-2D453ADE1E1E}" type="TxLink">
            <a:rPr lang="en-US" sz="2000" b="1" i="0" u="none" strike="noStrike">
              <a:solidFill>
                <a:srgbClr val="000000"/>
              </a:solidFill>
              <a:latin typeface="Cambria" panose="02040503050406030204" pitchFamily="18" charset="0"/>
              <a:ea typeface="Cambria" panose="02040503050406030204" pitchFamily="18" charset="0"/>
              <a:cs typeface="Calibri"/>
            </a:rPr>
            <a:pPr algn="ctr"/>
            <a:t> 1,026 </a:t>
          </a:fld>
          <a:endParaRPr lang="en-US" sz="2000" b="1">
            <a:latin typeface="Cambria" panose="02040503050406030204" pitchFamily="18" charset="0"/>
            <a:ea typeface="Cambria" panose="02040503050406030204" pitchFamily="18" charset="0"/>
          </a:endParaRPr>
        </a:p>
      </xdr:txBody>
    </xdr:sp>
    <xdr:clientData/>
  </xdr:twoCellAnchor>
  <xdr:twoCellAnchor>
    <xdr:from>
      <xdr:col>10</xdr:col>
      <xdr:colOff>204786</xdr:colOff>
      <xdr:row>9</xdr:row>
      <xdr:rowOff>117483</xdr:rowOff>
    </xdr:from>
    <xdr:to>
      <xdr:col>13</xdr:col>
      <xdr:colOff>9524</xdr:colOff>
      <xdr:row>12</xdr:row>
      <xdr:rowOff>3183</xdr:rowOff>
    </xdr:to>
    <xdr:sp macro="" textlink="Pivot!C4">
      <xdr:nvSpPr>
        <xdr:cNvPr id="13" name="TextBox 12">
          <a:extLst>
            <a:ext uri="{FF2B5EF4-FFF2-40B4-BE49-F238E27FC236}">
              <a16:creationId xmlns:a16="http://schemas.microsoft.com/office/drawing/2014/main" id="{720C78E7-8C79-40FD-8CE6-F256D5374096}"/>
            </a:ext>
          </a:extLst>
        </xdr:cNvPr>
        <xdr:cNvSpPr txBox="1"/>
      </xdr:nvSpPr>
      <xdr:spPr>
        <a:xfrm>
          <a:off x="8253411" y="1384308"/>
          <a:ext cx="1747838"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871917-AA5F-4BFB-B3F9-06271DD0BB98}" type="TxLink">
            <a:rPr lang="en-US" sz="2000" b="1" i="0" u="none" strike="noStrike">
              <a:solidFill>
                <a:srgbClr val="000000"/>
              </a:solidFill>
              <a:latin typeface="Cambria" panose="02040503050406030204" pitchFamily="18" charset="0"/>
              <a:ea typeface="Cambria" panose="02040503050406030204" pitchFamily="18" charset="0"/>
              <a:cs typeface="Calibri"/>
            </a:rPr>
            <a:pPr algn="ctr"/>
            <a:t> 45,06,437 </a:t>
          </a:fld>
          <a:endParaRPr lang="en-US" sz="2000" b="1">
            <a:latin typeface="Cambria" panose="02040503050406030204" pitchFamily="18" charset="0"/>
            <a:ea typeface="Cambria" panose="02040503050406030204" pitchFamily="18" charset="0"/>
          </a:endParaRPr>
        </a:p>
      </xdr:txBody>
    </xdr:sp>
    <xdr:clientData/>
  </xdr:twoCellAnchor>
  <xdr:twoCellAnchor>
    <xdr:from>
      <xdr:col>14</xdr:col>
      <xdr:colOff>176211</xdr:colOff>
      <xdr:row>9</xdr:row>
      <xdr:rowOff>103196</xdr:rowOff>
    </xdr:from>
    <xdr:to>
      <xdr:col>16</xdr:col>
      <xdr:colOff>628649</xdr:colOff>
      <xdr:row>11</xdr:row>
      <xdr:rowOff>169871</xdr:rowOff>
    </xdr:to>
    <xdr:sp macro="" textlink="Pivot!D4">
      <xdr:nvSpPr>
        <xdr:cNvPr id="14" name="TextBox 13">
          <a:extLst>
            <a:ext uri="{FF2B5EF4-FFF2-40B4-BE49-F238E27FC236}">
              <a16:creationId xmlns:a16="http://schemas.microsoft.com/office/drawing/2014/main" id="{E6F428AA-C79F-4C48-93FF-E6D9E3B2E9BF}"/>
            </a:ext>
          </a:extLst>
        </xdr:cNvPr>
        <xdr:cNvSpPr txBox="1"/>
      </xdr:nvSpPr>
      <xdr:spPr>
        <a:xfrm>
          <a:off x="10815636" y="1370021"/>
          <a:ext cx="1747838"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470F65-2FEA-4625-B453-25CB509FCF06}" type="TxLink">
            <a:rPr lang="en-US" sz="2000" b="1" i="0" u="none" strike="noStrike">
              <a:solidFill>
                <a:srgbClr val="000000"/>
              </a:solidFill>
              <a:latin typeface="Cambria" panose="02040503050406030204" pitchFamily="18" charset="0"/>
              <a:ea typeface="Cambria" panose="02040503050406030204" pitchFamily="18" charset="0"/>
              <a:cs typeface="Calibri"/>
            </a:rPr>
            <a:pPr algn="ctr"/>
            <a:t> 2,926 </a:t>
          </a:fld>
          <a:endParaRPr lang="en-US" sz="2000" b="1">
            <a:latin typeface="Cambria" panose="02040503050406030204" pitchFamily="18" charset="0"/>
            <a:ea typeface="Cambria" panose="02040503050406030204" pitchFamily="18" charset="0"/>
          </a:endParaRPr>
        </a:p>
      </xdr:txBody>
    </xdr:sp>
    <xdr:clientData/>
  </xdr:twoCellAnchor>
  <xdr:twoCellAnchor>
    <xdr:from>
      <xdr:col>2</xdr:col>
      <xdr:colOff>147637</xdr:colOff>
      <xdr:row>8</xdr:row>
      <xdr:rowOff>114299</xdr:rowOff>
    </xdr:from>
    <xdr:to>
      <xdr:col>5</xdr:col>
      <xdr:colOff>166688</xdr:colOff>
      <xdr:row>9</xdr:row>
      <xdr:rowOff>176213</xdr:rowOff>
    </xdr:to>
    <xdr:sp macro="" textlink="">
      <xdr:nvSpPr>
        <xdr:cNvPr id="15" name="TextBox 14">
          <a:extLst>
            <a:ext uri="{FF2B5EF4-FFF2-40B4-BE49-F238E27FC236}">
              <a16:creationId xmlns:a16="http://schemas.microsoft.com/office/drawing/2014/main" id="{93D86E0E-FFE2-45FF-9B76-A79F05E5F24A}"/>
            </a:ext>
          </a:extLst>
        </xdr:cNvPr>
        <xdr:cNvSpPr txBox="1"/>
      </xdr:nvSpPr>
      <xdr:spPr>
        <a:xfrm>
          <a:off x="3014662" y="1200149"/>
          <a:ext cx="1962151" cy="242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Cambria" panose="02040503050406030204" pitchFamily="18" charset="0"/>
              <a:ea typeface="Cambria" panose="02040503050406030204" pitchFamily="18" charset="0"/>
            </a:rPr>
            <a:t>Total</a:t>
          </a:r>
          <a:r>
            <a:rPr lang="en-IN" sz="1100" b="1" baseline="0">
              <a:latin typeface="Cambria" panose="02040503050406030204" pitchFamily="18" charset="0"/>
              <a:ea typeface="Cambria" panose="02040503050406030204" pitchFamily="18" charset="0"/>
            </a:rPr>
            <a:t> Production Cost</a:t>
          </a:r>
          <a:endParaRPr lang="en-IN" sz="1100" b="1">
            <a:latin typeface="Cambria" panose="02040503050406030204" pitchFamily="18" charset="0"/>
            <a:ea typeface="Cambria" panose="02040503050406030204" pitchFamily="18" charset="0"/>
          </a:endParaRPr>
        </a:p>
      </xdr:txBody>
    </xdr:sp>
    <xdr:clientData/>
  </xdr:twoCellAnchor>
  <xdr:twoCellAnchor>
    <xdr:from>
      <xdr:col>6</xdr:col>
      <xdr:colOff>409576</xdr:colOff>
      <xdr:row>8</xdr:row>
      <xdr:rowOff>176213</xdr:rowOff>
    </xdr:from>
    <xdr:to>
      <xdr:col>8</xdr:col>
      <xdr:colOff>552451</xdr:colOff>
      <xdr:row>9</xdr:row>
      <xdr:rowOff>176213</xdr:rowOff>
    </xdr:to>
    <xdr:sp macro="" textlink="">
      <xdr:nvSpPr>
        <xdr:cNvPr id="16" name="TextBox 15">
          <a:extLst>
            <a:ext uri="{FF2B5EF4-FFF2-40B4-BE49-F238E27FC236}">
              <a16:creationId xmlns:a16="http://schemas.microsoft.com/office/drawing/2014/main" id="{B1D21072-C50E-E776-7492-462B2EBBFEC6}"/>
            </a:ext>
          </a:extLst>
        </xdr:cNvPr>
        <xdr:cNvSpPr txBox="1"/>
      </xdr:nvSpPr>
      <xdr:spPr>
        <a:xfrm>
          <a:off x="5867401" y="1262063"/>
          <a:ext cx="14382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Cambria" panose="02040503050406030204" pitchFamily="18" charset="0"/>
              <a:ea typeface="Cambria" panose="02040503050406030204" pitchFamily="18" charset="0"/>
            </a:rPr>
            <a:t>Total</a:t>
          </a:r>
          <a:r>
            <a:rPr lang="en-IN" sz="1100" b="1" baseline="0">
              <a:latin typeface="Cambria" panose="02040503050406030204" pitchFamily="18" charset="0"/>
              <a:ea typeface="Cambria" panose="02040503050406030204" pitchFamily="18" charset="0"/>
            </a:rPr>
            <a:t> </a:t>
          </a:r>
          <a:r>
            <a:rPr lang="en-IN" sz="1200" b="1" baseline="0">
              <a:latin typeface="Cambria" panose="02040503050406030204" pitchFamily="18" charset="0"/>
              <a:ea typeface="Cambria" panose="02040503050406030204" pitchFamily="18" charset="0"/>
            </a:rPr>
            <a:t>Sales</a:t>
          </a:r>
          <a:r>
            <a:rPr lang="en-IN" sz="1100" b="1" baseline="0">
              <a:latin typeface="Cambria" panose="02040503050406030204" pitchFamily="18" charset="0"/>
              <a:ea typeface="Cambria" panose="02040503050406030204" pitchFamily="18" charset="0"/>
            </a:rPr>
            <a:t> (Units)</a:t>
          </a:r>
          <a:endParaRPr lang="en-IN" sz="1100" b="1">
            <a:latin typeface="Cambria" panose="02040503050406030204" pitchFamily="18" charset="0"/>
            <a:ea typeface="Cambria" panose="02040503050406030204" pitchFamily="18" charset="0"/>
          </a:endParaRPr>
        </a:p>
      </xdr:txBody>
    </xdr:sp>
    <xdr:clientData/>
  </xdr:twoCellAnchor>
  <xdr:twoCellAnchor>
    <xdr:from>
      <xdr:col>2</xdr:col>
      <xdr:colOff>119062</xdr:colOff>
      <xdr:row>5</xdr:row>
      <xdr:rowOff>95250</xdr:rowOff>
    </xdr:from>
    <xdr:to>
      <xdr:col>3</xdr:col>
      <xdr:colOff>447675</xdr:colOff>
      <xdr:row>6</xdr:row>
      <xdr:rowOff>123825</xdr:rowOff>
    </xdr:to>
    <xdr:sp macro="" textlink="">
      <xdr:nvSpPr>
        <xdr:cNvPr id="17" name="TextBox 16">
          <a:extLst>
            <a:ext uri="{FF2B5EF4-FFF2-40B4-BE49-F238E27FC236}">
              <a16:creationId xmlns:a16="http://schemas.microsoft.com/office/drawing/2014/main" id="{300220DF-4AF9-AD3F-A908-318177CFABFA}"/>
            </a:ext>
          </a:extLst>
        </xdr:cNvPr>
        <xdr:cNvSpPr txBox="1"/>
      </xdr:nvSpPr>
      <xdr:spPr>
        <a:xfrm>
          <a:off x="2986087" y="638175"/>
          <a:ext cx="976313"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a:solidFill>
                <a:schemeClr val="bg1"/>
              </a:solidFill>
            </a:rPr>
            <a:t>#in USD</a:t>
          </a:r>
        </a:p>
      </xdr:txBody>
    </xdr:sp>
    <xdr:clientData/>
  </xdr:twoCellAnchor>
  <xdr:twoCellAnchor>
    <xdr:from>
      <xdr:col>10</xdr:col>
      <xdr:colOff>390525</xdr:colOff>
      <xdr:row>8</xdr:row>
      <xdr:rowOff>152399</xdr:rowOff>
    </xdr:from>
    <xdr:to>
      <xdr:col>12</xdr:col>
      <xdr:colOff>528638</xdr:colOff>
      <xdr:row>10</xdr:row>
      <xdr:rowOff>4762</xdr:rowOff>
    </xdr:to>
    <xdr:sp macro="" textlink="">
      <xdr:nvSpPr>
        <xdr:cNvPr id="18" name="TextBox 17">
          <a:extLst>
            <a:ext uri="{FF2B5EF4-FFF2-40B4-BE49-F238E27FC236}">
              <a16:creationId xmlns:a16="http://schemas.microsoft.com/office/drawing/2014/main" id="{4CE207C2-3429-BA93-E147-60CFEE8CEEDF}"/>
            </a:ext>
          </a:extLst>
        </xdr:cNvPr>
        <xdr:cNvSpPr txBox="1"/>
      </xdr:nvSpPr>
      <xdr:spPr>
        <a:xfrm>
          <a:off x="8439150" y="1238249"/>
          <a:ext cx="1433513"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Cambria" panose="02040503050406030204" pitchFamily="18" charset="0"/>
              <a:ea typeface="Cambria" panose="02040503050406030204" pitchFamily="18" charset="0"/>
            </a:rPr>
            <a:t>Total Revenue	</a:t>
          </a:r>
        </a:p>
      </xdr:txBody>
    </xdr:sp>
    <xdr:clientData/>
  </xdr:twoCellAnchor>
  <xdr:twoCellAnchor>
    <xdr:from>
      <xdr:col>14</xdr:col>
      <xdr:colOff>481013</xdr:colOff>
      <xdr:row>8</xdr:row>
      <xdr:rowOff>161926</xdr:rowOff>
    </xdr:from>
    <xdr:to>
      <xdr:col>16</xdr:col>
      <xdr:colOff>428626</xdr:colOff>
      <xdr:row>10</xdr:row>
      <xdr:rowOff>9526</xdr:rowOff>
    </xdr:to>
    <xdr:sp macro="" textlink="">
      <xdr:nvSpPr>
        <xdr:cNvPr id="19" name="TextBox 18">
          <a:extLst>
            <a:ext uri="{FF2B5EF4-FFF2-40B4-BE49-F238E27FC236}">
              <a16:creationId xmlns:a16="http://schemas.microsoft.com/office/drawing/2014/main" id="{F7A7E702-ECF3-2CE5-6F65-3BDC1E4146D5}"/>
            </a:ext>
          </a:extLst>
        </xdr:cNvPr>
        <xdr:cNvSpPr txBox="1"/>
      </xdr:nvSpPr>
      <xdr:spPr>
        <a:xfrm>
          <a:off x="11120438" y="1247776"/>
          <a:ext cx="1243013"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Cambria" panose="02040503050406030204" pitchFamily="18" charset="0"/>
              <a:ea typeface="Cambria" panose="02040503050406030204" pitchFamily="18" charset="0"/>
            </a:rPr>
            <a:t>Profit Average</a:t>
          </a:r>
        </a:p>
      </xdr:txBody>
    </xdr:sp>
    <xdr:clientData/>
  </xdr:twoCellAnchor>
  <xdr:twoCellAnchor>
    <xdr:from>
      <xdr:col>2</xdr:col>
      <xdr:colOff>4761</xdr:colOff>
      <xdr:row>14</xdr:row>
      <xdr:rowOff>172641</xdr:rowOff>
    </xdr:from>
    <xdr:to>
      <xdr:col>10</xdr:col>
      <xdr:colOff>232172</xdr:colOff>
      <xdr:row>30</xdr:row>
      <xdr:rowOff>17859</xdr:rowOff>
    </xdr:to>
    <xdr:graphicFrame macro="">
      <xdr:nvGraphicFramePr>
        <xdr:cNvPr id="21" name="Chart 20">
          <a:extLst>
            <a:ext uri="{FF2B5EF4-FFF2-40B4-BE49-F238E27FC236}">
              <a16:creationId xmlns:a16="http://schemas.microsoft.com/office/drawing/2014/main" id="{D2B852C5-82BF-4BE6-8B0E-B7B44D676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244079</xdr:colOff>
      <xdr:row>15</xdr:row>
      <xdr:rowOff>0</xdr:rowOff>
    </xdr:from>
    <xdr:to>
      <xdr:col>17</xdr:col>
      <xdr:colOff>339328</xdr:colOff>
      <xdr:row>30</xdr:row>
      <xdr:rowOff>11906</xdr:rowOff>
    </xdr:to>
    <xdr:graphicFrame macro="">
      <xdr:nvGraphicFramePr>
        <xdr:cNvPr id="23" name="Chart 22">
          <a:extLst>
            <a:ext uri="{FF2B5EF4-FFF2-40B4-BE49-F238E27FC236}">
              <a16:creationId xmlns:a16="http://schemas.microsoft.com/office/drawing/2014/main" id="{9CE6882D-2D71-46F8-9790-4893EF060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17860</xdr:colOff>
      <xdr:row>30</xdr:row>
      <xdr:rowOff>41672</xdr:rowOff>
    </xdr:from>
    <xdr:to>
      <xdr:col>10</xdr:col>
      <xdr:colOff>228600</xdr:colOff>
      <xdr:row>47</xdr:row>
      <xdr:rowOff>29765</xdr:rowOff>
    </xdr:to>
    <xdr:graphicFrame macro="">
      <xdr:nvGraphicFramePr>
        <xdr:cNvPr id="25" name="Chart 24">
          <a:extLst>
            <a:ext uri="{FF2B5EF4-FFF2-40B4-BE49-F238E27FC236}">
              <a16:creationId xmlns:a16="http://schemas.microsoft.com/office/drawing/2014/main" id="{E8BE5535-D42F-41B7-A919-DE53F5910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11906</xdr:colOff>
      <xdr:row>47</xdr:row>
      <xdr:rowOff>47625</xdr:rowOff>
    </xdr:from>
    <xdr:to>
      <xdr:col>10</xdr:col>
      <xdr:colOff>226219</xdr:colOff>
      <xdr:row>62</xdr:row>
      <xdr:rowOff>111919</xdr:rowOff>
    </xdr:to>
    <xdr:graphicFrame macro="">
      <xdr:nvGraphicFramePr>
        <xdr:cNvPr id="26" name="Chart 25">
          <a:extLst>
            <a:ext uri="{FF2B5EF4-FFF2-40B4-BE49-F238E27FC236}">
              <a16:creationId xmlns:a16="http://schemas.microsoft.com/office/drawing/2014/main" id="{37EFBE08-5058-4A65-B7E5-E43C53C97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232172</xdr:colOff>
      <xdr:row>30</xdr:row>
      <xdr:rowOff>23813</xdr:rowOff>
    </xdr:from>
    <xdr:to>
      <xdr:col>17</xdr:col>
      <xdr:colOff>357187</xdr:colOff>
      <xdr:row>47</xdr:row>
      <xdr:rowOff>59531</xdr:rowOff>
    </xdr:to>
    <xdr:graphicFrame macro="">
      <xdr:nvGraphicFramePr>
        <xdr:cNvPr id="27" name="Chart 26">
          <a:extLst>
            <a:ext uri="{FF2B5EF4-FFF2-40B4-BE49-F238E27FC236}">
              <a16:creationId xmlns:a16="http://schemas.microsoft.com/office/drawing/2014/main" id="{6FCA56A7-AD64-41AE-BD52-4B1BC4496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250031</xdr:colOff>
      <xdr:row>47</xdr:row>
      <xdr:rowOff>77392</xdr:rowOff>
    </xdr:from>
    <xdr:to>
      <xdr:col>17</xdr:col>
      <xdr:colOff>357187</xdr:colOff>
      <xdr:row>62</xdr:row>
      <xdr:rowOff>109539</xdr:rowOff>
    </xdr:to>
    <xdr:graphicFrame macro="">
      <xdr:nvGraphicFramePr>
        <xdr:cNvPr id="28" name="Chart 27">
          <a:extLst>
            <a:ext uri="{FF2B5EF4-FFF2-40B4-BE49-F238E27FC236}">
              <a16:creationId xmlns:a16="http://schemas.microsoft.com/office/drawing/2014/main" id="{C6ED0A77-20EC-49C1-B37B-DE9F7F29E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190500</xdr:colOff>
      <xdr:row>2</xdr:row>
      <xdr:rowOff>114300</xdr:rowOff>
    </xdr:from>
    <xdr:to>
      <xdr:col>0</xdr:col>
      <xdr:colOff>2019300</xdr:colOff>
      <xdr:row>20</xdr:row>
      <xdr:rowOff>4762</xdr:rowOff>
    </xdr:to>
    <mc:AlternateContent xmlns:mc="http://schemas.openxmlformats.org/markup-compatibility/2006" xmlns:a14="http://schemas.microsoft.com/office/drawing/2010/main">
      <mc:Choice Requires="a14">
        <xdr:graphicFrame macro="">
          <xdr:nvGraphicFramePr>
            <xdr:cNvPr id="29" name="Brand">
              <a:extLst>
                <a:ext uri="{FF2B5EF4-FFF2-40B4-BE49-F238E27FC236}">
                  <a16:creationId xmlns:a16="http://schemas.microsoft.com/office/drawing/2014/main" id="{B2D68ABA-68CD-7A91-728B-0FBAB2334CA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90500" y="114300"/>
              <a:ext cx="1828800" cy="3131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75009</xdr:colOff>
      <xdr:row>2</xdr:row>
      <xdr:rowOff>88108</xdr:rowOff>
    </xdr:from>
    <xdr:to>
      <xdr:col>19</xdr:col>
      <xdr:colOff>1903809</xdr:colOff>
      <xdr:row>15</xdr:row>
      <xdr:rowOff>154780</xdr:rowOff>
    </xdr:to>
    <mc:AlternateContent xmlns:mc="http://schemas.openxmlformats.org/markup-compatibility/2006" xmlns:a14="http://schemas.microsoft.com/office/drawing/2010/main">
      <mc:Choice Requires="a14">
        <xdr:graphicFrame macro="">
          <xdr:nvGraphicFramePr>
            <xdr:cNvPr id="32" name="Retailer's name">
              <a:extLst>
                <a:ext uri="{FF2B5EF4-FFF2-40B4-BE49-F238E27FC236}">
                  <a16:creationId xmlns:a16="http://schemas.microsoft.com/office/drawing/2014/main" id="{BDDEF830-9FA3-03E8-75D5-56BACD8F445D}"/>
                </a:ext>
              </a:extLst>
            </xdr:cNvPr>
            <xdr:cNvGraphicFramePr/>
          </xdr:nvGraphicFramePr>
          <xdr:xfrm>
            <a:off x="0" y="0"/>
            <a:ext cx="0" cy="0"/>
          </xdr:xfrm>
          <a:graphic>
            <a:graphicData uri="http://schemas.microsoft.com/office/drawing/2010/slicer">
              <sle:slicer xmlns:sle="http://schemas.microsoft.com/office/drawing/2010/slicer" name="Retailer's name"/>
            </a:graphicData>
          </a:graphic>
        </xdr:graphicFrame>
      </mc:Choice>
      <mc:Fallback xmlns="">
        <xdr:sp macro="" textlink="">
          <xdr:nvSpPr>
            <xdr:cNvPr id="0" name=""/>
            <xdr:cNvSpPr>
              <a:spLocks noTextEdit="1"/>
            </xdr:cNvSpPr>
          </xdr:nvSpPr>
          <xdr:spPr>
            <a:xfrm>
              <a:off x="13804948" y="88108"/>
              <a:ext cx="1828800" cy="2407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647699</xdr:colOff>
      <xdr:row>63</xdr:row>
      <xdr:rowOff>0</xdr:rowOff>
    </xdr:from>
    <xdr:to>
      <xdr:col>17</xdr:col>
      <xdr:colOff>307820</xdr:colOff>
      <xdr:row>70</xdr:row>
      <xdr:rowOff>104775</xdr:rowOff>
    </xdr:to>
    <mc:AlternateContent xmlns:mc="http://schemas.openxmlformats.org/markup-compatibility/2006" xmlns:tsle="http://schemas.microsoft.com/office/drawing/2012/timeslicer">
      <mc:Choice Requires="tsle">
        <xdr:graphicFrame macro="">
          <xdr:nvGraphicFramePr>
            <xdr:cNvPr id="34" name="Purchase  Date">
              <a:extLst>
                <a:ext uri="{FF2B5EF4-FFF2-40B4-BE49-F238E27FC236}">
                  <a16:creationId xmlns:a16="http://schemas.microsoft.com/office/drawing/2014/main" id="{7C954B8B-1213-4AB7-A069-E2C2440F726D}"/>
                </a:ext>
              </a:extLst>
            </xdr:cNvPr>
            <xdr:cNvGraphicFramePr/>
          </xdr:nvGraphicFramePr>
          <xdr:xfrm>
            <a:off x="0" y="0"/>
            <a:ext cx="0" cy="0"/>
          </xdr:xfrm>
          <a:graphic>
            <a:graphicData uri="http://schemas.microsoft.com/office/drawing/2012/timeslicer">
              <tsle:timeslicer name="Purchase  Date"/>
            </a:graphicData>
          </a:graphic>
        </xdr:graphicFrame>
      </mc:Choice>
      <mc:Fallback xmlns="">
        <xdr:sp macro="" textlink="">
          <xdr:nvSpPr>
            <xdr:cNvPr id="0" name=""/>
            <xdr:cNvSpPr>
              <a:spLocks noTextEdit="1"/>
            </xdr:cNvSpPr>
          </xdr:nvSpPr>
          <xdr:spPr>
            <a:xfrm>
              <a:off x="2866327" y="10982790"/>
              <a:ext cx="10195700" cy="136509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19050</xdr:colOff>
      <xdr:row>73</xdr:row>
      <xdr:rowOff>42863</xdr:rowOff>
    </xdr:from>
    <xdr:to>
      <xdr:col>19</xdr:col>
      <xdr:colOff>1970484</xdr:colOff>
      <xdr:row>78</xdr:row>
      <xdr:rowOff>0</xdr:rowOff>
    </xdr:to>
    <xdr:sp macro="" textlink="">
      <xdr:nvSpPr>
        <xdr:cNvPr id="35" name="Rectangle: Rounded Corners 34">
          <a:extLst>
            <a:ext uri="{FF2B5EF4-FFF2-40B4-BE49-F238E27FC236}">
              <a16:creationId xmlns:a16="http://schemas.microsoft.com/office/drawing/2014/main" id="{FC086208-A3CE-F88B-F633-ABFC7D934CDF}"/>
            </a:ext>
          </a:extLst>
        </xdr:cNvPr>
        <xdr:cNvSpPr/>
      </xdr:nvSpPr>
      <xdr:spPr>
        <a:xfrm>
          <a:off x="19050" y="12723019"/>
          <a:ext cx="15655528" cy="850106"/>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196453</xdr:colOff>
      <xdr:row>20</xdr:row>
      <xdr:rowOff>83344</xdr:rowOff>
    </xdr:from>
    <xdr:to>
      <xdr:col>0</xdr:col>
      <xdr:colOff>2025253</xdr:colOff>
      <xdr:row>25</xdr:row>
      <xdr:rowOff>130967</xdr:rowOff>
    </xdr:to>
    <mc:AlternateContent xmlns:mc="http://schemas.openxmlformats.org/markup-compatibility/2006" xmlns:a14="http://schemas.microsoft.com/office/drawing/2010/main">
      <mc:Choice Requires="a14">
        <xdr:graphicFrame macro="">
          <xdr:nvGraphicFramePr>
            <xdr:cNvPr id="36" name="Fuel">
              <a:extLst>
                <a:ext uri="{FF2B5EF4-FFF2-40B4-BE49-F238E27FC236}">
                  <a16:creationId xmlns:a16="http://schemas.microsoft.com/office/drawing/2014/main" id="{297A0D04-EE96-43A6-8B30-657F007ACBC0}"/>
                </a:ext>
              </a:extLst>
            </xdr:cNvPr>
            <xdr:cNvGraphicFramePr/>
          </xdr:nvGraphicFramePr>
          <xdr:xfrm>
            <a:off x="0" y="0"/>
            <a:ext cx="0" cy="0"/>
          </xdr:xfrm>
          <a:graphic>
            <a:graphicData uri="http://schemas.microsoft.com/office/drawing/2010/slicer">
              <sle:slicer xmlns:sle="http://schemas.microsoft.com/office/drawing/2010/slicer" name="Fuel"/>
            </a:graphicData>
          </a:graphic>
        </xdr:graphicFrame>
      </mc:Choice>
      <mc:Fallback xmlns="">
        <xdr:sp macro="" textlink="">
          <xdr:nvSpPr>
            <xdr:cNvPr id="0" name=""/>
            <xdr:cNvSpPr>
              <a:spLocks noTextEdit="1"/>
            </xdr:cNvSpPr>
          </xdr:nvSpPr>
          <xdr:spPr>
            <a:xfrm>
              <a:off x="196453" y="3324167"/>
              <a:ext cx="1828800" cy="947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71438</xdr:colOff>
      <xdr:row>16</xdr:row>
      <xdr:rowOff>41672</xdr:rowOff>
    </xdr:from>
    <xdr:to>
      <xdr:col>19</xdr:col>
      <xdr:colOff>1900238</xdr:colOff>
      <xdr:row>23</xdr:row>
      <xdr:rowOff>25004</xdr:rowOff>
    </xdr:to>
    <mc:AlternateContent xmlns:mc="http://schemas.openxmlformats.org/markup-compatibility/2006" xmlns:a14="http://schemas.microsoft.com/office/drawing/2010/main">
      <mc:Choice Requires="a14">
        <xdr:graphicFrame macro="">
          <xdr:nvGraphicFramePr>
            <xdr:cNvPr id="37" name="Region">
              <a:extLst>
                <a:ext uri="{FF2B5EF4-FFF2-40B4-BE49-F238E27FC236}">
                  <a16:creationId xmlns:a16="http://schemas.microsoft.com/office/drawing/2014/main" id="{80DC3B54-EA1F-40C0-9A6D-1AB8E5A544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801377" y="2562312"/>
              <a:ext cx="1828800" cy="1243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623136</xdr:colOff>
      <xdr:row>3</xdr:row>
      <xdr:rowOff>23233</xdr:rowOff>
    </xdr:from>
    <xdr:to>
      <xdr:col>17</xdr:col>
      <xdr:colOff>140439</xdr:colOff>
      <xdr:row>7</xdr:row>
      <xdr:rowOff>11615</xdr:rowOff>
    </xdr:to>
    <xdr:pic>
      <xdr:nvPicPr>
        <xdr:cNvPr id="45" name="Picture 44">
          <a:extLst>
            <a:ext uri="{FF2B5EF4-FFF2-40B4-BE49-F238E27FC236}">
              <a16:creationId xmlns:a16="http://schemas.microsoft.com/office/drawing/2014/main" id="{BB32EB2F-A82B-2363-9579-BC13531D942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076368" y="203279"/>
          <a:ext cx="818278" cy="70856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wBeah LLP" refreshedDate="45591.984136689818" createdVersion="8" refreshedVersion="8" minRefreshableVersion="3" recordCount="1026" xr:uid="{4CE9471A-95B6-4E38-A954-94A146299CE6}">
  <cacheSource type="worksheet">
    <worksheetSource name="Table1"/>
  </cacheSource>
  <cacheFields count="25">
    <cacheField name="ID" numFmtId="0">
      <sharedItems containsSemiMixedTypes="0" containsString="0" containsNumber="1" containsInteger="1" minValue="11000" maxValue="29447"/>
    </cacheField>
    <cacheField name="Gender" numFmtId="0">
      <sharedItems/>
    </cacheField>
    <cacheField name="Gender (Substituted)" numFmtId="0">
      <sharedItems/>
    </cacheField>
    <cacheField name="Income" numFmtId="164">
      <sharedItems containsSemiMixedTypes="0" containsString="0" containsNumber="1" containsInteger="1" minValue="10000" maxValue="170000"/>
    </cacheField>
    <cacheField name="Income (in USD)" numFmtId="164">
      <sharedItems/>
    </cacheField>
    <cacheField name="Price(in USD)" numFmtId="0">
      <sharedItems containsSemiMixedTypes="0" containsString="0" containsNumber="1" containsInteger="1" minValue="3305" maxValue="5491"/>
    </cacheField>
    <cacheField name="Purchase  Date" numFmtId="14">
      <sharedItems containsSemiMixedTypes="0" containsNonDate="0" containsDate="1" containsString="0" minDate="2022-01-01T00:00:00" maxDate="2023-12-31T00:00:00" count="537">
        <d v="2023-09-19T00:00:00"/>
        <d v="2022-03-21T00:00:00"/>
        <d v="2023-04-15T00:00:00"/>
        <d v="2022-11-22T00:00:00"/>
        <d v="2022-08-04T00:00:00"/>
        <d v="2022-12-06T00:00:00"/>
        <d v="2023-09-15T00:00:00"/>
        <d v="2022-12-09T00:00:00"/>
        <d v="2022-11-29T00:00:00"/>
        <d v="2022-02-12T00:00:00"/>
        <d v="2022-10-24T00:00:00"/>
        <d v="2023-12-19T00:00:00"/>
        <d v="2023-07-13T00:00:00"/>
        <d v="2022-12-10T00:00:00"/>
        <d v="2023-07-11T00:00:00"/>
        <d v="2023-12-06T00:00:00"/>
        <d v="2022-05-29T00:00:00"/>
        <d v="2023-09-12T00:00:00"/>
        <d v="2023-02-08T00:00:00"/>
        <d v="2022-11-10T00:00:00"/>
        <d v="2022-07-22T00:00:00"/>
        <d v="2022-02-24T00:00:00"/>
        <d v="2023-03-14T00:00:00"/>
        <d v="2023-03-15T00:00:00"/>
        <d v="2023-11-04T00:00:00"/>
        <d v="2022-01-08T00:00:00"/>
        <d v="2023-02-01T00:00:00"/>
        <d v="2023-02-22T00:00:00"/>
        <d v="2023-10-26T00:00:00"/>
        <d v="2022-07-25T00:00:00"/>
        <d v="2023-04-09T00:00:00"/>
        <d v="2023-09-04T00:00:00"/>
        <d v="2022-10-13T00:00:00"/>
        <d v="2023-10-18T00:00:00"/>
        <d v="2023-09-26T00:00:00"/>
        <d v="2023-06-29T00:00:00"/>
        <d v="2022-09-20T00:00:00"/>
        <d v="2022-03-01T00:00:00"/>
        <d v="2022-08-18T00:00:00"/>
        <d v="2022-03-29T00:00:00"/>
        <d v="2023-01-28T00:00:00"/>
        <d v="2022-11-23T00:00:00"/>
        <d v="2023-06-14T00:00:00"/>
        <d v="2023-06-28T00:00:00"/>
        <d v="2023-08-19T00:00:00"/>
        <d v="2023-07-12T00:00:00"/>
        <d v="2023-11-26T00:00:00"/>
        <d v="2022-09-26T00:00:00"/>
        <d v="2023-01-24T00:00:00"/>
        <d v="2022-10-06T00:00:00"/>
        <d v="2022-09-28T00:00:00"/>
        <d v="2023-06-05T00:00:00"/>
        <d v="2022-09-18T00:00:00"/>
        <d v="2023-01-12T00:00:00"/>
        <d v="2023-01-06T00:00:00"/>
        <d v="2022-11-04T00:00:00"/>
        <d v="2023-06-24T00:00:00"/>
        <d v="2022-12-02T00:00:00"/>
        <d v="2022-02-16T00:00:00"/>
        <d v="2023-08-24T00:00:00"/>
        <d v="2022-03-10T00:00:00"/>
        <d v="2023-10-22T00:00:00"/>
        <d v="2023-06-01T00:00:00"/>
        <d v="2023-03-18T00:00:00"/>
        <d v="2022-06-07T00:00:00"/>
        <d v="2022-12-01T00:00:00"/>
        <d v="2022-03-14T00:00:00"/>
        <d v="2022-03-07T00:00:00"/>
        <d v="2022-05-15T00:00:00"/>
        <d v="2022-08-25T00:00:00"/>
        <d v="2022-08-21T00:00:00"/>
        <d v="2022-12-16T00:00:00"/>
        <d v="2023-12-01T00:00:00"/>
        <d v="2023-05-12T00:00:00"/>
        <d v="2022-01-02T00:00:00"/>
        <d v="2023-10-03T00:00:00"/>
        <d v="2022-03-31T00:00:00"/>
        <d v="2023-03-13T00:00:00"/>
        <d v="2022-02-22T00:00:00"/>
        <d v="2022-02-05T00:00:00"/>
        <d v="2022-11-17T00:00:00"/>
        <d v="2023-10-16T00:00:00"/>
        <d v="2023-04-07T00:00:00"/>
        <d v="2022-03-25T00:00:00"/>
        <d v="2023-01-21T00:00:00"/>
        <d v="2023-07-09T00:00:00"/>
        <d v="2023-05-10T00:00:00"/>
        <d v="2023-09-05T00:00:00"/>
        <d v="2022-01-01T00:00:00"/>
        <d v="2023-09-22T00:00:00"/>
        <d v="2023-07-31T00:00:00"/>
        <d v="2023-12-16T00:00:00"/>
        <d v="2022-06-16T00:00:00"/>
        <d v="2023-12-17T00:00:00"/>
        <d v="2023-11-07T00:00:00"/>
        <d v="2023-02-24T00:00:00"/>
        <d v="2023-03-29T00:00:00"/>
        <d v="2023-05-22T00:00:00"/>
        <d v="2022-06-18T00:00:00"/>
        <d v="2022-09-13T00:00:00"/>
        <d v="2023-09-08T00:00:00"/>
        <d v="2022-11-07T00:00:00"/>
        <d v="2022-09-25T00:00:00"/>
        <d v="2022-06-12T00:00:00"/>
        <d v="2023-10-14T00:00:00"/>
        <d v="2023-10-29T00:00:00"/>
        <d v="2022-04-02T00:00:00"/>
        <d v="2022-04-14T00:00:00"/>
        <d v="2022-02-04T00:00:00"/>
        <d v="2023-05-15T00:00:00"/>
        <d v="2022-01-18T00:00:00"/>
        <d v="2023-02-21T00:00:00"/>
        <d v="2023-04-24T00:00:00"/>
        <d v="2022-11-09T00:00:00"/>
        <d v="2023-05-07T00:00:00"/>
        <d v="2022-09-05T00:00:00"/>
        <d v="2023-09-01T00:00:00"/>
        <d v="2023-04-30T00:00:00"/>
        <d v="2022-06-11T00:00:00"/>
        <d v="2022-11-20T00:00:00"/>
        <d v="2023-01-20T00:00:00"/>
        <d v="2022-01-04T00:00:00"/>
        <d v="2023-04-17T00:00:00"/>
        <d v="2023-04-08T00:00:00"/>
        <d v="2022-03-04T00:00:00"/>
        <d v="2022-05-23T00:00:00"/>
        <d v="2023-02-14T00:00:00"/>
        <d v="2023-02-25T00:00:00"/>
        <d v="2023-01-11T00:00:00"/>
        <d v="2022-07-18T00:00:00"/>
        <d v="2022-06-25T00:00:00"/>
        <d v="2023-06-11T00:00:00"/>
        <d v="2022-10-31T00:00:00"/>
        <d v="2022-05-02T00:00:00"/>
        <d v="2022-07-26T00:00:00"/>
        <d v="2023-07-27T00:00:00"/>
        <d v="2023-05-14T00:00:00"/>
        <d v="2023-10-10T00:00:00"/>
        <d v="2022-06-22T00:00:00"/>
        <d v="2022-10-15T00:00:00"/>
        <d v="2022-07-29T00:00:00"/>
        <d v="2023-09-13T00:00:00"/>
        <d v="2023-08-29T00:00:00"/>
        <d v="2022-12-12T00:00:00"/>
        <d v="2022-11-01T00:00:00"/>
        <d v="2023-12-14T00:00:00"/>
        <d v="2023-09-24T00:00:00"/>
        <d v="2023-11-16T00:00:00"/>
        <d v="2023-06-16T00:00:00"/>
        <d v="2022-10-07T00:00:00"/>
        <d v="2023-05-11T00:00:00"/>
        <d v="2023-02-16T00:00:00"/>
        <d v="2023-05-02T00:00:00"/>
        <d v="2022-01-12T00:00:00"/>
        <d v="2023-01-03T00:00:00"/>
        <d v="2023-03-21T00:00:00"/>
        <d v="2022-11-15T00:00:00"/>
        <d v="2023-02-17T00:00:00"/>
        <d v="2022-05-01T00:00:00"/>
        <d v="2022-06-28T00:00:00"/>
        <d v="2022-04-11T00:00:00"/>
        <d v="2022-04-18T00:00:00"/>
        <d v="2022-08-26T00:00:00"/>
        <d v="2022-02-27T00:00:00"/>
        <d v="2022-01-23T00:00:00"/>
        <d v="2023-06-09T00:00:00"/>
        <d v="2022-09-24T00:00:00"/>
        <d v="2023-07-17T00:00:00"/>
        <d v="2023-03-07T00:00:00"/>
        <d v="2022-03-12T00:00:00"/>
        <d v="2022-07-21T00:00:00"/>
        <d v="2023-05-03T00:00:00"/>
        <d v="2022-05-06T00:00:00"/>
        <d v="2023-03-25T00:00:00"/>
        <d v="2023-07-03T00:00:00"/>
        <d v="2023-09-23T00:00:00"/>
        <d v="2022-08-31T00:00:00"/>
        <d v="2022-11-13T00:00:00"/>
        <d v="2023-02-20T00:00:00"/>
        <d v="2022-10-01T00:00:00"/>
        <d v="2022-12-18T00:00:00"/>
        <d v="2022-07-01T00:00:00"/>
        <d v="2022-10-08T00:00:00"/>
        <d v="2022-02-26T00:00:00"/>
        <d v="2022-10-22T00:00:00"/>
        <d v="2022-11-19T00:00:00"/>
        <d v="2022-09-29T00:00:00"/>
        <d v="2022-09-21T00:00:00"/>
        <d v="2022-05-26T00:00:00"/>
        <d v="2023-06-26T00:00:00"/>
        <d v="2022-12-26T00:00:00"/>
        <d v="2022-09-11T00:00:00"/>
        <d v="2023-10-05T00:00:00"/>
        <d v="2023-09-29T00:00:00"/>
        <d v="2022-12-24T00:00:00"/>
        <d v="2023-07-23T00:00:00"/>
        <d v="2022-06-04T00:00:00"/>
        <d v="2023-05-30T00:00:00"/>
        <d v="2022-11-27T00:00:00"/>
        <d v="2022-06-15T00:00:00"/>
        <d v="2022-04-19T00:00:00"/>
        <d v="2023-07-02T00:00:00"/>
        <d v="2022-08-27T00:00:00"/>
        <d v="2023-08-27T00:00:00"/>
        <d v="2023-04-23T00:00:00"/>
        <d v="2022-10-21T00:00:00"/>
        <d v="2023-09-25T00:00:00"/>
        <d v="2023-06-27T00:00:00"/>
        <d v="2023-12-29T00:00:00"/>
        <d v="2022-05-09T00:00:00"/>
        <d v="2023-04-16T00:00:00"/>
        <d v="2022-06-13T00:00:00"/>
        <d v="2023-12-04T00:00:00"/>
        <d v="2023-02-28T00:00:00"/>
        <d v="2023-06-23T00:00:00"/>
        <d v="2023-01-15T00:00:00"/>
        <d v="2023-01-31T00:00:00"/>
        <d v="2023-06-03T00:00:00"/>
        <d v="2023-06-07T00:00:00"/>
        <d v="2023-09-10T00:00:00"/>
        <d v="2023-07-24T00:00:00"/>
        <d v="2022-07-07T00:00:00"/>
        <d v="2022-09-16T00:00:00"/>
        <d v="2023-12-10T00:00:00"/>
        <d v="2022-06-19T00:00:00"/>
        <d v="2022-02-01T00:00:00"/>
        <d v="2023-03-31T00:00:00"/>
        <d v="2023-12-30T00:00:00"/>
        <d v="2023-04-06T00:00:00"/>
        <d v="2022-02-07T00:00:00"/>
        <d v="2023-02-07T00:00:00"/>
        <d v="2023-08-11T00:00:00"/>
        <d v="2022-04-30T00:00:00"/>
        <d v="2023-05-24T00:00:00"/>
        <d v="2022-08-05T00:00:00"/>
        <d v="2022-06-01T00:00:00"/>
        <d v="2023-05-09T00:00:00"/>
        <d v="2023-11-27T00:00:00"/>
        <d v="2023-07-25T00:00:00"/>
        <d v="2023-08-20T00:00:00"/>
        <d v="2022-09-27T00:00:00"/>
        <d v="2023-01-09T00:00:00"/>
        <d v="2023-12-08T00:00:00"/>
        <d v="2022-10-04T00:00:00"/>
        <d v="2022-04-27T00:00:00"/>
        <d v="2023-12-27T00:00:00"/>
        <d v="2022-02-11T00:00:00"/>
        <d v="2022-11-26T00:00:00"/>
        <d v="2022-10-02T00:00:00"/>
        <d v="2023-05-25T00:00:00"/>
        <d v="2022-01-06T00:00:00"/>
        <d v="2023-10-27T00:00:00"/>
        <d v="2022-07-19T00:00:00"/>
        <d v="2023-06-02T00:00:00"/>
        <d v="2023-11-13T00:00:00"/>
        <d v="2022-10-29T00:00:00"/>
        <d v="2023-09-16T00:00:00"/>
        <d v="2023-10-19T00:00:00"/>
        <d v="2023-09-17T00:00:00"/>
        <d v="2022-08-02T00:00:00"/>
        <d v="2023-01-17T00:00:00"/>
        <d v="2023-01-26T00:00:00"/>
        <d v="2023-02-02T00:00:00"/>
        <d v="2023-12-02T00:00:00"/>
        <d v="2022-12-07T00:00:00"/>
        <d v="2023-10-02T00:00:00"/>
        <d v="2023-04-28T00:00:00"/>
        <d v="2022-04-26T00:00:00"/>
        <d v="2023-08-07T00:00:00"/>
        <d v="2023-08-10T00:00:00"/>
        <d v="2022-10-30T00:00:00"/>
        <d v="2022-11-12T00:00:00"/>
        <d v="2023-08-17T00:00:00"/>
        <d v="2022-01-26T00:00:00"/>
        <d v="2023-05-18T00:00:00"/>
        <d v="2022-02-13T00:00:00"/>
        <d v="2023-12-23T00:00:00"/>
        <d v="2023-11-23T00:00:00"/>
        <d v="2022-09-19T00:00:00"/>
        <d v="2023-07-19T00:00:00"/>
        <d v="2022-03-26T00:00:00"/>
        <d v="2022-08-08T00:00:00"/>
        <d v="2023-11-17T00:00:00"/>
        <d v="2023-08-02T00:00:00"/>
        <d v="2022-02-18T00:00:00"/>
        <d v="2022-02-23T00:00:00"/>
        <d v="2022-10-18T00:00:00"/>
        <d v="2023-08-04T00:00:00"/>
        <d v="2022-11-21T00:00:00"/>
        <d v="2022-10-10T00:00:00"/>
        <d v="2022-09-02T00:00:00"/>
        <d v="2023-12-09T00:00:00"/>
        <d v="2023-09-03T00:00:00"/>
        <d v="2023-01-27T00:00:00"/>
        <d v="2022-11-18T00:00:00"/>
        <d v="2023-11-22T00:00:00"/>
        <d v="2023-11-24T00:00:00"/>
        <d v="2023-07-26T00:00:00"/>
        <d v="2023-09-30T00:00:00"/>
        <d v="2023-03-17T00:00:00"/>
        <d v="2023-08-30T00:00:00"/>
        <d v="2022-10-28T00:00:00"/>
        <d v="2022-11-11T00:00:00"/>
        <d v="2023-03-05T00:00:00"/>
        <d v="2022-06-02T00:00:00"/>
        <d v="2023-11-05T00:00:00"/>
        <d v="2023-04-01T00:00:00"/>
        <d v="2023-02-15T00:00:00"/>
        <d v="2022-05-05T00:00:00"/>
        <d v="2022-06-26T00:00:00"/>
        <d v="2022-05-19T00:00:00"/>
        <d v="2023-07-21T00:00:00"/>
        <d v="2022-10-27T00:00:00"/>
        <d v="2023-02-26T00:00:00"/>
        <d v="2022-11-05T00:00:00"/>
        <d v="2023-12-22T00:00:00"/>
        <d v="2023-10-11T00:00:00"/>
        <d v="2022-06-06T00:00:00"/>
        <d v="2022-04-13T00:00:00"/>
        <d v="2022-12-22T00:00:00"/>
        <d v="2023-12-13T00:00:00"/>
        <d v="2022-05-13T00:00:00"/>
        <d v="2023-01-01T00:00:00"/>
        <d v="2023-01-29T00:00:00"/>
        <d v="2022-07-16T00:00:00"/>
        <d v="2023-09-06T00:00:00"/>
        <d v="2023-08-01T00:00:00"/>
        <d v="2022-07-09T00:00:00"/>
        <d v="2023-12-25T00:00:00"/>
        <d v="2022-07-14T00:00:00"/>
        <d v="2023-11-03T00:00:00"/>
        <d v="2022-09-22T00:00:00"/>
        <d v="2023-03-24T00:00:00"/>
        <d v="2022-02-10T00:00:00"/>
        <d v="2023-09-09T00:00:00"/>
        <d v="2022-04-29T00:00:00"/>
        <d v="2023-08-05T00:00:00"/>
        <d v="2023-10-12T00:00:00"/>
        <d v="2022-08-17T00:00:00"/>
        <d v="2022-04-12T00:00:00"/>
        <d v="2023-12-03T00:00:00"/>
        <d v="2022-08-14T00:00:00"/>
        <d v="2022-01-10T00:00:00"/>
        <d v="2023-06-22T00:00:00"/>
        <d v="2022-03-03T00:00:00"/>
        <d v="2022-08-22T00:00:00"/>
        <d v="2022-05-17T00:00:00"/>
        <d v="2023-07-20T00:00:00"/>
        <d v="2023-01-23T00:00:00"/>
        <d v="2022-02-08T00:00:00"/>
        <d v="2023-11-10T00:00:00"/>
        <d v="2022-02-19T00:00:00"/>
        <d v="2023-04-29T00:00:00"/>
        <d v="2022-03-19T00:00:00"/>
        <d v="2022-05-07T00:00:00"/>
        <d v="2022-10-12T00:00:00"/>
        <d v="2023-04-18T00:00:00"/>
        <d v="2022-03-02T00:00:00"/>
        <d v="2023-03-06T00:00:00"/>
        <d v="2022-08-20T00:00:00"/>
        <d v="2022-01-21T00:00:00"/>
        <d v="2023-03-16T00:00:00"/>
        <d v="2023-06-30T00:00:00"/>
        <d v="2022-05-30T00:00:00"/>
        <d v="2023-11-15T00:00:00"/>
        <d v="2022-04-03T00:00:00"/>
        <d v="2023-05-28T00:00:00"/>
        <d v="2022-05-04T00:00:00"/>
        <d v="2022-06-27T00:00:00"/>
        <d v="2022-01-16T00:00:00"/>
        <d v="2022-09-07T00:00:00"/>
        <d v="2023-02-13T00:00:00"/>
        <d v="2022-12-15T00:00:00"/>
        <d v="2023-08-23T00:00:00"/>
        <d v="2023-11-06T00:00:00"/>
        <d v="2023-03-30T00:00:00"/>
        <d v="2023-07-22T00:00:00"/>
        <d v="2022-08-11T00:00:00"/>
        <d v="2023-06-12T00:00:00"/>
        <d v="2022-07-13T00:00:00"/>
        <d v="2023-01-08T00:00:00"/>
        <d v="2022-04-10T00:00:00"/>
        <d v="2022-01-28T00:00:00"/>
        <d v="2023-06-19T00:00:00"/>
        <d v="2023-04-22T00:00:00"/>
        <d v="2023-04-11T00:00:00"/>
        <d v="2023-08-03T00:00:00"/>
        <d v="2023-06-25T00:00:00"/>
        <d v="2022-08-19T00:00:00"/>
        <d v="2023-08-21T00:00:00"/>
        <d v="2023-03-02T00:00:00"/>
        <d v="2023-10-15T00:00:00"/>
        <d v="2023-05-17T00:00:00"/>
        <d v="2022-01-13T00:00:00"/>
        <d v="2023-01-10T00:00:00"/>
        <d v="2023-07-06T00:00:00"/>
        <d v="2023-09-27T00:00:00"/>
        <d v="2023-11-19T00:00:00"/>
        <d v="2023-04-20T00:00:00"/>
        <d v="2023-10-20T00:00:00"/>
        <d v="2022-01-19T00:00:00"/>
        <d v="2023-07-30T00:00:00"/>
        <d v="2023-04-19T00:00:00"/>
        <d v="2022-07-12T00:00:00"/>
        <d v="2023-10-28T00:00:00"/>
        <d v="2023-05-05T00:00:00"/>
        <d v="2023-04-14T00:00:00"/>
        <d v="2023-06-10T00:00:00"/>
        <d v="2022-10-16T00:00:00"/>
        <d v="2023-01-30T00:00:00"/>
        <d v="2023-09-18T00:00:00"/>
        <d v="2022-04-01T00:00:00"/>
        <d v="2022-05-22T00:00:00"/>
        <d v="2023-12-12T00:00:00"/>
        <d v="2022-09-01T00:00:00"/>
        <d v="2023-01-05T00:00:00"/>
        <d v="2023-03-04T00:00:00"/>
        <d v="2022-11-24T00:00:00"/>
        <d v="2023-10-23T00:00:00"/>
        <d v="2023-12-20T00:00:00"/>
        <d v="2023-10-25T00:00:00"/>
        <d v="2023-03-23T00:00:00"/>
        <d v="2023-10-07T00:00:00"/>
        <d v="2022-10-05T00:00:00"/>
        <d v="2023-12-28T00:00:00"/>
        <d v="2022-06-03T00:00:00"/>
        <d v="2022-09-06T00:00:00"/>
        <d v="2023-05-19T00:00:00"/>
        <d v="2023-01-14T00:00:00"/>
        <d v="2023-07-08T00:00:00"/>
        <d v="2022-06-20T00:00:00"/>
        <d v="2022-01-30T00:00:00"/>
        <d v="2023-06-21T00:00:00"/>
        <d v="2022-11-08T00:00:00"/>
        <d v="2023-10-08T00:00:00"/>
        <d v="2022-01-05T00:00:00"/>
        <d v="2022-07-28T00:00:00"/>
        <d v="2022-01-07T00:00:00"/>
        <d v="2022-03-27T00:00:00"/>
        <d v="2022-08-24T00:00:00"/>
        <d v="2023-02-23T00:00:00"/>
        <d v="2022-02-06T00:00:00"/>
        <d v="2022-01-25T00:00:00"/>
        <d v="2023-12-26T00:00:00"/>
        <d v="2023-02-11T00:00:00"/>
        <d v="2022-11-16T00:00:00"/>
        <d v="2023-06-20T00:00:00"/>
        <d v="2022-12-04T00:00:00"/>
        <d v="2022-03-22T00:00:00"/>
        <d v="2022-05-11T00:00:00"/>
        <d v="2023-08-16T00:00:00"/>
        <d v="2023-03-01T00:00:00"/>
        <d v="2023-08-18T00:00:00"/>
        <d v="2022-11-25T00:00:00"/>
        <d v="2023-10-31T00:00:00"/>
        <d v="2023-07-28T00:00:00"/>
        <d v="2023-01-13T00:00:00"/>
        <d v="2022-07-04T00:00:00"/>
        <d v="2023-09-02T00:00:00"/>
        <d v="2022-09-17T00:00:00"/>
        <d v="2022-11-02T00:00:00"/>
        <d v="2022-07-10T00:00:00"/>
        <d v="2022-05-08T00:00:00"/>
        <d v="2023-05-13T00:00:00"/>
        <d v="2023-04-21T00:00:00"/>
        <d v="2023-05-27T00:00:00"/>
        <d v="2022-06-14T00:00:00"/>
        <d v="2022-01-09T00:00:00"/>
        <d v="2022-07-24T00:00:00"/>
        <d v="2022-04-04T00:00:00"/>
        <d v="2022-07-27T00:00:00"/>
        <d v="2022-04-07T00:00:00"/>
        <d v="2023-02-06T00:00:00"/>
        <d v="2023-05-26T00:00:00"/>
        <d v="2022-01-27T00:00:00"/>
        <d v="2023-06-18T00:00:00"/>
        <d v="2022-07-20T00:00:00"/>
        <d v="2022-07-30T00:00:00"/>
        <d v="2022-11-03T00:00:00"/>
        <d v="2022-04-24T00:00:00"/>
        <d v="2022-05-25T00:00:00"/>
        <d v="2022-05-20T00:00:00"/>
        <d v="2022-01-15T00:00:00"/>
        <d v="2022-08-13T00:00:00"/>
        <d v="2022-05-10T00:00:00"/>
        <d v="2023-01-25T00:00:00"/>
        <d v="2022-04-08T00:00:00"/>
        <d v="2023-10-04T00:00:00"/>
        <d v="2023-08-08T00:00:00"/>
        <d v="2022-06-29T00:00:00"/>
        <d v="2023-03-09T00:00:00"/>
        <d v="2022-03-15T00:00:00"/>
        <d v="2023-11-09T00:00:00"/>
        <d v="2022-04-05T00:00:00"/>
        <d v="2023-12-05T00:00:00"/>
        <d v="2023-08-12T00:00:00"/>
        <d v="2022-01-20T00:00:00"/>
        <d v="2022-04-28T00:00:00"/>
        <d v="2022-03-30T00:00:00"/>
        <d v="2023-03-10T00:00:00"/>
        <d v="2022-08-03T00:00:00"/>
        <d v="2022-08-23T00:00:00"/>
        <d v="2022-02-17T00:00:00"/>
        <d v="2022-05-27T00:00:00"/>
        <d v="2023-05-29T00:00:00"/>
        <d v="2023-11-14T00:00:00"/>
        <d v="2023-03-19T00:00:00"/>
        <d v="2022-06-10T00:00:00"/>
        <d v="2023-12-07T00:00:00"/>
        <d v="2023-10-24T00:00:00"/>
        <d v="2022-03-20T00:00:00"/>
        <d v="2022-07-03T00:00:00"/>
        <d v="2023-09-11T00:00:00"/>
        <d v="2023-07-18T00:00:00"/>
        <d v="2022-01-14T00:00:00"/>
        <d v="2022-03-09T00:00:00"/>
        <d v="2023-11-25T00:00:00"/>
        <d v="2022-12-30T00:00:00"/>
        <d v="2023-04-12T00:00:00"/>
        <d v="2023-05-16T00:00:00"/>
        <d v="2023-03-26T00:00:00"/>
        <d v="2022-08-10T00:00:00"/>
        <d v="2023-12-18T00:00:00"/>
        <d v="2023-08-09T00:00:00"/>
        <d v="2023-05-20T00:00:00"/>
        <d v="2022-05-24T00:00:00"/>
        <d v="2023-03-20T00:00:00"/>
        <d v="2022-09-09T00:00:00"/>
        <d v="2022-07-02T00:00:00"/>
        <d v="2023-02-10T00:00:00"/>
        <d v="2022-09-03T00:00:00"/>
        <d v="2022-04-22T00:00:00"/>
        <d v="2022-10-11T00:00:00"/>
        <d v="2023-05-31T00:00:00"/>
        <d v="2022-03-18T00:00:00"/>
        <d v="2023-07-10T00:00:00"/>
        <d v="2023-07-05T00:00:00"/>
      </sharedItems>
      <fieldGroup par="24"/>
    </cacheField>
    <cacheField name="Brand" numFmtId="14">
      <sharedItems containsNonDate="0" count="10">
        <s v="Bajaj"/>
        <s v="SYM"/>
        <s v="Honda"/>
        <s v="Suzuki"/>
        <s v="Triumph"/>
        <s v="Kawasaki"/>
        <s v="KTM"/>
        <s v="Aprillia"/>
        <s v="Piaggio"/>
        <s v="Royal Enfield"/>
      </sharedItems>
    </cacheField>
    <cacheField name="Fuel" numFmtId="14">
      <sharedItems containsNonDate="0" count="2">
        <s v="Petrol"/>
        <s v="Electric"/>
      </sharedItems>
    </cacheField>
    <cacheField name="Production Cost (in USD)" numFmtId="1">
      <sharedItems containsSemiMixedTypes="0" containsString="0" containsNumber="1" containsInteger="1" minValue="800" maxValue="2099"/>
    </cacheField>
    <cacheField name="Profit" numFmtId="1">
      <sharedItems containsSemiMixedTypes="0" containsString="0" containsNumber="1" containsInteger="1" minValue="1317" maxValue="4628"/>
    </cacheField>
    <cacheField name="Profit Margin" numFmtId="1">
      <sharedItems containsSemiMixedTypes="0" containsString="0" containsNumber="1" minValue="38.655708834751984" maxValue="84.732965009208101"/>
    </cacheField>
    <cacheField name="Marital Status" numFmtId="0">
      <sharedItems/>
    </cacheField>
    <cacheField name="Marital Status (Substituted)" numFmtId="0">
      <sharedItems/>
    </cacheField>
    <cacheField name="Education" numFmtId="0">
      <sharedItems/>
    </cacheField>
    <cacheField name="Education(Cleaned)" numFmtId="0">
      <sharedItems/>
    </cacheField>
    <cacheField name="Occupation" numFmtId="0">
      <sharedItems/>
    </cacheField>
    <cacheField name="Commute Distance per day" numFmtId="0">
      <sharedItems/>
    </cacheField>
    <cacheField name="Region" numFmtId="0">
      <sharedItems count="3">
        <s v="Europe"/>
        <s v="Pacific"/>
        <s v="North America"/>
      </sharedItems>
    </cacheField>
    <cacheField name="Retailer's name" numFmtId="0">
      <sharedItems containsBlank="1" count="7">
        <s v="Diana"/>
        <s v="National"/>
        <s v="GBS"/>
        <s v="Index"/>
        <s v="Kalisa"/>
        <s v="WPS"/>
        <m u="1"/>
      </sharedItems>
    </cacheField>
    <cacheField name="Age of the buyer" numFmtId="0">
      <sharedItems containsString="0" containsBlank="1" containsNumber="1" containsInteger="1" minValue="25" maxValue="89"/>
    </cacheField>
    <cacheField name="Age of the buyer ( Filled)" numFmtId="1">
      <sharedItems containsSemiMixedTypes="0" containsString="0" containsNumber="1" minValue="25" maxValue="89"/>
    </cacheField>
    <cacheField name="Months (Purchase  Date)" numFmtId="0" databaseField="0">
      <fieldGroup base="6">
        <rangePr groupBy="months" startDate="2022-01-01T00:00:00" endDate="2023-12-31T00:00:00"/>
        <groupItems count="14">
          <s v="&lt;01-01-2022"/>
          <s v="Jan"/>
          <s v="Feb"/>
          <s v="Mar"/>
          <s v="Apr"/>
          <s v="May"/>
          <s v="Jun"/>
          <s v="Jul"/>
          <s v="Aug"/>
          <s v="Sep"/>
          <s v="Oct"/>
          <s v="Nov"/>
          <s v="Dec"/>
          <s v="&gt;31-12-2023"/>
        </groupItems>
      </fieldGroup>
    </cacheField>
    <cacheField name="Quarters (Purchase  Date)" numFmtId="0" databaseField="0">
      <fieldGroup base="6">
        <rangePr groupBy="quarters" startDate="2022-01-01T00:00:00" endDate="2023-12-31T00:00:00"/>
        <groupItems count="6">
          <s v="&lt;01-01-2022"/>
          <s v="Qtr1"/>
          <s v="Qtr2"/>
          <s v="Qtr3"/>
          <s v="Qtr4"/>
          <s v="&gt;31-12-2023"/>
        </groupItems>
      </fieldGroup>
    </cacheField>
    <cacheField name="Years (Purchase  Date)" numFmtId="0" databaseField="0">
      <fieldGroup base="6">
        <rangePr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1809764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F"/>
    <s v="Female"/>
    <n v="40000"/>
    <s v="40000"/>
    <n v="3324"/>
    <x v="0"/>
    <x v="0"/>
    <x v="0"/>
    <n v="1274"/>
    <n v="2050"/>
    <n v="61.672683513838741"/>
    <s v="M"/>
    <s v="Married"/>
    <s v="Bachelors"/>
    <s v="Bachelors"/>
    <s v="Skilled Manual"/>
    <s v="0-1 Miles"/>
    <x v="0"/>
    <x v="0"/>
    <n v="42"/>
    <n v="42"/>
  </r>
  <r>
    <n v="24107"/>
    <s v="M"/>
    <s v="Male"/>
    <n v="30000"/>
    <s v="30000"/>
    <n v="4077"/>
    <x v="1"/>
    <x v="1"/>
    <x v="1"/>
    <n v="1819"/>
    <n v="2258"/>
    <n v="55.383860681873934"/>
    <s v="M"/>
    <s v="Married"/>
    <s v="Partial College"/>
    <s v="Partial College"/>
    <s v="Clerical"/>
    <s v="0-1 Miles"/>
    <x v="0"/>
    <x v="0"/>
    <n v="43"/>
    <n v="43"/>
  </r>
  <r>
    <n v="14177"/>
    <s v="M"/>
    <s v="Male"/>
    <n v="80000"/>
    <s v="80000"/>
    <n v="4374"/>
    <x v="2"/>
    <x v="2"/>
    <x v="1"/>
    <n v="1961"/>
    <n v="2413"/>
    <n v="55.16689529035208"/>
    <s v="M"/>
    <s v="Married"/>
    <s v="Partial College"/>
    <s v="Partial College"/>
    <s v="Professional"/>
    <s v="2-5 Miles"/>
    <x v="0"/>
    <x v="1"/>
    <n v="60"/>
    <n v="60"/>
  </r>
  <r>
    <n v="24381"/>
    <s v="M"/>
    <s v="Male"/>
    <n v="70000"/>
    <s v="70000"/>
    <n v="5455"/>
    <x v="3"/>
    <x v="0"/>
    <x v="1"/>
    <n v="1724"/>
    <n v="3731"/>
    <n v="68.395967002749771"/>
    <s v="S"/>
    <s v="Single"/>
    <s v="Bachelors"/>
    <s v="Bachelors"/>
    <s v="Professional"/>
    <s v="5-10 Miles"/>
    <x v="1"/>
    <x v="2"/>
    <n v="41"/>
    <n v="41"/>
  </r>
  <r>
    <n v="25597"/>
    <s v="M"/>
    <s v="Male"/>
    <n v="30000"/>
    <s v="30000"/>
    <n v="3716"/>
    <x v="4"/>
    <x v="2"/>
    <x v="1"/>
    <n v="1393"/>
    <n v="2323"/>
    <n v="62.513455328310009"/>
    <s v="S"/>
    <s v="Single"/>
    <s v="Bachelors"/>
    <s v="Bachelors"/>
    <s v="Clerical"/>
    <s v="0-1 Miles"/>
    <x v="0"/>
    <x v="2"/>
    <n v="36"/>
    <n v="36"/>
  </r>
  <r>
    <n v="13507"/>
    <s v="F"/>
    <s v="Female"/>
    <n v="10000"/>
    <s v="10000"/>
    <n v="5332"/>
    <x v="5"/>
    <x v="3"/>
    <x v="0"/>
    <n v="984"/>
    <n v="4348"/>
    <n v="81.545386346586639"/>
    <s v="M"/>
    <s v="Married"/>
    <s v="Partial College"/>
    <s v="Partial College"/>
    <s v="Manual"/>
    <s v="1-2 Miles"/>
    <x v="0"/>
    <x v="3"/>
    <n v="50"/>
    <n v="50"/>
  </r>
  <r>
    <n v="27974"/>
    <s v="M"/>
    <s v="Male"/>
    <n v="160000"/>
    <s v="160000"/>
    <n v="5022"/>
    <x v="6"/>
    <x v="4"/>
    <x v="0"/>
    <n v="815"/>
    <n v="4207"/>
    <n v="83.771405814416568"/>
    <s v="S"/>
    <s v="Single"/>
    <s v="High School"/>
    <s v="High School"/>
    <s v="Management"/>
    <s v="0-1 Miles"/>
    <x v="1"/>
    <x v="2"/>
    <n v="33"/>
    <n v="33"/>
  </r>
  <r>
    <n v="19364"/>
    <s v="M"/>
    <s v="Male"/>
    <n v="40000"/>
    <s v="40000"/>
    <n v="3332"/>
    <x v="7"/>
    <x v="0"/>
    <x v="0"/>
    <n v="1211"/>
    <n v="2121"/>
    <n v="63.655462184873947"/>
    <s v="M"/>
    <s v="Married"/>
    <s v="Bachelors"/>
    <s v="Bachelors"/>
    <s v="Skilled Manual"/>
    <s v="0-1 Miles"/>
    <x v="0"/>
    <x v="3"/>
    <n v="43"/>
    <n v="43"/>
  </r>
  <r>
    <n v="22155"/>
    <s v="M"/>
    <s v="Male"/>
    <n v="20000"/>
    <s v="20000"/>
    <n v="4393"/>
    <x v="8"/>
    <x v="5"/>
    <x v="1"/>
    <n v="839"/>
    <n v="3554"/>
    <n v="80.901434099704076"/>
    <s v="M"/>
    <s v="Married"/>
    <s v="Partial High School"/>
    <s v="Partial High School"/>
    <s v="Clerical"/>
    <s v="5-10 Miles"/>
    <x v="1"/>
    <x v="4"/>
    <n v="58"/>
    <n v="58"/>
  </r>
  <r>
    <n v="19280"/>
    <s v="M"/>
    <s v="Male"/>
    <n v="120000"/>
    <s v="120000"/>
    <n v="4811"/>
    <x v="9"/>
    <x v="6"/>
    <x v="0"/>
    <n v="1854"/>
    <n v="2957"/>
    <n v="61.46331324049055"/>
    <s v="M"/>
    <s v="Married"/>
    <s v="Partial College"/>
    <s v="Partial College"/>
    <s v="Manual"/>
    <s v="0-1 Miles"/>
    <x v="0"/>
    <x v="1"/>
    <m/>
    <n v="43.99900596421471"/>
  </r>
  <r>
    <n v="22173"/>
    <s v="F"/>
    <s v="Female"/>
    <n v="30000"/>
    <s v="30000"/>
    <n v="5417"/>
    <x v="10"/>
    <x v="3"/>
    <x v="0"/>
    <n v="1945"/>
    <n v="3472"/>
    <n v="64.09451726047628"/>
    <s v="M"/>
    <s v="Married"/>
    <s v="_x001b_High School"/>
    <s v="High School"/>
    <s v="Skilled Manual"/>
    <s v="1-2 Miles"/>
    <x v="1"/>
    <x v="2"/>
    <n v="54"/>
    <n v="54"/>
  </r>
  <r>
    <n v="12697"/>
    <s v="F"/>
    <s v="Female"/>
    <n v="90000"/>
    <s v="90000"/>
    <n v="4072"/>
    <x v="11"/>
    <x v="0"/>
    <x v="1"/>
    <n v="1207"/>
    <n v="2865"/>
    <n v="70.358546168958753"/>
    <s v="S"/>
    <s v="Single"/>
    <s v="Bachelors"/>
    <s v="Bachelors"/>
    <s v="Professional"/>
    <s v="10+ Miles"/>
    <x v="1"/>
    <x v="3"/>
    <n v="36"/>
    <n v="36"/>
  </r>
  <r>
    <n v="11434"/>
    <s v="M"/>
    <s v="Male"/>
    <n v="170000"/>
    <s v="170000"/>
    <n v="3519"/>
    <x v="12"/>
    <x v="0"/>
    <x v="0"/>
    <n v="1396"/>
    <n v="2123"/>
    <n v="60.329639102017616"/>
    <s v="M"/>
    <s v="Married"/>
    <s v="Partial College"/>
    <s v="Partial College"/>
    <s v="Professional"/>
    <s v="0-1 Miles"/>
    <x v="0"/>
    <x v="5"/>
    <n v="55"/>
    <n v="55"/>
  </r>
  <r>
    <n v="25323"/>
    <s v="M"/>
    <s v="Male"/>
    <n v="40000"/>
    <s v="40000"/>
    <n v="3794"/>
    <x v="13"/>
    <x v="5"/>
    <x v="1"/>
    <n v="2021"/>
    <n v="1773"/>
    <n v="46.731681602530308"/>
    <s v="M"/>
    <s v="Married"/>
    <s v="Partial College"/>
    <s v="Partial College"/>
    <s v="Clerical"/>
    <s v="1-2 Miles"/>
    <x v="0"/>
    <x v="2"/>
    <n v="35"/>
    <n v="35"/>
  </r>
  <r>
    <n v="23542"/>
    <s v="M"/>
    <s v="Male"/>
    <n v="60000"/>
    <s v="60000"/>
    <n v="4901"/>
    <x v="14"/>
    <x v="1"/>
    <x v="1"/>
    <n v="1815"/>
    <n v="3086"/>
    <n v="62.966741481330345"/>
    <s v="S"/>
    <s v="Single"/>
    <s v="Partial College"/>
    <s v="Partial College"/>
    <s v="Skilled Manual"/>
    <s v="0-1 Miles"/>
    <x v="1"/>
    <x v="1"/>
    <n v="45"/>
    <n v="45"/>
  </r>
  <r>
    <n v="20870"/>
    <s v="F"/>
    <s v="Female"/>
    <n v="10000"/>
    <s v="10000"/>
    <n v="4882"/>
    <x v="15"/>
    <x v="5"/>
    <x v="1"/>
    <n v="954"/>
    <n v="3928"/>
    <n v="80.458828349037276"/>
    <s v="S"/>
    <s v="Single"/>
    <s v="High School"/>
    <s v="High School"/>
    <s v="Manual"/>
    <s v="0-1 Miles"/>
    <x v="0"/>
    <x v="5"/>
    <n v="38"/>
    <n v="38"/>
  </r>
  <r>
    <n v="23316"/>
    <s v="M"/>
    <s v="Male"/>
    <n v="30000"/>
    <s v="30000"/>
    <n v="5306"/>
    <x v="16"/>
    <x v="7"/>
    <x v="1"/>
    <n v="1442"/>
    <n v="3864"/>
    <n v="72.823218997361479"/>
    <s v="S"/>
    <s v="Single"/>
    <s v="Partial College"/>
    <s v="Partial College"/>
    <s v="Clerical"/>
    <s v="1-2 Miles"/>
    <x v="1"/>
    <x v="2"/>
    <n v="59"/>
    <n v="59"/>
  </r>
  <r>
    <n v="12610"/>
    <s v="F"/>
    <s v="Female"/>
    <n v="30000"/>
    <s v="30000"/>
    <n v="3968"/>
    <x v="17"/>
    <x v="7"/>
    <x v="1"/>
    <n v="1589"/>
    <n v="2379"/>
    <n v="59.954637096774185"/>
    <s v="D"/>
    <s v="Divorced"/>
    <s v="Bachelors_x000c_"/>
    <s v="Bachelors"/>
    <s v="Clerical"/>
    <s v="0-1 Miles"/>
    <x v="0"/>
    <x v="4"/>
    <n v="47"/>
    <n v="47"/>
  </r>
  <r>
    <n v="27183"/>
    <s v="M"/>
    <s v="Male"/>
    <n v="40000"/>
    <s v="40000"/>
    <n v="4304"/>
    <x v="18"/>
    <x v="6"/>
    <x v="0"/>
    <n v="1454"/>
    <n v="2850"/>
    <n v="66.217472118959108"/>
    <s v="S"/>
    <s v="Single"/>
    <s v="Partial College"/>
    <s v="Partial College"/>
    <s v="Clerical"/>
    <s v="1-2 Miles"/>
    <x v="0"/>
    <x v="2"/>
    <n v="35"/>
    <n v="35"/>
  </r>
  <r>
    <n v="25940"/>
    <s v="M"/>
    <s v="Male"/>
    <n v="20000"/>
    <s v="20000"/>
    <n v="5289"/>
    <x v="19"/>
    <x v="8"/>
    <x v="1"/>
    <n v="1862"/>
    <n v="3427"/>
    <n v="64.79485725089809"/>
    <s v="S"/>
    <s v="Single"/>
    <s v="Partial High School"/>
    <s v="Partial High School"/>
    <s v="Clerical"/>
    <s v="5-10 Miles"/>
    <x v="1"/>
    <x v="5"/>
    <m/>
    <n v="43.99900596421471"/>
  </r>
  <r>
    <n v="25598"/>
    <s v="F"/>
    <s v="Female"/>
    <n v="40000"/>
    <s v="40000"/>
    <n v="3504"/>
    <x v="20"/>
    <x v="4"/>
    <x v="1"/>
    <n v="1982"/>
    <n v="1522"/>
    <n v="43.43607305936073"/>
    <s v="M"/>
    <s v="Married"/>
    <s v="Graduate Degree"/>
    <s v="Graduate Degree"/>
    <s v="Clerical"/>
    <s v="0-1 Miles"/>
    <x v="0"/>
    <x v="3"/>
    <n v="36"/>
    <n v="36"/>
  </r>
  <r>
    <n v="21564"/>
    <s v="F"/>
    <s v="Female"/>
    <n v="80000"/>
    <s v="80000"/>
    <n v="5242"/>
    <x v="21"/>
    <x v="2"/>
    <x v="1"/>
    <n v="805"/>
    <n v="4437"/>
    <n v="84.643265929034712"/>
    <s v="S"/>
    <s v="Single"/>
    <s v="Bachelors"/>
    <s v="Bachelors"/>
    <s v="Professional"/>
    <s v="10+ Miles"/>
    <x v="1"/>
    <x v="2"/>
    <n v="35"/>
    <n v="35"/>
  </r>
  <r>
    <n v="19193"/>
    <s v="M"/>
    <s v="Male"/>
    <n v="40000"/>
    <s v="40000"/>
    <n v="3346"/>
    <x v="22"/>
    <x v="6"/>
    <x v="1"/>
    <n v="1948"/>
    <n v="1398"/>
    <n v="41.781231320980275"/>
    <s v="S"/>
    <s v="Single"/>
    <s v="Partial College"/>
    <s v="Partial College"/>
    <s v="Clerical"/>
    <s v="1-2 Miles"/>
    <x v="0"/>
    <x v="3"/>
    <n v="35"/>
    <n v="35"/>
  </r>
  <r>
    <n v="26412"/>
    <s v="F"/>
    <s v="Female"/>
    <n v="80000"/>
    <s v="80000"/>
    <n v="4265"/>
    <x v="23"/>
    <x v="9"/>
    <x v="0"/>
    <n v="1718"/>
    <n v="2547"/>
    <n v="59.718640093786632"/>
    <s v="M"/>
    <s v="Married"/>
    <s v="_x001b_High School"/>
    <s v="High School"/>
    <s v="Management"/>
    <s v="5-10 Miles"/>
    <x v="0"/>
    <x v="3"/>
    <n v="56"/>
    <n v="56"/>
  </r>
  <r>
    <n v="27184"/>
    <s v="M"/>
    <s v="Male"/>
    <n v="40000"/>
    <s v="40000"/>
    <n v="4860"/>
    <x v="24"/>
    <x v="7"/>
    <x v="0"/>
    <n v="2035"/>
    <n v="2825"/>
    <n v="58.127572016460903"/>
    <s v="S"/>
    <s v="Single"/>
    <s v="Partial College"/>
    <s v="Partial College"/>
    <s v="Clerical"/>
    <s v="0-1 Miles"/>
    <x v="0"/>
    <x v="0"/>
    <n v="34"/>
    <n v="34"/>
  </r>
  <r>
    <n v="12590"/>
    <s v="M"/>
    <s v="Male"/>
    <n v="30000"/>
    <s v="30000"/>
    <n v="3817"/>
    <x v="25"/>
    <x v="5"/>
    <x v="1"/>
    <n v="1265"/>
    <n v="2552"/>
    <n v="66.858789625360231"/>
    <s v="S"/>
    <s v="Single"/>
    <s v="Bachelors"/>
    <s v="Bachelors"/>
    <s v="Clerical"/>
    <s v="0-1 Miles"/>
    <x v="0"/>
    <x v="0"/>
    <n v="63"/>
    <n v="63"/>
  </r>
  <r>
    <n v="17841"/>
    <s v="M"/>
    <s v="Male"/>
    <n v="30000"/>
    <s v="30000"/>
    <n v="4345"/>
    <x v="26"/>
    <x v="9"/>
    <x v="0"/>
    <n v="2091"/>
    <n v="2254"/>
    <n v="51.875719217491365"/>
    <s v="D"/>
    <s v="Divorced"/>
    <s v="Partial College"/>
    <s v="Partial College"/>
    <s v="Clerical"/>
    <s v="0-1 Miles"/>
    <x v="0"/>
    <x v="0"/>
    <n v="29"/>
    <n v="29"/>
  </r>
  <r>
    <n v="18283"/>
    <s v="F"/>
    <s v="Female"/>
    <n v="100000"/>
    <s v="100000"/>
    <n v="4700"/>
    <x v="27"/>
    <x v="0"/>
    <x v="1"/>
    <n v="1613"/>
    <n v="3087"/>
    <n v="65.680851063829792"/>
    <s v="S"/>
    <s v="Single"/>
    <s v="Bachelors"/>
    <s v="Bachelors"/>
    <s v="Professional"/>
    <s v="5-10 Miles"/>
    <x v="1"/>
    <x v="1"/>
    <n v="40"/>
    <n v="40"/>
  </r>
  <r>
    <n v="18299"/>
    <s v="M"/>
    <s v="Male"/>
    <n v="70000"/>
    <s v="70000"/>
    <n v="4723"/>
    <x v="28"/>
    <x v="4"/>
    <x v="0"/>
    <n v="1882"/>
    <n v="2841"/>
    <n v="60.152445479568073"/>
    <s v="M"/>
    <s v="Married"/>
    <s v="Partial College"/>
    <s v="Partial College"/>
    <s v="Skilled Manual"/>
    <s v="5-10 Miles"/>
    <x v="1"/>
    <x v="2"/>
    <n v="44"/>
    <n v="44"/>
  </r>
  <r>
    <n v="16466"/>
    <s v="F"/>
    <s v="Female"/>
    <n v="20000"/>
    <s v="20000"/>
    <n v="4645"/>
    <x v="29"/>
    <x v="6"/>
    <x v="0"/>
    <n v="1446"/>
    <n v="3199"/>
    <n v="68.869752421959092"/>
    <s v="S"/>
    <s v="Single"/>
    <s v="Partial High School"/>
    <s v="Partial High School"/>
    <s v="Manual"/>
    <s v="0-1 Miles"/>
    <x v="0"/>
    <x v="2"/>
    <n v="32"/>
    <n v="32"/>
  </r>
  <r>
    <n v="19273"/>
    <s v="F"/>
    <s v="Female"/>
    <n v="20000"/>
    <s v="20000"/>
    <n v="4238"/>
    <x v="30"/>
    <x v="3"/>
    <x v="1"/>
    <n v="1382"/>
    <n v="2856"/>
    <n v="67.390278433223216"/>
    <s v="M"/>
    <s v="Married"/>
    <s v="Partial College"/>
    <s v="Partial College"/>
    <s v="Manual"/>
    <s v="0-1 Miles"/>
    <x v="0"/>
    <x v="4"/>
    <n v="63"/>
    <n v="63"/>
  </r>
  <r>
    <n v="22400"/>
    <s v="M"/>
    <s v="Male"/>
    <n v="10000"/>
    <s v="10000"/>
    <n v="4579"/>
    <x v="31"/>
    <x v="6"/>
    <x v="1"/>
    <n v="1932"/>
    <n v="2647"/>
    <n v="57.807381524350298"/>
    <s v="M"/>
    <s v="Married"/>
    <s v="Partial College"/>
    <s v="Partial College"/>
    <s v="Manual"/>
    <s v="0-1 Miles"/>
    <x v="1"/>
    <x v="3"/>
    <n v="26"/>
    <n v="26"/>
  </r>
  <r>
    <n v="20942"/>
    <s v="F"/>
    <s v="Female"/>
    <n v="20000"/>
    <s v="20000"/>
    <n v="3838"/>
    <x v="23"/>
    <x v="7"/>
    <x v="0"/>
    <n v="1746"/>
    <n v="2092"/>
    <n v="54.507556018759772"/>
    <s v="S"/>
    <s v="Single"/>
    <s v="High School"/>
    <s v="High School"/>
    <s v="Manual"/>
    <s v="5-10 Miles"/>
    <x v="0"/>
    <x v="1"/>
    <n v="31"/>
    <n v="31"/>
  </r>
  <r>
    <n v="18484"/>
    <s v="M"/>
    <s v="Male"/>
    <n v="80000"/>
    <s v="80000"/>
    <n v="4254"/>
    <x v="32"/>
    <x v="5"/>
    <x v="1"/>
    <n v="1190"/>
    <n v="3064"/>
    <n v="72.026328161730135"/>
    <s v="S"/>
    <s v="Single"/>
    <s v="High School"/>
    <s v="High School"/>
    <s v="Skilled Manual"/>
    <s v="1-2 Miles"/>
    <x v="1"/>
    <x v="0"/>
    <m/>
    <n v="43.99900596421471"/>
  </r>
  <r>
    <n v="12291"/>
    <s v="M"/>
    <s v="Male"/>
    <n v="90000"/>
    <s v="90000"/>
    <n v="3520"/>
    <x v="33"/>
    <x v="9"/>
    <x v="0"/>
    <n v="1847"/>
    <n v="1673"/>
    <n v="47.528409090909093"/>
    <s v="S"/>
    <s v="Single"/>
    <s v="Partial College"/>
    <s v="Partial College"/>
    <s v="Professional"/>
    <s v="2-5 Miles"/>
    <x v="0"/>
    <x v="3"/>
    <n v="62"/>
    <n v="62"/>
  </r>
  <r>
    <n v="28380"/>
    <s v="F"/>
    <s v="Female"/>
    <n v="10000"/>
    <s v="10000"/>
    <n v="4803"/>
    <x v="34"/>
    <x v="7"/>
    <x v="0"/>
    <n v="1715"/>
    <n v="3088"/>
    <n v="64.293150114511761"/>
    <s v="S"/>
    <s v="Single"/>
    <s v="Partial High School"/>
    <s v="Partial High School"/>
    <s v="Manual"/>
    <s v="0-1 Miles"/>
    <x v="0"/>
    <x v="3"/>
    <n v="41"/>
    <n v="41"/>
  </r>
  <r>
    <n v="17891"/>
    <s v="F"/>
    <s v="Female"/>
    <n v="10000"/>
    <s v="10000"/>
    <n v="3982"/>
    <x v="35"/>
    <x v="7"/>
    <x v="1"/>
    <n v="1482"/>
    <n v="2500"/>
    <n v="62.782521346057266"/>
    <s v="M"/>
    <s v="Married"/>
    <s v="Partial College"/>
    <s v="Partial College"/>
    <s v="Manual"/>
    <s v="0-1 Miles"/>
    <x v="0"/>
    <x v="1"/>
    <n v="50"/>
    <n v="50"/>
  </r>
  <r>
    <n v="27832"/>
    <s v="F"/>
    <s v="Female"/>
    <n v="30000"/>
    <s v="30000"/>
    <n v="5474"/>
    <x v="36"/>
    <x v="2"/>
    <x v="0"/>
    <n v="1728"/>
    <n v="3746"/>
    <n v="68.432590427475333"/>
    <s v="S"/>
    <s v="Single"/>
    <s v="Partial College"/>
    <s v="Partial College"/>
    <s v="Clerical"/>
    <s v="2-5 Miles"/>
    <x v="0"/>
    <x v="2"/>
    <n v="30"/>
    <n v="30"/>
  </r>
  <r>
    <n v="26863"/>
    <s v="M"/>
    <s v="Male"/>
    <n v="20000"/>
    <s v="20000"/>
    <n v="3520"/>
    <x v="37"/>
    <x v="6"/>
    <x v="0"/>
    <n v="1814"/>
    <n v="1706"/>
    <n v="48.465909090909093"/>
    <s v="S"/>
    <s v="Single"/>
    <s v="_x001b_High School"/>
    <s v="High School"/>
    <s v="Manual"/>
    <s v="2-5 Miles"/>
    <x v="0"/>
    <x v="3"/>
    <n v="28"/>
    <n v="28"/>
  </r>
  <r>
    <n v="16259"/>
    <s v="F"/>
    <s v="Female"/>
    <n v="10000"/>
    <s v="10000"/>
    <n v="4493"/>
    <x v="38"/>
    <x v="0"/>
    <x v="0"/>
    <n v="1610"/>
    <n v="2883"/>
    <n v="64.166481192966842"/>
    <s v="S"/>
    <s v="Single"/>
    <s v="Partial High School"/>
    <s v="Partial High School"/>
    <s v="Manual"/>
    <s v="0-1 Miles"/>
    <x v="0"/>
    <x v="5"/>
    <n v="40"/>
    <n v="40"/>
  </r>
  <r>
    <n v="27803"/>
    <s v="F"/>
    <s v="Female"/>
    <n v="30000"/>
    <s v="30000"/>
    <n v="5283"/>
    <x v="39"/>
    <x v="6"/>
    <x v="1"/>
    <n v="1206"/>
    <n v="4077"/>
    <n v="77.172061328790463"/>
    <s v="S"/>
    <s v="Single"/>
    <s v="Partial College"/>
    <s v="Partial College"/>
    <s v="Clerical"/>
    <s v="0-1 Miles"/>
    <x v="0"/>
    <x v="5"/>
    <n v="43"/>
    <n v="43"/>
  </r>
  <r>
    <n v="14347"/>
    <s v="F"/>
    <s v="Female"/>
    <n v="40000"/>
    <s v="40000"/>
    <n v="3519"/>
    <x v="40"/>
    <x v="5"/>
    <x v="1"/>
    <n v="965"/>
    <n v="2554"/>
    <n v="72.577436771810184"/>
    <s v="S"/>
    <s v="Single"/>
    <s v="Bachelors"/>
    <s v="Bachelors"/>
    <s v="Management"/>
    <s v="5-10 Miles"/>
    <x v="1"/>
    <x v="2"/>
    <n v="65"/>
    <n v="65"/>
  </r>
  <r>
    <n v="17703"/>
    <s v="F"/>
    <s v="Female"/>
    <n v="10000"/>
    <s v="10000"/>
    <n v="3921"/>
    <x v="41"/>
    <x v="4"/>
    <x v="0"/>
    <n v="1901"/>
    <n v="2020"/>
    <n v="51.517470033154808"/>
    <s v="M"/>
    <s v="Married"/>
    <s v="Graduate Degree"/>
    <s v="Graduate Degree"/>
    <s v="Manual"/>
    <s v="0-1 Miles"/>
    <x v="0"/>
    <x v="1"/>
    <n v="40"/>
    <n v="40"/>
  </r>
  <r>
    <n v="17185"/>
    <s v="F"/>
    <s v="Female"/>
    <n v="170000"/>
    <s v="170000"/>
    <n v="5193"/>
    <x v="42"/>
    <x v="6"/>
    <x v="1"/>
    <n v="1370"/>
    <n v="3823"/>
    <n v="73.618332370498749"/>
    <s v="M"/>
    <s v="Married"/>
    <s v="Partial College"/>
    <s v="Partial College"/>
    <s v="Professional"/>
    <s v="5-10 Miles"/>
    <x v="0"/>
    <x v="4"/>
    <n v="48"/>
    <n v="48"/>
  </r>
  <r>
    <n v="29380"/>
    <s v="F"/>
    <s v="Female"/>
    <n v="20000"/>
    <s v="20000"/>
    <n v="4902"/>
    <x v="43"/>
    <x v="3"/>
    <x v="0"/>
    <n v="1550"/>
    <n v="3352"/>
    <n v="68.380252957976339"/>
    <s v="M"/>
    <s v="Married"/>
    <s v="_x001b_High School"/>
    <s v="High School"/>
    <s v="Manual"/>
    <s v="0-1 Miles"/>
    <x v="0"/>
    <x v="4"/>
    <n v="41"/>
    <n v="41"/>
  </r>
  <r>
    <n v="23986"/>
    <s v="F"/>
    <s v="Female"/>
    <n v="20000"/>
    <s v="20000"/>
    <n v="3971"/>
    <x v="44"/>
    <x v="6"/>
    <x v="1"/>
    <n v="1224"/>
    <n v="2747"/>
    <n v="69.17652984134979"/>
    <s v="M"/>
    <s v="Married"/>
    <s v="Bachelors"/>
    <s v="Bachelors"/>
    <s v="Clerical"/>
    <s v="0-1 Miles"/>
    <x v="0"/>
    <x v="2"/>
    <m/>
    <n v="43.99900596421471"/>
  </r>
  <r>
    <n v="24466"/>
    <s v="F"/>
    <s v="Female"/>
    <n v="60000"/>
    <s v="60000"/>
    <n v="3386"/>
    <x v="45"/>
    <x v="0"/>
    <x v="0"/>
    <n v="1332"/>
    <n v="2054"/>
    <n v="60.661547548730063"/>
    <s v="M"/>
    <s v="Married"/>
    <s v="Partial College"/>
    <s v="Partial College"/>
    <s v="Skilled Manual"/>
    <s v="5-10 Miles"/>
    <x v="1"/>
    <x v="5"/>
    <n v="46"/>
    <n v="46"/>
  </r>
  <r>
    <n v="29097"/>
    <s v="F"/>
    <s v="Female"/>
    <n v="40000"/>
    <s v="40000"/>
    <n v="4305"/>
    <x v="46"/>
    <x v="6"/>
    <x v="0"/>
    <n v="1126"/>
    <n v="3179"/>
    <n v="73.844367015098726"/>
    <s v="S"/>
    <s v="Single"/>
    <s v="Partial College"/>
    <s v="Partial College"/>
    <s v="Skilled Manual"/>
    <s v="5-10 Miles"/>
    <x v="1"/>
    <x v="0"/>
    <n v="52"/>
    <n v="52"/>
  </r>
  <r>
    <n v="19487"/>
    <s v="M"/>
    <s v="Male"/>
    <n v="30000"/>
    <s v="30000"/>
    <n v="3964"/>
    <x v="47"/>
    <x v="8"/>
    <x v="1"/>
    <n v="1677"/>
    <n v="2287"/>
    <n v="57.694248234106958"/>
    <s v="M"/>
    <s v="Married"/>
    <s v="Partial College"/>
    <s v="Partial College"/>
    <s v="Clerical"/>
    <s v="0-1 Miles"/>
    <x v="0"/>
    <x v="2"/>
    <n v="42"/>
    <n v="42"/>
  </r>
  <r>
    <n v="14939"/>
    <s v="M"/>
    <s v="Male"/>
    <n v="40000"/>
    <s v="40000"/>
    <n v="5189"/>
    <x v="48"/>
    <x v="4"/>
    <x v="1"/>
    <n v="981"/>
    <n v="4208"/>
    <n v="81.094623241472334"/>
    <s v="S"/>
    <s v="Single"/>
    <s v="Bachelors_x000c_"/>
    <s v="Bachelors"/>
    <s v="Clerical"/>
    <s v="0-1 Miles"/>
    <x v="0"/>
    <x v="2"/>
    <n v="39"/>
    <n v="39"/>
  </r>
  <r>
    <n v="13826"/>
    <s v="F"/>
    <s v="Female"/>
    <n v="30000"/>
    <s v="30000"/>
    <n v="4980"/>
    <x v="49"/>
    <x v="5"/>
    <x v="0"/>
    <n v="2012"/>
    <n v="2968"/>
    <n v="59.598393574297191"/>
    <s v="S"/>
    <s v="Single"/>
    <s v="Partial College"/>
    <s v="Partial College"/>
    <s v="Clerical"/>
    <s v="0-1 Miles"/>
    <x v="0"/>
    <x v="3"/>
    <n v="28"/>
    <n v="28"/>
  </r>
  <r>
    <n v="20619"/>
    <s v="M"/>
    <s v="Male"/>
    <n v="80000"/>
    <s v="80000"/>
    <n v="5047"/>
    <x v="50"/>
    <x v="2"/>
    <x v="0"/>
    <n v="800"/>
    <n v="4247"/>
    <n v="84.148999405587475"/>
    <s v="S"/>
    <s v="Single"/>
    <s v="Bachelors"/>
    <s v="Bachelors"/>
    <s v="Professional"/>
    <s v="10+ Miles"/>
    <x v="1"/>
    <x v="0"/>
    <n v="35"/>
    <n v="35"/>
  </r>
  <r>
    <n v="12558"/>
    <s v="F"/>
    <s v="Female"/>
    <n v="20000"/>
    <s v="20000"/>
    <n v="4374"/>
    <x v="51"/>
    <x v="5"/>
    <x v="1"/>
    <n v="1046"/>
    <n v="3328"/>
    <n v="76.085962505715585"/>
    <s v="M"/>
    <s v="Married"/>
    <s v="Bachelors"/>
    <s v="Bachelors"/>
    <s v="Clerical"/>
    <s v="0-1 Miles"/>
    <x v="0"/>
    <x v="2"/>
    <n v="65"/>
    <n v="65"/>
  </r>
  <r>
    <n v="24871"/>
    <s v="F"/>
    <s v="Female"/>
    <n v="90000"/>
    <s v="90000"/>
    <n v="4712"/>
    <x v="52"/>
    <x v="9"/>
    <x v="0"/>
    <n v="1779"/>
    <n v="2933"/>
    <n v="62.245331069609513"/>
    <s v="S"/>
    <s v="Single"/>
    <s v="High School"/>
    <s v="High School"/>
    <s v="Management"/>
    <s v="5-10 Miles"/>
    <x v="0"/>
    <x v="2"/>
    <n v="56"/>
    <n v="56"/>
  </r>
  <r>
    <n v="17319"/>
    <s v="F"/>
    <s v="Female"/>
    <n v="70000"/>
    <s v="70000"/>
    <n v="4414"/>
    <x v="53"/>
    <x v="2"/>
    <x v="1"/>
    <n v="1813"/>
    <n v="2601"/>
    <n v="58.926144086995926"/>
    <s v="S"/>
    <s v="Single"/>
    <s v="Bachelors"/>
    <s v="Bachelors"/>
    <s v="Professional"/>
    <s v="5-10 Miles"/>
    <x v="1"/>
    <x v="4"/>
    <n v="42"/>
    <n v="42"/>
  </r>
  <r>
    <n v="28906"/>
    <s v="M"/>
    <s v="Male"/>
    <n v="80000"/>
    <s v="80000"/>
    <n v="5427"/>
    <x v="54"/>
    <x v="6"/>
    <x v="1"/>
    <n v="1005"/>
    <n v="4422"/>
    <n v="81.481481481481481"/>
    <s v="M"/>
    <s v="Married"/>
    <s v="Hi_x001b_gh School"/>
    <s v="High School"/>
    <s v="Professional"/>
    <s v="10+ Miles"/>
    <x v="0"/>
    <x v="3"/>
    <n v="54"/>
    <n v="54"/>
  </r>
  <r>
    <n v="12808"/>
    <s v="M"/>
    <s v="Male"/>
    <n v="40000"/>
    <s v="40000"/>
    <n v="4063"/>
    <x v="55"/>
    <x v="4"/>
    <x v="0"/>
    <n v="1085"/>
    <n v="2978"/>
    <n v="73.295594388382966"/>
    <s v="M"/>
    <s v="Married"/>
    <s v="Bachelors"/>
    <s v="Bachelors"/>
    <s v="Clerical"/>
    <s v="0-1 Miles"/>
    <x v="0"/>
    <x v="1"/>
    <n v="38"/>
    <n v="38"/>
  </r>
  <r>
    <n v="20567"/>
    <s v="M"/>
    <s v="Male"/>
    <n v="130000"/>
    <s v="130000"/>
    <n v="4986"/>
    <x v="56"/>
    <x v="8"/>
    <x v="1"/>
    <n v="1736"/>
    <n v="3250"/>
    <n v="65.182511030886474"/>
    <s v="M"/>
    <s v="Married"/>
    <s v="Partial College"/>
    <s v="Partial College"/>
    <s v="Professional"/>
    <s v="5-10 Miles"/>
    <x v="0"/>
    <x v="3"/>
    <n v="61"/>
    <n v="61"/>
  </r>
  <r>
    <n v="25502"/>
    <s v="F"/>
    <s v="Female"/>
    <n v="40000"/>
    <s v="40000"/>
    <n v="4870"/>
    <x v="57"/>
    <x v="1"/>
    <x v="1"/>
    <n v="1691"/>
    <n v="3179"/>
    <n v="65.277207392197127"/>
    <s v="M"/>
    <s v="Married"/>
    <s v="Bachelors"/>
    <s v="Bachelors"/>
    <s v="Skilled Manual"/>
    <s v="0-1 Miles"/>
    <x v="0"/>
    <x v="4"/>
    <n v="43"/>
    <n v="43"/>
  </r>
  <r>
    <n v="15580"/>
    <s v="M"/>
    <s v="Male"/>
    <n v="60000"/>
    <s v="60000"/>
    <n v="3792"/>
    <x v="58"/>
    <x v="9"/>
    <x v="0"/>
    <n v="1293"/>
    <n v="2499"/>
    <n v="65.901898734177209"/>
    <s v="M"/>
    <s v="Married"/>
    <s v="Bachelors"/>
    <s v="Bachelors"/>
    <s v="Professional"/>
    <s v="2-5 Miles"/>
    <x v="1"/>
    <x v="3"/>
    <n v="38"/>
    <n v="38"/>
  </r>
  <r>
    <n v="24185"/>
    <s v="F"/>
    <s v="Female"/>
    <n v="10000"/>
    <s v="10000"/>
    <n v="5199"/>
    <x v="59"/>
    <x v="8"/>
    <x v="0"/>
    <n v="1543"/>
    <n v="3656"/>
    <n v="70.321215618388152"/>
    <s v="S"/>
    <s v="Single"/>
    <s v="High School"/>
    <s v="High School"/>
    <s v="Manual"/>
    <s v="1-2 Miles"/>
    <x v="0"/>
    <x v="1"/>
    <n v="45"/>
    <n v="45"/>
  </r>
  <r>
    <n v="19291"/>
    <s v="F"/>
    <s v="Female"/>
    <n v="10000"/>
    <s v="10000"/>
    <n v="4848"/>
    <x v="60"/>
    <x v="5"/>
    <x v="1"/>
    <n v="1630"/>
    <n v="3218"/>
    <n v="66.377887788778878"/>
    <s v="S"/>
    <s v="Single"/>
    <s v="High School"/>
    <s v="High School"/>
    <s v="Manual"/>
    <s v="0-1 Miles"/>
    <x v="0"/>
    <x v="2"/>
    <n v="35"/>
    <n v="35"/>
  </r>
  <r>
    <n v="16713"/>
    <s v="M"/>
    <s v="Male"/>
    <n v="40000"/>
    <s v="40000"/>
    <n v="4990"/>
    <x v="61"/>
    <x v="2"/>
    <x v="1"/>
    <n v="1777"/>
    <n v="3213"/>
    <n v="64.388777555110224"/>
    <s v="M"/>
    <s v="Married"/>
    <s v="Bachelors"/>
    <s v="Bachelors"/>
    <s v="Management"/>
    <s v="0-1 Miles"/>
    <x v="1"/>
    <x v="5"/>
    <n v="52"/>
    <n v="52"/>
  </r>
  <r>
    <n v="16185"/>
    <s v="M"/>
    <s v="Male"/>
    <n v="60000"/>
    <s v="60000"/>
    <n v="3397"/>
    <x v="62"/>
    <x v="4"/>
    <x v="1"/>
    <n v="1076"/>
    <n v="2321"/>
    <n v="68.324992640565213"/>
    <s v="S"/>
    <s v="Single"/>
    <s v="Bachelors"/>
    <s v="Bachelors"/>
    <s v="Professional"/>
    <s v="10+ Miles"/>
    <x v="1"/>
    <x v="5"/>
    <n v="41"/>
    <n v="41"/>
  </r>
  <r>
    <n v="14927"/>
    <s v="F"/>
    <s v="Female"/>
    <n v="30000"/>
    <s v="30000"/>
    <n v="4562"/>
    <x v="63"/>
    <x v="7"/>
    <x v="1"/>
    <n v="1778"/>
    <n v="2784"/>
    <n v="61.025865848312144"/>
    <s v="M"/>
    <s v="Married"/>
    <s v="Bachelors"/>
    <s v="Bachelors"/>
    <s v="Clerical"/>
    <s v="0-1 Miles"/>
    <x v="0"/>
    <x v="5"/>
    <n v="37"/>
    <n v="37"/>
  </r>
  <r>
    <n v="29337"/>
    <s v="M"/>
    <s v="Male"/>
    <n v="30000"/>
    <s v="30000"/>
    <n v="3540"/>
    <x v="64"/>
    <x v="6"/>
    <x v="0"/>
    <n v="1619"/>
    <n v="1921"/>
    <n v="54.265536723163841"/>
    <s v="S"/>
    <s v="Single"/>
    <s v="Partial College"/>
    <s v="Partial College"/>
    <s v="Clerical"/>
    <s v="5-10 Miles"/>
    <x v="1"/>
    <x v="2"/>
    <n v="68"/>
    <n v="68"/>
  </r>
  <r>
    <n v="29355"/>
    <s v="F"/>
    <s v="Female"/>
    <n v="40000"/>
    <s v="40000"/>
    <n v="4570"/>
    <x v="65"/>
    <x v="7"/>
    <x v="1"/>
    <n v="1233"/>
    <n v="3337"/>
    <n v="73.019693654266959"/>
    <s v="M"/>
    <s v="Married"/>
    <s v="Graduate Degree"/>
    <s v="Graduate Degree"/>
    <s v="Clerical"/>
    <s v="0-1 Miles"/>
    <x v="0"/>
    <x v="1"/>
    <n v="37"/>
    <n v="37"/>
  </r>
  <r>
    <n v="25303"/>
    <s v="M"/>
    <s v="Male"/>
    <n v="30000"/>
    <s v="30000"/>
    <n v="3870"/>
    <x v="66"/>
    <x v="2"/>
    <x v="0"/>
    <n v="1592"/>
    <n v="2278"/>
    <n v="58.863049095607231"/>
    <s v="S"/>
    <s v="Single"/>
    <s v="High School"/>
    <s v="High School"/>
    <s v="Manual"/>
    <s v="2-5 Miles"/>
    <x v="0"/>
    <x v="5"/>
    <n v="33"/>
    <n v="33"/>
  </r>
  <r>
    <n v="14813"/>
    <s v="F"/>
    <s v="Female"/>
    <n v="20000"/>
    <s v="20000"/>
    <n v="4613"/>
    <x v="8"/>
    <x v="0"/>
    <x v="0"/>
    <n v="1788"/>
    <n v="2825"/>
    <n v="61.239973986559725"/>
    <s v="S"/>
    <s v="Single"/>
    <s v="High School"/>
    <s v="High School"/>
    <s v="Manual"/>
    <s v="0-1 Miles"/>
    <x v="0"/>
    <x v="4"/>
    <n v="43"/>
    <n v="43"/>
  </r>
  <r>
    <n v="16438"/>
    <s v="F"/>
    <s v="Female"/>
    <n v="10000"/>
    <s v="10000"/>
    <n v="5258"/>
    <x v="67"/>
    <x v="8"/>
    <x v="0"/>
    <n v="1123"/>
    <n v="4135"/>
    <n v="78.64206922784328"/>
    <s v="M"/>
    <s v="Married"/>
    <s v="Partial High School"/>
    <s v="Partial High School"/>
    <s v="Manual"/>
    <s v="0-1 Miles"/>
    <x v="0"/>
    <x v="2"/>
    <n v="30"/>
    <n v="30"/>
  </r>
  <r>
    <n v="14238"/>
    <s v="M"/>
    <s v="Male"/>
    <n v="120000"/>
    <s v="120000"/>
    <n v="3800"/>
    <x v="68"/>
    <x v="6"/>
    <x v="1"/>
    <n v="1859"/>
    <n v="1941"/>
    <n v="51.078947368421055"/>
    <s v="M"/>
    <s v="Married"/>
    <s v="Partial High School"/>
    <s v="Partial High School"/>
    <s v="Professional"/>
    <s v="10+ Miles"/>
    <x v="1"/>
    <x v="3"/>
    <n v="36"/>
    <n v="36"/>
  </r>
  <r>
    <n v="16200"/>
    <s v="F"/>
    <s v="Female"/>
    <n v="10000"/>
    <s v="10000"/>
    <n v="3332"/>
    <x v="69"/>
    <x v="0"/>
    <x v="0"/>
    <n v="894"/>
    <n v="2438"/>
    <n v="73.169267707082824"/>
    <s v="S"/>
    <s v="Single"/>
    <s v="Partial High School"/>
    <s v="Partial High School"/>
    <s v="Manual"/>
    <s v="0-1 Miles"/>
    <x v="0"/>
    <x v="2"/>
    <n v="35"/>
    <n v="35"/>
  </r>
  <r>
    <n v="24857"/>
    <s v="F"/>
    <s v="Female"/>
    <n v="130000"/>
    <s v="130000"/>
    <n v="5236"/>
    <x v="70"/>
    <x v="4"/>
    <x v="0"/>
    <n v="1640"/>
    <n v="3596"/>
    <n v="68.678380443086326"/>
    <s v="M"/>
    <s v="Married"/>
    <s v="High School"/>
    <s v="High School"/>
    <s v="Professional"/>
    <s v="0-1 Miles"/>
    <x v="0"/>
    <x v="2"/>
    <n v="52"/>
    <n v="52"/>
  </r>
  <r>
    <n v="26956"/>
    <s v="F"/>
    <s v="Female"/>
    <n v="20000"/>
    <s v="20000"/>
    <n v="3422"/>
    <x v="71"/>
    <x v="1"/>
    <x v="1"/>
    <n v="1012"/>
    <n v="2410"/>
    <n v="70.426651081239044"/>
    <s v="S"/>
    <s v="Single"/>
    <s v="Partial College"/>
    <s v="Partial College"/>
    <s v="Manual"/>
    <s v="2-5 Miles"/>
    <x v="0"/>
    <x v="3"/>
    <n v="36"/>
    <n v="36"/>
  </r>
  <r>
    <n v="14517"/>
    <s v="F"/>
    <s v="Female"/>
    <n v="20000"/>
    <s v="20000"/>
    <n v="3498"/>
    <x v="72"/>
    <x v="0"/>
    <x v="1"/>
    <n v="1891"/>
    <n v="1607"/>
    <n v="45.940537449971416"/>
    <s v="M"/>
    <s v="Married"/>
    <s v="High School"/>
    <s v="High School"/>
    <s v="Skilled Manual"/>
    <s v="1-2 Miles"/>
    <x v="1"/>
    <x v="5"/>
    <n v="62"/>
    <n v="62"/>
  </r>
  <r>
    <n v="12678"/>
    <s v="F"/>
    <s v="Female"/>
    <n v="130000"/>
    <s v="130000"/>
    <n v="4111"/>
    <x v="73"/>
    <x v="8"/>
    <x v="0"/>
    <n v="1910"/>
    <n v="2201"/>
    <n v="53.539284845536358"/>
    <s v="S"/>
    <s v="Single"/>
    <s v="High School"/>
    <s v="High School"/>
    <s v="Management"/>
    <s v="0-1 Miles"/>
    <x v="1"/>
    <x v="1"/>
    <n v="31"/>
    <n v="31"/>
  </r>
  <r>
    <n v="16188"/>
    <s v="F"/>
    <s v="Female"/>
    <n v="20000"/>
    <s v="20000"/>
    <n v="4036"/>
    <x v="74"/>
    <x v="3"/>
    <x v="1"/>
    <n v="1483"/>
    <n v="2553"/>
    <n v="63.255698711595642"/>
    <s v="S"/>
    <s v="Single"/>
    <s v="Partial High School"/>
    <s v="Partial High School"/>
    <s v="Manual"/>
    <s v="1-2 Miles"/>
    <x v="0"/>
    <x v="2"/>
    <n v="26"/>
    <n v="26"/>
  </r>
  <r>
    <n v="27969"/>
    <s v="M"/>
    <s v="Male"/>
    <n v="80000"/>
    <s v="80000"/>
    <n v="4010"/>
    <x v="75"/>
    <x v="4"/>
    <x v="1"/>
    <n v="1862"/>
    <n v="2148"/>
    <n v="53.566084788029919"/>
    <s v="M"/>
    <s v="Married"/>
    <s v="Bachelors"/>
    <s v="Bachelors"/>
    <s v="Professional"/>
    <s v="10+ Miles"/>
    <x v="1"/>
    <x v="3"/>
    <n v="29"/>
    <n v="29"/>
  </r>
  <r>
    <n v="15752"/>
    <s v="M"/>
    <s v="Male"/>
    <n v="80000"/>
    <s v="80000"/>
    <n v="4381"/>
    <x v="76"/>
    <x v="7"/>
    <x v="1"/>
    <n v="988"/>
    <n v="3393"/>
    <n v="77.448071216617208"/>
    <s v="M"/>
    <s v="Married"/>
    <s v="High School"/>
    <s v="High School"/>
    <s v="Skilled Manual"/>
    <s v="1-2 Miles"/>
    <x v="1"/>
    <x v="2"/>
    <n v="50"/>
    <n v="50"/>
  </r>
  <r>
    <n v="27745"/>
    <s v="M"/>
    <s v="Male"/>
    <n v="40000"/>
    <s v="40000"/>
    <n v="3527"/>
    <x v="77"/>
    <x v="6"/>
    <x v="0"/>
    <n v="1773"/>
    <n v="1754"/>
    <n v="49.730649277005959"/>
    <s v="S"/>
    <s v="Single"/>
    <s v="Bachelors"/>
    <s v="Bachelors"/>
    <s v="Management"/>
    <s v="5-10 Miles"/>
    <x v="1"/>
    <x v="5"/>
    <m/>
    <n v="43.99900596421471"/>
  </r>
  <r>
    <n v="20828"/>
    <s v="F"/>
    <s v="Female"/>
    <n v="30000"/>
    <s v="30000"/>
    <n v="4901"/>
    <x v="78"/>
    <x v="3"/>
    <x v="1"/>
    <n v="836"/>
    <n v="4065"/>
    <n v="82.942256682309733"/>
    <s v="M"/>
    <s v="Married"/>
    <s v="Graduate Degree"/>
    <s v="Graduate Degree"/>
    <s v="Clerical"/>
    <s v="0-1 Miles"/>
    <x v="0"/>
    <x v="4"/>
    <n v="45"/>
    <n v="45"/>
  </r>
  <r>
    <n v="19461"/>
    <s v="F"/>
    <s v="Female"/>
    <n v="10000"/>
    <s v="10000"/>
    <n v="4350"/>
    <x v="79"/>
    <x v="7"/>
    <x v="1"/>
    <n v="1040"/>
    <n v="3310"/>
    <n v="76.091954022988503"/>
    <s v="S"/>
    <s v="Single"/>
    <s v="Partial High School"/>
    <s v="Partial High School"/>
    <s v="Manual"/>
    <s v="0-1 Miles"/>
    <x v="0"/>
    <x v="4"/>
    <n v="40"/>
    <n v="40"/>
  </r>
  <r>
    <n v="26941"/>
    <s v="M"/>
    <s v="Male"/>
    <n v="30000"/>
    <s v="30000"/>
    <n v="3430"/>
    <x v="80"/>
    <x v="4"/>
    <x v="1"/>
    <n v="1566"/>
    <n v="1864"/>
    <n v="54.344023323615161"/>
    <s v="M"/>
    <s v="Married"/>
    <s v="Bachelors_x000c_"/>
    <s v="Bachelors"/>
    <s v="Clerical"/>
    <s v="0-1 Miles"/>
    <x v="0"/>
    <x v="1"/>
    <n v="47"/>
    <n v="47"/>
  </r>
  <r>
    <n v="28412"/>
    <s v="M"/>
    <s v="Male"/>
    <n v="20000"/>
    <s v="20000"/>
    <n v="3647"/>
    <x v="81"/>
    <x v="7"/>
    <x v="1"/>
    <n v="995"/>
    <n v="2652"/>
    <n v="72.717301891966002"/>
    <s v="S"/>
    <s v="Single"/>
    <s v="High School"/>
    <s v="High School"/>
    <s v="Manual"/>
    <s v="2-5 Miles"/>
    <x v="0"/>
    <x v="1"/>
    <n v="29"/>
    <n v="29"/>
  </r>
  <r>
    <n v="24485"/>
    <s v="M"/>
    <s v="Male"/>
    <n v="40000"/>
    <s v="40000"/>
    <n v="4809"/>
    <x v="82"/>
    <x v="0"/>
    <x v="1"/>
    <n v="1204"/>
    <n v="3605"/>
    <n v="74.96360989810772"/>
    <s v="S"/>
    <s v="Single"/>
    <s v="Bachelors"/>
    <s v="Bachelors"/>
    <s v="Management"/>
    <s v="5-10 Miles"/>
    <x v="1"/>
    <x v="1"/>
    <n v="52"/>
    <n v="52"/>
  </r>
  <r>
    <n v="16514"/>
    <s v="M"/>
    <s v="Male"/>
    <n v="10000"/>
    <s v="10000"/>
    <n v="4815"/>
    <x v="83"/>
    <x v="1"/>
    <x v="1"/>
    <n v="1299"/>
    <n v="3516"/>
    <n v="73.021806853582547"/>
    <s v="S"/>
    <s v="Single"/>
    <s v="Partial College"/>
    <s v="Partial College"/>
    <s v="Manual"/>
    <s v="1-2 Miles"/>
    <x v="1"/>
    <x v="5"/>
    <n v="26"/>
    <n v="26"/>
  </r>
  <r>
    <n v="17191"/>
    <s v="M"/>
    <s v="Male"/>
    <n v="130000"/>
    <s v="130000"/>
    <n v="3629"/>
    <x v="49"/>
    <x v="4"/>
    <x v="1"/>
    <n v="850"/>
    <n v="2779"/>
    <n v="76.57756957839625"/>
    <s v="S"/>
    <s v="Single"/>
    <s v="Partial College"/>
    <s v="Partial College"/>
    <s v="Professional"/>
    <s v="0-1 Miles"/>
    <x v="0"/>
    <x v="1"/>
    <n v="51"/>
    <n v="51"/>
  </r>
  <r>
    <n v="19608"/>
    <s v="M"/>
    <s v="Male"/>
    <n v="80000"/>
    <s v="80000"/>
    <n v="5448"/>
    <x v="84"/>
    <x v="7"/>
    <x v="0"/>
    <n v="1606"/>
    <n v="3842"/>
    <n v="70.521292217327456"/>
    <s v="M"/>
    <s v="Married"/>
    <s v="Bachelors"/>
    <s v="Bachelors"/>
    <s v="Professional"/>
    <s v="1-2 Miles"/>
    <x v="1"/>
    <x v="1"/>
    <n v="40"/>
    <n v="40"/>
  </r>
  <r>
    <n v="24119"/>
    <s v="M"/>
    <s v="Male"/>
    <n v="30000"/>
    <s v="30000"/>
    <n v="4208"/>
    <x v="85"/>
    <x v="5"/>
    <x v="0"/>
    <n v="1192"/>
    <n v="3016"/>
    <n v="71.673003802281372"/>
    <s v="S"/>
    <s v="Single"/>
    <s v="Partial College"/>
    <s v="Partial College"/>
    <s v="Clerical"/>
    <s v="2-5 Miles"/>
    <x v="0"/>
    <x v="5"/>
    <m/>
    <n v="43.99900596421471"/>
  </r>
  <r>
    <n v="25458"/>
    <s v="M"/>
    <s v="Male"/>
    <n v="20000"/>
    <s v="20000"/>
    <n v="4211"/>
    <x v="86"/>
    <x v="9"/>
    <x v="0"/>
    <n v="1451"/>
    <n v="2760"/>
    <n v="65.542626454523869"/>
    <s v="M"/>
    <s v="Married"/>
    <s v="High School"/>
    <s v="High School"/>
    <s v="Manual"/>
    <s v="1-2 Miles"/>
    <x v="0"/>
    <x v="2"/>
    <n v="40"/>
    <n v="40"/>
  </r>
  <r>
    <n v="26886"/>
    <s v="F"/>
    <s v="Female"/>
    <n v="30000"/>
    <s v="30000"/>
    <n v="3907"/>
    <x v="65"/>
    <x v="8"/>
    <x v="0"/>
    <n v="1318"/>
    <n v="2589"/>
    <n v="66.265676990017923"/>
    <s v="S"/>
    <s v="Single"/>
    <s v="Partial College"/>
    <s v="Partial College"/>
    <s v="Clerical"/>
    <s v="0-1 Miles"/>
    <x v="0"/>
    <x v="1"/>
    <n v="29"/>
    <n v="29"/>
  </r>
  <r>
    <n v="28436"/>
    <s v="M"/>
    <s v="Male"/>
    <n v="30000"/>
    <s v="30000"/>
    <n v="3654"/>
    <x v="87"/>
    <x v="0"/>
    <x v="1"/>
    <n v="806"/>
    <n v="2848"/>
    <n v="77.941981390257254"/>
    <s v="S"/>
    <s v="Single"/>
    <s v="Partial College"/>
    <s v="Partial College"/>
    <s v="Clerical"/>
    <s v="0-1 Miles"/>
    <x v="0"/>
    <x v="4"/>
    <n v="30"/>
    <n v="30"/>
  </r>
  <r>
    <n v="19562"/>
    <s v="F"/>
    <s v="Female"/>
    <n v="60000"/>
    <s v="60000"/>
    <n v="4744"/>
    <x v="88"/>
    <x v="3"/>
    <x v="0"/>
    <n v="1753"/>
    <n v="2991"/>
    <n v="63.048060708263066"/>
    <s v="S"/>
    <s v="Single"/>
    <s v="Bachelors"/>
    <s v="Bachelors"/>
    <s v="Professional"/>
    <s v="2-5 Miles"/>
    <x v="1"/>
    <x v="5"/>
    <n v="37"/>
    <n v="37"/>
  </r>
  <r>
    <n v="15608"/>
    <s v="F"/>
    <s v="Female"/>
    <n v="30000"/>
    <s v="30000"/>
    <n v="5480"/>
    <x v="89"/>
    <x v="2"/>
    <x v="1"/>
    <n v="1807"/>
    <n v="3673"/>
    <n v="67.025547445255469"/>
    <s v="S"/>
    <s v="Single"/>
    <s v="Partial College_x000c_"/>
    <s v="Partial College"/>
    <s v="Clerical"/>
    <s v="2-5 Miles"/>
    <x v="0"/>
    <x v="0"/>
    <n v="33"/>
    <n v="33"/>
  </r>
  <r>
    <n v="16487"/>
    <s v="F"/>
    <s v="Female"/>
    <n v="30000"/>
    <s v="30000"/>
    <n v="4908"/>
    <x v="90"/>
    <x v="4"/>
    <x v="1"/>
    <n v="1851"/>
    <n v="3057"/>
    <n v="62.286063569682149"/>
    <s v="S"/>
    <s v="Single"/>
    <s v="_x001b_High School"/>
    <s v="High School"/>
    <s v="Skilled Manual"/>
    <s v="5-10 Miles"/>
    <x v="1"/>
    <x v="0"/>
    <n v="55"/>
    <n v="55"/>
  </r>
  <r>
    <n v="17197"/>
    <s v="F"/>
    <s v="Female"/>
    <n v="90000"/>
    <s v="90000"/>
    <n v="4103"/>
    <x v="91"/>
    <x v="4"/>
    <x v="0"/>
    <n v="1240"/>
    <n v="2863"/>
    <n v="69.778211065074331"/>
    <s v="S"/>
    <s v="Single"/>
    <s v="Partial College"/>
    <s v="Partial College"/>
    <s v="Professional"/>
    <s v="10+ Miles"/>
    <x v="0"/>
    <x v="5"/>
    <n v="62"/>
    <n v="62"/>
  </r>
  <r>
    <n v="12507"/>
    <s v="M"/>
    <s v="Male"/>
    <n v="30000"/>
    <s v="30000"/>
    <n v="3331"/>
    <x v="54"/>
    <x v="1"/>
    <x v="1"/>
    <n v="1438"/>
    <n v="1893"/>
    <n v="56.829780846592612"/>
    <s v="D"/>
    <s v="Divorced"/>
    <s v="Partial College"/>
    <s v="Partial College"/>
    <s v="Clerical"/>
    <s v="0-1 Miles"/>
    <x v="0"/>
    <x v="0"/>
    <n v="43"/>
    <n v="43"/>
  </r>
  <r>
    <n v="23940"/>
    <s v="M"/>
    <s v="Male"/>
    <n v="40000"/>
    <s v="40000"/>
    <n v="5402"/>
    <x v="92"/>
    <x v="0"/>
    <x v="0"/>
    <n v="1558"/>
    <n v="3844"/>
    <n v="71.158830062939643"/>
    <s v="M"/>
    <s v="Married"/>
    <s v="Bachelors"/>
    <s v="Bachelors"/>
    <s v="Skilled Manual"/>
    <s v="0-1 Miles"/>
    <x v="0"/>
    <x v="2"/>
    <n v="44"/>
    <n v="44"/>
  </r>
  <r>
    <n v="19441"/>
    <s v="M"/>
    <s v="Male"/>
    <n v="40000"/>
    <s v="40000"/>
    <n v="3621"/>
    <x v="4"/>
    <x v="5"/>
    <x v="1"/>
    <n v="1493"/>
    <n v="2128"/>
    <n v="58.768296050814698"/>
    <s v="M"/>
    <s v="Married"/>
    <s v="Graduate Degree"/>
    <s v="Graduate Degree"/>
    <s v="Clerical"/>
    <s v="0-1 Miles"/>
    <x v="0"/>
    <x v="1"/>
    <n v="25"/>
    <n v="25"/>
  </r>
  <r>
    <n v="26852"/>
    <s v="F"/>
    <s v="Female"/>
    <n v="20000"/>
    <s v="20000"/>
    <n v="4007"/>
    <x v="93"/>
    <x v="5"/>
    <x v="0"/>
    <n v="1365"/>
    <n v="2642"/>
    <n v="65.934614424756674"/>
    <s v="M"/>
    <s v="Married"/>
    <s v="High School"/>
    <s v="High School"/>
    <s v="Manual"/>
    <s v="0-1 Miles"/>
    <x v="0"/>
    <x v="3"/>
    <n v="43"/>
    <n v="43"/>
  </r>
  <r>
    <n v="12274"/>
    <s v="M"/>
    <s v="Male"/>
    <n v="10000"/>
    <s v="10000"/>
    <n v="4668"/>
    <x v="94"/>
    <x v="1"/>
    <x v="1"/>
    <n v="1271"/>
    <n v="3397"/>
    <n v="72.772065124250219"/>
    <s v="S"/>
    <s v="Single"/>
    <s v="High School"/>
    <s v="High School"/>
    <s v="Manual"/>
    <s v="0-1 Miles"/>
    <x v="0"/>
    <x v="2"/>
    <n v="35"/>
    <n v="35"/>
  </r>
  <r>
    <n v="20236"/>
    <s v="M"/>
    <s v="Male"/>
    <n v="60000"/>
    <s v="60000"/>
    <n v="3880"/>
    <x v="95"/>
    <x v="4"/>
    <x v="0"/>
    <n v="1840"/>
    <n v="2040"/>
    <n v="52.577319587628871"/>
    <s v="S"/>
    <s v="Single"/>
    <s v="Bachelors"/>
    <s v="Bachelors"/>
    <s v="Professional"/>
    <s v="0-1 Miles"/>
    <x v="1"/>
    <x v="4"/>
    <n v="43"/>
    <n v="43"/>
  </r>
  <r>
    <n v="24149"/>
    <s v="M"/>
    <s v="Male"/>
    <n v="10000"/>
    <s v="10000"/>
    <n v="5381"/>
    <x v="96"/>
    <x v="1"/>
    <x v="0"/>
    <n v="988"/>
    <n v="4393"/>
    <n v="81.639100538933292"/>
    <s v="M"/>
    <s v="Married"/>
    <s v="Partial College"/>
    <s v="Partial College"/>
    <s v="Manual"/>
    <s v="1-2 Miles"/>
    <x v="0"/>
    <x v="1"/>
    <n v="49"/>
    <n v="49"/>
  </r>
  <r>
    <n v="26139"/>
    <s v="M"/>
    <s v="Male"/>
    <n v="60000"/>
    <s v="60000"/>
    <n v="3692"/>
    <x v="97"/>
    <x v="0"/>
    <x v="1"/>
    <n v="823"/>
    <n v="2869"/>
    <n v="77.708559046587212"/>
    <s v="S"/>
    <s v="Single"/>
    <s v="Partial College"/>
    <s v="Partial College"/>
    <s v="Skilled Manual"/>
    <s v="5-10 Miles"/>
    <x v="1"/>
    <x v="3"/>
    <n v="45"/>
    <n v="45"/>
  </r>
  <r>
    <n v="18491"/>
    <s v="F"/>
    <s v="Female"/>
    <n v="70000"/>
    <s v="70000"/>
    <n v="5290"/>
    <x v="22"/>
    <x v="3"/>
    <x v="1"/>
    <n v="1383"/>
    <n v="3907"/>
    <n v="73.85633270321361"/>
    <s v="S"/>
    <s v="Single"/>
    <s v="High School"/>
    <s v="High School"/>
    <s v="Professional"/>
    <s v="5-10 Miles"/>
    <x v="1"/>
    <x v="0"/>
    <n v="49"/>
    <n v="49"/>
  </r>
  <r>
    <n v="22707"/>
    <s v="F"/>
    <s v="Female"/>
    <n v="30000"/>
    <s v="30000"/>
    <n v="5139"/>
    <x v="98"/>
    <x v="2"/>
    <x v="1"/>
    <n v="2061"/>
    <n v="3078"/>
    <n v="59.894921190893172"/>
    <s v="S"/>
    <s v="Single"/>
    <s v="Partial College"/>
    <s v="Partial College"/>
    <s v="Clerical"/>
    <s v="2-5 Miles"/>
    <x v="0"/>
    <x v="1"/>
    <n v="30"/>
    <n v="30"/>
  </r>
  <r>
    <n v="20430"/>
    <s v="M"/>
    <s v="Male"/>
    <n v="70000"/>
    <s v="70000"/>
    <n v="5424"/>
    <x v="99"/>
    <x v="4"/>
    <x v="1"/>
    <n v="1717"/>
    <n v="3707"/>
    <n v="68.344395280235986"/>
    <s v="M"/>
    <s v="Married"/>
    <s v="Partial College"/>
    <s v="Partial College"/>
    <s v="Skilled Manual"/>
    <s v="5-10 Miles"/>
    <x v="1"/>
    <x v="1"/>
    <n v="52"/>
    <n v="52"/>
  </r>
  <r>
    <n v="27494"/>
    <s v="F"/>
    <s v="Female"/>
    <n v="40000"/>
    <s v="40000"/>
    <n v="5255"/>
    <x v="100"/>
    <x v="1"/>
    <x v="1"/>
    <n v="1142"/>
    <n v="4113"/>
    <n v="78.268315889628923"/>
    <s v="S"/>
    <s v="Single"/>
    <s v="Partial College"/>
    <s v="Partial College"/>
    <s v="Skilled Manual"/>
    <s v="1-2 Miles"/>
    <x v="1"/>
    <x v="1"/>
    <n v="53"/>
    <n v="53"/>
  </r>
  <r>
    <n v="26829"/>
    <s v="F"/>
    <s v="Female"/>
    <n v="40000"/>
    <s v="40000"/>
    <n v="4528"/>
    <x v="9"/>
    <x v="8"/>
    <x v="1"/>
    <n v="1795"/>
    <n v="2733"/>
    <n v="60.357773851590103"/>
    <s v="M"/>
    <s v="Married"/>
    <s v="Bachelors"/>
    <s v="Bachelors"/>
    <s v="Clerical"/>
    <s v="0-1 Miles"/>
    <x v="0"/>
    <x v="5"/>
    <n v="38"/>
    <n v="38"/>
  </r>
  <r>
    <n v="28395"/>
    <s v="M"/>
    <s v="Male"/>
    <n v="40000"/>
    <s v="40000"/>
    <n v="3875"/>
    <x v="101"/>
    <x v="9"/>
    <x v="1"/>
    <n v="1890"/>
    <n v="1985"/>
    <n v="51.225806451612897"/>
    <s v="S"/>
    <s v="Single"/>
    <s v="Bachelors"/>
    <s v="Bachelors"/>
    <s v="Professional"/>
    <s v="0-1 Miles"/>
    <x v="0"/>
    <x v="3"/>
    <n v="39"/>
    <n v="39"/>
  </r>
  <r>
    <n v="21006"/>
    <s v="F"/>
    <s v="Female"/>
    <n v="30000"/>
    <s v="30000"/>
    <n v="3760"/>
    <x v="102"/>
    <x v="9"/>
    <x v="1"/>
    <n v="1292"/>
    <n v="2468"/>
    <n v="65.638297872340416"/>
    <s v="S"/>
    <s v="Single"/>
    <s v="Partial College"/>
    <s v="Partial College"/>
    <s v="Manual"/>
    <s v="0-1 Miles"/>
    <x v="0"/>
    <x v="5"/>
    <n v="46"/>
    <n v="46"/>
  </r>
  <r>
    <n v="14682"/>
    <s v="F"/>
    <s v="Female"/>
    <n v="70000"/>
    <s v="70000"/>
    <n v="5340"/>
    <x v="103"/>
    <x v="8"/>
    <x v="0"/>
    <n v="1414"/>
    <n v="3926"/>
    <n v="73.520599250936328"/>
    <s v="S"/>
    <s v="Single"/>
    <s v="Bachelors"/>
    <s v="Bachelors"/>
    <s v="Professional"/>
    <s v="5-10 Miles"/>
    <x v="1"/>
    <x v="5"/>
    <n v="38"/>
    <n v="38"/>
  </r>
  <r>
    <n v="17650"/>
    <s v="F"/>
    <s v="Female"/>
    <n v="40000"/>
    <s v="40000"/>
    <n v="4008"/>
    <x v="19"/>
    <x v="9"/>
    <x v="1"/>
    <n v="1496"/>
    <n v="2512"/>
    <n v="62.674650698602797"/>
    <s v="S"/>
    <s v="Single"/>
    <s v="Partial College"/>
    <s v="Partial College"/>
    <s v="Clerical"/>
    <s v="1-2 Miles"/>
    <x v="0"/>
    <x v="1"/>
    <n v="35"/>
    <n v="35"/>
  </r>
  <r>
    <n v="29191"/>
    <s v="F"/>
    <s v="Female"/>
    <n v="130000"/>
    <s v="130000"/>
    <n v="4585"/>
    <x v="104"/>
    <x v="1"/>
    <x v="1"/>
    <n v="1046"/>
    <n v="3539"/>
    <n v="77.186477644492911"/>
    <s v="S"/>
    <s v="Single"/>
    <s v="Graduate Degree"/>
    <s v="Graduate Degree"/>
    <s v="Management"/>
    <s v="0-1 Miles"/>
    <x v="1"/>
    <x v="2"/>
    <n v="36"/>
    <n v="36"/>
  </r>
  <r>
    <n v="15030"/>
    <s v="M"/>
    <s v="Male"/>
    <n v="20000"/>
    <s v="20000"/>
    <n v="4159"/>
    <x v="89"/>
    <x v="2"/>
    <x v="1"/>
    <n v="1191"/>
    <n v="2968"/>
    <n v="71.363308487617218"/>
    <s v="M"/>
    <s v="Married"/>
    <s v="Bachelors"/>
    <s v="Bachelors"/>
    <s v="Clerical"/>
    <s v="0-1 Miles"/>
    <x v="1"/>
    <x v="3"/>
    <n v="26"/>
    <n v="26"/>
  </r>
  <r>
    <n v="24140"/>
    <s v="M"/>
    <s v="Male"/>
    <n v="10000"/>
    <s v="10000"/>
    <n v="4247"/>
    <x v="105"/>
    <x v="3"/>
    <x v="1"/>
    <n v="1152"/>
    <n v="3095"/>
    <n v="72.874970567459386"/>
    <s v="S"/>
    <s v="Single"/>
    <s v="Graduate Degree"/>
    <s v="Graduate Degree"/>
    <s v="Manual"/>
    <s v="0-1 Miles"/>
    <x v="0"/>
    <x v="2"/>
    <n v="30"/>
    <n v="30"/>
  </r>
  <r>
    <n v="22496"/>
    <s v="F"/>
    <s v="Female"/>
    <n v="30000"/>
    <s v="30000"/>
    <n v="4810"/>
    <x v="106"/>
    <x v="3"/>
    <x v="1"/>
    <n v="1361"/>
    <n v="3449"/>
    <n v="71.704781704781709"/>
    <s v="M"/>
    <s v="Married"/>
    <s v="Bachelors"/>
    <s v="Bachelors"/>
    <s v="Skilled Manual"/>
    <s v="0-1 Miles"/>
    <x v="0"/>
    <x v="3"/>
    <n v="42"/>
    <n v="42"/>
  </r>
  <r>
    <n v="24065"/>
    <s v="F"/>
    <s v="Female"/>
    <n v="20000"/>
    <s v="20000"/>
    <n v="4905"/>
    <x v="107"/>
    <x v="9"/>
    <x v="1"/>
    <n v="1773"/>
    <n v="3132"/>
    <n v="63.853211009174316"/>
    <s v="S"/>
    <s v="Single"/>
    <s v="High School"/>
    <s v="High School"/>
    <s v="Manual"/>
    <s v="0-1 Miles"/>
    <x v="0"/>
    <x v="3"/>
    <n v="40"/>
    <n v="40"/>
  </r>
  <r>
    <n v="19914"/>
    <s v="M"/>
    <s v="Male"/>
    <n v="80000"/>
    <s v="80000"/>
    <n v="3683"/>
    <x v="108"/>
    <x v="0"/>
    <x v="1"/>
    <n v="900"/>
    <n v="2783"/>
    <n v="75.563399402660863"/>
    <s v="M"/>
    <s v="Married"/>
    <s v="Bachelors"/>
    <s v="Bachelors"/>
    <s v="Management"/>
    <s v="2-5 Miles"/>
    <x v="0"/>
    <x v="0"/>
    <n v="62"/>
    <n v="62"/>
  </r>
  <r>
    <n v="12871"/>
    <s v="F"/>
    <s v="Female"/>
    <n v="30000"/>
    <s v="30000"/>
    <n v="3783"/>
    <x v="109"/>
    <x v="2"/>
    <x v="0"/>
    <n v="1937"/>
    <n v="1846"/>
    <n v="48.797250859106526"/>
    <s v="S"/>
    <s v="Single"/>
    <s v="Partial College"/>
    <s v="Partial College"/>
    <s v="Clerical"/>
    <s v="2-5 Miles"/>
    <x v="0"/>
    <x v="3"/>
    <n v="29"/>
    <n v="29"/>
  </r>
  <r>
    <n v="22988"/>
    <s v="F"/>
    <s v="Female"/>
    <n v="40000"/>
    <s v="40000"/>
    <n v="4389"/>
    <x v="110"/>
    <x v="7"/>
    <x v="0"/>
    <n v="1799"/>
    <n v="2590"/>
    <n v="59.011164274322169"/>
    <s v="M"/>
    <s v="Married"/>
    <s v="Bachelors"/>
    <s v="Bachelors"/>
    <s v="Management"/>
    <s v="5-10 Miles"/>
    <x v="1"/>
    <x v="4"/>
    <n v="66"/>
    <n v="66"/>
  </r>
  <r>
    <n v="15922"/>
    <s v="M"/>
    <s v="Male"/>
    <n v="150000"/>
    <s v="150000"/>
    <n v="3731"/>
    <x v="111"/>
    <x v="1"/>
    <x v="0"/>
    <n v="1448"/>
    <n v="2283"/>
    <n v="61.190029482712404"/>
    <s v="M"/>
    <s v="Married"/>
    <s v="High School"/>
    <s v="High School"/>
    <s v="Professional"/>
    <s v="0-1 Miles"/>
    <x v="0"/>
    <x v="3"/>
    <n v="48"/>
    <n v="48"/>
  </r>
  <r>
    <n v="12344"/>
    <s v="F"/>
    <s v="Female"/>
    <n v="80000"/>
    <s v="80000"/>
    <n v="3451"/>
    <x v="5"/>
    <x v="5"/>
    <x v="0"/>
    <n v="931"/>
    <n v="2520"/>
    <n v="73.022312373225148"/>
    <s v="S"/>
    <s v="Single"/>
    <s v="Bachelors"/>
    <s v="Bachelors"/>
    <s v="Professional"/>
    <s v="10+ Miles"/>
    <x v="1"/>
    <x v="0"/>
    <n v="31"/>
    <n v="31"/>
  </r>
  <r>
    <n v="23627"/>
    <s v="F"/>
    <s v="Female"/>
    <n v="100000"/>
    <s v="100000"/>
    <n v="3324"/>
    <x v="112"/>
    <x v="3"/>
    <x v="0"/>
    <n v="1555"/>
    <n v="1769"/>
    <n v="53.219013237063784"/>
    <s v="S"/>
    <s v="Single"/>
    <s v="Partial College"/>
    <s v="Partial College"/>
    <s v="Management"/>
    <s v="5-10 Miles"/>
    <x v="0"/>
    <x v="4"/>
    <n v="56"/>
    <n v="56"/>
  </r>
  <r>
    <n v="27775"/>
    <s v="F"/>
    <s v="Female"/>
    <n v="40000"/>
    <s v="40000"/>
    <n v="5410"/>
    <x v="113"/>
    <x v="5"/>
    <x v="0"/>
    <n v="1755"/>
    <n v="3655"/>
    <n v="67.560073937153419"/>
    <s v="S"/>
    <s v="Single"/>
    <s v="Bachelors"/>
    <s v="Bachelors"/>
    <s v="Clerical"/>
    <s v="0-1 Miles"/>
    <x v="0"/>
    <x v="5"/>
    <n v="38"/>
    <n v="38"/>
  </r>
  <r>
    <n v="29301"/>
    <s v="M"/>
    <s v="Male"/>
    <n v="80000"/>
    <s v="80000"/>
    <n v="4548"/>
    <x v="114"/>
    <x v="9"/>
    <x v="1"/>
    <n v="1888"/>
    <n v="2660"/>
    <n v="58.487247141600704"/>
    <s v="M"/>
    <s v="Married"/>
    <s v="Bachelors"/>
    <s v="Bachelors"/>
    <s v="Professional"/>
    <s v="1-2 Miles"/>
    <x v="1"/>
    <x v="3"/>
    <n v="40"/>
    <n v="40"/>
  </r>
  <r>
    <n v="12716"/>
    <s v="M"/>
    <s v="Male"/>
    <n v="30000"/>
    <s v="30000"/>
    <n v="3555"/>
    <x v="115"/>
    <x v="7"/>
    <x v="0"/>
    <n v="1511"/>
    <n v="2044"/>
    <n v="57.496483825597757"/>
    <s v="S"/>
    <s v="Single"/>
    <s v="Partial College"/>
    <s v="Partial College"/>
    <s v="Clerical"/>
    <s v="2-5 Miles"/>
    <x v="0"/>
    <x v="3"/>
    <m/>
    <n v="43.99900596421471"/>
  </r>
  <r>
    <n v="12472"/>
    <s v="M"/>
    <s v="Male"/>
    <n v="30000"/>
    <s v="30000"/>
    <n v="4595"/>
    <x v="116"/>
    <x v="0"/>
    <x v="1"/>
    <n v="1994"/>
    <n v="2601"/>
    <n v="56.605005440696409"/>
    <s v="M"/>
    <s v="Married"/>
    <s v="Bachelors"/>
    <s v="Bachelors"/>
    <s v="Clerical"/>
    <s v="2-5 Miles"/>
    <x v="0"/>
    <x v="3"/>
    <n v="39"/>
    <n v="39"/>
  </r>
  <r>
    <n v="20970"/>
    <s v="M"/>
    <s v="Male"/>
    <n v="10000"/>
    <s v="10000"/>
    <n v="4794"/>
    <x v="117"/>
    <x v="1"/>
    <x v="1"/>
    <n v="829"/>
    <n v="3965"/>
    <n v="82.707551105548603"/>
    <s v="S"/>
    <s v="Single"/>
    <s v="Partial College"/>
    <s v="Partial College"/>
    <s v="Manual"/>
    <s v="0-1 Miles"/>
    <x v="0"/>
    <x v="5"/>
    <n v="52"/>
    <n v="52"/>
  </r>
  <r>
    <n v="26818"/>
    <s v="M"/>
    <s v="Male"/>
    <n v="10000"/>
    <s v="10000"/>
    <n v="4943"/>
    <x v="118"/>
    <x v="9"/>
    <x v="1"/>
    <n v="1900"/>
    <n v="3043"/>
    <n v="61.561804572122192"/>
    <s v="S"/>
    <s v="Single"/>
    <s v="High School"/>
    <s v="High School"/>
    <s v="Manual"/>
    <s v="0-1 Miles"/>
    <x v="0"/>
    <x v="1"/>
    <n v="39"/>
    <n v="39"/>
  </r>
  <r>
    <n v="12993"/>
    <s v="M"/>
    <s v="Male"/>
    <n v="60000"/>
    <s v="60000"/>
    <n v="5414"/>
    <x v="119"/>
    <x v="5"/>
    <x v="0"/>
    <n v="1491"/>
    <n v="3923"/>
    <n v="72.460288141854463"/>
    <s v="M"/>
    <s v="Married"/>
    <s v="Bachelors"/>
    <s v="Bachelors"/>
    <s v="Professional"/>
    <s v="2-5 Miles"/>
    <x v="1"/>
    <x v="4"/>
    <n v="37"/>
    <n v="37"/>
  </r>
  <r>
    <n v="14192"/>
    <s v="M"/>
    <s v="Male"/>
    <n v="90000"/>
    <s v="90000"/>
    <n v="5023"/>
    <x v="120"/>
    <x v="6"/>
    <x v="0"/>
    <n v="1841"/>
    <n v="3182"/>
    <n v="63.348596456301024"/>
    <s v="M"/>
    <s v="Married"/>
    <s v="High School"/>
    <s v="High School"/>
    <s v="Management"/>
    <s v="5-10 Miles"/>
    <x v="0"/>
    <x v="4"/>
    <n v="56"/>
    <n v="56"/>
  </r>
  <r>
    <n v="19477"/>
    <s v="M"/>
    <s v="Male"/>
    <n v="40000"/>
    <s v="40000"/>
    <n v="5376"/>
    <x v="121"/>
    <x v="5"/>
    <x v="0"/>
    <n v="1403"/>
    <n v="3973"/>
    <n v="73.902529761904773"/>
    <s v="M"/>
    <s v="Married"/>
    <s v="Bachelors"/>
    <s v="Bachelors"/>
    <s v="Professional"/>
    <s v="0-1 Miles"/>
    <x v="0"/>
    <x v="1"/>
    <n v="40"/>
    <n v="40"/>
  </r>
  <r>
    <n v="26796"/>
    <s v="M"/>
    <s v="Male"/>
    <n v="40000"/>
    <s v="40000"/>
    <n v="4780"/>
    <x v="122"/>
    <x v="8"/>
    <x v="0"/>
    <n v="1204"/>
    <n v="3576"/>
    <n v="74.811715481171547"/>
    <s v="S"/>
    <s v="Single"/>
    <s v="Bachelors"/>
    <s v="Bachelors"/>
    <s v="Management"/>
    <s v="5-10 Miles"/>
    <x v="1"/>
    <x v="1"/>
    <n v="65"/>
    <n v="65"/>
  </r>
  <r>
    <n v="21094"/>
    <s v="F"/>
    <s v="Female"/>
    <n v="30000"/>
    <s v="30000"/>
    <n v="4137"/>
    <x v="123"/>
    <x v="2"/>
    <x v="0"/>
    <n v="1649"/>
    <n v="2488"/>
    <n v="60.140198211264206"/>
    <s v="S"/>
    <s v="Single"/>
    <s v="Partial College"/>
    <s v="Partial College"/>
    <s v="Clerical"/>
    <s v="0-1 Miles"/>
    <x v="0"/>
    <x v="2"/>
    <n v="42"/>
    <n v="42"/>
  </r>
  <r>
    <n v="12234"/>
    <s v="M"/>
    <s v="Male"/>
    <n v="10000"/>
    <s v="10000"/>
    <n v="3913"/>
    <x v="69"/>
    <x v="6"/>
    <x v="1"/>
    <n v="1700"/>
    <n v="2213"/>
    <n v="56.555072834142607"/>
    <s v="M"/>
    <s v="Married"/>
    <s v="Partial College"/>
    <s v="Partial College"/>
    <s v="Manual"/>
    <s v="2-5 Miles"/>
    <x v="0"/>
    <x v="4"/>
    <n v="52"/>
    <n v="52"/>
  </r>
  <r>
    <n v="28683"/>
    <s v="F"/>
    <s v="Female"/>
    <n v="10000"/>
    <s v="10000"/>
    <n v="4113"/>
    <x v="124"/>
    <x v="7"/>
    <x v="0"/>
    <n v="1264"/>
    <n v="2849"/>
    <n v="69.268174082178462"/>
    <s v="S"/>
    <s v="Single"/>
    <s v="High School"/>
    <s v="High School"/>
    <s v="Manual"/>
    <s v="5-10 Miles"/>
    <x v="0"/>
    <x v="4"/>
    <n v="35"/>
    <n v="35"/>
  </r>
  <r>
    <n v="17994"/>
    <s v="M"/>
    <s v="Male"/>
    <n v="20000"/>
    <s v="20000"/>
    <n v="3695"/>
    <x v="21"/>
    <x v="1"/>
    <x v="1"/>
    <n v="1819"/>
    <n v="1876"/>
    <n v="50.771312584573749"/>
    <s v="S"/>
    <s v="Single"/>
    <s v="Hi_x001b_gh School"/>
    <s v="High School"/>
    <s v="Manual"/>
    <s v="0-1 Miles"/>
    <x v="0"/>
    <x v="5"/>
    <n v="42"/>
    <n v="42"/>
  </r>
  <r>
    <n v="24273"/>
    <s v="F"/>
    <s v="Female"/>
    <n v="20000"/>
    <s v="20000"/>
    <n v="3989"/>
    <x v="125"/>
    <x v="9"/>
    <x v="0"/>
    <n v="1760"/>
    <n v="2229"/>
    <n v="55.878666332414141"/>
    <s v="M"/>
    <s v="Married"/>
    <s v="Partial High School"/>
    <s v="Partial High School"/>
    <s v="Clerical"/>
    <s v="5-10 Miles"/>
    <x v="1"/>
    <x v="3"/>
    <n v="55"/>
    <n v="55"/>
  </r>
  <r>
    <n v="26547"/>
    <s v="F"/>
    <s v="Female"/>
    <n v="30000"/>
    <s v="30000"/>
    <n v="3492"/>
    <x v="126"/>
    <x v="6"/>
    <x v="0"/>
    <n v="2088"/>
    <n v="1404"/>
    <n v="40.206185567010309"/>
    <s v="S"/>
    <s v="Single"/>
    <s v="Partial College"/>
    <s v="Partial College"/>
    <s v="Clerical"/>
    <s v="5-10 Miles"/>
    <x v="1"/>
    <x v="5"/>
    <n v="60"/>
    <n v="60"/>
  </r>
  <r>
    <n v="22500"/>
    <s v="M"/>
    <s v="Male"/>
    <n v="40000"/>
    <s v="40000"/>
    <n v="3456"/>
    <x v="64"/>
    <x v="1"/>
    <x v="0"/>
    <n v="1073"/>
    <n v="2383"/>
    <n v="68.952546296296291"/>
    <s v="S"/>
    <s v="Single"/>
    <s v="Bachelors_x000c_"/>
    <s v="Bachelors"/>
    <s v="Professional"/>
    <s v="0-1 Miles"/>
    <x v="0"/>
    <x v="4"/>
    <n v="40"/>
    <n v="40"/>
  </r>
  <r>
    <n v="23993"/>
    <s v="F"/>
    <s v="Female"/>
    <n v="10000"/>
    <s v="10000"/>
    <n v="3533"/>
    <x v="127"/>
    <x v="5"/>
    <x v="1"/>
    <n v="1449"/>
    <n v="2084"/>
    <n v="58.986696858194165"/>
    <s v="S"/>
    <s v="Single"/>
    <s v="Partial College_x000c_"/>
    <s v="Partial College"/>
    <s v="Manual"/>
    <s v="0-1 Miles"/>
    <x v="1"/>
    <x v="1"/>
    <n v="26"/>
    <n v="26"/>
  </r>
  <r>
    <n v="14832"/>
    <s v="M"/>
    <s v="Male"/>
    <n v="40000"/>
    <s v="40000"/>
    <n v="3731"/>
    <x v="128"/>
    <x v="3"/>
    <x v="0"/>
    <n v="1383"/>
    <n v="2348"/>
    <n v="62.932189761458055"/>
    <s v="M"/>
    <s v="Married"/>
    <s v="Bachelors"/>
    <s v="Bachelors"/>
    <s v="Skilled Manual"/>
    <s v="0-1 Miles"/>
    <x v="0"/>
    <x v="5"/>
    <n v="42"/>
    <n v="42"/>
  </r>
  <r>
    <n v="16614"/>
    <s v="F"/>
    <s v="Female"/>
    <n v="80000"/>
    <s v="80000"/>
    <n v="4005"/>
    <x v="129"/>
    <x v="2"/>
    <x v="1"/>
    <n v="1633"/>
    <n v="2372"/>
    <n v="59.225967540574288"/>
    <s v="M"/>
    <s v="Married"/>
    <s v="Bachelors"/>
    <s v="Bachelors"/>
    <s v="Professional"/>
    <s v="10+ Miles"/>
    <x v="1"/>
    <x v="2"/>
    <n v="32"/>
    <n v="32"/>
  </r>
  <r>
    <n v="20877"/>
    <s v="M"/>
    <s v="Male"/>
    <n v="30000"/>
    <s v="30000"/>
    <n v="4659"/>
    <x v="130"/>
    <x v="6"/>
    <x v="0"/>
    <n v="858"/>
    <n v="3801"/>
    <n v="81.584030907920152"/>
    <s v="S"/>
    <s v="Single"/>
    <s v="Bachelors"/>
    <s v="Bachelors"/>
    <s v="Clerical"/>
    <s v="1-2 Miles"/>
    <x v="0"/>
    <x v="1"/>
    <n v="37"/>
    <n v="37"/>
  </r>
  <r>
    <n v="20729"/>
    <s v="F"/>
    <s v="Female"/>
    <n v="40000"/>
    <s v="40000"/>
    <n v="3760"/>
    <x v="131"/>
    <x v="6"/>
    <x v="0"/>
    <n v="1641"/>
    <n v="2119"/>
    <n v="56.35638297872341"/>
    <s v="D"/>
    <s v="Divorced"/>
    <s v="Partial College"/>
    <s v="Partial College"/>
    <s v="Clerical"/>
    <s v="0-1 Miles"/>
    <x v="0"/>
    <x v="3"/>
    <n v="34"/>
    <n v="34"/>
  </r>
  <r>
    <n v="22464"/>
    <s v="M"/>
    <s v="Male"/>
    <n v="40000"/>
    <s v="40000"/>
    <n v="5210"/>
    <x v="132"/>
    <x v="8"/>
    <x v="0"/>
    <n v="1016"/>
    <n v="4194"/>
    <n v="80.499040307101737"/>
    <s v="M"/>
    <s v="Married"/>
    <s v="Graduate Degree"/>
    <s v="Graduate Degree"/>
    <s v="Clerical"/>
    <s v="0-1 Miles"/>
    <x v="0"/>
    <x v="2"/>
    <n v="37"/>
    <n v="37"/>
  </r>
  <r>
    <n v="19475"/>
    <s v="F"/>
    <s v="Female"/>
    <n v="40000"/>
    <s v="40000"/>
    <n v="4151"/>
    <x v="76"/>
    <x v="4"/>
    <x v="0"/>
    <n v="1231"/>
    <n v="2920"/>
    <n v="70.344495302336782"/>
    <s v="M"/>
    <s v="Married"/>
    <s v="Bachelors"/>
    <s v="Bachelors"/>
    <s v="Professional"/>
    <s v="0-1 Miles"/>
    <x v="0"/>
    <x v="3"/>
    <n v="40"/>
    <n v="40"/>
  </r>
  <r>
    <n v="19675"/>
    <s v="M"/>
    <s v="Male"/>
    <n v="20000"/>
    <s v="20000"/>
    <n v="3734"/>
    <x v="133"/>
    <x v="1"/>
    <x v="0"/>
    <n v="898"/>
    <n v="2836"/>
    <n v="75.950723085163361"/>
    <s v="M"/>
    <s v="Married"/>
    <s v="High School"/>
    <s v="High School"/>
    <s v="Skilled Manual"/>
    <s v="5-10 Miles"/>
    <x v="1"/>
    <x v="4"/>
    <n v="60"/>
    <n v="60"/>
  </r>
  <r>
    <n v="12728"/>
    <s v="M"/>
    <s v="Male"/>
    <n v="30000"/>
    <s v="30000"/>
    <n v="3375"/>
    <x v="134"/>
    <x v="1"/>
    <x v="0"/>
    <n v="987"/>
    <n v="2388"/>
    <n v="70.75555555555556"/>
    <s v="S"/>
    <s v="Single"/>
    <s v="Partial College"/>
    <s v="Partial College"/>
    <s v="Clerical"/>
    <s v="1-2 Miles"/>
    <x v="0"/>
    <x v="1"/>
    <n v="27"/>
    <n v="27"/>
  </r>
  <r>
    <n v="26154"/>
    <s v="M"/>
    <s v="Male"/>
    <n v="60000"/>
    <s v="60000"/>
    <n v="5280"/>
    <x v="135"/>
    <x v="5"/>
    <x v="1"/>
    <n v="1061"/>
    <n v="4219"/>
    <n v="79.905303030303031"/>
    <s v="M"/>
    <s v="Married"/>
    <s v="Partial College"/>
    <s v="Partial College"/>
    <s v="Skilled Manual"/>
    <s v="5-10 Miles"/>
    <x v="1"/>
    <x v="5"/>
    <n v="43"/>
    <n v="43"/>
  </r>
  <r>
    <n v="29117"/>
    <s v="M"/>
    <s v="Male"/>
    <n v="100000"/>
    <s v="100000"/>
    <n v="4533"/>
    <x v="136"/>
    <x v="3"/>
    <x v="0"/>
    <n v="1207"/>
    <n v="3326"/>
    <n v="73.373042135451144"/>
    <s v="S"/>
    <s v="Single"/>
    <s v="Bachelors"/>
    <s v="Bachelors"/>
    <s v="Management"/>
    <s v="0-1 Miles"/>
    <x v="1"/>
    <x v="1"/>
    <n v="48"/>
    <n v="48"/>
  </r>
  <r>
    <n v="17845"/>
    <s v="F"/>
    <s v="Female"/>
    <n v="20000"/>
    <s v="20000"/>
    <n v="5263"/>
    <x v="137"/>
    <x v="5"/>
    <x v="0"/>
    <n v="1972"/>
    <n v="3291"/>
    <n v="62.530875926277787"/>
    <s v="S"/>
    <s v="Single"/>
    <s v="Partial High School"/>
    <s v="Partial High School"/>
    <s v="Manual"/>
    <s v="1-2 Miles"/>
    <x v="0"/>
    <x v="2"/>
    <n v="32"/>
    <n v="32"/>
  </r>
  <r>
    <n v="25058"/>
    <s v="M"/>
    <s v="Male"/>
    <n v="100000"/>
    <s v="100000"/>
    <n v="4425"/>
    <x v="138"/>
    <x v="5"/>
    <x v="1"/>
    <n v="1327"/>
    <n v="3098"/>
    <n v="70.011299435028249"/>
    <s v="M"/>
    <s v="Married"/>
    <s v="Bachelors"/>
    <s v="Bachelors"/>
    <s v="Management"/>
    <s v="2-5 Miles"/>
    <x v="1"/>
    <x v="3"/>
    <n v="47"/>
    <n v="47"/>
  </r>
  <r>
    <n v="23426"/>
    <s v="M"/>
    <s v="Male"/>
    <n v="80000"/>
    <s v="80000"/>
    <n v="4285"/>
    <x v="139"/>
    <x v="0"/>
    <x v="1"/>
    <n v="1796"/>
    <n v="2489"/>
    <n v="58.086347724620765"/>
    <s v="S"/>
    <s v="Single"/>
    <s v="Graduate Degree"/>
    <s v="Graduate Degree"/>
    <s v="Management"/>
    <s v="0-1 Miles"/>
    <x v="1"/>
    <x v="4"/>
    <n v="40"/>
    <n v="40"/>
  </r>
  <r>
    <n v="14798"/>
    <s v="F"/>
    <s v="Female"/>
    <n v="10000"/>
    <s v="10000"/>
    <n v="4271"/>
    <x v="140"/>
    <x v="3"/>
    <x v="1"/>
    <n v="1985"/>
    <n v="2286"/>
    <n v="53.523764926246777"/>
    <s v="S"/>
    <s v="Single"/>
    <s v="Partial High School"/>
    <s v="Partial High School"/>
    <s v="Manual"/>
    <s v="0-1 Miles"/>
    <x v="0"/>
    <x v="4"/>
    <n v="41"/>
    <n v="41"/>
  </r>
  <r>
    <n v="12664"/>
    <s v="F"/>
    <s v="Female"/>
    <n v="130000"/>
    <s v="130000"/>
    <n v="3600"/>
    <x v="141"/>
    <x v="4"/>
    <x v="1"/>
    <n v="1311"/>
    <n v="2289"/>
    <n v="63.583333333333336"/>
    <s v="M"/>
    <s v="Married"/>
    <s v="Partial College"/>
    <s v="Partial College"/>
    <s v="Professional"/>
    <s v="0-1 Miles"/>
    <x v="0"/>
    <x v="5"/>
    <n v="59"/>
    <n v="59"/>
  </r>
  <r>
    <n v="23979"/>
    <s v="M"/>
    <s v="Male"/>
    <n v="10000"/>
    <s v="10000"/>
    <n v="4619"/>
    <x v="95"/>
    <x v="8"/>
    <x v="0"/>
    <n v="1116"/>
    <n v="3503"/>
    <n v="75.838926174496649"/>
    <s v="S"/>
    <s v="Single"/>
    <s v="Partial College"/>
    <s v="Partial College"/>
    <s v="Manual"/>
    <s v="0-1 Miles"/>
    <x v="0"/>
    <x v="2"/>
    <n v="50"/>
    <n v="50"/>
  </r>
  <r>
    <n v="25605"/>
    <s v="F"/>
    <s v="Female"/>
    <n v="20000"/>
    <s v="20000"/>
    <n v="5391"/>
    <x v="142"/>
    <x v="8"/>
    <x v="1"/>
    <n v="1162"/>
    <n v="4229"/>
    <n v="78.445557410498978"/>
    <s v="S"/>
    <s v="Single"/>
    <s v="Partial College"/>
    <s v="Partial College"/>
    <s v="Manual"/>
    <s v="0-1 Miles"/>
    <x v="0"/>
    <x v="5"/>
    <n v="54"/>
    <n v="54"/>
  </r>
  <r>
    <n v="20797"/>
    <s v="F"/>
    <s v="Female"/>
    <n v="10000"/>
    <s v="10000"/>
    <n v="4791"/>
    <x v="143"/>
    <x v="8"/>
    <x v="1"/>
    <n v="1514"/>
    <n v="3277"/>
    <n v="68.399081611354632"/>
    <s v="M"/>
    <s v="Married"/>
    <s v="Bachelors"/>
    <s v="Bachelors"/>
    <s v="Manual"/>
    <s v="0-1 Miles"/>
    <x v="0"/>
    <x v="2"/>
    <n v="48"/>
    <n v="48"/>
  </r>
  <r>
    <n v="21980"/>
    <s v="F"/>
    <s v="Female"/>
    <n v="60000"/>
    <s v="60000"/>
    <n v="3439"/>
    <x v="144"/>
    <x v="9"/>
    <x v="0"/>
    <n v="1492"/>
    <n v="1947"/>
    <n v="56.615295143937196"/>
    <s v="S"/>
    <s v="Single"/>
    <s v="Bachelors"/>
    <s v="Bachelors"/>
    <s v="Professional"/>
    <s v="5-10 Miles"/>
    <x v="1"/>
    <x v="5"/>
    <n v="44"/>
    <n v="44"/>
  </r>
  <r>
    <n v="25460"/>
    <s v="F"/>
    <s v="Female"/>
    <n v="20000"/>
    <s v="20000"/>
    <n v="4493"/>
    <x v="145"/>
    <x v="5"/>
    <x v="0"/>
    <n v="1527"/>
    <n v="2966"/>
    <n v="66.0137992432673"/>
    <s v="M"/>
    <s v="Married"/>
    <s v="High School"/>
    <s v="High School"/>
    <s v="Manual"/>
    <s v="0-1 Miles"/>
    <x v="0"/>
    <x v="1"/>
    <n v="40"/>
    <n v="40"/>
  </r>
  <r>
    <n v="29181"/>
    <s v="F"/>
    <s v="Female"/>
    <n v="60000"/>
    <s v="60000"/>
    <n v="5328"/>
    <x v="146"/>
    <x v="8"/>
    <x v="0"/>
    <n v="1388"/>
    <n v="3940"/>
    <n v="73.948948948948939"/>
    <s v="S"/>
    <s v="Single"/>
    <s v="Bachelors"/>
    <s v="Bachelors"/>
    <s v="Professional"/>
    <s v="0-1 Miles"/>
    <x v="1"/>
    <x v="0"/>
    <n v="38"/>
    <n v="38"/>
  </r>
  <r>
    <n v="24279"/>
    <s v="M"/>
    <s v="Male"/>
    <n v="40000"/>
    <s v="40000"/>
    <n v="4667"/>
    <x v="147"/>
    <x v="7"/>
    <x v="1"/>
    <n v="1894"/>
    <n v="2773"/>
    <n v="59.417184486822372"/>
    <s v="S"/>
    <s v="Single"/>
    <s v="Partial College"/>
    <s v="Partial College"/>
    <s v="Skilled Manual"/>
    <s v="1-2 Miles"/>
    <x v="1"/>
    <x v="2"/>
    <n v="52"/>
    <n v="52"/>
  </r>
  <r>
    <n v="22402"/>
    <s v="M"/>
    <s v="Male"/>
    <n v="10000"/>
    <s v="10000"/>
    <n v="4361"/>
    <x v="148"/>
    <x v="1"/>
    <x v="1"/>
    <n v="1877"/>
    <n v="2484"/>
    <n v="56.959412978674621"/>
    <s v="M"/>
    <s v="Married"/>
    <s v="Partial College"/>
    <s v="Partial College"/>
    <s v="Manual"/>
    <s v="2-5 Miles"/>
    <x v="1"/>
    <x v="3"/>
    <n v="25"/>
    <n v="25"/>
  </r>
  <r>
    <n v="15465"/>
    <s v="F"/>
    <s v="Female"/>
    <n v="10000"/>
    <s v="10000"/>
    <n v="3909"/>
    <x v="149"/>
    <x v="6"/>
    <x v="0"/>
    <n v="1347"/>
    <n v="2562"/>
    <n v="65.541059094397554"/>
    <s v="M"/>
    <s v="Married"/>
    <s v="Partial College_x000c_"/>
    <s v="Partial College"/>
    <s v="Manual"/>
    <s v="0-1 Miles"/>
    <x v="1"/>
    <x v="2"/>
    <n v="25"/>
    <n v="25"/>
  </r>
  <r>
    <n v="26757"/>
    <s v="M"/>
    <s v="Male"/>
    <n v="90000"/>
    <s v="90000"/>
    <n v="3522"/>
    <x v="16"/>
    <x v="2"/>
    <x v="0"/>
    <n v="1865"/>
    <n v="1657"/>
    <n v="47.047132311186822"/>
    <s v="S"/>
    <s v="Single"/>
    <s v="Bachelors"/>
    <s v="Bachelors"/>
    <s v="Professional"/>
    <s v="2-5 Miles"/>
    <x v="1"/>
    <x v="1"/>
    <n v="47"/>
    <n v="47"/>
  </r>
  <r>
    <n v="14233"/>
    <s v="M"/>
    <s v="Male"/>
    <n v="100000"/>
    <s v="100000"/>
    <n v="4567"/>
    <x v="150"/>
    <x v="3"/>
    <x v="0"/>
    <n v="1194"/>
    <n v="3373"/>
    <n v="73.855922925333914"/>
    <s v="S"/>
    <s v="Single"/>
    <s v="High School"/>
    <s v="High School"/>
    <s v="Management"/>
    <s v="10+ Miles"/>
    <x v="1"/>
    <x v="4"/>
    <n v="35"/>
    <n v="35"/>
  </r>
  <r>
    <n v="14058"/>
    <s v="M"/>
    <s v="Male"/>
    <n v="70000"/>
    <s v="70000"/>
    <n v="4633"/>
    <x v="151"/>
    <x v="5"/>
    <x v="1"/>
    <n v="1500"/>
    <n v="3133"/>
    <n v="67.62357004101014"/>
    <s v="S"/>
    <s v="Single"/>
    <s v="Bachelors"/>
    <s v="Bachelors"/>
    <s v="Professional"/>
    <s v="5-10 Miles"/>
    <x v="1"/>
    <x v="2"/>
    <n v="41"/>
    <n v="41"/>
  </r>
  <r>
    <n v="12273"/>
    <s v="M"/>
    <s v="Male"/>
    <n v="30000"/>
    <s v="30000"/>
    <n v="5365"/>
    <x v="152"/>
    <x v="9"/>
    <x v="1"/>
    <n v="1734"/>
    <n v="3631"/>
    <n v="67.67940354147251"/>
    <s v="M"/>
    <s v="Married"/>
    <s v="Bachelors"/>
    <s v="Bachelors"/>
    <s v="Clerical"/>
    <s v="0-1 Miles"/>
    <x v="0"/>
    <x v="2"/>
    <n v="47"/>
    <n v="47"/>
  </r>
  <r>
    <n v="17203"/>
    <s v="F"/>
    <s v="Female"/>
    <n v="130000"/>
    <s v="130000"/>
    <n v="3357"/>
    <x v="67"/>
    <x v="0"/>
    <x v="0"/>
    <n v="909"/>
    <n v="2448"/>
    <n v="72.922252010723867"/>
    <s v="M"/>
    <s v="Married"/>
    <s v="Partial College"/>
    <s v="Partial College"/>
    <s v="Professional"/>
    <s v="5-10 Miles"/>
    <x v="0"/>
    <x v="0"/>
    <n v="61"/>
    <n v="61"/>
  </r>
  <r>
    <n v="18144"/>
    <s v="F"/>
    <s v="Female"/>
    <n v="80000"/>
    <s v="80000"/>
    <n v="3924"/>
    <x v="153"/>
    <x v="2"/>
    <x v="0"/>
    <n v="1399"/>
    <n v="2525"/>
    <n v="64.347604485219165"/>
    <s v="M"/>
    <s v="Married"/>
    <s v="Bachelors"/>
    <s v="Bachelors"/>
    <s v="Management"/>
    <s v="2-5 Miles"/>
    <x v="0"/>
    <x v="5"/>
    <n v="61"/>
    <n v="61"/>
  </r>
  <r>
    <n v="23963"/>
    <s v="M"/>
    <s v="Male"/>
    <n v="10000"/>
    <s v="10000"/>
    <n v="3671"/>
    <x v="154"/>
    <x v="4"/>
    <x v="1"/>
    <n v="1485"/>
    <n v="2186"/>
    <n v="59.54780713701988"/>
    <s v="M"/>
    <s v="Married"/>
    <s v="Partial High School"/>
    <s v="Partial High School"/>
    <s v="Manual"/>
    <s v="0-1 Miles"/>
    <x v="0"/>
    <x v="5"/>
    <n v="33"/>
    <n v="33"/>
  </r>
  <r>
    <n v="17907"/>
    <s v="F"/>
    <s v="Female"/>
    <n v="10000"/>
    <s v="10000"/>
    <n v="5241"/>
    <x v="155"/>
    <x v="9"/>
    <x v="0"/>
    <n v="1010"/>
    <n v="4231"/>
    <n v="80.72886853653884"/>
    <s v="M"/>
    <s v="Married"/>
    <s v="Partial College"/>
    <s v="Partial College"/>
    <s v="Manual"/>
    <s v="2-5 Miles"/>
    <x v="1"/>
    <x v="3"/>
    <n v="27"/>
    <n v="27"/>
  </r>
  <r>
    <n v="19442"/>
    <s v="M"/>
    <s v="Male"/>
    <n v="50000"/>
    <s v="50000"/>
    <n v="4019"/>
    <x v="156"/>
    <x v="1"/>
    <x v="1"/>
    <n v="1616"/>
    <n v="2403"/>
    <n v="59.7909927842747"/>
    <s v="S"/>
    <s v="Single"/>
    <s v="Graduate Degree"/>
    <s v="Graduate Degree"/>
    <s v="Skilled Manual"/>
    <s v="0-1 Miles"/>
    <x v="0"/>
    <x v="0"/>
    <n v="37"/>
    <n v="37"/>
  </r>
  <r>
    <n v="17504"/>
    <s v="F"/>
    <s v="Female"/>
    <n v="80000"/>
    <s v="80000"/>
    <n v="3965"/>
    <x v="157"/>
    <x v="7"/>
    <x v="0"/>
    <n v="1034"/>
    <n v="2931"/>
    <n v="73.921815889029006"/>
    <s v="S"/>
    <s v="Single"/>
    <s v="Partial College"/>
    <s v="Partial College"/>
    <s v="Skilled Manual"/>
    <s v="5-10 Miles"/>
    <x v="1"/>
    <x v="4"/>
    <n v="52"/>
    <n v="52"/>
  </r>
  <r>
    <n v="12253"/>
    <s v="F"/>
    <s v="Female"/>
    <n v="20000"/>
    <s v="20000"/>
    <n v="3664"/>
    <x v="158"/>
    <x v="1"/>
    <x v="1"/>
    <n v="1579"/>
    <n v="2085"/>
    <n v="56.905021834061131"/>
    <s v="S"/>
    <s v="Single"/>
    <s v="Partial College"/>
    <s v="Partial College"/>
    <s v="Manual"/>
    <s v="0-1 Miles"/>
    <x v="1"/>
    <x v="2"/>
    <n v="29"/>
    <n v="29"/>
  </r>
  <r>
    <n v="27304"/>
    <s v="F"/>
    <s v="Female"/>
    <n v="110000"/>
    <s v="110000"/>
    <n v="5473"/>
    <x v="119"/>
    <x v="0"/>
    <x v="1"/>
    <n v="1772"/>
    <n v="3701"/>
    <n v="67.622875936415127"/>
    <s v="S"/>
    <s v="Single"/>
    <s v="Partial College"/>
    <s v="Partial College"/>
    <s v="Professional"/>
    <s v="5-10 Miles"/>
    <x v="0"/>
    <x v="0"/>
    <n v="48"/>
    <n v="48"/>
  </r>
  <r>
    <n v="14191"/>
    <s v="M"/>
    <s v="Male"/>
    <n v="160000"/>
    <s v="160000"/>
    <n v="4313"/>
    <x v="159"/>
    <x v="3"/>
    <x v="0"/>
    <n v="1910"/>
    <n v="2403"/>
    <n v="55.715279387897056"/>
    <s v="M"/>
    <s v="Married"/>
    <s v="Partial College"/>
    <s v="Partial College"/>
    <s v="Professional"/>
    <s v="10+ Miles"/>
    <x v="0"/>
    <x v="0"/>
    <n v="55"/>
    <n v="55"/>
  </r>
  <r>
    <n v="12212"/>
    <s v="F"/>
    <s v="Female"/>
    <n v="10000"/>
    <s v="10000"/>
    <n v="4582"/>
    <x v="127"/>
    <x v="3"/>
    <x v="0"/>
    <n v="1964"/>
    <n v="2618"/>
    <n v="57.1366215626364"/>
    <s v="M"/>
    <s v="Married"/>
    <s v="Graduate Degree"/>
    <s v="Graduate Degree"/>
    <s v="Manual"/>
    <s v="0-1 Miles"/>
    <x v="0"/>
    <x v="2"/>
    <n v="37"/>
    <n v="37"/>
  </r>
  <r>
    <n v="25529"/>
    <s v="M"/>
    <s v="Male"/>
    <n v="10000"/>
    <s v="10000"/>
    <n v="3312"/>
    <x v="160"/>
    <x v="4"/>
    <x v="0"/>
    <n v="1676"/>
    <n v="1636"/>
    <n v="49.39613526570048"/>
    <s v="S"/>
    <s v="Single"/>
    <s v="Graduate Degree"/>
    <s v="Graduate Degree"/>
    <s v="Manual"/>
    <s v="0-1 Miles"/>
    <x v="0"/>
    <x v="2"/>
    <n v="44"/>
    <n v="44"/>
  </r>
  <r>
    <n v="22170"/>
    <s v="F"/>
    <s v="Female"/>
    <n v="30000"/>
    <s v="30000"/>
    <n v="4995"/>
    <x v="161"/>
    <x v="1"/>
    <x v="1"/>
    <n v="1384"/>
    <n v="3611"/>
    <n v="72.292292292292288"/>
    <s v="D"/>
    <s v="Divorced"/>
    <s v="Partial College"/>
    <s v="Partial College"/>
    <s v="Clerical"/>
    <s v="1-2 Miles"/>
    <x v="1"/>
    <x v="2"/>
    <n v="55"/>
    <n v="55"/>
  </r>
  <r>
    <n v="19445"/>
    <s v="F"/>
    <s v="Female"/>
    <n v="10000"/>
    <s v="10000"/>
    <n v="3663"/>
    <x v="4"/>
    <x v="5"/>
    <x v="1"/>
    <n v="1729"/>
    <n v="1934"/>
    <n v="52.798252798252797"/>
    <s v="M"/>
    <s v="Married"/>
    <s v="High School"/>
    <s v="High School"/>
    <s v="Manual"/>
    <s v="0-1 Miles"/>
    <x v="0"/>
    <x v="3"/>
    <n v="38"/>
    <n v="38"/>
  </r>
  <r>
    <n v="15265"/>
    <s v="M"/>
    <s v="Male"/>
    <n v="40000"/>
    <s v="40000"/>
    <n v="5421"/>
    <x v="162"/>
    <x v="8"/>
    <x v="1"/>
    <n v="1714"/>
    <n v="3707"/>
    <n v="68.382217303080623"/>
    <s v="S"/>
    <s v="Single"/>
    <s v="Bachelors"/>
    <s v="Bachelors"/>
    <s v="Management"/>
    <s v="5-10 Miles"/>
    <x v="1"/>
    <x v="3"/>
    <n v="66"/>
    <n v="66"/>
  </r>
  <r>
    <n v="28918"/>
    <s v="F"/>
    <s v="Female"/>
    <n v="130000"/>
    <s v="130000"/>
    <n v="4958"/>
    <x v="43"/>
    <x v="2"/>
    <x v="1"/>
    <n v="912"/>
    <n v="4046"/>
    <n v="81.605486083098029"/>
    <s v="M"/>
    <s v="Married"/>
    <s v="High School"/>
    <s v="High School"/>
    <s v="Management"/>
    <s v="10+ Miles"/>
    <x v="0"/>
    <x v="4"/>
    <n v="58"/>
    <n v="58"/>
  </r>
  <r>
    <n v="15799"/>
    <s v="F"/>
    <s v="Female"/>
    <n v="90000"/>
    <s v="90000"/>
    <n v="5432"/>
    <x v="163"/>
    <x v="0"/>
    <x v="1"/>
    <n v="2099"/>
    <n v="3333"/>
    <n v="61.358615611192931"/>
    <s v="M"/>
    <s v="Married"/>
    <s v="Bachelors"/>
    <s v="Bachelors"/>
    <s v="Professional"/>
    <s v="2-5 Miles"/>
    <x v="1"/>
    <x v="1"/>
    <n v="47"/>
    <n v="47"/>
  </r>
  <r>
    <n v="11047"/>
    <s v="F"/>
    <s v="Female"/>
    <n v="30000"/>
    <s v="30000"/>
    <n v="4881"/>
    <x v="31"/>
    <x v="7"/>
    <x v="0"/>
    <n v="974"/>
    <n v="3907"/>
    <n v="80.045072730997745"/>
    <s v="M"/>
    <s v="Married"/>
    <s v="High School"/>
    <s v="High School"/>
    <s v="Skilled Manual"/>
    <s v="1-2 Miles"/>
    <x v="1"/>
    <x v="5"/>
    <n v="56"/>
    <n v="56"/>
  </r>
  <r>
    <n v="18151"/>
    <s v="M"/>
    <s v="Male"/>
    <n v="80000"/>
    <s v="80000"/>
    <n v="4593"/>
    <x v="164"/>
    <x v="4"/>
    <x v="1"/>
    <n v="1795"/>
    <n v="2798"/>
    <n v="60.918789462225121"/>
    <s v="S"/>
    <s v="Single"/>
    <s v="Partial College"/>
    <s v="Partial College"/>
    <s v="Professional"/>
    <s v="10+ Miles"/>
    <x v="0"/>
    <x v="4"/>
    <m/>
    <n v="43.99900596421471"/>
  </r>
  <r>
    <n v="20606"/>
    <s v="F"/>
    <s v="Female"/>
    <n v="70000"/>
    <s v="70000"/>
    <n v="3564"/>
    <x v="101"/>
    <x v="4"/>
    <x v="0"/>
    <n v="1033"/>
    <n v="2531"/>
    <n v="71.015712682379345"/>
    <s v="M"/>
    <s v="Married"/>
    <s v="Bachelors"/>
    <s v="Bachelors"/>
    <s v="Professional"/>
    <s v="10+ Miles"/>
    <x v="1"/>
    <x v="2"/>
    <n v="32"/>
    <n v="32"/>
  </r>
  <r>
    <n v="19482"/>
    <s v="M"/>
    <s v="Male"/>
    <n v="30000"/>
    <s v="30000"/>
    <n v="4157"/>
    <x v="165"/>
    <x v="9"/>
    <x v="0"/>
    <n v="1047"/>
    <n v="3110"/>
    <n v="74.813567476545586"/>
    <s v="M"/>
    <s v="Married"/>
    <s v="Partial College"/>
    <s v="Partial College"/>
    <s v="Clerical"/>
    <s v="0-1 Miles"/>
    <x v="0"/>
    <x v="0"/>
    <n v="44"/>
    <n v="44"/>
  </r>
  <r>
    <n v="16489"/>
    <s v="M"/>
    <s v="Male"/>
    <n v="30000"/>
    <s v="30000"/>
    <n v="4947"/>
    <x v="166"/>
    <x v="0"/>
    <x v="0"/>
    <n v="1669"/>
    <n v="3278"/>
    <n v="66.262381241156248"/>
    <s v="M"/>
    <s v="Married"/>
    <s v="High School"/>
    <s v="High School"/>
    <s v="Skilled Manual"/>
    <s v="5-10 Miles"/>
    <x v="1"/>
    <x v="4"/>
    <n v="55"/>
    <n v="55"/>
  </r>
  <r>
    <n v="26944"/>
    <s v="M"/>
    <s v="Male"/>
    <n v="90000"/>
    <s v="90000"/>
    <n v="4674"/>
    <x v="167"/>
    <x v="7"/>
    <x v="0"/>
    <n v="901"/>
    <n v="3773"/>
    <n v="80.723149336756535"/>
    <s v="S"/>
    <s v="Single"/>
    <s v="Hi_x001b_gh School"/>
    <s v="High School"/>
    <s v="Manual"/>
    <s v="0-1 Miles"/>
    <x v="0"/>
    <x v="3"/>
    <n v="36"/>
    <n v="36"/>
  </r>
  <r>
    <n v="15682"/>
    <s v="F"/>
    <s v="Female"/>
    <n v="80000"/>
    <s v="80000"/>
    <n v="4146"/>
    <x v="168"/>
    <x v="6"/>
    <x v="0"/>
    <n v="1950"/>
    <n v="2196"/>
    <n v="52.966714905933429"/>
    <s v="S"/>
    <s v="Single"/>
    <s v="Bachelors"/>
    <s v="Bachelors"/>
    <s v="Management"/>
    <s v="10+ Miles"/>
    <x v="0"/>
    <x v="3"/>
    <n v="62"/>
    <n v="62"/>
  </r>
  <r>
    <n v="26032"/>
    <s v="F"/>
    <s v="Female"/>
    <n v="70000"/>
    <s v="70000"/>
    <n v="4797"/>
    <x v="169"/>
    <x v="3"/>
    <x v="1"/>
    <n v="1898"/>
    <n v="2899"/>
    <n v="60.433604336043359"/>
    <s v="M"/>
    <s v="Married"/>
    <s v="Bachelors"/>
    <s v="Bachelors"/>
    <s v="Professional"/>
    <s v="10+ Miles"/>
    <x v="1"/>
    <x v="5"/>
    <n v="41"/>
    <n v="41"/>
  </r>
  <r>
    <n v="17843"/>
    <s v="F"/>
    <s v="Female"/>
    <n v="10000"/>
    <s v="10000"/>
    <n v="3421"/>
    <x v="170"/>
    <x v="0"/>
    <x v="0"/>
    <n v="1390"/>
    <n v="2031"/>
    <n v="59.368605670856475"/>
    <s v="S"/>
    <s v="Single"/>
    <s v="Partial High School"/>
    <s v="Partial High School"/>
    <s v="Manual"/>
    <s v="0-1 Miles"/>
    <x v="0"/>
    <x v="5"/>
    <n v="32"/>
    <n v="32"/>
  </r>
  <r>
    <n v="25559"/>
    <s v="M"/>
    <s v="Male"/>
    <n v="20000"/>
    <s v="20000"/>
    <n v="5486"/>
    <x v="38"/>
    <x v="2"/>
    <x v="0"/>
    <n v="1934"/>
    <n v="3552"/>
    <n v="64.746627779803134"/>
    <s v="S"/>
    <s v="Single"/>
    <s v="Bachelors"/>
    <s v="Bachelors"/>
    <s v="Clerical"/>
    <s v="0-1 Miles"/>
    <x v="1"/>
    <x v="5"/>
    <n v="25"/>
    <n v="25"/>
  </r>
  <r>
    <n v="16209"/>
    <s v="F"/>
    <s v="Female"/>
    <n v="50000"/>
    <s v="50000"/>
    <n v="4965"/>
    <x v="171"/>
    <x v="8"/>
    <x v="1"/>
    <n v="2031"/>
    <n v="2934"/>
    <n v="59.09365558912387"/>
    <s v="S"/>
    <s v="Single"/>
    <s v="Graduate Degree"/>
    <s v="Graduate Degree"/>
    <s v="Skilled Manual"/>
    <s v="1-2 Miles"/>
    <x v="0"/>
    <x v="0"/>
    <n v="36"/>
    <n v="36"/>
  </r>
  <r>
    <n v="11147"/>
    <s v="M"/>
    <s v="Male"/>
    <n v="60000"/>
    <s v="60000"/>
    <n v="4338"/>
    <x v="52"/>
    <x v="9"/>
    <x v="0"/>
    <n v="1977"/>
    <n v="2361"/>
    <n v="54.426002766251727"/>
    <s v="M"/>
    <s v="Married"/>
    <s v="Graduate Degree"/>
    <s v="Graduate Degree"/>
    <s v="Management"/>
    <s v="0-1 Miles"/>
    <x v="1"/>
    <x v="4"/>
    <n v="67"/>
    <n v="67"/>
  </r>
  <r>
    <n v="15214"/>
    <s v="F"/>
    <s v="Female"/>
    <n v="100000"/>
    <s v="100000"/>
    <n v="3737"/>
    <x v="172"/>
    <x v="5"/>
    <x v="1"/>
    <n v="1990"/>
    <n v="1747"/>
    <n v="46.748728926946747"/>
    <s v="S"/>
    <s v="Single"/>
    <s v="Graduate Degree"/>
    <s v="Graduate Degree"/>
    <s v="Management"/>
    <s v="1-2 Miles"/>
    <x v="1"/>
    <x v="2"/>
    <n v="39"/>
    <n v="39"/>
  </r>
  <r>
    <n v="11453"/>
    <s v="M"/>
    <s v="Male"/>
    <n v="80000"/>
    <s v="80000"/>
    <n v="3786"/>
    <x v="173"/>
    <x v="1"/>
    <x v="0"/>
    <n v="1323"/>
    <n v="2463"/>
    <n v="65.055467511885894"/>
    <s v="S"/>
    <s v="Single"/>
    <s v="Bachelors"/>
    <s v="Bachelors"/>
    <s v="Professional"/>
    <s v="10+ Miles"/>
    <x v="1"/>
    <x v="1"/>
    <n v="33"/>
    <n v="33"/>
  </r>
  <r>
    <n v="24584"/>
    <s v="M"/>
    <s v="Male"/>
    <n v="60000"/>
    <s v="60000"/>
    <n v="3615"/>
    <x v="174"/>
    <x v="7"/>
    <x v="1"/>
    <n v="1360"/>
    <n v="2255"/>
    <n v="62.378976486860303"/>
    <s v="S"/>
    <s v="Single"/>
    <s v="Bachelors"/>
    <s v="Bachelors"/>
    <s v="Professional"/>
    <s v="2-5 Miles"/>
    <x v="1"/>
    <x v="4"/>
    <n v="31"/>
    <n v="31"/>
  </r>
  <r>
    <n v="12585"/>
    <s v="M"/>
    <s v="Male"/>
    <n v="10000"/>
    <s v="10000"/>
    <n v="4887"/>
    <x v="175"/>
    <x v="9"/>
    <x v="1"/>
    <n v="1300"/>
    <n v="3587"/>
    <n v="73.398813177818695"/>
    <s v="M"/>
    <s v="Married"/>
    <s v="High School"/>
    <s v="High School"/>
    <s v="Manual"/>
    <s v="2-5 Miles"/>
    <x v="1"/>
    <x v="3"/>
    <n v="27"/>
    <n v="27"/>
  </r>
  <r>
    <n v="18626"/>
    <s v="M"/>
    <s v="Male"/>
    <n v="40000"/>
    <s v="40000"/>
    <n v="3540"/>
    <x v="176"/>
    <x v="4"/>
    <x v="0"/>
    <n v="1658"/>
    <n v="1882"/>
    <n v="53.163841807909606"/>
    <s v="S"/>
    <s v="Single"/>
    <s v="Partial College"/>
    <s v="Partial College"/>
    <s v="Clerical"/>
    <s v="1-2 Miles"/>
    <x v="0"/>
    <x v="0"/>
    <n v="33"/>
    <n v="33"/>
  </r>
  <r>
    <n v="29298"/>
    <s v="F"/>
    <s v="Female"/>
    <n v="60000"/>
    <s v="60000"/>
    <n v="4458"/>
    <x v="177"/>
    <x v="8"/>
    <x v="0"/>
    <n v="1758"/>
    <n v="2700"/>
    <n v="60.565275908479144"/>
    <s v="S"/>
    <s v="Single"/>
    <s v="Partial College_x000c_"/>
    <s v="Partial College"/>
    <s v="Skilled Manual"/>
    <s v="5-10 Miles"/>
    <x v="1"/>
    <x v="5"/>
    <n v="46"/>
    <n v="46"/>
  </r>
  <r>
    <n v="24842"/>
    <s v="F"/>
    <s v="Female"/>
    <n v="90000"/>
    <s v="90000"/>
    <n v="4828"/>
    <x v="178"/>
    <x v="1"/>
    <x v="1"/>
    <n v="2081"/>
    <n v="2747"/>
    <n v="56.89726594863297"/>
    <s v="S"/>
    <s v="Single"/>
    <s v="High School"/>
    <s v="High School"/>
    <s v="Professional"/>
    <s v="2-5 Miles"/>
    <x v="0"/>
    <x v="3"/>
    <n v="51"/>
    <n v="51"/>
  </r>
  <r>
    <n v="15657"/>
    <s v="M"/>
    <s v="Male"/>
    <n v="30000"/>
    <s v="30000"/>
    <n v="4639"/>
    <x v="179"/>
    <x v="2"/>
    <x v="1"/>
    <n v="858"/>
    <n v="3781"/>
    <n v="81.504634619530066"/>
    <s v="M"/>
    <s v="Married"/>
    <s v="Graduate Degree"/>
    <s v="Graduate Degree"/>
    <s v="Clerical"/>
    <s v="0-1 Miles"/>
    <x v="0"/>
    <x v="4"/>
    <n v="46"/>
    <n v="46"/>
  </r>
  <r>
    <n v="11415"/>
    <s v="M"/>
    <s v="Male"/>
    <n v="90000"/>
    <s v="90000"/>
    <n v="3646"/>
    <x v="48"/>
    <x v="4"/>
    <x v="1"/>
    <n v="899"/>
    <n v="2747"/>
    <n v="75.342841470104233"/>
    <s v="S"/>
    <s v="Single"/>
    <s v="Partial College"/>
    <s v="Partial College"/>
    <s v="Professional"/>
    <s v="10+ Miles"/>
    <x v="0"/>
    <x v="3"/>
    <n v="62"/>
    <n v="62"/>
  </r>
  <r>
    <n v="28729"/>
    <s v="F"/>
    <s v="Female"/>
    <n v="20000"/>
    <s v="20000"/>
    <n v="4208"/>
    <x v="180"/>
    <x v="3"/>
    <x v="1"/>
    <n v="1870"/>
    <n v="2338"/>
    <n v="55.560836501901143"/>
    <s v="S"/>
    <s v="Single"/>
    <s v="Partial High School"/>
    <s v="Partial High School"/>
    <s v="Manual"/>
    <s v="1-2 Miles"/>
    <x v="0"/>
    <x v="1"/>
    <n v="26"/>
    <n v="26"/>
  </r>
  <r>
    <n v="22633"/>
    <s v="F"/>
    <s v="Female"/>
    <n v="40000"/>
    <s v="40000"/>
    <n v="4153"/>
    <x v="181"/>
    <x v="7"/>
    <x v="0"/>
    <n v="1272"/>
    <n v="2881"/>
    <n v="69.37153864676138"/>
    <s v="S"/>
    <s v="Single"/>
    <s v="Graduate Degree"/>
    <s v="Graduate Degree"/>
    <s v="Clerical"/>
    <s v="0-1 Miles"/>
    <x v="0"/>
    <x v="3"/>
    <n v="37"/>
    <n v="37"/>
  </r>
  <r>
    <n v="25649"/>
    <s v="F"/>
    <s v="Female"/>
    <n v="30000"/>
    <s v="30000"/>
    <n v="4073"/>
    <x v="182"/>
    <x v="9"/>
    <x v="1"/>
    <n v="814"/>
    <n v="3259"/>
    <n v="80.014731156395783"/>
    <s v="S"/>
    <s v="Single"/>
    <s v="Partial College"/>
    <s v="Partial College"/>
    <s v="Clerical"/>
    <s v="0-1 Miles"/>
    <x v="0"/>
    <x v="4"/>
    <n v="42"/>
    <n v="42"/>
  </r>
  <r>
    <n v="14669"/>
    <s v="F"/>
    <s v="Female"/>
    <n v="80000"/>
    <s v="80000"/>
    <n v="3752"/>
    <x v="183"/>
    <x v="1"/>
    <x v="1"/>
    <n v="1157"/>
    <n v="2595"/>
    <n v="69.1631130063966"/>
    <s v="M"/>
    <s v="Married"/>
    <s v="Graduate Degree"/>
    <s v="Graduate Degree"/>
    <s v="Management"/>
    <s v="0-1 Miles"/>
    <x v="1"/>
    <x v="3"/>
    <n v="36"/>
    <n v="36"/>
  </r>
  <r>
    <n v="19299"/>
    <s v="F"/>
    <s v="Female"/>
    <n v="50000"/>
    <s v="50000"/>
    <n v="4402"/>
    <x v="184"/>
    <x v="3"/>
    <x v="1"/>
    <n v="1110"/>
    <n v="3292"/>
    <n v="74.784189004997728"/>
    <s v="M"/>
    <s v="Married"/>
    <s v="Graduate Degree"/>
    <s v="Graduate Degree"/>
    <s v="Skilled Manual"/>
    <s v="0-1 Miles"/>
    <x v="0"/>
    <x v="4"/>
    <n v="36"/>
    <n v="36"/>
  </r>
  <r>
    <n v="20946"/>
    <s v="F"/>
    <s v="Female"/>
    <n v="30000"/>
    <s v="30000"/>
    <n v="5480"/>
    <x v="108"/>
    <x v="0"/>
    <x v="0"/>
    <n v="1083"/>
    <n v="4397"/>
    <n v="80.237226277372258"/>
    <s v="S"/>
    <s v="Single"/>
    <s v="Partial College"/>
    <s v="Partial College"/>
    <s v="Clerical"/>
    <s v="2-5 Miles"/>
    <x v="0"/>
    <x v="4"/>
    <n v="30"/>
    <n v="30"/>
  </r>
  <r>
    <n v="11451"/>
    <s v="M"/>
    <s v="Male"/>
    <n v="70000"/>
    <s v="70000"/>
    <n v="4879"/>
    <x v="185"/>
    <x v="2"/>
    <x v="1"/>
    <n v="1486"/>
    <n v="3393"/>
    <n v="69.542939126870266"/>
    <s v="S"/>
    <s v="Single"/>
    <s v="Bachelors"/>
    <s v="Bachelors"/>
    <s v="Professional"/>
    <s v="10+ Miles"/>
    <x v="1"/>
    <x v="5"/>
    <n v="31"/>
    <n v="31"/>
  </r>
  <r>
    <n v="25553"/>
    <s v="M"/>
    <s v="Male"/>
    <n v="30000"/>
    <s v="30000"/>
    <n v="5305"/>
    <x v="186"/>
    <x v="8"/>
    <x v="0"/>
    <n v="1943"/>
    <n v="3362"/>
    <n v="63.374175306314797"/>
    <s v="M"/>
    <s v="Married"/>
    <s v="Bachelors"/>
    <s v="Bachelors"/>
    <s v="Clerical"/>
    <s v="0-1 Miles"/>
    <x v="0"/>
    <x v="3"/>
    <n v="65"/>
    <n v="65"/>
  </r>
  <r>
    <n v="27951"/>
    <s v="M"/>
    <s v="Male"/>
    <n v="80000"/>
    <s v="80000"/>
    <n v="5474"/>
    <x v="187"/>
    <x v="8"/>
    <x v="0"/>
    <n v="1968"/>
    <n v="3506"/>
    <n v="64.048227986846911"/>
    <s v="S"/>
    <s v="Single"/>
    <s v="Partial College"/>
    <s v="Partial College"/>
    <s v="Professional"/>
    <s v="2-5 Miles"/>
    <x v="0"/>
    <x v="4"/>
    <n v="54"/>
    <n v="54"/>
  </r>
  <r>
    <n v="25026"/>
    <s v="M"/>
    <s v="Male"/>
    <n v="20000"/>
    <s v="20000"/>
    <n v="4968"/>
    <x v="188"/>
    <x v="7"/>
    <x v="0"/>
    <n v="1463"/>
    <n v="3505"/>
    <n v="70.551529790660226"/>
    <s v="M"/>
    <s v="Married"/>
    <s v="Partial High School"/>
    <s v="Partial High School"/>
    <s v="Clerical"/>
    <s v="5-10 Miles"/>
    <x v="1"/>
    <x v="4"/>
    <n v="54"/>
    <n v="54"/>
  </r>
  <r>
    <n v="13673"/>
    <s v="F"/>
    <s v="Female"/>
    <n v="20000"/>
    <s v="20000"/>
    <n v="4786"/>
    <x v="189"/>
    <x v="5"/>
    <x v="1"/>
    <n v="825"/>
    <n v="3961"/>
    <n v="82.762223150856656"/>
    <s v="S"/>
    <s v="Single"/>
    <s v="Partial High School"/>
    <s v="Partial High School"/>
    <s v="Manual"/>
    <s v="0-1 Miles"/>
    <x v="0"/>
    <x v="1"/>
    <n v="25"/>
    <n v="25"/>
  </r>
  <r>
    <n v="16043"/>
    <s v="M"/>
    <s v="Male"/>
    <n v="10000"/>
    <s v="10000"/>
    <n v="4624"/>
    <x v="138"/>
    <x v="2"/>
    <x v="1"/>
    <n v="1840"/>
    <n v="2784"/>
    <n v="60.207612456747405"/>
    <s v="S"/>
    <s v="Single"/>
    <s v="Bachelors"/>
    <s v="Bachelors"/>
    <s v="Manual"/>
    <s v="0-1 Miles"/>
    <x v="0"/>
    <x v="0"/>
    <n v="48"/>
    <n v="48"/>
  </r>
  <r>
    <n v="22399"/>
    <s v="M"/>
    <s v="Male"/>
    <n v="10000"/>
    <s v="10000"/>
    <n v="5107"/>
    <x v="190"/>
    <x v="2"/>
    <x v="0"/>
    <n v="1991"/>
    <n v="3116"/>
    <n v="61.014294106128844"/>
    <s v="S"/>
    <s v="Single"/>
    <s v="Partial College"/>
    <s v="Partial College"/>
    <s v="Manual"/>
    <s v="1-2 Miles"/>
    <x v="1"/>
    <x v="2"/>
    <n v="26"/>
    <n v="26"/>
  </r>
  <r>
    <n v="27696"/>
    <s v="M"/>
    <s v="Male"/>
    <n v="60000"/>
    <s v="60000"/>
    <n v="3928"/>
    <x v="191"/>
    <x v="7"/>
    <x v="0"/>
    <n v="1781"/>
    <n v="2147"/>
    <n v="54.658859470468435"/>
    <s v="M"/>
    <s v="Married"/>
    <s v="Bachelors"/>
    <s v="Bachelors"/>
    <s v="Professional"/>
    <s v="5-10 Miles"/>
    <x v="1"/>
    <x v="0"/>
    <n v="43"/>
    <n v="43"/>
  </r>
  <r>
    <n v="25313"/>
    <s v="M"/>
    <s v="Male"/>
    <n v="10000"/>
    <s v="10000"/>
    <n v="3560"/>
    <x v="192"/>
    <x v="3"/>
    <x v="1"/>
    <n v="1061"/>
    <n v="2499"/>
    <n v="70.196629213483135"/>
    <s v="S"/>
    <s v="Single"/>
    <s v="Partial High School"/>
    <s v="Partial High School"/>
    <s v="Manual"/>
    <s v="1-2 Miles"/>
    <x v="0"/>
    <x v="2"/>
    <n v="35"/>
    <n v="35"/>
  </r>
  <r>
    <n v="13813"/>
    <s v="F"/>
    <s v="Female"/>
    <n v="30000"/>
    <s v="30000"/>
    <n v="3806"/>
    <x v="193"/>
    <x v="6"/>
    <x v="0"/>
    <n v="2074"/>
    <n v="1732"/>
    <n v="45.507094062007361"/>
    <s v="M"/>
    <s v="Married"/>
    <s v="Partial College"/>
    <s v="Partial College"/>
    <s v="Clerical"/>
    <s v="0-1 Miles"/>
    <x v="0"/>
    <x v="3"/>
    <n v="42"/>
    <n v="42"/>
  </r>
  <r>
    <n v="18711"/>
    <s v="F"/>
    <s v="Female"/>
    <n v="70000"/>
    <s v="70000"/>
    <n v="4324"/>
    <x v="194"/>
    <x v="7"/>
    <x v="0"/>
    <n v="1396"/>
    <n v="2928"/>
    <n v="67.715078630897324"/>
    <s v="S"/>
    <s v="Single"/>
    <s v="Bachelors"/>
    <s v="Bachelors"/>
    <s v="Professional"/>
    <s v="10+ Miles"/>
    <x v="1"/>
    <x v="3"/>
    <n v="39"/>
    <n v="39"/>
  </r>
  <r>
    <n v="19650"/>
    <s v="F"/>
    <s v="Female"/>
    <n v="30000"/>
    <s v="30000"/>
    <n v="4663"/>
    <x v="165"/>
    <x v="2"/>
    <x v="1"/>
    <n v="1659"/>
    <n v="3004"/>
    <n v="64.422045893201798"/>
    <s v="M"/>
    <s v="Married"/>
    <s v="Partial College"/>
    <s v="Partial College"/>
    <s v="Clerical"/>
    <s v="0-1 Miles"/>
    <x v="1"/>
    <x v="0"/>
    <n v="67"/>
    <n v="67"/>
  </r>
  <r>
    <n v="14135"/>
    <s v="M"/>
    <s v="Male"/>
    <n v="20000"/>
    <s v="20000"/>
    <n v="4026"/>
    <x v="148"/>
    <x v="9"/>
    <x v="0"/>
    <n v="1912"/>
    <n v="2114"/>
    <n v="52.508693492300054"/>
    <s v="M"/>
    <s v="Married"/>
    <s v="Partial College"/>
    <s v="Partial College"/>
    <s v="Manual"/>
    <s v="1-2 Miles"/>
    <x v="0"/>
    <x v="4"/>
    <n v="35"/>
    <n v="35"/>
  </r>
  <r>
    <n v="12833"/>
    <s v="F"/>
    <s v="Female"/>
    <n v="20000"/>
    <s v="20000"/>
    <n v="4828"/>
    <x v="195"/>
    <x v="2"/>
    <x v="0"/>
    <n v="2057"/>
    <n v="2771"/>
    <n v="57.394366197183103"/>
    <s v="S"/>
    <s v="Single"/>
    <s v="High School"/>
    <s v="High School"/>
    <s v="Manual"/>
    <s v="0-1 Miles"/>
    <x v="0"/>
    <x v="3"/>
    <n v="42"/>
    <n v="42"/>
  </r>
  <r>
    <n v="26849"/>
    <s v="M"/>
    <s v="Male"/>
    <n v="10000"/>
    <s v="10000"/>
    <n v="4099"/>
    <x v="196"/>
    <x v="9"/>
    <x v="0"/>
    <n v="1240"/>
    <n v="2859"/>
    <n v="69.748719199804839"/>
    <s v="M"/>
    <s v="Married"/>
    <s v="Partial High School"/>
    <s v="Partial High School"/>
    <s v="Manual"/>
    <s v="0-1 Miles"/>
    <x v="0"/>
    <x v="4"/>
    <n v="43"/>
    <n v="43"/>
  </r>
  <r>
    <n v="20962"/>
    <s v="F"/>
    <s v="Female"/>
    <n v="20000"/>
    <s v="20000"/>
    <n v="5174"/>
    <x v="82"/>
    <x v="9"/>
    <x v="1"/>
    <n v="1718"/>
    <n v="3456"/>
    <n v="66.795516041747192"/>
    <s v="M"/>
    <s v="Married"/>
    <s v="Graduate Degree"/>
    <s v="Graduate Degree"/>
    <s v="Clerical"/>
    <s v="0-1 Miles"/>
    <x v="0"/>
    <x v="4"/>
    <n v="45"/>
    <n v="45"/>
  </r>
  <r>
    <n v="28915"/>
    <s v="M"/>
    <s v="Male"/>
    <n v="80000"/>
    <s v="80000"/>
    <n v="3978"/>
    <x v="14"/>
    <x v="8"/>
    <x v="0"/>
    <n v="1890"/>
    <n v="2088"/>
    <n v="52.488687782805435"/>
    <s v="S"/>
    <s v="Single"/>
    <s v="High School"/>
    <s v="High School"/>
    <s v="Management"/>
    <s v="10+ Miles"/>
    <x v="0"/>
    <x v="0"/>
    <n v="57"/>
    <n v="57"/>
  </r>
  <r>
    <n v="22830"/>
    <s v="M"/>
    <s v="Male"/>
    <n v="120000"/>
    <s v="120000"/>
    <n v="4929"/>
    <x v="197"/>
    <x v="7"/>
    <x v="0"/>
    <n v="1971"/>
    <n v="2958"/>
    <n v="60.012172854534384"/>
    <s v="M"/>
    <s v="Married"/>
    <s v="Partial College"/>
    <s v="Partial College"/>
    <s v="Management"/>
    <s v="10+ Miles"/>
    <x v="0"/>
    <x v="3"/>
    <n v="56"/>
    <n v="56"/>
  </r>
  <r>
    <n v="14777"/>
    <s v="F"/>
    <s v="Female"/>
    <n v="40000"/>
    <s v="40000"/>
    <n v="5131"/>
    <x v="198"/>
    <x v="8"/>
    <x v="0"/>
    <n v="1443"/>
    <n v="3688"/>
    <n v="71.876827129214576"/>
    <s v="M"/>
    <s v="Married"/>
    <s v="Bachelors"/>
    <s v="Bachelors"/>
    <s v="Clerical"/>
    <s v="0-1 Miles"/>
    <x v="0"/>
    <x v="3"/>
    <n v="38"/>
    <n v="38"/>
  </r>
  <r>
    <n v="12591"/>
    <s v="F"/>
    <s v="Female"/>
    <n v="30000"/>
    <s v="30000"/>
    <n v="3770"/>
    <x v="199"/>
    <x v="6"/>
    <x v="1"/>
    <n v="1708"/>
    <n v="2062"/>
    <n v="54.694960212201593"/>
    <s v="M"/>
    <s v="Married"/>
    <s v="Graduate Degree"/>
    <s v="Graduate Degree"/>
    <s v="Clerical"/>
    <s v="0-1 Miles"/>
    <x v="0"/>
    <x v="2"/>
    <n v="45"/>
    <n v="45"/>
  </r>
  <r>
    <n v="24174"/>
    <s v="M"/>
    <s v="Male"/>
    <n v="20000"/>
    <s v="20000"/>
    <n v="3792"/>
    <x v="200"/>
    <x v="1"/>
    <x v="0"/>
    <n v="1414"/>
    <n v="2378"/>
    <n v="62.710970464135016"/>
    <s v="M"/>
    <s v="Married"/>
    <s v="Bachelors"/>
    <s v="Bachelors"/>
    <s v="Clerical"/>
    <s v="0-1 Miles"/>
    <x v="1"/>
    <x v="5"/>
    <n v="27"/>
    <n v="27"/>
  </r>
  <r>
    <n v="24611"/>
    <s v="M"/>
    <s v="Male"/>
    <n v="90000"/>
    <s v="90000"/>
    <n v="5153"/>
    <x v="140"/>
    <x v="6"/>
    <x v="0"/>
    <n v="975"/>
    <n v="4178"/>
    <n v="81.078983116631093"/>
    <s v="S"/>
    <s v="Single"/>
    <s v="Bachelors"/>
    <s v="Bachelors"/>
    <s v="Professional"/>
    <s v="10+ Miles"/>
    <x v="1"/>
    <x v="4"/>
    <n v="35"/>
    <n v="35"/>
  </r>
  <r>
    <n v="11340"/>
    <s v="F"/>
    <s v="Female"/>
    <n v="10000"/>
    <s v="10000"/>
    <n v="5362"/>
    <x v="201"/>
    <x v="1"/>
    <x v="0"/>
    <n v="1546"/>
    <n v="3816"/>
    <n v="71.167474822827302"/>
    <s v="M"/>
    <s v="Married"/>
    <s v="Graduate Degree"/>
    <s v="Graduate Degree"/>
    <s v="Clerical"/>
    <s v="0-1 Miles"/>
    <x v="0"/>
    <x v="3"/>
    <n v="70"/>
    <n v="70"/>
  </r>
  <r>
    <n v="25693"/>
    <s v="F"/>
    <s v="Female"/>
    <n v="30000"/>
    <s v="30000"/>
    <n v="5015"/>
    <x v="202"/>
    <x v="4"/>
    <x v="1"/>
    <n v="1670"/>
    <n v="3345"/>
    <n v="66.699900299102694"/>
    <s v="S"/>
    <s v="Single"/>
    <s v="Graduate Degree"/>
    <s v="Graduate Degree"/>
    <s v="Clerical"/>
    <s v="0-1 Miles"/>
    <x v="0"/>
    <x v="3"/>
    <n v="44"/>
    <n v="44"/>
  </r>
  <r>
    <n v="25555"/>
    <s v="F"/>
    <s v="Female"/>
    <n v="10000"/>
    <s v="10000"/>
    <n v="4085"/>
    <x v="73"/>
    <x v="0"/>
    <x v="1"/>
    <n v="1012"/>
    <n v="3073"/>
    <n v="75.226438188494498"/>
    <s v="M"/>
    <s v="Married"/>
    <s v="Partial College"/>
    <s v="Partial College"/>
    <s v="Manual"/>
    <s v="0-1 Miles"/>
    <x v="1"/>
    <x v="0"/>
    <n v="26"/>
    <n v="26"/>
  </r>
  <r>
    <n v="22006"/>
    <s v="M"/>
    <s v="Male"/>
    <n v="70000"/>
    <s v="70000"/>
    <n v="3575"/>
    <x v="100"/>
    <x v="8"/>
    <x v="1"/>
    <n v="1554"/>
    <n v="2021"/>
    <n v="56.531468531468533"/>
    <s v="M"/>
    <s v="Married"/>
    <s v="Partial College"/>
    <s v="Partial College"/>
    <s v="Skilled Manual"/>
    <s v="5-10 Miles"/>
    <x v="1"/>
    <x v="0"/>
    <n v="46"/>
    <n v="46"/>
  </r>
  <r>
    <n v="20060"/>
    <s v="F"/>
    <s v="Female"/>
    <n v="30000"/>
    <s v="30000"/>
    <n v="3628"/>
    <x v="177"/>
    <x v="0"/>
    <x v="0"/>
    <n v="1277"/>
    <n v="2351"/>
    <n v="64.801543550165391"/>
    <s v="S"/>
    <s v="Single"/>
    <s v="High School"/>
    <s v="High School"/>
    <s v="Manual"/>
    <s v="2-5 Miles"/>
    <x v="0"/>
    <x v="3"/>
    <n v="34"/>
    <n v="34"/>
  </r>
  <r>
    <n v="17702"/>
    <s v="M"/>
    <s v="Male"/>
    <n v="10000"/>
    <s v="10000"/>
    <n v="4821"/>
    <x v="203"/>
    <x v="1"/>
    <x v="0"/>
    <n v="1742"/>
    <n v="3079"/>
    <n v="63.86641775565235"/>
    <s v="M"/>
    <s v="Married"/>
    <s v="Graduate Degree"/>
    <s v="Graduate Degree"/>
    <s v="Manual"/>
    <s v="0-1 Miles"/>
    <x v="0"/>
    <x v="5"/>
    <n v="37"/>
    <n v="37"/>
  </r>
  <r>
    <n v="12503"/>
    <s v="F"/>
    <s v="Female"/>
    <n v="30000"/>
    <s v="30000"/>
    <n v="4143"/>
    <x v="204"/>
    <x v="4"/>
    <x v="1"/>
    <n v="1973"/>
    <n v="2170"/>
    <n v="52.377504223992275"/>
    <s v="S"/>
    <s v="Single"/>
    <s v="Partial College"/>
    <s v="Partial College"/>
    <s v="Clerical"/>
    <s v="0-1 Miles"/>
    <x v="0"/>
    <x v="5"/>
    <n v="27"/>
    <n v="27"/>
  </r>
  <r>
    <n v="23908"/>
    <s v="M"/>
    <s v="Male"/>
    <n v="30000"/>
    <s v="30000"/>
    <n v="4252"/>
    <x v="205"/>
    <x v="1"/>
    <x v="0"/>
    <n v="854"/>
    <n v="3398"/>
    <n v="79.915333960489178"/>
    <s v="S"/>
    <s v="Single"/>
    <s v="Bachelors"/>
    <s v="Bachelors"/>
    <s v="Clerical"/>
    <s v="0-1 Miles"/>
    <x v="0"/>
    <x v="1"/>
    <n v="39"/>
    <n v="39"/>
  </r>
  <r>
    <n v="22527"/>
    <s v="F"/>
    <s v="Female"/>
    <n v="20000"/>
    <s v="20000"/>
    <n v="3825"/>
    <x v="206"/>
    <x v="7"/>
    <x v="1"/>
    <n v="2028"/>
    <n v="1797"/>
    <n v="46.980392156862742"/>
    <s v="S"/>
    <s v="Single"/>
    <s v="High School"/>
    <s v="High School"/>
    <s v="Manual"/>
    <s v="2-5 Miles"/>
    <x v="0"/>
    <x v="1"/>
    <n v="29"/>
    <n v="29"/>
  </r>
  <r>
    <n v="19057"/>
    <s v="F"/>
    <s v="Female"/>
    <n v="120000"/>
    <s v="120000"/>
    <n v="3608"/>
    <x v="207"/>
    <x v="9"/>
    <x v="0"/>
    <n v="1350"/>
    <n v="2258"/>
    <n v="62.583148558758317"/>
    <s v="M"/>
    <s v="Married"/>
    <s v="Bachelors"/>
    <s v="Bachelors"/>
    <s v="Management"/>
    <s v="10+ Miles"/>
    <x v="0"/>
    <x v="2"/>
    <m/>
    <n v="43.99900596421471"/>
  </r>
  <r>
    <n v="18494"/>
    <s v="M"/>
    <s v="Male"/>
    <n v="110000"/>
    <s v="110000"/>
    <n v="3535"/>
    <x v="9"/>
    <x v="3"/>
    <x v="1"/>
    <n v="1075"/>
    <n v="2460"/>
    <n v="69.589816124469593"/>
    <s v="M"/>
    <s v="Married"/>
    <s v="Bachelors"/>
    <s v="Bachelors"/>
    <s v="Management"/>
    <s v="2-5 Miles"/>
    <x v="1"/>
    <x v="0"/>
    <n v="48"/>
    <n v="48"/>
  </r>
  <r>
    <n v="11249"/>
    <s v="F"/>
    <s v="Female"/>
    <n v="130000"/>
    <s v="130000"/>
    <n v="4892"/>
    <x v="208"/>
    <x v="0"/>
    <x v="1"/>
    <n v="1116"/>
    <n v="3776"/>
    <n v="77.187244480784955"/>
    <s v="M"/>
    <s v="Married"/>
    <s v="Partial College"/>
    <s v="Partial College"/>
    <s v="Professional"/>
    <s v="0-1 Miles"/>
    <x v="0"/>
    <x v="2"/>
    <n v="51"/>
    <n v="51"/>
  </r>
  <r>
    <n v="21568"/>
    <s v="F"/>
    <s v="Female"/>
    <n v="100000"/>
    <s v="100000"/>
    <n v="4761"/>
    <x v="55"/>
    <x v="0"/>
    <x v="1"/>
    <n v="1243"/>
    <n v="3518"/>
    <n v="73.892039487502629"/>
    <s v="M"/>
    <s v="Married"/>
    <s v="High School"/>
    <s v="High School"/>
    <s v="Management"/>
    <s v="10+ Miles"/>
    <x v="1"/>
    <x v="2"/>
    <n v="34"/>
    <n v="34"/>
  </r>
  <r>
    <n v="13981"/>
    <s v="F"/>
    <s v="Female"/>
    <n v="10000"/>
    <s v="10000"/>
    <n v="3863"/>
    <x v="209"/>
    <x v="3"/>
    <x v="1"/>
    <n v="1082"/>
    <n v="2781"/>
    <n v="71.990680818017083"/>
    <s v="M"/>
    <s v="Married"/>
    <s v="High School"/>
    <s v="High School"/>
    <s v="Skilled Manual"/>
    <s v="1-2 Miles"/>
    <x v="1"/>
    <x v="0"/>
    <n v="62"/>
    <n v="62"/>
  </r>
  <r>
    <n v="23432"/>
    <s v="M"/>
    <s v="Male"/>
    <n v="70000"/>
    <s v="70000"/>
    <n v="4912"/>
    <x v="210"/>
    <x v="3"/>
    <x v="1"/>
    <n v="1689"/>
    <n v="3223"/>
    <n v="65.614820846905545"/>
    <s v="S"/>
    <s v="Single"/>
    <s v="Bachelors"/>
    <s v="Bachelors"/>
    <s v="Professional"/>
    <s v="5-10 Miles"/>
    <x v="1"/>
    <x v="4"/>
    <n v="37"/>
    <n v="37"/>
  </r>
  <r>
    <n v="22931"/>
    <s v="M"/>
    <s v="Male"/>
    <n v="100000"/>
    <s v="100000"/>
    <n v="3533"/>
    <x v="211"/>
    <x v="3"/>
    <x v="0"/>
    <n v="1000"/>
    <n v="2533"/>
    <n v="71.695442966317586"/>
    <s v="M"/>
    <s v="Married"/>
    <s v="Graduate Degree"/>
    <s v="Graduate Degree"/>
    <s v="Management"/>
    <s v="1-2 Miles"/>
    <x v="1"/>
    <x v="4"/>
    <n v="78"/>
    <n v="78"/>
  </r>
  <r>
    <n v="18172"/>
    <s v="M"/>
    <s v="Male"/>
    <n v="130000"/>
    <s v="130000"/>
    <n v="4560"/>
    <x v="212"/>
    <x v="8"/>
    <x v="1"/>
    <n v="1601"/>
    <n v="2959"/>
    <n v="64.890350877192986"/>
    <s v="M"/>
    <s v="Married"/>
    <s v="High School"/>
    <s v="High School"/>
    <s v="Professional"/>
    <s v="0-1 Miles"/>
    <x v="0"/>
    <x v="1"/>
    <n v="55"/>
    <n v="55"/>
  </r>
  <r>
    <n v="12666"/>
    <s v="M"/>
    <s v="Male"/>
    <n v="60000"/>
    <s v="60000"/>
    <n v="3648"/>
    <x v="213"/>
    <x v="9"/>
    <x v="0"/>
    <n v="1375"/>
    <n v="2273"/>
    <n v="62.308114035087712"/>
    <s v="S"/>
    <s v="Single"/>
    <s v="Bachelors_x000c_"/>
    <s v="Bachelors"/>
    <s v="Professional"/>
    <s v="2-5 Miles"/>
    <x v="1"/>
    <x v="3"/>
    <n v="31"/>
    <n v="31"/>
  </r>
  <r>
    <n v="20598"/>
    <s v="M"/>
    <s v="Male"/>
    <n v="100000"/>
    <s v="100000"/>
    <n v="3608"/>
    <x v="148"/>
    <x v="7"/>
    <x v="1"/>
    <n v="1885"/>
    <n v="1723"/>
    <n v="47.754988913525494"/>
    <s v="M"/>
    <s v="Married"/>
    <s v="Partial High School"/>
    <s v="Partial High School"/>
    <s v="Professional"/>
    <s v="10+ Miles"/>
    <x v="0"/>
    <x v="5"/>
    <n v="59"/>
    <n v="59"/>
  </r>
  <r>
    <n v="21375"/>
    <s v="M"/>
    <s v="Male"/>
    <n v="20000"/>
    <s v="20000"/>
    <n v="3980"/>
    <x v="214"/>
    <x v="4"/>
    <x v="0"/>
    <n v="974"/>
    <n v="3006"/>
    <n v="75.527638190954775"/>
    <s v="S"/>
    <s v="Single"/>
    <s v="Partial High School"/>
    <s v="Partial High School"/>
    <s v="Clerical"/>
    <s v="5-10 Miles"/>
    <x v="1"/>
    <x v="2"/>
    <m/>
    <n v="43.99900596421471"/>
  </r>
  <r>
    <n v="20839"/>
    <s v="F"/>
    <s v="Female"/>
    <n v="30000"/>
    <s v="30000"/>
    <n v="3793"/>
    <x v="215"/>
    <x v="7"/>
    <x v="1"/>
    <n v="1273"/>
    <n v="2520"/>
    <n v="66.438175586606903"/>
    <s v="S"/>
    <s v="Single"/>
    <s v="Graduate Degree"/>
    <s v="Graduate Degree"/>
    <s v="Clerical"/>
    <s v="0-1 Miles"/>
    <x v="0"/>
    <x v="2"/>
    <n v="47"/>
    <n v="47"/>
  </r>
  <r>
    <n v="21738"/>
    <s v="M"/>
    <s v="Male"/>
    <n v="20000"/>
    <s v="20000"/>
    <n v="3897"/>
    <x v="216"/>
    <x v="1"/>
    <x v="0"/>
    <n v="928"/>
    <n v="2969"/>
    <n v="76.186810366948933"/>
    <s v="M"/>
    <s v="Married"/>
    <s v="Graduate Degree"/>
    <s v="Graduate Degree"/>
    <s v="Clerical"/>
    <s v="0-1 Miles"/>
    <x v="0"/>
    <x v="2"/>
    <n v="43"/>
    <n v="43"/>
  </r>
  <r>
    <n v="14164"/>
    <s v="F"/>
    <s v="Female"/>
    <n v="50000"/>
    <s v="50000"/>
    <n v="3903"/>
    <x v="217"/>
    <x v="9"/>
    <x v="1"/>
    <n v="2087"/>
    <n v="1816"/>
    <n v="46.528311555213939"/>
    <s v="S"/>
    <s v="Single"/>
    <s v="Graduate Degree"/>
    <s v="Graduate Degree"/>
    <s v="Skilled Manual"/>
    <s v="0-1 Miles"/>
    <x v="0"/>
    <x v="5"/>
    <n v="36"/>
    <n v="36"/>
  </r>
  <r>
    <n v="14193"/>
    <s v="F"/>
    <s v="Female"/>
    <n v="100000"/>
    <s v="100000"/>
    <n v="4345"/>
    <x v="218"/>
    <x v="0"/>
    <x v="1"/>
    <n v="1969"/>
    <n v="2376"/>
    <n v="54.683544303797468"/>
    <s v="S"/>
    <s v="Single"/>
    <s v="Partial College"/>
    <s v="Partial College"/>
    <s v="Management"/>
    <s v="10+ Miles"/>
    <x v="0"/>
    <x v="3"/>
    <n v="56"/>
    <n v="56"/>
  </r>
  <r>
    <n v="12705"/>
    <s v="M"/>
    <s v="Male"/>
    <n v="150000"/>
    <s v="150000"/>
    <n v="4954"/>
    <x v="219"/>
    <x v="9"/>
    <x v="0"/>
    <n v="871"/>
    <n v="4083"/>
    <n v="82.418247880500601"/>
    <s v="M"/>
    <s v="Married"/>
    <s v="Bachelors"/>
    <s v="Bachelors"/>
    <s v="Management"/>
    <s v="0-1 Miles"/>
    <x v="1"/>
    <x v="3"/>
    <n v="37"/>
    <n v="37"/>
  </r>
  <r>
    <n v="22672"/>
    <s v="F"/>
    <s v="Female"/>
    <n v="30000"/>
    <s v="30000"/>
    <n v="4858"/>
    <x v="194"/>
    <x v="7"/>
    <x v="1"/>
    <n v="1716"/>
    <n v="3142"/>
    <n v="64.676821737340475"/>
    <s v="S"/>
    <s v="Single"/>
    <s v="Partial College"/>
    <s v="Partial College"/>
    <s v="Clerical"/>
    <s v="0-1 Miles"/>
    <x v="0"/>
    <x v="4"/>
    <n v="43"/>
    <n v="43"/>
  </r>
  <r>
    <n v="26219"/>
    <s v="F"/>
    <s v="Female"/>
    <n v="40000"/>
    <s v="40000"/>
    <n v="4013"/>
    <x v="220"/>
    <x v="9"/>
    <x v="0"/>
    <n v="889"/>
    <n v="3124"/>
    <n v="77.846997258908544"/>
    <s v="M"/>
    <s v="Married"/>
    <s v="Bachelors"/>
    <s v="Bachelors"/>
    <s v="Skilled Manual"/>
    <s v="1-2 Miles"/>
    <x v="0"/>
    <x v="0"/>
    <n v="33"/>
    <n v="33"/>
  </r>
  <r>
    <n v="28468"/>
    <s v="F"/>
    <s v="Female"/>
    <n v="10000"/>
    <s v="10000"/>
    <n v="3535"/>
    <x v="11"/>
    <x v="8"/>
    <x v="1"/>
    <n v="1390"/>
    <n v="2145"/>
    <n v="60.678925035360677"/>
    <s v="M"/>
    <s v="Married"/>
    <s v="Partial College"/>
    <s v="Partial College"/>
    <s v="Manual"/>
    <s v="1-2 Miles"/>
    <x v="0"/>
    <x v="2"/>
    <n v="51"/>
    <n v="51"/>
  </r>
  <r>
    <n v="23419"/>
    <s v="F"/>
    <s v="Female"/>
    <n v="70000"/>
    <s v="70000"/>
    <n v="3771"/>
    <x v="221"/>
    <x v="8"/>
    <x v="1"/>
    <n v="1791"/>
    <n v="1980"/>
    <n v="52.505966587112177"/>
    <s v="S"/>
    <s v="Single"/>
    <s v="Bachelors"/>
    <s v="Bachelors"/>
    <s v="Professional"/>
    <s v="10+ Miles"/>
    <x v="1"/>
    <x v="1"/>
    <n v="39"/>
    <n v="39"/>
  </r>
  <r>
    <n v="17964"/>
    <s v="M"/>
    <s v="Male"/>
    <n v="40000"/>
    <s v="40000"/>
    <n v="4779"/>
    <x v="222"/>
    <x v="9"/>
    <x v="0"/>
    <n v="1577"/>
    <n v="3202"/>
    <n v="67.001464741577735"/>
    <s v="M"/>
    <s v="Married"/>
    <s v="Graduate Degree"/>
    <s v="Graduate Degree"/>
    <s v="Clerical"/>
    <s v="0-1 Miles"/>
    <x v="0"/>
    <x v="2"/>
    <n v="37"/>
    <n v="37"/>
  </r>
  <r>
    <n v="20919"/>
    <s v="F"/>
    <s v="Female"/>
    <n v="30000"/>
    <s v="30000"/>
    <n v="3749"/>
    <x v="126"/>
    <x v="8"/>
    <x v="1"/>
    <n v="1280"/>
    <n v="2469"/>
    <n v="65.857562016537742"/>
    <s v="S"/>
    <s v="Single"/>
    <s v="Partial College"/>
    <s v="Partial College"/>
    <s v="Clerical"/>
    <s v="0-1 Miles"/>
    <x v="0"/>
    <x v="5"/>
    <n v="42"/>
    <n v="42"/>
  </r>
  <r>
    <n v="20927"/>
    <s v="F"/>
    <s v="Female"/>
    <n v="20000"/>
    <s v="20000"/>
    <n v="3420"/>
    <x v="223"/>
    <x v="5"/>
    <x v="1"/>
    <n v="1626"/>
    <n v="1794"/>
    <n v="52.456140350877192"/>
    <s v="S"/>
    <s v="Single"/>
    <s v="High School"/>
    <s v="High School"/>
    <s v="Manual"/>
    <s v="0-1 Miles"/>
    <x v="0"/>
    <x v="0"/>
    <n v="27"/>
    <n v="27"/>
  </r>
  <r>
    <n v="13133"/>
    <s v="M"/>
    <s v="Male"/>
    <n v="100000"/>
    <s v="100000"/>
    <n v="5403"/>
    <x v="8"/>
    <x v="2"/>
    <x v="1"/>
    <n v="1660"/>
    <n v="3743"/>
    <n v="69.276327965944844"/>
    <s v="S"/>
    <s v="Single"/>
    <s v="Bachelors"/>
    <s v="Bachelors"/>
    <s v="Professional"/>
    <s v="5-10 Miles"/>
    <x v="1"/>
    <x v="4"/>
    <n v="47"/>
    <n v="47"/>
  </r>
  <r>
    <n v="19626"/>
    <s v="M"/>
    <s v="Male"/>
    <n v="70000"/>
    <s v="70000"/>
    <n v="3865"/>
    <x v="224"/>
    <x v="4"/>
    <x v="0"/>
    <n v="1892"/>
    <n v="1973"/>
    <n v="51.047865459249678"/>
    <s v="M"/>
    <s v="Married"/>
    <s v="Partial College"/>
    <s v="Partial College"/>
    <s v="Skilled Manual"/>
    <s v="5-10 Miles"/>
    <x v="1"/>
    <x v="1"/>
    <n v="45"/>
    <n v="45"/>
  </r>
  <r>
    <n v="21039"/>
    <s v="F"/>
    <s v="Female"/>
    <n v="50000"/>
    <s v="50000"/>
    <n v="4284"/>
    <x v="225"/>
    <x v="5"/>
    <x v="1"/>
    <n v="1623"/>
    <n v="2661"/>
    <n v="62.114845938375353"/>
    <s v="D"/>
    <s v="Divorced"/>
    <s v="Graduate Degree"/>
    <s v="Graduate Degree"/>
    <s v="Skilled Manual"/>
    <s v="0-1 Miles"/>
    <x v="0"/>
    <x v="5"/>
    <n v="37"/>
    <n v="37"/>
  </r>
  <r>
    <n v="12231"/>
    <s v="F"/>
    <s v="Female"/>
    <n v="10000"/>
    <s v="10000"/>
    <n v="3418"/>
    <x v="226"/>
    <x v="0"/>
    <x v="0"/>
    <n v="1637"/>
    <n v="1781"/>
    <n v="52.106495026331189"/>
    <s v="S"/>
    <s v="Single"/>
    <s v="Partial College"/>
    <s v="Partial College"/>
    <s v="Manual"/>
    <s v="0-1 Miles"/>
    <x v="0"/>
    <x v="2"/>
    <n v="51"/>
    <n v="51"/>
  </r>
  <r>
    <n v="25665"/>
    <s v="F"/>
    <s v="Female"/>
    <n v="20000"/>
    <s v="20000"/>
    <n v="4857"/>
    <x v="39"/>
    <x v="8"/>
    <x v="0"/>
    <n v="1642"/>
    <n v="3215"/>
    <n v="66.193123327156684"/>
    <s v="S"/>
    <s v="Single"/>
    <s v="High School"/>
    <s v="High School"/>
    <s v="Manual"/>
    <s v="1-2 Miles"/>
    <x v="0"/>
    <x v="3"/>
    <n v="28"/>
    <n v="28"/>
  </r>
  <r>
    <n v="24061"/>
    <s v="M"/>
    <s v="Male"/>
    <n v="10000"/>
    <s v="10000"/>
    <n v="3362"/>
    <x v="227"/>
    <x v="3"/>
    <x v="0"/>
    <n v="1024"/>
    <n v="2338"/>
    <n v="69.541939321832245"/>
    <s v="M"/>
    <s v="Married"/>
    <s v="Partial High School"/>
    <s v="Partial High School"/>
    <s v="Manual"/>
    <s v="0-1 Miles"/>
    <x v="0"/>
    <x v="0"/>
    <n v="40"/>
    <n v="40"/>
  </r>
  <r>
    <n v="26879"/>
    <s v="F"/>
    <s v="Female"/>
    <n v="20000"/>
    <s v="20000"/>
    <n v="4121"/>
    <x v="228"/>
    <x v="3"/>
    <x v="0"/>
    <n v="1696"/>
    <n v="2425"/>
    <n v="58.844940548410584"/>
    <s v="S"/>
    <s v="Single"/>
    <s v="High School"/>
    <s v="High School"/>
    <s v="Manual"/>
    <s v="2-5 Miles"/>
    <x v="0"/>
    <x v="4"/>
    <n v="30"/>
    <n v="30"/>
  </r>
  <r>
    <n v="12284"/>
    <s v="F"/>
    <s v="Female"/>
    <n v="30000"/>
    <s v="30000"/>
    <n v="4287"/>
    <x v="229"/>
    <x v="8"/>
    <x v="0"/>
    <n v="2064"/>
    <n v="2223"/>
    <n v="51.854443666899932"/>
    <s v="M"/>
    <s v="Married"/>
    <s v="Bachelors"/>
    <s v="Bachelors"/>
    <s v="Clerical"/>
    <s v="0-1 Miles"/>
    <x v="0"/>
    <x v="5"/>
    <n v="36"/>
    <n v="36"/>
  </r>
  <r>
    <n v="26654"/>
    <s v="F"/>
    <s v="Female"/>
    <n v="90000"/>
    <s v="90000"/>
    <n v="3667"/>
    <x v="230"/>
    <x v="8"/>
    <x v="0"/>
    <n v="1441"/>
    <n v="2226"/>
    <n v="60.703572402508868"/>
    <s v="M"/>
    <s v="Married"/>
    <s v="Graduate Degree"/>
    <s v="Graduate Degree"/>
    <s v="Management"/>
    <s v="0-1 Miles"/>
    <x v="1"/>
    <x v="2"/>
    <n v="37"/>
    <n v="37"/>
  </r>
  <r>
    <n v="14545"/>
    <s v="F"/>
    <s v="Female"/>
    <n v="10000"/>
    <s v="10000"/>
    <n v="5241"/>
    <x v="176"/>
    <x v="0"/>
    <x v="1"/>
    <n v="1517"/>
    <n v="3724"/>
    <n v="71.055142148444943"/>
    <s v="M"/>
    <s v="Married"/>
    <s v="Partial College"/>
    <s v="Partial College"/>
    <s v="Manual"/>
    <s v="1-2 Miles"/>
    <x v="0"/>
    <x v="4"/>
    <n v="49"/>
    <n v="49"/>
  </r>
  <r>
    <n v="24201"/>
    <s v="F"/>
    <s v="Female"/>
    <n v="10000"/>
    <s v="10000"/>
    <n v="4967"/>
    <x v="41"/>
    <x v="9"/>
    <x v="1"/>
    <n v="1811"/>
    <n v="3156"/>
    <n v="63.539359774511773"/>
    <s v="M"/>
    <s v="Married"/>
    <s v="High School"/>
    <s v="High School"/>
    <s v="Manual"/>
    <s v="0-1 Miles"/>
    <x v="0"/>
    <x v="0"/>
    <n v="37"/>
    <n v="37"/>
  </r>
  <r>
    <n v="20625"/>
    <s v="M"/>
    <s v="Male"/>
    <n v="100000"/>
    <s v="100000"/>
    <n v="3878"/>
    <x v="231"/>
    <x v="1"/>
    <x v="0"/>
    <n v="983"/>
    <n v="2895"/>
    <n v="74.651882413615269"/>
    <s v="M"/>
    <s v="Married"/>
    <s v="High School"/>
    <s v="High School"/>
    <s v="Management"/>
    <s v="10+ Miles"/>
    <x v="1"/>
    <x v="5"/>
    <n v="35"/>
    <n v="35"/>
  </r>
  <r>
    <n v="16390"/>
    <s v="M"/>
    <s v="Male"/>
    <n v="30000"/>
    <s v="30000"/>
    <n v="5350"/>
    <x v="232"/>
    <x v="1"/>
    <x v="0"/>
    <n v="1762"/>
    <n v="3588"/>
    <n v="67.065420560747668"/>
    <s v="S"/>
    <s v="Single"/>
    <s v="Bachelors"/>
    <s v="Bachelors"/>
    <s v="Clerical"/>
    <s v="0-1 Miles"/>
    <x v="0"/>
    <x v="5"/>
    <n v="38"/>
    <n v="38"/>
  </r>
  <r>
    <n v="14804"/>
    <s v="F"/>
    <s v="Female"/>
    <n v="10000"/>
    <s v="10000"/>
    <n v="3636"/>
    <x v="143"/>
    <x v="6"/>
    <x v="1"/>
    <n v="2052"/>
    <n v="1584"/>
    <n v="43.564356435643568"/>
    <s v="S"/>
    <s v="Single"/>
    <s v="Partial High School"/>
    <s v="Partial High School"/>
    <s v="Manual"/>
    <s v="0-1 Miles"/>
    <x v="0"/>
    <x v="5"/>
    <n v="43"/>
    <n v="43"/>
  </r>
  <r>
    <n v="12629"/>
    <s v="M"/>
    <s v="Male"/>
    <n v="20000"/>
    <s v="20000"/>
    <n v="4940"/>
    <x v="233"/>
    <x v="8"/>
    <x v="1"/>
    <n v="1631"/>
    <n v="3309"/>
    <n v="66.983805668016188"/>
    <s v="S"/>
    <s v="Single"/>
    <s v="Partial College"/>
    <s v="Partial College"/>
    <s v="Manual"/>
    <s v="0-1 Miles"/>
    <x v="0"/>
    <x v="1"/>
    <n v="37"/>
    <n v="37"/>
  </r>
  <r>
    <n v="14696"/>
    <s v="M"/>
    <s v="Male"/>
    <n v="10000"/>
    <s v="10000"/>
    <n v="4907"/>
    <x v="234"/>
    <x v="4"/>
    <x v="0"/>
    <n v="1541"/>
    <n v="3366"/>
    <n v="68.595883431832078"/>
    <s v="S"/>
    <s v="Single"/>
    <s v="Partial High School"/>
    <s v="Partial High School"/>
    <s v="Manual"/>
    <s v="0-1 Miles"/>
    <x v="0"/>
    <x v="1"/>
    <n v="34"/>
    <n v="34"/>
  </r>
  <r>
    <n v="22005"/>
    <s v="F"/>
    <s v="Female"/>
    <n v="70000"/>
    <s v="70000"/>
    <n v="3476"/>
    <x v="235"/>
    <x v="1"/>
    <x v="1"/>
    <n v="1514"/>
    <n v="1962"/>
    <n v="56.444188722669729"/>
    <s v="M"/>
    <s v="Married"/>
    <s v="Partial College"/>
    <s v="Partial College"/>
    <s v="Skilled Manual"/>
    <s v="5-10 Miles"/>
    <x v="1"/>
    <x v="2"/>
    <n v="46"/>
    <n v="46"/>
  </r>
  <r>
    <n v="14544"/>
    <s v="M"/>
    <s v="Male"/>
    <n v="10000"/>
    <s v="10000"/>
    <n v="4793"/>
    <x v="37"/>
    <x v="3"/>
    <x v="1"/>
    <n v="1119"/>
    <n v="3674"/>
    <n v="76.653452952221983"/>
    <s v="S"/>
    <s v="Single"/>
    <s v="Partial College"/>
    <s v="Partial College"/>
    <s v="Manual"/>
    <s v="0-1 Miles"/>
    <x v="0"/>
    <x v="2"/>
    <n v="49"/>
    <n v="49"/>
  </r>
  <r>
    <n v="14312"/>
    <s v="F"/>
    <s v="Female"/>
    <n v="60000"/>
    <s v="60000"/>
    <n v="3704"/>
    <x v="236"/>
    <x v="4"/>
    <x v="1"/>
    <n v="1050"/>
    <n v="2654"/>
    <n v="71.652267818574515"/>
    <s v="M"/>
    <s v="Married"/>
    <s v="Partial College"/>
    <s v="Partial College"/>
    <s v="Skilled Manual"/>
    <s v="5-10 Miles"/>
    <x v="1"/>
    <x v="1"/>
    <n v="45"/>
    <n v="45"/>
  </r>
  <r>
    <n v="29120"/>
    <s v="F"/>
    <s v="Female"/>
    <n v="100000"/>
    <s v="100000"/>
    <n v="3694"/>
    <x v="237"/>
    <x v="4"/>
    <x v="0"/>
    <n v="918"/>
    <n v="2776"/>
    <n v="75.148890092041142"/>
    <s v="S"/>
    <s v="Single"/>
    <s v="Bachelors"/>
    <s v="Bachelors"/>
    <s v="Management"/>
    <s v="2-5 Miles"/>
    <x v="1"/>
    <x v="1"/>
    <n v="48"/>
    <n v="48"/>
  </r>
  <r>
    <n v="24187"/>
    <s v="F"/>
    <s v="Female"/>
    <n v="30000"/>
    <s v="30000"/>
    <n v="3634"/>
    <x v="238"/>
    <x v="9"/>
    <x v="0"/>
    <n v="1590"/>
    <n v="2044"/>
    <n v="56.246560264171706"/>
    <s v="S"/>
    <s v="Single"/>
    <s v="Graduate Degree"/>
    <s v="Graduate Degree"/>
    <s v="Clerical"/>
    <s v="0-1 Miles"/>
    <x v="0"/>
    <x v="4"/>
    <n v="46"/>
    <n v="46"/>
  </r>
  <r>
    <n v="15758"/>
    <s v="M"/>
    <s v="Male"/>
    <n v="130000"/>
    <s v="130000"/>
    <n v="5312"/>
    <x v="239"/>
    <x v="4"/>
    <x v="1"/>
    <n v="979"/>
    <n v="4333"/>
    <n v="81.570030120481931"/>
    <s v="M"/>
    <s v="Married"/>
    <s v="Graduate Degree"/>
    <s v="Graduate Degree"/>
    <s v="Management"/>
    <s v="5-10 Miles"/>
    <x v="1"/>
    <x v="5"/>
    <n v="48"/>
    <n v="48"/>
  </r>
  <r>
    <n v="29094"/>
    <s v="M"/>
    <s v="Male"/>
    <n v="30000"/>
    <s v="30000"/>
    <n v="4117"/>
    <x v="240"/>
    <x v="8"/>
    <x v="0"/>
    <n v="1190"/>
    <n v="2927"/>
    <n v="71.095457857663348"/>
    <s v="M"/>
    <s v="Married"/>
    <s v="High School"/>
    <s v="High School"/>
    <s v="Skilled Manual"/>
    <s v="5-10 Miles"/>
    <x v="1"/>
    <x v="1"/>
    <n v="54"/>
    <n v="54"/>
  </r>
  <r>
    <n v="28319"/>
    <s v="F"/>
    <s v="Female"/>
    <n v="60000"/>
    <s v="60000"/>
    <n v="4022"/>
    <x v="241"/>
    <x v="7"/>
    <x v="1"/>
    <n v="926"/>
    <n v="3096"/>
    <n v="76.976628543013419"/>
    <s v="S"/>
    <s v="Single"/>
    <s v="Partial College"/>
    <s v="Partial College"/>
    <s v="Skilled Manual"/>
    <s v="0-1 Miles"/>
    <x v="1"/>
    <x v="0"/>
    <n v="46"/>
    <n v="46"/>
  </r>
  <r>
    <n v="16406"/>
    <s v="M"/>
    <s v="Male"/>
    <n v="40000"/>
    <s v="40000"/>
    <n v="3600"/>
    <x v="242"/>
    <x v="4"/>
    <x v="0"/>
    <n v="1893"/>
    <n v="1707"/>
    <n v="47.416666666666671"/>
    <s v="M"/>
    <s v="Married"/>
    <s v="Bachelors"/>
    <s v="Bachelors"/>
    <s v="Clerical"/>
    <s v="0-1 Miles"/>
    <x v="0"/>
    <x v="3"/>
    <n v="38"/>
    <n v="38"/>
  </r>
  <r>
    <n v="20923"/>
    <s v="F"/>
    <s v="Female"/>
    <n v="40000"/>
    <s v="40000"/>
    <n v="3586"/>
    <x v="199"/>
    <x v="5"/>
    <x v="0"/>
    <n v="1581"/>
    <n v="2005"/>
    <n v="55.911879531511431"/>
    <s v="M"/>
    <s v="Married"/>
    <s v="Bachelors"/>
    <s v="Bachelors"/>
    <s v="Skilled Manual"/>
    <s v="0-1 Miles"/>
    <x v="0"/>
    <x v="4"/>
    <n v="42"/>
    <n v="42"/>
  </r>
  <r>
    <n v="11378"/>
    <s v="F"/>
    <s v="Female"/>
    <n v="10000"/>
    <s v="10000"/>
    <n v="5135"/>
    <x v="178"/>
    <x v="6"/>
    <x v="0"/>
    <n v="950"/>
    <n v="4185"/>
    <n v="81.499513145082773"/>
    <s v="S"/>
    <s v="Single"/>
    <s v="High School"/>
    <s v="High School"/>
    <s v="Manual"/>
    <s v="2-5 Miles"/>
    <x v="0"/>
    <x v="2"/>
    <n v="46"/>
    <n v="46"/>
  </r>
  <r>
    <n v="20851"/>
    <s v="M"/>
    <s v="Male"/>
    <n v="20000"/>
    <s v="20000"/>
    <n v="3880"/>
    <x v="243"/>
    <x v="7"/>
    <x v="1"/>
    <n v="2035"/>
    <n v="1845"/>
    <n v="47.551546391752574"/>
    <s v="S"/>
    <s v="Single"/>
    <s v="Partial College"/>
    <s v="Partial College"/>
    <s v="Manual"/>
    <s v="2-5 Miles"/>
    <x v="0"/>
    <x v="0"/>
    <n v="36"/>
    <n v="36"/>
  </r>
  <r>
    <n v="21557"/>
    <s v="F"/>
    <s v="Female"/>
    <n v="110000"/>
    <s v="110000"/>
    <n v="5315"/>
    <x v="169"/>
    <x v="0"/>
    <x v="0"/>
    <n v="1428"/>
    <n v="3887"/>
    <n v="73.132643461900287"/>
    <s v="S"/>
    <s v="Single"/>
    <s v="Partial College"/>
    <s v="Partial College"/>
    <s v="Management"/>
    <s v="10+ Miles"/>
    <x v="1"/>
    <x v="0"/>
    <n v="32"/>
    <n v="32"/>
  </r>
  <r>
    <n v="26663"/>
    <s v="F"/>
    <s v="Female"/>
    <n v="60000"/>
    <s v="60000"/>
    <n v="4063"/>
    <x v="244"/>
    <x v="8"/>
    <x v="1"/>
    <n v="1957"/>
    <n v="2106"/>
    <n v="51.833620477479691"/>
    <s v="S"/>
    <s v="Single"/>
    <s v="Bachelors"/>
    <s v="Bachelors"/>
    <s v="Professional"/>
    <s v="0-1 Miles"/>
    <x v="1"/>
    <x v="5"/>
    <n v="39"/>
    <n v="39"/>
  </r>
  <r>
    <n v="11896"/>
    <s v="M"/>
    <s v="Male"/>
    <n v="100000"/>
    <s v="100000"/>
    <n v="3482"/>
    <x v="245"/>
    <x v="7"/>
    <x v="0"/>
    <n v="2070"/>
    <n v="1412"/>
    <n v="40.551407237219991"/>
    <s v="M"/>
    <s v="Married"/>
    <s v="Graduate Degree"/>
    <s v="Graduate Degree"/>
    <s v="Management"/>
    <s v="2-5 Miles"/>
    <x v="1"/>
    <x v="2"/>
    <n v="36"/>
    <n v="36"/>
  </r>
  <r>
    <n v="14189"/>
    <s v="F"/>
    <s v="Female"/>
    <n v="90000"/>
    <s v="90000"/>
    <n v="4619"/>
    <x v="246"/>
    <x v="5"/>
    <x v="1"/>
    <n v="974"/>
    <n v="3645"/>
    <n v="78.913184672006935"/>
    <s v="M"/>
    <s v="Married"/>
    <s v="High School"/>
    <s v="High School"/>
    <s v="Professional"/>
    <s v="2-5 Miles"/>
    <x v="0"/>
    <x v="4"/>
    <n v="54"/>
    <n v="54"/>
  </r>
  <r>
    <n v="13136"/>
    <s v="F"/>
    <s v="Female"/>
    <n v="30000"/>
    <s v="30000"/>
    <n v="5480"/>
    <x v="52"/>
    <x v="2"/>
    <x v="1"/>
    <n v="1150"/>
    <n v="4330"/>
    <n v="79.014598540145982"/>
    <s v="M"/>
    <s v="Married"/>
    <s v="Partial College"/>
    <s v="Partial College"/>
    <s v="Clerical"/>
    <s v="5-10 Miles"/>
    <x v="1"/>
    <x v="0"/>
    <n v="69"/>
    <n v="69"/>
  </r>
  <r>
    <n v="25906"/>
    <s v="F"/>
    <s v="Female"/>
    <n v="10000"/>
    <s v="10000"/>
    <n v="4104"/>
    <x v="247"/>
    <x v="5"/>
    <x v="0"/>
    <n v="815"/>
    <n v="3289"/>
    <n v="80.141325536062382"/>
    <s v="S"/>
    <s v="Single"/>
    <s v="High School"/>
    <s v="High School"/>
    <s v="Skilled Manual"/>
    <s v="1-2 Miles"/>
    <x v="1"/>
    <x v="0"/>
    <n v="62"/>
    <n v="62"/>
  </r>
  <r>
    <n v="17926"/>
    <s v="F"/>
    <s v="Female"/>
    <n v="40000"/>
    <s v="40000"/>
    <n v="3470"/>
    <x v="248"/>
    <x v="0"/>
    <x v="0"/>
    <n v="984"/>
    <n v="2486"/>
    <n v="71.642651296829968"/>
    <s v="S"/>
    <s v="Single"/>
    <s v="Bachelors"/>
    <s v="Bachelors"/>
    <s v="Clerical"/>
    <s v="0-1 Miles"/>
    <x v="1"/>
    <x v="2"/>
    <n v="28"/>
    <n v="28"/>
  </r>
  <r>
    <n v="26928"/>
    <s v="M"/>
    <s v="Male"/>
    <n v="30000"/>
    <s v="30000"/>
    <n v="3444"/>
    <x v="249"/>
    <x v="3"/>
    <x v="0"/>
    <n v="1781"/>
    <n v="1663"/>
    <n v="48.286875725900117"/>
    <s v="S"/>
    <s v="Single"/>
    <s v="Bachelors"/>
    <s v="Bachelors"/>
    <s v="Clerical"/>
    <s v="0-1 Miles"/>
    <x v="0"/>
    <x v="5"/>
    <n v="62"/>
    <n v="62"/>
  </r>
  <r>
    <n v="20897"/>
    <s v="F"/>
    <s v="Female"/>
    <n v="30000"/>
    <s v="30000"/>
    <n v="3908"/>
    <x v="31"/>
    <x v="3"/>
    <x v="0"/>
    <n v="1339"/>
    <n v="2569"/>
    <n v="65.736949846468789"/>
    <s v="M"/>
    <s v="Married"/>
    <s v="Bachelors"/>
    <s v="Bachelors"/>
    <s v="Skilled Manual"/>
    <s v="0-1 Miles"/>
    <x v="0"/>
    <x v="1"/>
    <n v="40"/>
    <n v="40"/>
  </r>
  <r>
    <n v="28207"/>
    <s v="M"/>
    <s v="Male"/>
    <n v="80000"/>
    <s v="80000"/>
    <n v="4147"/>
    <x v="4"/>
    <x v="5"/>
    <x v="1"/>
    <n v="1638"/>
    <n v="2509"/>
    <n v="60.501567398119128"/>
    <s v="M"/>
    <s v="Married"/>
    <s v="Graduate Degree"/>
    <s v="Graduate Degree"/>
    <s v="Management"/>
    <s v="0-1 Miles"/>
    <x v="1"/>
    <x v="0"/>
    <n v="36"/>
    <n v="36"/>
  </r>
  <r>
    <n v="25923"/>
    <s v="M"/>
    <s v="Male"/>
    <n v="10000"/>
    <s v="10000"/>
    <n v="4507"/>
    <x v="250"/>
    <x v="2"/>
    <x v="1"/>
    <n v="1259"/>
    <n v="3248"/>
    <n v="72.065675615708898"/>
    <s v="S"/>
    <s v="Single"/>
    <s v="Partial High School"/>
    <s v="Partial High School"/>
    <s v="Clerical"/>
    <s v="5-10 Miles"/>
    <x v="1"/>
    <x v="4"/>
    <n v="58"/>
    <n v="58"/>
  </r>
  <r>
    <n v="11000"/>
    <s v="M"/>
    <s v="Male"/>
    <n v="90000"/>
    <s v="90000"/>
    <n v="3572"/>
    <x v="251"/>
    <x v="8"/>
    <x v="1"/>
    <n v="1971"/>
    <n v="1601"/>
    <n v="44.820828667413217"/>
    <s v="M"/>
    <s v="Married"/>
    <s v="Bachelors"/>
    <s v="Bachelors"/>
    <s v="Professional"/>
    <s v="1-2 Miles"/>
    <x v="1"/>
    <x v="5"/>
    <n v="40"/>
    <n v="40"/>
  </r>
  <r>
    <n v="20974"/>
    <s v="M"/>
    <s v="Male"/>
    <n v="10000"/>
    <s v="10000"/>
    <n v="4178"/>
    <x v="252"/>
    <x v="0"/>
    <x v="1"/>
    <n v="1939"/>
    <n v="2239"/>
    <n v="53.59023456199138"/>
    <s v="M"/>
    <s v="Married"/>
    <s v="Bachelors"/>
    <s v="Bachelors"/>
    <s v="Clerical"/>
    <s v="0-1 Miles"/>
    <x v="0"/>
    <x v="4"/>
    <m/>
    <n v="43.99900596421471"/>
  </r>
  <r>
    <n v="28758"/>
    <s v="M"/>
    <s v="Male"/>
    <n v="40000"/>
    <s v="40000"/>
    <n v="5417"/>
    <x v="160"/>
    <x v="3"/>
    <x v="1"/>
    <n v="1799"/>
    <n v="3618"/>
    <n v="66.789736016245143"/>
    <s v="M"/>
    <s v="Married"/>
    <s v="Partial College"/>
    <s v="Partial College"/>
    <s v="Clerical"/>
    <s v="1-2 Miles"/>
    <x v="0"/>
    <x v="5"/>
    <m/>
    <n v="43.99900596421471"/>
  </r>
  <r>
    <n v="11381"/>
    <s v="F"/>
    <s v="Female"/>
    <n v="20000"/>
    <s v="20000"/>
    <n v="5028"/>
    <x v="253"/>
    <x v="4"/>
    <x v="1"/>
    <n v="893"/>
    <n v="4135"/>
    <n v="82.239459029435153"/>
    <s v="M"/>
    <s v="Married"/>
    <s v="Partial College"/>
    <s v="Partial College"/>
    <s v="Manual"/>
    <s v="2-5 Miles"/>
    <x v="0"/>
    <x v="2"/>
    <n v="47"/>
    <n v="47"/>
  </r>
  <r>
    <n v="17522"/>
    <s v="M"/>
    <s v="Male"/>
    <n v="120000"/>
    <s v="120000"/>
    <n v="4312"/>
    <x v="254"/>
    <x v="1"/>
    <x v="1"/>
    <n v="1866"/>
    <n v="2446"/>
    <n v="56.725417439703151"/>
    <s v="M"/>
    <s v="Married"/>
    <s v="Bachelors"/>
    <s v="Bachelors"/>
    <s v="Management"/>
    <s v="2-5 Miles"/>
    <x v="1"/>
    <x v="4"/>
    <n v="47"/>
    <n v="47"/>
  </r>
  <r>
    <n v="21207"/>
    <s v="M"/>
    <s v="Male"/>
    <n v="60000"/>
    <s v="60000"/>
    <n v="4897"/>
    <x v="63"/>
    <x v="7"/>
    <x v="1"/>
    <n v="1436"/>
    <n v="3461"/>
    <n v="70.675924035123543"/>
    <s v="M"/>
    <s v="Married"/>
    <s v="Partial College"/>
    <s v="Partial College"/>
    <s v="Skilled Manual"/>
    <s v="5-10 Miles"/>
    <x v="1"/>
    <x v="3"/>
    <n v="46"/>
    <n v="46"/>
  </r>
  <r>
    <n v="28102"/>
    <s v="M"/>
    <s v="Male"/>
    <n v="20000"/>
    <s v="20000"/>
    <n v="4484"/>
    <x v="255"/>
    <x v="6"/>
    <x v="0"/>
    <n v="1160"/>
    <n v="3324"/>
    <n v="74.130240856378236"/>
    <s v="M"/>
    <s v="Married"/>
    <s v="High School"/>
    <s v="High School"/>
    <s v="Skilled Manual"/>
    <s v="5-10 Miles"/>
    <x v="1"/>
    <x v="5"/>
    <n v="58"/>
    <n v="58"/>
  </r>
  <r>
    <n v="23105"/>
    <s v="M"/>
    <s v="Male"/>
    <n v="40000"/>
    <s v="40000"/>
    <n v="3911"/>
    <x v="256"/>
    <x v="3"/>
    <x v="0"/>
    <n v="1407"/>
    <n v="2504"/>
    <n v="64.024546151879321"/>
    <s v="S"/>
    <s v="Single"/>
    <s v="Partial High School"/>
    <s v="Partial High School"/>
    <s v="Clerical"/>
    <s v="5-10 Miles"/>
    <x v="1"/>
    <x v="1"/>
    <n v="52"/>
    <n v="52"/>
  </r>
  <r>
    <n v="18740"/>
    <s v="M"/>
    <s v="Male"/>
    <n v="80000"/>
    <s v="80000"/>
    <n v="4536"/>
    <x v="257"/>
    <x v="9"/>
    <x v="1"/>
    <n v="985"/>
    <n v="3551"/>
    <n v="78.284832451499113"/>
    <s v="M"/>
    <s v="Married"/>
    <s v="Bachelors"/>
    <s v="Bachelors"/>
    <s v="Professional"/>
    <s v="0-1 Miles"/>
    <x v="1"/>
    <x v="0"/>
    <n v="47"/>
    <n v="47"/>
  </r>
  <r>
    <n v="21213"/>
    <s v="M"/>
    <s v="Male"/>
    <n v="70000"/>
    <s v="70000"/>
    <n v="4319"/>
    <x v="258"/>
    <x v="5"/>
    <x v="0"/>
    <n v="1708"/>
    <n v="2611"/>
    <n v="60.453808752025928"/>
    <s v="S"/>
    <s v="Single"/>
    <s v="Bachelors"/>
    <s v="Bachelors"/>
    <s v="Professional"/>
    <s v="5-10 Miles"/>
    <x v="1"/>
    <x v="2"/>
    <n v="41"/>
    <n v="41"/>
  </r>
  <r>
    <n v="17352"/>
    <s v="M"/>
    <s v="Male"/>
    <n v="50000"/>
    <s v="50000"/>
    <n v="4164"/>
    <x v="259"/>
    <x v="9"/>
    <x v="1"/>
    <n v="1107"/>
    <n v="3057"/>
    <n v="73.414985590778102"/>
    <s v="M"/>
    <s v="Married"/>
    <s v="Graduate Degree"/>
    <s v="Graduate Degree"/>
    <s v="Management"/>
    <s v="5-10 Miles"/>
    <x v="1"/>
    <x v="0"/>
    <n v="64"/>
    <n v="64"/>
  </r>
  <r>
    <n v="14154"/>
    <s v="M"/>
    <s v="Male"/>
    <n v="30000"/>
    <s v="30000"/>
    <n v="3926"/>
    <x v="82"/>
    <x v="3"/>
    <x v="0"/>
    <n v="1407"/>
    <n v="2519"/>
    <n v="64.161996943453886"/>
    <s v="M"/>
    <s v="Married"/>
    <s v="Bachelors"/>
    <s v="Bachelors"/>
    <s v="Clerical"/>
    <s v="0-1 Miles"/>
    <x v="0"/>
    <x v="0"/>
    <n v="35"/>
    <n v="35"/>
  </r>
  <r>
    <n v="19066"/>
    <s v="M"/>
    <s v="Male"/>
    <n v="130000"/>
    <s v="130000"/>
    <n v="4719"/>
    <x v="80"/>
    <x v="5"/>
    <x v="0"/>
    <n v="2075"/>
    <n v="2644"/>
    <n v="56.028819665183306"/>
    <s v="M"/>
    <s v="Married"/>
    <s v="Partial College"/>
    <s v="Partial College"/>
    <s v="Professional"/>
    <s v="10+ Miles"/>
    <x v="0"/>
    <x v="5"/>
    <n v="54"/>
    <n v="54"/>
  </r>
  <r>
    <n v="11386"/>
    <s v="F"/>
    <s v="Female"/>
    <n v="30000"/>
    <s v="30000"/>
    <n v="3890"/>
    <x v="260"/>
    <x v="2"/>
    <x v="0"/>
    <n v="1143"/>
    <n v="2747"/>
    <n v="70.616966580976865"/>
    <s v="M"/>
    <s v="Married"/>
    <s v="Bachelors"/>
    <s v="Bachelors"/>
    <s v="Clerical"/>
    <s v="0-1 Miles"/>
    <x v="0"/>
    <x v="2"/>
    <m/>
    <n v="43.99900596421471"/>
  </r>
  <r>
    <n v="20228"/>
    <s v="M"/>
    <s v="Male"/>
    <n v="100000"/>
    <s v="100000"/>
    <n v="4899"/>
    <x v="261"/>
    <x v="3"/>
    <x v="1"/>
    <n v="1066"/>
    <n v="3833"/>
    <n v="78.240457236170641"/>
    <s v="M"/>
    <s v="Married"/>
    <s v="Graduate Degree"/>
    <s v="Graduate Degree"/>
    <s v="Management"/>
    <s v="2-5 Miles"/>
    <x v="1"/>
    <x v="4"/>
    <n v="40"/>
    <n v="40"/>
  </r>
  <r>
    <n v="16675"/>
    <s v="F"/>
    <s v="Female"/>
    <n v="160000"/>
    <s v="160000"/>
    <n v="3608"/>
    <x v="262"/>
    <x v="8"/>
    <x v="0"/>
    <n v="944"/>
    <n v="2664"/>
    <n v="73.835920177383599"/>
    <s v="S"/>
    <s v="Single"/>
    <s v="Graduate Degree"/>
    <s v="Graduate Degree"/>
    <s v="Management"/>
    <s v="0-1 Miles"/>
    <x v="1"/>
    <x v="0"/>
    <n v="47"/>
    <n v="47"/>
  </r>
  <r>
    <n v="16410"/>
    <s v="F"/>
    <s v="Female"/>
    <n v="10000"/>
    <s v="10000"/>
    <n v="3563"/>
    <x v="39"/>
    <x v="7"/>
    <x v="1"/>
    <n v="1159"/>
    <n v="2404"/>
    <n v="67.471232107774341"/>
    <s v="S"/>
    <s v="Single"/>
    <s v="Partial High School"/>
    <s v="Partial High School"/>
    <s v="Manual"/>
    <s v="0-1 Miles"/>
    <x v="0"/>
    <x v="0"/>
    <n v="41"/>
    <n v="41"/>
  </r>
  <r>
    <n v="27760"/>
    <s v="F"/>
    <s v="Female"/>
    <n v="40000"/>
    <s v="40000"/>
    <n v="5099"/>
    <x v="263"/>
    <x v="1"/>
    <x v="1"/>
    <n v="1723"/>
    <n v="3376"/>
    <n v="66.209060600117681"/>
    <s v="S"/>
    <s v="Single"/>
    <s v="Graduate Degree"/>
    <s v="Graduate Degree"/>
    <s v="Clerical"/>
    <s v="0-1 Miles"/>
    <x v="0"/>
    <x v="2"/>
    <n v="37"/>
    <n v="37"/>
  </r>
  <r>
    <n v="22930"/>
    <s v="M"/>
    <s v="Male"/>
    <n v="90000"/>
    <s v="90000"/>
    <n v="5189"/>
    <x v="264"/>
    <x v="2"/>
    <x v="1"/>
    <n v="1279"/>
    <n v="3910"/>
    <n v="75.351705530930815"/>
    <s v="M"/>
    <s v="Married"/>
    <s v="Bachelors"/>
    <s v="Bachelors"/>
    <s v="Professional"/>
    <s v="1-2 Miles"/>
    <x v="1"/>
    <x v="5"/>
    <n v="38"/>
    <n v="38"/>
  </r>
  <r>
    <n v="23780"/>
    <s v="M"/>
    <s v="Male"/>
    <n v="40000"/>
    <s v="40000"/>
    <n v="4597"/>
    <x v="265"/>
    <x v="4"/>
    <x v="0"/>
    <n v="929"/>
    <n v="3668"/>
    <n v="79.79116815314336"/>
    <s v="S"/>
    <s v="Single"/>
    <s v="Partial College"/>
    <s v="Partial College"/>
    <s v="Clerical"/>
    <s v="0-1 Miles"/>
    <x v="0"/>
    <x v="1"/>
    <n v="36"/>
    <n v="36"/>
  </r>
  <r>
    <n v="20994"/>
    <s v="F"/>
    <s v="Female"/>
    <n v="20000"/>
    <s v="20000"/>
    <n v="4120"/>
    <x v="266"/>
    <x v="0"/>
    <x v="0"/>
    <n v="1656"/>
    <n v="2464"/>
    <n v="59.805825242718448"/>
    <s v="M"/>
    <s v="Married"/>
    <s v="Bachelors"/>
    <s v="Bachelors"/>
    <s v="Clerical"/>
    <s v="0-1 Miles"/>
    <x v="1"/>
    <x v="0"/>
    <n v="26"/>
    <n v="26"/>
  </r>
  <r>
    <n v="28379"/>
    <s v="M"/>
    <s v="Male"/>
    <n v="30000"/>
    <s v="30000"/>
    <n v="4070"/>
    <x v="267"/>
    <x v="0"/>
    <x v="0"/>
    <n v="1807"/>
    <n v="2263"/>
    <n v="55.601965601965595"/>
    <s v="M"/>
    <s v="Married"/>
    <s v="Bachelors"/>
    <s v="Bachelors"/>
    <s v="Skilled Manual"/>
    <s v="0-1 Miles"/>
    <x v="0"/>
    <x v="4"/>
    <n v="40"/>
    <n v="40"/>
  </r>
  <r>
    <n v="14865"/>
    <s v="M"/>
    <s v="Male"/>
    <n v="40000"/>
    <s v="40000"/>
    <n v="4140"/>
    <x v="129"/>
    <x v="0"/>
    <x v="1"/>
    <n v="1511"/>
    <n v="2629"/>
    <n v="63.5024154589372"/>
    <s v="D"/>
    <s v="Divorced"/>
    <s v="Partial College"/>
    <s v="Partial College"/>
    <s v="Clerical"/>
    <s v="1-2 Miles"/>
    <x v="0"/>
    <x v="5"/>
    <n v="36"/>
    <n v="36"/>
  </r>
  <r>
    <n v="12663"/>
    <s v="F"/>
    <s v="Female"/>
    <n v="90000"/>
    <s v="90000"/>
    <n v="4586"/>
    <x v="268"/>
    <x v="3"/>
    <x v="0"/>
    <n v="1186"/>
    <n v="3400"/>
    <n v="74.138682948102925"/>
    <s v="M"/>
    <s v="Married"/>
    <s v="Partial High School"/>
    <s v="Partial High School"/>
    <s v="Skilled Manual"/>
    <s v="10+ Miles"/>
    <x v="0"/>
    <x v="4"/>
    <n v="59"/>
    <n v="59"/>
  </r>
  <r>
    <n v="24898"/>
    <s v="F"/>
    <s v="Female"/>
    <n v="80000"/>
    <s v="80000"/>
    <n v="5400"/>
    <x v="0"/>
    <x v="5"/>
    <x v="1"/>
    <n v="889"/>
    <n v="4511"/>
    <n v="83.537037037037038"/>
    <s v="S"/>
    <s v="Single"/>
    <s v="Bachelors"/>
    <s v="Bachelors"/>
    <s v="Professional"/>
    <s v="10+ Miles"/>
    <x v="1"/>
    <x v="5"/>
    <n v="32"/>
    <n v="32"/>
  </r>
  <r>
    <n v="19508"/>
    <s v="M"/>
    <s v="Male"/>
    <n v="10000"/>
    <s v="10000"/>
    <n v="4250"/>
    <x v="152"/>
    <x v="9"/>
    <x v="0"/>
    <n v="1878"/>
    <n v="2372"/>
    <n v="55.811764705882347"/>
    <s v="M"/>
    <s v="Married"/>
    <s v="Partial High School"/>
    <s v="Partial High School"/>
    <s v="Manual"/>
    <s v="0-1 Miles"/>
    <x v="0"/>
    <x v="2"/>
    <n v="30"/>
    <n v="30"/>
  </r>
  <r>
    <n v="11489"/>
    <s v="F"/>
    <s v="Female"/>
    <n v="20000"/>
    <s v="20000"/>
    <n v="5491"/>
    <x v="156"/>
    <x v="6"/>
    <x v="0"/>
    <n v="1912"/>
    <n v="3579"/>
    <n v="65.179384447277371"/>
    <s v="S"/>
    <s v="Single"/>
    <s v="Partial High School"/>
    <s v="Partial High School"/>
    <s v="Manual"/>
    <s v="1-2 Miles"/>
    <x v="0"/>
    <x v="4"/>
    <n v="35"/>
    <n v="35"/>
  </r>
  <r>
    <n v="18160"/>
    <s v="M"/>
    <s v="Male"/>
    <n v="130000"/>
    <s v="130000"/>
    <n v="4728"/>
    <x v="269"/>
    <x v="5"/>
    <x v="1"/>
    <n v="1960"/>
    <n v="2768"/>
    <n v="58.544839255499156"/>
    <s v="M"/>
    <s v="Married"/>
    <s v="High School"/>
    <s v="High School"/>
    <s v="Professional"/>
    <s v="5-10 Miles"/>
    <x v="0"/>
    <x v="3"/>
    <n v="51"/>
    <n v="51"/>
  </r>
  <r>
    <n v="25241"/>
    <s v="M"/>
    <s v="Male"/>
    <n v="90000"/>
    <s v="90000"/>
    <n v="3579"/>
    <x v="270"/>
    <x v="3"/>
    <x v="1"/>
    <n v="1452"/>
    <n v="2127"/>
    <n v="59.430008382229673"/>
    <s v="M"/>
    <s v="Married"/>
    <s v="Bachelors"/>
    <s v="Bachelors"/>
    <s v="Professional"/>
    <s v="5-10 Miles"/>
    <x v="1"/>
    <x v="5"/>
    <n v="47"/>
    <n v="47"/>
  </r>
  <r>
    <n v="24369"/>
    <s v="M"/>
    <s v="Male"/>
    <n v="80000"/>
    <s v="80000"/>
    <n v="4813"/>
    <x v="271"/>
    <x v="0"/>
    <x v="0"/>
    <n v="1961"/>
    <n v="2852"/>
    <n v="59.256181175981716"/>
    <s v="M"/>
    <s v="Married"/>
    <s v="Graduate Degree"/>
    <s v="Graduate Degree"/>
    <s v="Management"/>
    <s v="0-1 Miles"/>
    <x v="1"/>
    <x v="1"/>
    <n v="39"/>
    <n v="39"/>
  </r>
  <r>
    <n v="27165"/>
    <s v="M"/>
    <s v="Male"/>
    <n v="20000"/>
    <s v="20000"/>
    <n v="3965"/>
    <x v="272"/>
    <x v="7"/>
    <x v="1"/>
    <n v="1353"/>
    <n v="2612"/>
    <n v="65.876418663303909"/>
    <s v="S"/>
    <s v="Single"/>
    <s v="Partial High School"/>
    <s v="Partial High School"/>
    <s v="Manual"/>
    <s v="0-1 Miles"/>
    <x v="0"/>
    <x v="0"/>
    <n v="34"/>
    <n v="34"/>
  </r>
  <r>
    <n v="29424"/>
    <s v="M"/>
    <s v="Male"/>
    <n v="10000"/>
    <s v="10000"/>
    <n v="3483"/>
    <x v="273"/>
    <x v="7"/>
    <x v="1"/>
    <n v="1885"/>
    <n v="1598"/>
    <n v="45.879988515647426"/>
    <s v="M"/>
    <s v="Married"/>
    <s v="Partial High School"/>
    <s v="Partial High School"/>
    <s v="Manual"/>
    <s v="0-1 Miles"/>
    <x v="0"/>
    <x v="2"/>
    <n v="32"/>
    <n v="32"/>
  </r>
  <r>
    <n v="15926"/>
    <s v="F"/>
    <s v="Female"/>
    <n v="120000"/>
    <s v="120000"/>
    <n v="4460"/>
    <x v="274"/>
    <x v="0"/>
    <x v="0"/>
    <n v="855"/>
    <n v="3605"/>
    <n v="80.829596412556043"/>
    <s v="S"/>
    <s v="Single"/>
    <s v="High School"/>
    <s v="High School"/>
    <s v="Professional"/>
    <s v="5-10 Miles"/>
    <x v="0"/>
    <x v="0"/>
    <n v="50"/>
    <n v="50"/>
  </r>
  <r>
    <n v="14554"/>
    <s v="M"/>
    <s v="Male"/>
    <n v="20000"/>
    <s v="20000"/>
    <n v="3727"/>
    <x v="275"/>
    <x v="7"/>
    <x v="0"/>
    <n v="1192"/>
    <n v="2535"/>
    <n v="68.017171988194264"/>
    <s v="M"/>
    <s v="Married"/>
    <s v="Bachelors"/>
    <s v="Bachelors"/>
    <s v="Clerical"/>
    <s v="0-1 Miles"/>
    <x v="0"/>
    <x v="0"/>
    <n v="66"/>
    <n v="66"/>
  </r>
  <r>
    <n v="16468"/>
    <s v="M"/>
    <s v="Male"/>
    <n v="30000"/>
    <s v="30000"/>
    <n v="4294"/>
    <x v="276"/>
    <x v="6"/>
    <x v="0"/>
    <n v="1223"/>
    <n v="3071"/>
    <n v="71.518397764322302"/>
    <s v="S"/>
    <s v="Single"/>
    <s v="Partial College"/>
    <s v="Partial College"/>
    <s v="Clerical"/>
    <s v="2-5 Miles"/>
    <x v="0"/>
    <x v="5"/>
    <n v="30"/>
    <n v="30"/>
  </r>
  <r>
    <n v="19174"/>
    <s v="F"/>
    <s v="Female"/>
    <n v="30000"/>
    <s v="30000"/>
    <n v="4311"/>
    <x v="13"/>
    <x v="1"/>
    <x v="0"/>
    <n v="1717"/>
    <n v="2594"/>
    <n v="60.17165390860589"/>
    <s v="S"/>
    <s v="Single"/>
    <s v="High School"/>
    <s v="High School"/>
    <s v="Manual"/>
    <s v="2-5 Miles"/>
    <x v="0"/>
    <x v="2"/>
    <n v="32"/>
    <n v="32"/>
  </r>
  <r>
    <n v="19183"/>
    <s v="M"/>
    <s v="Male"/>
    <n v="10000"/>
    <s v="10000"/>
    <n v="4175"/>
    <x v="277"/>
    <x v="9"/>
    <x v="0"/>
    <n v="1260"/>
    <n v="2915"/>
    <n v="69.820359281437135"/>
    <s v="S"/>
    <s v="Single"/>
    <s v="Partial High School"/>
    <s v="Partial High School"/>
    <s v="Manual"/>
    <s v="1-2 Miles"/>
    <x v="0"/>
    <x v="4"/>
    <n v="35"/>
    <n v="35"/>
  </r>
  <r>
    <n v="13683"/>
    <s v="F"/>
    <s v="Female"/>
    <n v="30000"/>
    <s v="30000"/>
    <n v="5094"/>
    <x v="11"/>
    <x v="0"/>
    <x v="1"/>
    <n v="1654"/>
    <n v="3440"/>
    <n v="67.530427954456215"/>
    <s v="S"/>
    <s v="Single"/>
    <s v="High School"/>
    <s v="High School"/>
    <s v="Manual"/>
    <s v="2-5 Miles"/>
    <x v="0"/>
    <x v="0"/>
    <n v="32"/>
    <n v="32"/>
  </r>
  <r>
    <n v="17848"/>
    <s v="M"/>
    <s v="Male"/>
    <n v="30000"/>
    <s v="30000"/>
    <n v="4613"/>
    <x v="92"/>
    <x v="8"/>
    <x v="0"/>
    <n v="1548"/>
    <n v="3065"/>
    <n v="66.442662042055062"/>
    <s v="S"/>
    <s v="Single"/>
    <s v="Partial College"/>
    <s v="Partial College"/>
    <s v="Clerical"/>
    <s v="2-5 Miles"/>
    <x v="0"/>
    <x v="0"/>
    <n v="31"/>
    <n v="31"/>
  </r>
  <r>
    <n v="17894"/>
    <s v="F"/>
    <s v="Female"/>
    <n v="20000"/>
    <s v="20000"/>
    <n v="5236"/>
    <x v="52"/>
    <x v="3"/>
    <x v="1"/>
    <n v="1275"/>
    <n v="3961"/>
    <n v="75.649350649350637"/>
    <s v="M"/>
    <s v="Married"/>
    <s v="Bachelors"/>
    <s v="Bachelors"/>
    <s v="Clerical"/>
    <s v="0-1 Miles"/>
    <x v="0"/>
    <x v="2"/>
    <m/>
    <n v="43.99900596421471"/>
  </r>
  <r>
    <n v="25651"/>
    <s v="M"/>
    <s v="Male"/>
    <n v="40000"/>
    <s v="40000"/>
    <n v="4835"/>
    <x v="278"/>
    <x v="4"/>
    <x v="1"/>
    <n v="1992"/>
    <n v="2843"/>
    <n v="58.800413650465359"/>
    <s v="M"/>
    <s v="Married"/>
    <s v="Bachelors"/>
    <s v="Bachelors"/>
    <s v="Skilled Manual"/>
    <s v="0-1 Miles"/>
    <x v="0"/>
    <x v="5"/>
    <n v="43"/>
    <n v="43"/>
  </r>
  <r>
    <n v="22936"/>
    <s v="F"/>
    <s v="Female"/>
    <n v="60000"/>
    <s v="60000"/>
    <n v="4126"/>
    <x v="279"/>
    <x v="4"/>
    <x v="1"/>
    <n v="2050"/>
    <n v="2076"/>
    <n v="50.315075133301015"/>
    <s v="S"/>
    <s v="Single"/>
    <s v="Partial College"/>
    <s v="Partial College"/>
    <s v="Skilled Manual"/>
    <s v="0-1 Miles"/>
    <x v="1"/>
    <x v="1"/>
    <n v="45"/>
    <n v="45"/>
  </r>
  <r>
    <n v="23915"/>
    <s v="M"/>
    <s v="Male"/>
    <n v="20000"/>
    <s v="20000"/>
    <n v="5274"/>
    <x v="280"/>
    <x v="9"/>
    <x v="0"/>
    <n v="1878"/>
    <n v="3396"/>
    <n v="64.391353811149031"/>
    <s v="M"/>
    <s v="Married"/>
    <s v="Hi_x001b_gh School"/>
    <s v="High School"/>
    <s v="Manual"/>
    <s v="0-1 Miles"/>
    <x v="0"/>
    <x v="0"/>
    <n v="42"/>
    <n v="42"/>
  </r>
  <r>
    <n v="24121"/>
    <s v="F"/>
    <s v="Female"/>
    <n v="30000"/>
    <s v="30000"/>
    <n v="5271"/>
    <x v="54"/>
    <x v="3"/>
    <x v="0"/>
    <n v="1268"/>
    <n v="4003"/>
    <n v="75.943843672927329"/>
    <s v="S"/>
    <s v="Single"/>
    <s v="Partial College"/>
    <s v="Partial College"/>
    <s v="Clerical"/>
    <s v="0-1 Miles"/>
    <x v="0"/>
    <x v="4"/>
    <n v="29"/>
    <n v="29"/>
  </r>
  <r>
    <n v="27878"/>
    <s v="M"/>
    <s v="Male"/>
    <n v="20000"/>
    <s v="20000"/>
    <n v="3835"/>
    <x v="281"/>
    <x v="7"/>
    <x v="0"/>
    <n v="1939"/>
    <n v="1896"/>
    <n v="49.439374185136899"/>
    <s v="S"/>
    <s v="Single"/>
    <s v="Partial College_x000c_"/>
    <s v="Partial College"/>
    <s v="Manual"/>
    <s v="0-1 Miles"/>
    <x v="1"/>
    <x v="5"/>
    <n v="28"/>
    <n v="28"/>
  </r>
  <r>
    <n v="13572"/>
    <s v="M"/>
    <s v="Male"/>
    <n v="10000"/>
    <s v="10000"/>
    <n v="5161"/>
    <x v="282"/>
    <x v="8"/>
    <x v="1"/>
    <n v="1650"/>
    <n v="3511"/>
    <n v="68.029451656655681"/>
    <s v="S"/>
    <s v="Single"/>
    <s v="High School"/>
    <s v="High School"/>
    <s v="Manual"/>
    <s v="0-1 Miles"/>
    <x v="0"/>
    <x v="4"/>
    <n v="37"/>
    <n v="37"/>
  </r>
  <r>
    <n v="27941"/>
    <s v="F"/>
    <s v="Female"/>
    <n v="80000"/>
    <s v="80000"/>
    <n v="5184"/>
    <x v="215"/>
    <x v="2"/>
    <x v="0"/>
    <n v="1201"/>
    <n v="3983"/>
    <n v="76.832561728395063"/>
    <s v="M"/>
    <s v="Married"/>
    <s v="Partial College"/>
    <s v="Partial College"/>
    <s v="Professional"/>
    <s v="2-5 Miles"/>
    <x v="0"/>
    <x v="5"/>
    <n v="53"/>
    <n v="53"/>
  </r>
  <r>
    <n v="26354"/>
    <s v="M"/>
    <s v="Male"/>
    <n v="40000"/>
    <s v="40000"/>
    <n v="3503"/>
    <x v="185"/>
    <x v="7"/>
    <x v="1"/>
    <n v="1348"/>
    <n v="2155"/>
    <n v="61.518698258635453"/>
    <s v="D"/>
    <s v="Divorced"/>
    <s v="Graduate Degree"/>
    <s v="Graduate Degree"/>
    <s v="Clerical"/>
    <s v="0-1 Miles"/>
    <x v="0"/>
    <x v="2"/>
    <n v="38"/>
    <n v="38"/>
  </r>
  <r>
    <n v="14785"/>
    <s v="M"/>
    <s v="Male"/>
    <n v="30000"/>
    <s v="30000"/>
    <n v="4587"/>
    <x v="283"/>
    <x v="1"/>
    <x v="0"/>
    <n v="1829"/>
    <n v="2758"/>
    <n v="60.126444299106176"/>
    <s v="S"/>
    <s v="Single"/>
    <s v="Bachelors"/>
    <s v="Bachelors"/>
    <s v="Clerical"/>
    <s v="1-2 Miles"/>
    <x v="0"/>
    <x v="4"/>
    <n v="39"/>
    <n v="39"/>
  </r>
  <r>
    <n v="17238"/>
    <s v="M"/>
    <s v="Male"/>
    <n v="80000"/>
    <s v="80000"/>
    <n v="4239"/>
    <x v="284"/>
    <x v="2"/>
    <x v="0"/>
    <n v="1742"/>
    <n v="2497"/>
    <n v="58.905402217504133"/>
    <s v="S"/>
    <s v="Single"/>
    <s v="Bachelors"/>
    <s v="Bachelors"/>
    <s v="Professional"/>
    <s v="10+ Miles"/>
    <x v="1"/>
    <x v="3"/>
    <n v="32"/>
    <n v="32"/>
  </r>
  <r>
    <n v="23608"/>
    <s v="F"/>
    <s v="Female"/>
    <n v="150000"/>
    <s v="150000"/>
    <n v="3841"/>
    <x v="285"/>
    <x v="8"/>
    <x v="0"/>
    <n v="1166"/>
    <n v="2675"/>
    <n v="69.643322051549077"/>
    <s v="M"/>
    <s v="Married"/>
    <s v="High School"/>
    <s v="High School"/>
    <s v="Professional"/>
    <s v="0-1 Miles"/>
    <x v="0"/>
    <x v="5"/>
    <n v="51"/>
    <n v="51"/>
  </r>
  <r>
    <n v="22538"/>
    <s v="F"/>
    <s v="Female"/>
    <n v="10000"/>
    <s v="10000"/>
    <n v="4492"/>
    <x v="109"/>
    <x v="5"/>
    <x v="1"/>
    <n v="939"/>
    <n v="3553"/>
    <n v="79.096170970614423"/>
    <s v="S"/>
    <s v="Single"/>
    <s v="Partial High School"/>
    <s v="Partial High School"/>
    <s v="Manual"/>
    <s v="1-2 Miles"/>
    <x v="0"/>
    <x v="1"/>
    <n v="33"/>
    <n v="33"/>
  </r>
  <r>
    <n v="12332"/>
    <s v="M"/>
    <s v="Male"/>
    <n v="90000"/>
    <s v="90000"/>
    <n v="3827"/>
    <x v="268"/>
    <x v="3"/>
    <x v="1"/>
    <n v="1944"/>
    <n v="1883"/>
    <n v="49.203031094852371"/>
    <s v="M"/>
    <s v="Married"/>
    <s v="High School"/>
    <s v="High School"/>
    <s v="Management"/>
    <s v="5-10 Miles"/>
    <x v="0"/>
    <x v="0"/>
    <n v="58"/>
    <n v="58"/>
  </r>
  <r>
    <n v="17230"/>
    <s v="M"/>
    <s v="Male"/>
    <n v="80000"/>
    <s v="80000"/>
    <n v="5329"/>
    <x v="286"/>
    <x v="9"/>
    <x v="1"/>
    <n v="1814"/>
    <n v="3515"/>
    <n v="65.959842371927195"/>
    <s v="M"/>
    <s v="Married"/>
    <s v="Bachelors"/>
    <s v="Bachelors"/>
    <s v="Professional"/>
    <s v="10+ Miles"/>
    <x v="1"/>
    <x v="2"/>
    <n v="30"/>
    <n v="30"/>
  </r>
  <r>
    <n v="13082"/>
    <s v="M"/>
    <s v="Male"/>
    <n v="130000"/>
    <s v="130000"/>
    <n v="5225"/>
    <x v="169"/>
    <x v="3"/>
    <x v="0"/>
    <n v="1746"/>
    <n v="3479"/>
    <n v="66.58373205741627"/>
    <s v="S"/>
    <s v="Single"/>
    <s v="Graduate Degree"/>
    <s v="Graduate Degree"/>
    <s v="Management"/>
    <s v="2-5 Miles"/>
    <x v="1"/>
    <x v="0"/>
    <n v="48"/>
    <n v="48"/>
  </r>
  <r>
    <n v="22518"/>
    <s v="F"/>
    <s v="Female"/>
    <n v="30000"/>
    <s v="30000"/>
    <n v="4585"/>
    <x v="287"/>
    <x v="1"/>
    <x v="0"/>
    <n v="1205"/>
    <n v="3380"/>
    <n v="73.718647764449301"/>
    <s v="S"/>
    <s v="Single"/>
    <s v="Partial College"/>
    <s v="Partial College"/>
    <s v="Clerical"/>
    <s v="0-1 Miles"/>
    <x v="0"/>
    <x v="0"/>
    <n v="27"/>
    <n v="27"/>
  </r>
  <r>
    <n v="13687"/>
    <s v="M"/>
    <s v="Male"/>
    <n v="40000"/>
    <s v="40000"/>
    <n v="4071"/>
    <x v="288"/>
    <x v="3"/>
    <x v="1"/>
    <n v="1517"/>
    <n v="2554"/>
    <n v="62.736428395971508"/>
    <s v="M"/>
    <s v="Married"/>
    <s v="Bachelors"/>
    <s v="Bachelors"/>
    <s v="Skilled Manual"/>
    <s v="0-1 Miles"/>
    <x v="0"/>
    <x v="5"/>
    <n v="33"/>
    <n v="33"/>
  </r>
  <r>
    <n v="23571"/>
    <s v="F"/>
    <s v="Female"/>
    <n v="40000"/>
    <s v="40000"/>
    <n v="4007"/>
    <x v="199"/>
    <x v="9"/>
    <x v="0"/>
    <n v="1936"/>
    <n v="2071"/>
    <n v="51.684552033940598"/>
    <s v="M"/>
    <s v="Married"/>
    <s v="Bachelors"/>
    <s v="Bachelors"/>
    <s v="Management"/>
    <s v="0-1 Miles"/>
    <x v="1"/>
    <x v="2"/>
    <n v="66"/>
    <n v="66"/>
  </r>
  <r>
    <n v="19305"/>
    <s v="F"/>
    <s v="Female"/>
    <n v="10000"/>
    <s v="10000"/>
    <n v="4078"/>
    <x v="289"/>
    <x v="0"/>
    <x v="0"/>
    <n v="1755"/>
    <n v="2323"/>
    <n v="56.964198136341352"/>
    <s v="S"/>
    <s v="Single"/>
    <s v="High School"/>
    <s v="High School"/>
    <s v="Manual"/>
    <s v="0-1 Miles"/>
    <x v="0"/>
    <x v="4"/>
    <n v="38"/>
    <n v="38"/>
  </r>
  <r>
    <n v="22636"/>
    <s v="F"/>
    <s v="Female"/>
    <n v="40000"/>
    <s v="40000"/>
    <n v="4664"/>
    <x v="290"/>
    <x v="2"/>
    <x v="1"/>
    <n v="1556"/>
    <n v="3108"/>
    <n v="66.63807890222985"/>
    <s v="S"/>
    <s v="Single"/>
    <s v="Bachelors"/>
    <s v="Bachelors"/>
    <s v="Clerical"/>
    <s v="0-1 Miles"/>
    <x v="0"/>
    <x v="0"/>
    <n v="38"/>
    <n v="38"/>
  </r>
  <r>
    <n v="17310"/>
    <s v="M"/>
    <s v="Male"/>
    <n v="60000"/>
    <s v="60000"/>
    <n v="5082"/>
    <x v="122"/>
    <x v="9"/>
    <x v="1"/>
    <n v="1419"/>
    <n v="3663"/>
    <n v="72.077922077922068"/>
    <s v="M"/>
    <s v="Married"/>
    <s v="Partial College"/>
    <s v="Partial College"/>
    <s v="Skilled Manual"/>
    <s v="0-1 Miles"/>
    <x v="1"/>
    <x v="0"/>
    <n v="45"/>
    <n v="45"/>
  </r>
  <r>
    <n v="12133"/>
    <s v="F"/>
    <s v="Female"/>
    <n v="130000"/>
    <s v="130000"/>
    <n v="5253"/>
    <x v="291"/>
    <x v="8"/>
    <x v="1"/>
    <n v="1958"/>
    <n v="3295"/>
    <n v="62.726061298305737"/>
    <s v="M"/>
    <s v="Married"/>
    <s v="Partial College_x000c_"/>
    <s v="Partial College"/>
    <s v="Professional"/>
    <s v="5-10 Miles"/>
    <x v="0"/>
    <x v="2"/>
    <n v="50"/>
    <n v="50"/>
  </r>
  <r>
    <n v="25918"/>
    <s v="F"/>
    <s v="Female"/>
    <n v="30000"/>
    <s v="30000"/>
    <n v="4245"/>
    <x v="141"/>
    <x v="8"/>
    <x v="0"/>
    <n v="993"/>
    <n v="3252"/>
    <n v="76.60777385159011"/>
    <s v="S"/>
    <s v="Single"/>
    <s v="Partial College"/>
    <s v="Partial College"/>
    <s v="Clerical"/>
    <s v="5-10 Miles"/>
    <x v="1"/>
    <x v="5"/>
    <n v="60"/>
    <n v="60"/>
  </r>
  <r>
    <n v="25752"/>
    <s v="F"/>
    <s v="Female"/>
    <n v="20000"/>
    <s v="20000"/>
    <n v="5101"/>
    <x v="292"/>
    <x v="3"/>
    <x v="1"/>
    <n v="1378"/>
    <n v="3723"/>
    <n v="72.985689080572442"/>
    <s v="S"/>
    <s v="Single"/>
    <s v="Partial College_x000c_"/>
    <s v="Partial College"/>
    <s v="Manual"/>
    <s v="0-1 Miles"/>
    <x v="0"/>
    <x v="1"/>
    <n v="53"/>
    <n v="53"/>
  </r>
  <r>
    <n v="17324"/>
    <s v="F"/>
    <s v="Female"/>
    <n v="100000"/>
    <s v="100000"/>
    <n v="3746"/>
    <x v="240"/>
    <x v="8"/>
    <x v="0"/>
    <n v="1763"/>
    <n v="1983"/>
    <n v="52.93646556326749"/>
    <s v="M"/>
    <s v="Married"/>
    <s v="Bachelors"/>
    <s v="Bachelors"/>
    <s v="Professional"/>
    <s v="10+ Miles"/>
    <x v="1"/>
    <x v="0"/>
    <n v="46"/>
    <n v="46"/>
  </r>
  <r>
    <n v="22918"/>
    <s v="M"/>
    <s v="Male"/>
    <n v="80000"/>
    <s v="80000"/>
    <n v="3841"/>
    <x v="293"/>
    <x v="6"/>
    <x v="0"/>
    <n v="1694"/>
    <n v="2147"/>
    <n v="55.896901848476958"/>
    <s v="S"/>
    <s v="Single"/>
    <s v="Graduate Degree"/>
    <s v="Graduate Degree"/>
    <s v="Management"/>
    <s v="0-1 Miles"/>
    <x v="1"/>
    <x v="4"/>
    <n v="50"/>
    <n v="50"/>
  </r>
  <r>
    <n v="12510"/>
    <s v="M"/>
    <s v="Male"/>
    <n v="40000"/>
    <s v="40000"/>
    <n v="3401"/>
    <x v="294"/>
    <x v="0"/>
    <x v="0"/>
    <n v="1274"/>
    <n v="2127"/>
    <n v="62.54042928550426"/>
    <s v="M"/>
    <s v="Married"/>
    <s v="Bachelors"/>
    <s v="Bachelors"/>
    <s v="Skilled Manual"/>
    <s v="0-1 Miles"/>
    <x v="0"/>
    <x v="5"/>
    <n v="43"/>
    <n v="43"/>
  </r>
  <r>
    <n v="25512"/>
    <s v="M"/>
    <s v="Male"/>
    <n v="20000"/>
    <s v="20000"/>
    <n v="4517"/>
    <x v="217"/>
    <x v="9"/>
    <x v="1"/>
    <n v="1460"/>
    <n v="3057"/>
    <n v="67.677662165153862"/>
    <s v="S"/>
    <s v="Single"/>
    <s v="High School"/>
    <s v="High School"/>
    <s v="Manual"/>
    <s v="2-5 Miles"/>
    <x v="0"/>
    <x v="4"/>
    <n v="30"/>
    <n v="30"/>
  </r>
  <r>
    <n v="16179"/>
    <s v="F"/>
    <s v="Female"/>
    <n v="80000"/>
    <s v="80000"/>
    <n v="4458"/>
    <x v="38"/>
    <x v="1"/>
    <x v="1"/>
    <n v="1222"/>
    <n v="3236"/>
    <n v="72.588604755495737"/>
    <s v="S"/>
    <s v="Single"/>
    <s v="Bachelors"/>
    <s v="Bachelors"/>
    <s v="Professional"/>
    <s v="1-2 Miles"/>
    <x v="1"/>
    <x v="5"/>
    <n v="38"/>
    <n v="38"/>
  </r>
  <r>
    <n v="15628"/>
    <s v="F"/>
    <s v="Female"/>
    <n v="40000"/>
    <s v="40000"/>
    <n v="3654"/>
    <x v="295"/>
    <x v="6"/>
    <x v="1"/>
    <n v="2028"/>
    <n v="1626"/>
    <n v="44.499178981937604"/>
    <s v="M"/>
    <s v="Married"/>
    <s v="Bachelors"/>
    <s v="Bachelors"/>
    <s v="Skilled Manual"/>
    <s v="0-1 Miles"/>
    <x v="0"/>
    <x v="2"/>
    <n v="89"/>
    <n v="89"/>
  </r>
  <r>
    <n v="20977"/>
    <s v="M"/>
    <s v="Male"/>
    <n v="20000"/>
    <s v="20000"/>
    <n v="3855"/>
    <x v="64"/>
    <x v="6"/>
    <x v="0"/>
    <n v="1567"/>
    <n v="2288"/>
    <n v="59.351491569390404"/>
    <s v="M"/>
    <s v="Married"/>
    <s v="Bachelors"/>
    <s v="Bachelors"/>
    <s v="Clerical"/>
    <s v="0-1 Miles"/>
    <x v="0"/>
    <x v="4"/>
    <n v="64"/>
    <n v="64"/>
  </r>
  <r>
    <n v="18140"/>
    <s v="M"/>
    <s v="Male"/>
    <n v="130000"/>
    <s v="130000"/>
    <n v="5113"/>
    <x v="201"/>
    <x v="0"/>
    <x v="1"/>
    <n v="1218"/>
    <n v="3895"/>
    <n v="76.178368863680817"/>
    <s v="M"/>
    <s v="Married"/>
    <s v="Partial College"/>
    <s v="Partial College"/>
    <s v="Professional"/>
    <s v="5-10 Miles"/>
    <x v="0"/>
    <x v="3"/>
    <n v="51"/>
    <n v="51"/>
  </r>
  <r>
    <n v="20417"/>
    <s v="M"/>
    <s v="Male"/>
    <n v="30000"/>
    <s v="30000"/>
    <n v="5189"/>
    <x v="274"/>
    <x v="2"/>
    <x v="1"/>
    <n v="1576"/>
    <n v="3613"/>
    <n v="69.628059356330695"/>
    <s v="M"/>
    <s v="Married"/>
    <s v="Partial College"/>
    <s v="Partial College"/>
    <s v="Clerical"/>
    <s v="5-10 Miles"/>
    <x v="1"/>
    <x v="5"/>
    <n v="56"/>
    <n v="56"/>
  </r>
  <r>
    <n v="18267"/>
    <s v="M"/>
    <s v="Male"/>
    <n v="60000"/>
    <s v="60000"/>
    <n v="3408"/>
    <x v="268"/>
    <x v="9"/>
    <x v="0"/>
    <n v="1887"/>
    <n v="1521"/>
    <n v="44.630281690140841"/>
    <s v="M"/>
    <s v="Married"/>
    <s v="Bachelors"/>
    <s v="Bachelors"/>
    <s v="Professional"/>
    <s v="5-10 Miles"/>
    <x v="1"/>
    <x v="1"/>
    <n v="43"/>
    <n v="43"/>
  </r>
  <r>
    <n v="13620"/>
    <s v="M"/>
    <s v="Male"/>
    <n v="70000"/>
    <s v="70000"/>
    <n v="4452"/>
    <x v="296"/>
    <x v="5"/>
    <x v="0"/>
    <n v="1316"/>
    <n v="3136"/>
    <n v="70.440251572327043"/>
    <s v="S"/>
    <s v="Single"/>
    <s v="Bachelors"/>
    <s v="Bachelors"/>
    <s v="Professional"/>
    <s v="10+ Miles"/>
    <x v="1"/>
    <x v="0"/>
    <n v="30"/>
    <n v="30"/>
  </r>
  <r>
    <n v="22974"/>
    <s v="F"/>
    <s v="Female"/>
    <n v="30000"/>
    <s v="30000"/>
    <n v="4538"/>
    <x v="7"/>
    <x v="4"/>
    <x v="1"/>
    <n v="1919"/>
    <n v="2619"/>
    <n v="57.712648743940065"/>
    <s v="M"/>
    <s v="Married"/>
    <s v="Partial College"/>
    <s v="Partial College"/>
    <s v="Clerical"/>
    <s v="5-10 Miles"/>
    <x v="1"/>
    <x v="2"/>
    <n v="69"/>
    <n v="69"/>
  </r>
  <r>
    <n v="13586"/>
    <s v="M"/>
    <s v="Male"/>
    <n v="80000"/>
    <s v="80000"/>
    <n v="3902"/>
    <x v="41"/>
    <x v="1"/>
    <x v="0"/>
    <n v="1951"/>
    <n v="1951"/>
    <n v="50"/>
    <s v="M"/>
    <s v="Married"/>
    <s v="Partial College"/>
    <s v="Partial College"/>
    <s v="Professional"/>
    <s v="10+ Miles"/>
    <x v="0"/>
    <x v="0"/>
    <n v="53"/>
    <n v="53"/>
  </r>
  <r>
    <n v="17978"/>
    <s v="M"/>
    <s v="Male"/>
    <n v="40000"/>
    <s v="40000"/>
    <n v="5217"/>
    <x v="38"/>
    <x v="9"/>
    <x v="0"/>
    <n v="1824"/>
    <n v="3393"/>
    <n v="65.037377803335247"/>
    <s v="M"/>
    <s v="Married"/>
    <s v="Graduate Degree"/>
    <s v="Graduate Degree"/>
    <s v="Clerical"/>
    <s v="0-1 Miles"/>
    <x v="0"/>
    <x v="0"/>
    <n v="37"/>
    <n v="37"/>
  </r>
  <r>
    <n v="12581"/>
    <s v="F"/>
    <s v="Female"/>
    <n v="10000"/>
    <s v="10000"/>
    <n v="5342"/>
    <x v="297"/>
    <x v="1"/>
    <x v="0"/>
    <n v="1299"/>
    <n v="4043"/>
    <n v="75.683264694870829"/>
    <s v="S"/>
    <s v="Single"/>
    <s v="Partial College"/>
    <s v="Partial College"/>
    <s v="Manual"/>
    <s v="0-1 Miles"/>
    <x v="1"/>
    <x v="5"/>
    <n v="28"/>
    <n v="28"/>
  </r>
  <r>
    <n v="18018"/>
    <s v="M"/>
    <s v="Male"/>
    <n v="30000"/>
    <s v="30000"/>
    <n v="4931"/>
    <x v="298"/>
    <x v="1"/>
    <x v="0"/>
    <n v="1855"/>
    <n v="3076"/>
    <n v="62.380855810180492"/>
    <s v="S"/>
    <s v="Single"/>
    <s v="Partial College"/>
    <s v="Partial College"/>
    <s v="Clerical"/>
    <s v="0-1 Miles"/>
    <x v="0"/>
    <x v="2"/>
    <n v="43"/>
    <n v="43"/>
  </r>
  <r>
    <n v="28957"/>
    <s v="F"/>
    <s v="Female"/>
    <n v="120000"/>
    <s v="120000"/>
    <n v="3956"/>
    <x v="41"/>
    <x v="3"/>
    <x v="1"/>
    <n v="1914"/>
    <n v="2042"/>
    <n v="51.617795753286146"/>
    <s v="S"/>
    <s v="Single"/>
    <s v="Partial High School"/>
    <s v="Partial High School"/>
    <s v="Professional"/>
    <s v="10+ Miles"/>
    <x v="1"/>
    <x v="4"/>
    <n v="34"/>
    <n v="34"/>
  </r>
  <r>
    <n v="13690"/>
    <s v="F"/>
    <s v="Female"/>
    <n v="20000"/>
    <s v="20000"/>
    <n v="5412"/>
    <x v="299"/>
    <x v="2"/>
    <x v="1"/>
    <n v="1637"/>
    <n v="3775"/>
    <n v="69.752402069475238"/>
    <s v="S"/>
    <s v="Single"/>
    <s v="Partial High School"/>
    <s v="Partial High School"/>
    <s v="Manual"/>
    <s v="1-2 Miles"/>
    <x v="0"/>
    <x v="0"/>
    <n v="34"/>
    <n v="34"/>
  </r>
  <r>
    <n v="12568"/>
    <s v="F"/>
    <s v="Female"/>
    <n v="30000"/>
    <s v="30000"/>
    <n v="4035"/>
    <x v="160"/>
    <x v="6"/>
    <x v="1"/>
    <n v="1364"/>
    <n v="2671"/>
    <n v="66.195786864931847"/>
    <s v="M"/>
    <s v="Married"/>
    <s v="Bachelors"/>
    <s v="Bachelors"/>
    <s v="Clerical"/>
    <s v="0-1 Miles"/>
    <x v="0"/>
    <x v="0"/>
    <n v="64"/>
    <n v="64"/>
  </r>
  <r>
    <n v="13122"/>
    <s v="F"/>
    <s v="Female"/>
    <n v="80000"/>
    <s v="80000"/>
    <n v="4797"/>
    <x v="300"/>
    <x v="1"/>
    <x v="0"/>
    <n v="1671"/>
    <n v="3126"/>
    <n v="65.165728580362725"/>
    <s v="D"/>
    <s v="Divorced"/>
    <s v="Bachelors"/>
    <s v="Bachelors"/>
    <s v="Professional"/>
    <s v="1-2 Miles"/>
    <x v="1"/>
    <x v="2"/>
    <n v="41"/>
    <n v="41"/>
  </r>
  <r>
    <n v="21184"/>
    <s v="M"/>
    <s v="Male"/>
    <n v="70000"/>
    <s v="70000"/>
    <n v="5405"/>
    <x v="301"/>
    <x v="2"/>
    <x v="0"/>
    <n v="1375"/>
    <n v="4030"/>
    <n v="74.560592044403336"/>
    <s v="S"/>
    <s v="Single"/>
    <s v="Bachelors"/>
    <s v="Bachelors"/>
    <s v="Professional"/>
    <s v="5-10 Miles"/>
    <x v="1"/>
    <x v="5"/>
    <n v="38"/>
    <n v="38"/>
  </r>
  <r>
    <n v="26150"/>
    <s v="F"/>
    <s v="Female"/>
    <n v="70000"/>
    <s v="70000"/>
    <n v="4446"/>
    <x v="302"/>
    <x v="2"/>
    <x v="1"/>
    <n v="1947"/>
    <n v="2499"/>
    <n v="56.207827260458842"/>
    <s v="S"/>
    <s v="Single"/>
    <s v="Bachelors"/>
    <s v="Bachelors"/>
    <s v="Professional"/>
    <s v="0-1 Miles"/>
    <x v="1"/>
    <x v="1"/>
    <n v="41"/>
    <n v="41"/>
  </r>
  <r>
    <n v="24151"/>
    <s v="M"/>
    <s v="Male"/>
    <n v="20000"/>
    <s v="20000"/>
    <n v="3728"/>
    <x v="303"/>
    <x v="6"/>
    <x v="1"/>
    <n v="1460"/>
    <n v="2268"/>
    <n v="60.836909871244636"/>
    <s v="S"/>
    <s v="Single"/>
    <s v="Bachelors"/>
    <s v="Bachelors"/>
    <s v="Clerical"/>
    <s v="0-1 Miles"/>
    <x v="0"/>
    <x v="0"/>
    <n v="51"/>
    <n v="51"/>
  </r>
  <r>
    <n v="23962"/>
    <s v="F"/>
    <s v="Female"/>
    <n v="10000"/>
    <s v="10000"/>
    <n v="3637"/>
    <x v="144"/>
    <x v="6"/>
    <x v="0"/>
    <n v="1854"/>
    <n v="1783"/>
    <n v="49.023920813857572"/>
    <s v="M"/>
    <s v="Married"/>
    <s v="Partial High School"/>
    <s v="Partial High School"/>
    <s v="Manual"/>
    <s v="1-2 Miles"/>
    <x v="0"/>
    <x v="4"/>
    <n v="32"/>
    <n v="32"/>
  </r>
  <r>
    <n v="17793"/>
    <s v="F"/>
    <s v="Female"/>
    <n v="40000"/>
    <s v="40000"/>
    <n v="3636"/>
    <x v="179"/>
    <x v="9"/>
    <x v="1"/>
    <n v="1717"/>
    <n v="1919"/>
    <n v="52.777777777777779"/>
    <s v="M"/>
    <s v="Married"/>
    <s v="Bachelors"/>
    <s v="Bachelors"/>
    <s v="Clerical"/>
    <s v="0-1 Miles"/>
    <x v="0"/>
    <x v="5"/>
    <n v="38"/>
    <n v="38"/>
  </r>
  <r>
    <n v="14926"/>
    <s v="M"/>
    <s v="Male"/>
    <n v="30000"/>
    <s v="30000"/>
    <n v="4323"/>
    <x v="304"/>
    <x v="8"/>
    <x v="1"/>
    <n v="1453"/>
    <n v="2870"/>
    <n v="66.389081656257233"/>
    <s v="M"/>
    <s v="Married"/>
    <s v="Bachelors"/>
    <s v="Bachelors"/>
    <s v="Clerical"/>
    <s v="0-1 Miles"/>
    <x v="0"/>
    <x v="4"/>
    <n v="38"/>
    <n v="38"/>
  </r>
  <r>
    <n v="16163"/>
    <s v="M"/>
    <s v="Male"/>
    <n v="60000"/>
    <s v="60000"/>
    <n v="3800"/>
    <x v="230"/>
    <x v="9"/>
    <x v="1"/>
    <n v="1344"/>
    <n v="2456"/>
    <n v="64.631578947368411"/>
    <s v="S"/>
    <s v="Single"/>
    <s v="Bachelors"/>
    <s v="Bachelors"/>
    <s v="Professional"/>
    <s v="2-5 Miles"/>
    <x v="1"/>
    <x v="5"/>
    <n v="38"/>
    <n v="38"/>
  </r>
  <r>
    <n v="21365"/>
    <s v="F"/>
    <s v="Female"/>
    <n v="10000"/>
    <s v="10000"/>
    <n v="4400"/>
    <x v="305"/>
    <x v="3"/>
    <x v="0"/>
    <n v="1946"/>
    <n v="2454"/>
    <n v="55.772727272727273"/>
    <s v="M"/>
    <s v="Married"/>
    <s v="Partial High School"/>
    <s v="Partial High School"/>
    <s v="Clerical"/>
    <s v="5-10 Miles"/>
    <x v="1"/>
    <x v="2"/>
    <n v="58"/>
    <n v="58"/>
  </r>
  <r>
    <n v="27771"/>
    <s v="M"/>
    <s v="Male"/>
    <n v="30000"/>
    <s v="30000"/>
    <n v="3767"/>
    <x v="306"/>
    <x v="1"/>
    <x v="1"/>
    <n v="976"/>
    <n v="2791"/>
    <n v="74.090788425803026"/>
    <s v="S"/>
    <s v="Single"/>
    <s v="Bachelors"/>
    <s v="Bachelors"/>
    <s v="Clerical"/>
    <s v="1-2 Miles"/>
    <x v="0"/>
    <x v="4"/>
    <n v="39"/>
    <n v="39"/>
  </r>
  <r>
    <n v="26167"/>
    <s v="F"/>
    <s v="Female"/>
    <n v="40000"/>
    <s v="40000"/>
    <n v="4636"/>
    <x v="202"/>
    <x v="1"/>
    <x v="1"/>
    <n v="1903"/>
    <n v="2733"/>
    <n v="58.951682484900779"/>
    <s v="S"/>
    <s v="Single"/>
    <s v="Bachelors"/>
    <s v="Bachelors"/>
    <s v="Management"/>
    <s v="5-10 Miles"/>
    <x v="1"/>
    <x v="3"/>
    <n v="53"/>
    <n v="53"/>
  </r>
  <r>
    <n v="25792"/>
    <s v="F"/>
    <s v="Female"/>
    <n v="110000"/>
    <s v="110000"/>
    <n v="4479"/>
    <x v="27"/>
    <x v="6"/>
    <x v="1"/>
    <n v="913"/>
    <n v="3566"/>
    <n v="79.615985711096229"/>
    <s v="S"/>
    <s v="Single"/>
    <s v="Bachelors_x000c_"/>
    <s v="Bachelors"/>
    <s v="Management"/>
    <s v="10+ Miles"/>
    <x v="0"/>
    <x v="5"/>
    <n v="53"/>
    <n v="53"/>
  </r>
  <r>
    <n v="11555"/>
    <s v="F"/>
    <s v="Female"/>
    <n v="40000"/>
    <s v="40000"/>
    <n v="5048"/>
    <x v="307"/>
    <x v="4"/>
    <x v="1"/>
    <n v="1181"/>
    <n v="3867"/>
    <n v="76.604595879556257"/>
    <s v="M"/>
    <s v="Married"/>
    <s v="Bachelors"/>
    <s v="Bachelors"/>
    <s v="Clerical"/>
    <s v="0-1 Miles"/>
    <x v="0"/>
    <x v="1"/>
    <n v="80"/>
    <n v="80"/>
  </r>
  <r>
    <n v="22381"/>
    <s v="M"/>
    <s v="Male"/>
    <n v="10000"/>
    <s v="10000"/>
    <n v="4100"/>
    <x v="308"/>
    <x v="7"/>
    <x v="1"/>
    <n v="954"/>
    <n v="3146"/>
    <n v="76.731707317073173"/>
    <s v="M"/>
    <s v="Married"/>
    <s v="Graduate Degree"/>
    <s v="Graduate Degree"/>
    <s v="Manual"/>
    <s v="0-1 Miles"/>
    <x v="0"/>
    <x v="0"/>
    <n v="44"/>
    <n v="44"/>
  </r>
  <r>
    <n v="17882"/>
    <s v="M"/>
    <s v="Male"/>
    <n v="20000"/>
    <s v="20000"/>
    <n v="4582"/>
    <x v="44"/>
    <x v="9"/>
    <x v="1"/>
    <n v="1737"/>
    <n v="2845"/>
    <n v="62.090790048013965"/>
    <s v="M"/>
    <s v="Married"/>
    <s v="Graduate Degree"/>
    <s v="Graduate Degree"/>
    <s v="Clerical"/>
    <s v="0-1 Miles"/>
    <x v="0"/>
    <x v="2"/>
    <n v="44"/>
    <n v="44"/>
  </r>
  <r>
    <n v="22174"/>
    <s v="M"/>
    <s v="Male"/>
    <n v="30000"/>
    <s v="30000"/>
    <n v="3969"/>
    <x v="204"/>
    <x v="1"/>
    <x v="1"/>
    <n v="1616"/>
    <n v="2353"/>
    <n v="59.284454522549758"/>
    <s v="M"/>
    <s v="Married"/>
    <s v="High School"/>
    <s v="High School"/>
    <s v="Skilled Manual"/>
    <s v="5-10 Miles"/>
    <x v="1"/>
    <x v="0"/>
    <n v="54"/>
    <n v="54"/>
  </r>
  <r>
    <n v="22439"/>
    <s v="F"/>
    <s v="Female"/>
    <n v="30000"/>
    <s v="30000"/>
    <n v="4212"/>
    <x v="309"/>
    <x v="0"/>
    <x v="1"/>
    <n v="1787"/>
    <n v="2425"/>
    <n v="57.573599240265906"/>
    <s v="M"/>
    <s v="Married"/>
    <s v="Bachelors"/>
    <s v="Bachelors"/>
    <s v="Clerical"/>
    <s v="0-1 Miles"/>
    <x v="0"/>
    <x v="0"/>
    <n v="37"/>
    <n v="37"/>
  </r>
  <r>
    <n v="18012"/>
    <s v="F"/>
    <s v="Female"/>
    <n v="40000"/>
    <s v="40000"/>
    <n v="3656"/>
    <x v="222"/>
    <x v="7"/>
    <x v="0"/>
    <n v="1032"/>
    <n v="2624"/>
    <n v="71.772428884026269"/>
    <s v="M"/>
    <s v="Married"/>
    <s v="Bachelors"/>
    <s v="Bachelors"/>
    <s v="Skilled Manual"/>
    <s v="0-1 Miles"/>
    <x v="0"/>
    <x v="5"/>
    <n v="41"/>
    <n v="41"/>
  </r>
  <r>
    <n v="27582"/>
    <s v="F"/>
    <s v="Female"/>
    <n v="90000"/>
    <s v="90000"/>
    <n v="5260"/>
    <x v="30"/>
    <x v="8"/>
    <x v="0"/>
    <n v="1881"/>
    <n v="3379"/>
    <n v="64.239543726235738"/>
    <s v="S"/>
    <s v="Single"/>
    <s v="Bachelors"/>
    <s v="Bachelors"/>
    <s v="Professional"/>
    <s v="0-1 Miles"/>
    <x v="1"/>
    <x v="2"/>
    <n v="36"/>
    <n v="36"/>
  </r>
  <r>
    <n v="12744"/>
    <s v="F"/>
    <s v="Female"/>
    <n v="40000"/>
    <s v="40000"/>
    <n v="5315"/>
    <x v="310"/>
    <x v="7"/>
    <x v="0"/>
    <n v="2047"/>
    <n v="3268"/>
    <n v="61.486359360301037"/>
    <s v="S"/>
    <s v="Single"/>
    <s v="Partial College"/>
    <s v="Partial College"/>
    <s v="Clerical"/>
    <s v="0-1 Miles"/>
    <x v="0"/>
    <x v="4"/>
    <n v="33"/>
    <n v="33"/>
  </r>
  <r>
    <n v="22821"/>
    <s v="F"/>
    <s v="Female"/>
    <n v="130000"/>
    <s v="130000"/>
    <n v="3682"/>
    <x v="311"/>
    <x v="2"/>
    <x v="0"/>
    <n v="2013"/>
    <n v="1669"/>
    <n v="45.328625746876696"/>
    <s v="M"/>
    <s v="Married"/>
    <s v="Partial College"/>
    <s v="Partial College"/>
    <s v="Professional"/>
    <s v="0-1 Miles"/>
    <x v="0"/>
    <x v="0"/>
    <n v="52"/>
    <n v="52"/>
  </r>
  <r>
    <n v="20171"/>
    <s v="F"/>
    <s v="Female"/>
    <n v="20000"/>
    <s v="20000"/>
    <n v="4818"/>
    <x v="312"/>
    <x v="5"/>
    <x v="1"/>
    <n v="1430"/>
    <n v="3388"/>
    <n v="70.319634703196343"/>
    <s v="M"/>
    <s v="Married"/>
    <s v="Partial College"/>
    <s v="Partial College"/>
    <s v="Manual"/>
    <s v="0-1 Miles"/>
    <x v="0"/>
    <x v="0"/>
    <n v="46"/>
    <n v="46"/>
  </r>
  <r>
    <n v="11116"/>
    <s v="M"/>
    <s v="Male"/>
    <n v="70000"/>
    <s v="70000"/>
    <n v="4556"/>
    <x v="313"/>
    <x v="2"/>
    <x v="1"/>
    <n v="926"/>
    <n v="3630"/>
    <n v="79.675153643546963"/>
    <s v="M"/>
    <s v="Married"/>
    <s v="Partial College"/>
    <s v="Partial College"/>
    <s v="Skilled Manual"/>
    <s v="5-10 Miles"/>
    <x v="1"/>
    <x v="2"/>
    <n v="43"/>
    <n v="43"/>
  </r>
  <r>
    <n v="20053"/>
    <s v="M"/>
    <s v="Male"/>
    <n v="40000"/>
    <s v="40000"/>
    <n v="4519"/>
    <x v="7"/>
    <x v="4"/>
    <x v="0"/>
    <n v="1124"/>
    <n v="3395"/>
    <n v="75.127240539942463"/>
    <s v="S"/>
    <s v="Single"/>
    <s v="Partial College"/>
    <s v="Partial College"/>
    <s v="Clerical"/>
    <s v="0-1 Miles"/>
    <x v="0"/>
    <x v="5"/>
    <n v="34"/>
    <n v="34"/>
  </r>
  <r>
    <n v="25266"/>
    <s v="F"/>
    <s v="Female"/>
    <n v="30000"/>
    <s v="30000"/>
    <n v="4288"/>
    <x v="157"/>
    <x v="8"/>
    <x v="1"/>
    <n v="1536"/>
    <n v="2752"/>
    <n v="64.179104477611943"/>
    <s v="S"/>
    <s v="Single"/>
    <s v="Partial College"/>
    <s v="Partial College"/>
    <s v="Clerical"/>
    <s v="5-10 Miles"/>
    <x v="1"/>
    <x v="1"/>
    <n v="67"/>
    <n v="67"/>
  </r>
  <r>
    <n v="17960"/>
    <s v="F"/>
    <s v="Female"/>
    <n v="40000"/>
    <s v="40000"/>
    <n v="5259"/>
    <x v="314"/>
    <x v="3"/>
    <x v="0"/>
    <n v="1415"/>
    <n v="3844"/>
    <n v="73.093744057805665"/>
    <s v="M"/>
    <s v="Married"/>
    <s v="Graduate Degree"/>
    <s v="Graduate Degree"/>
    <s v="Clerical"/>
    <s v="0-1 Miles"/>
    <x v="0"/>
    <x v="0"/>
    <n v="35"/>
    <n v="35"/>
  </r>
  <r>
    <n v="13961"/>
    <s v="F"/>
    <s v="Female"/>
    <n v="80000"/>
    <s v="80000"/>
    <n v="5379"/>
    <x v="315"/>
    <x v="7"/>
    <x v="0"/>
    <n v="1081"/>
    <n v="4298"/>
    <n v="79.903327756088487"/>
    <s v="M"/>
    <s v="Married"/>
    <s v="Graduate Degree"/>
    <s v="Graduate Degree"/>
    <s v="Management"/>
    <s v="0-1 Miles"/>
    <x v="1"/>
    <x v="4"/>
    <n v="40"/>
    <n v="40"/>
  </r>
  <r>
    <n v="11897"/>
    <s v="M"/>
    <s v="Male"/>
    <n v="60000"/>
    <s v="60000"/>
    <n v="5281"/>
    <x v="156"/>
    <x v="8"/>
    <x v="1"/>
    <n v="1685"/>
    <n v="3596"/>
    <n v="68.09316417345201"/>
    <s v="D"/>
    <s v="Divorced"/>
    <s v="Bachelors"/>
    <s v="Bachelors"/>
    <s v="Professional"/>
    <s v="0-1 Miles"/>
    <x v="1"/>
    <x v="5"/>
    <n v="37"/>
    <n v="37"/>
  </r>
  <r>
    <n v="11139"/>
    <s v="F"/>
    <s v="Female"/>
    <n v="30000"/>
    <s v="30000"/>
    <n v="3686"/>
    <x v="316"/>
    <x v="6"/>
    <x v="1"/>
    <n v="1840"/>
    <n v="1846"/>
    <n v="50.081389039609334"/>
    <s v="D"/>
    <s v="Divorced"/>
    <s v="Partial College"/>
    <s v="Partial College"/>
    <s v="Clerical"/>
    <s v="5-10 Miles"/>
    <x v="1"/>
    <x v="4"/>
    <n v="67"/>
    <n v="67"/>
  </r>
  <r>
    <n v="11576"/>
    <s v="M"/>
    <s v="Male"/>
    <n v="30000"/>
    <s v="30000"/>
    <n v="3727"/>
    <x v="317"/>
    <x v="5"/>
    <x v="0"/>
    <n v="1057"/>
    <n v="2670"/>
    <n v="71.639388247920579"/>
    <s v="M"/>
    <s v="Married"/>
    <s v="Bachelors"/>
    <s v="Bachelors"/>
    <s v="Skilled Manual"/>
    <s v="0-1 Miles"/>
    <x v="0"/>
    <x v="5"/>
    <n v="41"/>
    <n v="41"/>
  </r>
  <r>
    <n v="19255"/>
    <s v="M"/>
    <s v="Male"/>
    <n v="10000"/>
    <s v="10000"/>
    <n v="4089"/>
    <x v="0"/>
    <x v="8"/>
    <x v="1"/>
    <n v="1456"/>
    <n v="2633"/>
    <n v="64.392271949131825"/>
    <s v="S"/>
    <s v="Single"/>
    <s v="Partial College"/>
    <s v="Partial College"/>
    <s v="Manual"/>
    <s v="0-1 Miles"/>
    <x v="0"/>
    <x v="2"/>
    <n v="51"/>
    <n v="51"/>
  </r>
  <r>
    <n v="18153"/>
    <s v="F"/>
    <s v="Female"/>
    <n v="100000"/>
    <s v="100000"/>
    <n v="3435"/>
    <x v="318"/>
    <x v="9"/>
    <x v="1"/>
    <n v="1584"/>
    <n v="1851"/>
    <n v="53.886462882096062"/>
    <s v="M"/>
    <s v="Married"/>
    <s v="Bachelors"/>
    <s v="Bachelors"/>
    <s v="Management"/>
    <s v="10+ Miles"/>
    <x v="0"/>
    <x v="4"/>
    <m/>
    <n v="43.99900596421471"/>
  </r>
  <r>
    <n v="14547"/>
    <s v="M"/>
    <s v="Male"/>
    <n v="10000"/>
    <s v="10000"/>
    <n v="4156"/>
    <x v="319"/>
    <x v="4"/>
    <x v="1"/>
    <n v="1495"/>
    <n v="2661"/>
    <n v="64.027911453320499"/>
    <s v="M"/>
    <s v="Married"/>
    <s v="Partial College"/>
    <s v="Partial College"/>
    <s v="Manual"/>
    <s v="1-2 Miles"/>
    <x v="0"/>
    <x v="3"/>
    <n v="51"/>
    <n v="51"/>
  </r>
  <r>
    <n v="24901"/>
    <s v="M"/>
    <s v="Male"/>
    <n v="110000"/>
    <s v="110000"/>
    <n v="4429"/>
    <x v="320"/>
    <x v="4"/>
    <x v="1"/>
    <n v="1538"/>
    <n v="2891"/>
    <n v="65.274328290810573"/>
    <s v="S"/>
    <s v="Single"/>
    <s v="Partial College"/>
    <s v="Partial College"/>
    <s v="Management"/>
    <s v="10+ Miles"/>
    <x v="1"/>
    <x v="5"/>
    <n v="32"/>
    <n v="32"/>
  </r>
  <r>
    <n v="27169"/>
    <s v="M"/>
    <s v="Male"/>
    <n v="30000"/>
    <s v="30000"/>
    <n v="4694"/>
    <x v="321"/>
    <x v="5"/>
    <x v="1"/>
    <n v="1625"/>
    <n v="3069"/>
    <n v="65.381337878142304"/>
    <s v="S"/>
    <s v="Single"/>
    <s v="High School"/>
    <s v="High School"/>
    <s v="Manual"/>
    <s v="2-5 Miles"/>
    <x v="0"/>
    <x v="1"/>
    <n v="34"/>
    <n v="34"/>
  </r>
  <r>
    <n v="14805"/>
    <s v="F"/>
    <s v="Female"/>
    <n v="10000"/>
    <s v="10000"/>
    <n v="5160"/>
    <x v="322"/>
    <x v="8"/>
    <x v="1"/>
    <n v="1981"/>
    <n v="3179"/>
    <n v="61.608527131782942"/>
    <s v="S"/>
    <s v="Single"/>
    <s v="Partial High School"/>
    <s v="Partial High School"/>
    <s v="Manual"/>
    <s v="0-1 Miles"/>
    <x v="0"/>
    <x v="0"/>
    <n v="43"/>
    <n v="43"/>
  </r>
  <r>
    <n v="15822"/>
    <s v="M"/>
    <s v="Male"/>
    <n v="40000"/>
    <s v="40000"/>
    <n v="4310"/>
    <x v="28"/>
    <x v="7"/>
    <x v="0"/>
    <n v="811"/>
    <n v="3499"/>
    <n v="81.183294663573093"/>
    <s v="M"/>
    <s v="Married"/>
    <s v="Bachelors"/>
    <s v="Bachelors"/>
    <s v="Management"/>
    <s v="0-1 Miles"/>
    <x v="1"/>
    <x v="2"/>
    <n v="67"/>
    <n v="67"/>
  </r>
  <r>
    <n v="19389"/>
    <s v="M"/>
    <s v="Male"/>
    <n v="30000"/>
    <s v="30000"/>
    <n v="3880"/>
    <x v="208"/>
    <x v="6"/>
    <x v="0"/>
    <n v="1152"/>
    <n v="2728"/>
    <n v="70.309278350515456"/>
    <s v="S"/>
    <s v="Single"/>
    <s v="Partial College"/>
    <s v="Partial College"/>
    <s v="Clerical"/>
    <s v="2-5 Miles"/>
    <x v="0"/>
    <x v="0"/>
    <n v="28"/>
    <n v="28"/>
  </r>
  <r>
    <n v="17048"/>
    <s v="F"/>
    <s v="Female"/>
    <n v="90000"/>
    <s v="90000"/>
    <n v="5462"/>
    <x v="323"/>
    <x v="3"/>
    <x v="1"/>
    <n v="1448"/>
    <n v="4014"/>
    <n v="73.489564262175023"/>
    <s v="S"/>
    <s v="Single"/>
    <s v="Graduate Degree"/>
    <s v="Graduate Degree"/>
    <s v="Management"/>
    <s v="0-1 Miles"/>
    <x v="1"/>
    <x v="0"/>
    <n v="36"/>
    <n v="36"/>
  </r>
  <r>
    <n v="22204"/>
    <s v="M"/>
    <s v="Male"/>
    <n v="110000"/>
    <s v="110000"/>
    <n v="5069"/>
    <x v="215"/>
    <x v="7"/>
    <x v="0"/>
    <n v="1298"/>
    <n v="3771"/>
    <n v="74.39337147366345"/>
    <s v="M"/>
    <s v="Married"/>
    <s v="Bachelors"/>
    <s v="Bachelors"/>
    <s v="Management"/>
    <s v="2-5 Miles"/>
    <x v="1"/>
    <x v="5"/>
    <n v="48"/>
    <n v="48"/>
  </r>
  <r>
    <n v="12718"/>
    <s v="F"/>
    <s v="Female"/>
    <n v="30000"/>
    <s v="30000"/>
    <n v="4423"/>
    <x v="267"/>
    <x v="5"/>
    <x v="0"/>
    <n v="1831"/>
    <n v="2592"/>
    <n v="58.602758308840151"/>
    <s v="S"/>
    <s v="Single"/>
    <s v="Partial College"/>
    <s v="Partial College"/>
    <s v="Clerical"/>
    <s v="2-5 Miles"/>
    <x v="0"/>
    <x v="2"/>
    <n v="31"/>
    <n v="31"/>
  </r>
  <r>
    <n v="15019"/>
    <s v="F"/>
    <s v="Female"/>
    <n v="30000"/>
    <s v="30000"/>
    <n v="3991"/>
    <x v="324"/>
    <x v="9"/>
    <x v="1"/>
    <n v="1537"/>
    <n v="2454"/>
    <n v="61.488348784765719"/>
    <s v="S"/>
    <s v="Single"/>
    <s v="High School"/>
    <s v="High School"/>
    <s v="Skilled Manual"/>
    <s v="5-10 Miles"/>
    <x v="1"/>
    <x v="4"/>
    <n v="55"/>
    <n v="55"/>
  </r>
  <r>
    <n v="28488"/>
    <s v="M"/>
    <s v="Male"/>
    <n v="20000"/>
    <s v="20000"/>
    <n v="4064"/>
    <x v="325"/>
    <x v="4"/>
    <x v="0"/>
    <n v="1190"/>
    <n v="2874"/>
    <n v="70.718503937007867"/>
    <s v="S"/>
    <s v="Single"/>
    <s v="Partial College"/>
    <s v="Partial College"/>
    <s v="Manual"/>
    <s v="0-1 Miles"/>
    <x v="1"/>
    <x v="0"/>
    <n v="28"/>
    <n v="28"/>
  </r>
  <r>
    <n v="21891"/>
    <s v="F"/>
    <s v="Female"/>
    <n v="110000"/>
    <s v="110000"/>
    <n v="3306"/>
    <x v="326"/>
    <x v="3"/>
    <x v="0"/>
    <n v="1526"/>
    <n v="1780"/>
    <n v="53.841500302480341"/>
    <s v="M"/>
    <s v="Married"/>
    <s v="High School"/>
    <s v="High School"/>
    <s v="Management"/>
    <s v="10+ Miles"/>
    <x v="1"/>
    <x v="0"/>
    <n v="34"/>
    <n v="34"/>
  </r>
  <r>
    <n v="27814"/>
    <s v="F"/>
    <s v="Female"/>
    <n v="30000"/>
    <s v="30000"/>
    <n v="3491"/>
    <x v="209"/>
    <x v="4"/>
    <x v="1"/>
    <n v="1385"/>
    <n v="2106"/>
    <n v="60.326553995989684"/>
    <s v="S"/>
    <s v="Single"/>
    <s v="Partial College"/>
    <s v="Partial College"/>
    <s v="Clerical"/>
    <s v="0-1 Miles"/>
    <x v="0"/>
    <x v="2"/>
    <n v="26"/>
    <n v="26"/>
  </r>
  <r>
    <n v="22175"/>
    <s v="F"/>
    <s v="Female"/>
    <n v="30000"/>
    <s v="30000"/>
    <n v="5446"/>
    <x v="327"/>
    <x v="3"/>
    <x v="1"/>
    <n v="1558"/>
    <n v="3888"/>
    <n v="71.391847227322799"/>
    <s v="M"/>
    <s v="Married"/>
    <s v="High School"/>
    <s v="High School"/>
    <s v="Skilled Manual"/>
    <s v="5-10 Miles"/>
    <x v="1"/>
    <x v="5"/>
    <n v="53"/>
    <n v="53"/>
  </r>
  <r>
    <n v="29447"/>
    <s v="F"/>
    <s v="Female"/>
    <n v="10000"/>
    <s v="10000"/>
    <n v="5002"/>
    <x v="328"/>
    <x v="8"/>
    <x v="1"/>
    <n v="1717"/>
    <n v="3285"/>
    <n v="65.673730507796876"/>
    <s v="S"/>
    <s v="Single"/>
    <s v="Bachelors"/>
    <s v="Bachelors"/>
    <s v="Clerical"/>
    <s v="2-5 Miles"/>
    <x v="0"/>
    <x v="1"/>
    <n v="68"/>
    <n v="68"/>
  </r>
  <r>
    <n v="19784"/>
    <s v="F"/>
    <s v="Female"/>
    <n v="80000"/>
    <s v="80000"/>
    <n v="3370"/>
    <x v="329"/>
    <x v="9"/>
    <x v="0"/>
    <n v="1045"/>
    <n v="2325"/>
    <n v="68.991097922848667"/>
    <s v="M"/>
    <s v="Married"/>
    <s v="High School"/>
    <s v="High School"/>
    <s v="Skilled Manual"/>
    <s v="5-10 Miles"/>
    <x v="1"/>
    <x v="0"/>
    <n v="50"/>
    <n v="50"/>
  </r>
  <r>
    <n v="27824"/>
    <s v="F"/>
    <s v="Female"/>
    <n v="30000"/>
    <s v="30000"/>
    <n v="5138"/>
    <x v="114"/>
    <x v="6"/>
    <x v="1"/>
    <n v="1865"/>
    <n v="3273"/>
    <n v="63.701829505644213"/>
    <s v="S"/>
    <s v="Single"/>
    <s v="Partial College"/>
    <s v="Partial College"/>
    <s v="Clerical"/>
    <s v="0-1 Miles"/>
    <x v="0"/>
    <x v="4"/>
    <n v="28"/>
    <n v="28"/>
  </r>
  <r>
    <n v="24093"/>
    <s v="F"/>
    <s v="Female"/>
    <n v="80000"/>
    <s v="80000"/>
    <n v="4740"/>
    <x v="120"/>
    <x v="7"/>
    <x v="1"/>
    <n v="869"/>
    <n v="3871"/>
    <n v="81.666666666666671"/>
    <s v="S"/>
    <s v="Single"/>
    <s v="Graduate Degree"/>
    <s v="Graduate Degree"/>
    <s v="Skilled Manual"/>
    <s v="0-1 Miles"/>
    <x v="0"/>
    <x v="5"/>
    <n v="40"/>
    <n v="40"/>
  </r>
  <r>
    <n v="19618"/>
    <s v="M"/>
    <s v="Male"/>
    <n v="70000"/>
    <s v="70000"/>
    <n v="4707"/>
    <x v="205"/>
    <x v="3"/>
    <x v="0"/>
    <n v="2078"/>
    <n v="2629"/>
    <n v="55.852984916082427"/>
    <s v="M"/>
    <s v="Married"/>
    <s v="Partial College"/>
    <s v="Partial College"/>
    <s v="Skilled Manual"/>
    <s v="0-1 Miles"/>
    <x v="1"/>
    <x v="4"/>
    <n v="44"/>
    <n v="44"/>
  </r>
  <r>
    <n v="21561"/>
    <s v="M"/>
    <s v="Male"/>
    <n v="90000"/>
    <s v="90000"/>
    <n v="5388"/>
    <x v="25"/>
    <x v="4"/>
    <x v="1"/>
    <n v="1233"/>
    <n v="4155"/>
    <n v="77.115812917594653"/>
    <s v="S"/>
    <s v="Single"/>
    <s v="Bachelors"/>
    <s v="Bachelors"/>
    <s v="Professional"/>
    <s v="10+ Miles"/>
    <x v="1"/>
    <x v="5"/>
    <n v="34"/>
    <n v="34"/>
  </r>
  <r>
    <n v="11061"/>
    <s v="M"/>
    <s v="Male"/>
    <n v="70000"/>
    <s v="70000"/>
    <n v="4316"/>
    <x v="112"/>
    <x v="0"/>
    <x v="1"/>
    <n v="1079"/>
    <n v="3237"/>
    <n v="75"/>
    <s v="M"/>
    <s v="Married"/>
    <s v="Partial College"/>
    <s v="Partial College"/>
    <s v="Skilled Manual"/>
    <s v="5-10 Miles"/>
    <x v="1"/>
    <x v="2"/>
    <n v="52"/>
    <n v="52"/>
  </r>
  <r>
    <n v="26651"/>
    <s v="M"/>
    <s v="Male"/>
    <n v="80000"/>
    <s v="80000"/>
    <n v="5207"/>
    <x v="19"/>
    <x v="0"/>
    <x v="0"/>
    <n v="1264"/>
    <n v="3943"/>
    <n v="75.724985596312649"/>
    <s v="S"/>
    <s v="Single"/>
    <s v="Graduate Degree"/>
    <s v="Graduate Degree"/>
    <s v="Management"/>
    <s v="0-1 Miles"/>
    <x v="1"/>
    <x v="4"/>
    <n v="36"/>
    <n v="36"/>
  </r>
  <r>
    <n v="21108"/>
    <s v="F"/>
    <s v="Female"/>
    <n v="40000"/>
    <s v="40000"/>
    <n v="4112"/>
    <x v="330"/>
    <x v="7"/>
    <x v="1"/>
    <n v="1403"/>
    <n v="2709"/>
    <n v="65.880350194552534"/>
    <s v="M"/>
    <s v="Married"/>
    <s v="Bachelors"/>
    <s v="Bachelors"/>
    <s v="Skilled Manual"/>
    <s v="0-1 Miles"/>
    <x v="0"/>
    <x v="3"/>
    <n v="43"/>
    <n v="43"/>
  </r>
  <r>
    <n v="12731"/>
    <s v="M"/>
    <s v="Male"/>
    <n v="30000"/>
    <s v="30000"/>
    <n v="4164"/>
    <x v="331"/>
    <x v="4"/>
    <x v="0"/>
    <n v="940"/>
    <n v="3224"/>
    <n v="77.425552353506248"/>
    <s v="S"/>
    <s v="Single"/>
    <s v="High School"/>
    <s v="High School"/>
    <s v="Manual"/>
    <s v="1-2 Miles"/>
    <x v="0"/>
    <x v="5"/>
    <n v="32"/>
    <n v="32"/>
  </r>
  <r>
    <n v="25307"/>
    <s v="F"/>
    <s v="Female"/>
    <n v="40000"/>
    <s v="40000"/>
    <n v="3879"/>
    <x v="332"/>
    <x v="3"/>
    <x v="0"/>
    <n v="888"/>
    <n v="2991"/>
    <n v="77.10750193348801"/>
    <s v="M"/>
    <s v="Married"/>
    <s v="Bachelors"/>
    <s v="Bachelors"/>
    <s v="Skilled Manual"/>
    <s v="1-2 Miles"/>
    <x v="0"/>
    <x v="1"/>
    <n v="32"/>
    <n v="32"/>
  </r>
  <r>
    <n v="14278"/>
    <s v="F"/>
    <s v="Female"/>
    <n v="130000"/>
    <s v="130000"/>
    <n v="4714"/>
    <x v="55"/>
    <x v="8"/>
    <x v="1"/>
    <n v="1158"/>
    <n v="3556"/>
    <n v="75.43487484089944"/>
    <s v="M"/>
    <s v="Married"/>
    <s v="Graduate Degree"/>
    <s v="Graduate Degree"/>
    <s v="Management"/>
    <s v="10+ Miles"/>
    <x v="1"/>
    <x v="0"/>
    <n v="48"/>
    <n v="48"/>
  </r>
  <r>
    <n v="20711"/>
    <s v="F"/>
    <s v="Female"/>
    <n v="40000"/>
    <s v="40000"/>
    <n v="5232"/>
    <x v="46"/>
    <x v="4"/>
    <x v="0"/>
    <n v="1008"/>
    <n v="4224"/>
    <n v="80.733944954128447"/>
    <s v="M"/>
    <s v="Married"/>
    <s v="Bachelors"/>
    <s v="Bachelors"/>
    <s v="Skilled Manual"/>
    <s v="1-2 Miles"/>
    <x v="0"/>
    <x v="2"/>
    <n v="32"/>
    <n v="32"/>
  </r>
  <r>
    <n v="11383"/>
    <s v="F"/>
    <s v="Female"/>
    <n v="30000"/>
    <s v="30000"/>
    <n v="5395"/>
    <x v="178"/>
    <x v="9"/>
    <x v="0"/>
    <n v="1088"/>
    <n v="4307"/>
    <n v="79.833178869323447"/>
    <s v="M"/>
    <s v="Married"/>
    <s v="Graduate Degree"/>
    <s v="Graduate Degree"/>
    <s v="Clerical"/>
    <s v="0-1 Miles"/>
    <x v="0"/>
    <x v="0"/>
    <n v="46"/>
    <n v="46"/>
  </r>
  <r>
    <n v="12497"/>
    <s v="F"/>
    <s v="Female"/>
    <n v="40000"/>
    <s v="40000"/>
    <n v="5388"/>
    <x v="333"/>
    <x v="9"/>
    <x v="1"/>
    <n v="1415"/>
    <n v="3973"/>
    <n v="73.737936154417227"/>
    <s v="M"/>
    <s v="Married"/>
    <s v="Bachelors"/>
    <s v="Bachelors"/>
    <s v="Skilled Manual"/>
    <s v="0-1 Miles"/>
    <x v="0"/>
    <x v="0"/>
    <n v="42"/>
    <n v="42"/>
  </r>
  <r>
    <n v="16559"/>
    <s v="F"/>
    <s v="Female"/>
    <n v="10000"/>
    <s v="10000"/>
    <n v="4233"/>
    <x v="116"/>
    <x v="8"/>
    <x v="0"/>
    <n v="1046"/>
    <n v="3187"/>
    <n v="75.28939286557997"/>
    <s v="S"/>
    <s v="Single"/>
    <s v="High School"/>
    <s v="High School"/>
    <s v="Manual"/>
    <s v="0-1 Miles"/>
    <x v="0"/>
    <x v="5"/>
    <n v="36"/>
    <n v="36"/>
  </r>
  <r>
    <n v="11585"/>
    <s v="F"/>
    <s v="Female"/>
    <n v="40000"/>
    <s v="40000"/>
    <n v="4597"/>
    <x v="280"/>
    <x v="3"/>
    <x v="0"/>
    <n v="2027"/>
    <n v="2570"/>
    <n v="55.906025668914502"/>
    <s v="M"/>
    <s v="Married"/>
    <s v="Bachelors"/>
    <s v="Bachelors"/>
    <s v="Skilled Manual"/>
    <s v="0-1 Miles"/>
    <x v="0"/>
    <x v="2"/>
    <n v="41"/>
    <n v="41"/>
  </r>
  <r>
    <n v="20277"/>
    <s v="F"/>
    <s v="Female"/>
    <n v="30000"/>
    <s v="30000"/>
    <n v="4337"/>
    <x v="334"/>
    <x v="8"/>
    <x v="1"/>
    <n v="2026"/>
    <n v="2311"/>
    <n v="53.285681346552913"/>
    <s v="M"/>
    <s v="Married"/>
    <s v="Partial College"/>
    <s v="Partial College"/>
    <s v="Clerical"/>
    <s v="0-1 Miles"/>
    <x v="1"/>
    <x v="4"/>
    <n v="69"/>
    <n v="69"/>
  </r>
  <r>
    <n v="26765"/>
    <s v="F"/>
    <s v="Female"/>
    <n v="70000"/>
    <s v="70000"/>
    <n v="4596"/>
    <x v="335"/>
    <x v="9"/>
    <x v="1"/>
    <n v="816"/>
    <n v="3780"/>
    <n v="82.24543080939948"/>
    <s v="S"/>
    <s v="Single"/>
    <s v="Partial College"/>
    <s v="Partial College"/>
    <s v="Skilled Manual"/>
    <s v="5-10 Miles"/>
    <x v="1"/>
    <x v="0"/>
    <n v="45"/>
    <n v="45"/>
  </r>
  <r>
    <n v="12389"/>
    <s v="M"/>
    <s v="Male"/>
    <n v="30000"/>
    <s v="30000"/>
    <n v="4457"/>
    <x v="336"/>
    <x v="5"/>
    <x v="0"/>
    <n v="1558"/>
    <n v="2899"/>
    <n v="65.043751402288535"/>
    <s v="S"/>
    <s v="Single"/>
    <s v="High School"/>
    <s v="High School"/>
    <s v="Manual"/>
    <s v="2-5 Miles"/>
    <x v="0"/>
    <x v="0"/>
    <n v="34"/>
    <n v="34"/>
  </r>
  <r>
    <n v="13585"/>
    <s v="F"/>
    <s v="Female"/>
    <n v="80000"/>
    <s v="80000"/>
    <n v="4039"/>
    <x v="337"/>
    <x v="5"/>
    <x v="1"/>
    <n v="1787"/>
    <n v="2252"/>
    <n v="55.7563753404308"/>
    <s v="M"/>
    <s v="Married"/>
    <s v="Partial College"/>
    <s v="Partial College"/>
    <s v="Professional"/>
    <s v="2-5 Miles"/>
    <x v="0"/>
    <x v="2"/>
    <n v="53"/>
    <n v="53"/>
  </r>
  <r>
    <n v="26385"/>
    <s v="M"/>
    <s v="Male"/>
    <n v="120000"/>
    <s v="120000"/>
    <n v="4864"/>
    <x v="338"/>
    <x v="4"/>
    <x v="1"/>
    <n v="1231"/>
    <n v="3633"/>
    <n v="74.69161184210526"/>
    <s v="S"/>
    <s v="Single"/>
    <s v="High School"/>
    <s v="High School"/>
    <s v="Professional"/>
    <s v="5-10 Miles"/>
    <x v="0"/>
    <x v="5"/>
    <n v="50"/>
    <n v="50"/>
  </r>
  <r>
    <n v="12236"/>
    <s v="F"/>
    <s v="Female"/>
    <n v="20000"/>
    <s v="20000"/>
    <n v="5269"/>
    <x v="293"/>
    <x v="1"/>
    <x v="0"/>
    <n v="1945"/>
    <n v="3324"/>
    <n v="63.085974568229261"/>
    <s v="M"/>
    <s v="Married"/>
    <s v="Partial College"/>
    <s v="Partial College"/>
    <s v="Manual"/>
    <s v="0-1 Miles"/>
    <x v="0"/>
    <x v="1"/>
    <n v="65"/>
    <n v="65"/>
  </r>
  <r>
    <n v="21560"/>
    <s v="M"/>
    <s v="Male"/>
    <n v="120000"/>
    <s v="120000"/>
    <n v="4868"/>
    <x v="339"/>
    <x v="3"/>
    <x v="1"/>
    <n v="1650"/>
    <n v="3218"/>
    <n v="66.105176663927693"/>
    <s v="M"/>
    <s v="Married"/>
    <s v="Partial High School"/>
    <s v="Partial High School"/>
    <s v="Professional"/>
    <s v="10+ Miles"/>
    <x v="1"/>
    <x v="0"/>
    <n v="32"/>
    <n v="32"/>
  </r>
  <r>
    <n v="21554"/>
    <s v="F"/>
    <s v="Female"/>
    <n v="80000"/>
    <s v="80000"/>
    <n v="3311"/>
    <x v="340"/>
    <x v="3"/>
    <x v="1"/>
    <n v="1290"/>
    <n v="2021"/>
    <n v="61.038961038961034"/>
    <s v="S"/>
    <s v="Single"/>
    <s v="Bachelors"/>
    <s v="Bachelors"/>
    <s v="Professional"/>
    <s v="10+ Miles"/>
    <x v="1"/>
    <x v="4"/>
    <n v="33"/>
    <n v="33"/>
  </r>
  <r>
    <n v="13662"/>
    <s v="M"/>
    <s v="Male"/>
    <n v="20000"/>
    <s v="20000"/>
    <n v="4504"/>
    <x v="293"/>
    <x v="4"/>
    <x v="1"/>
    <n v="848"/>
    <n v="3656"/>
    <n v="81.172291296625218"/>
    <s v="S"/>
    <s v="Single"/>
    <s v="Partial High School"/>
    <s v="Partial High School"/>
    <s v="Manual"/>
    <s v="1-2 Miles"/>
    <x v="0"/>
    <x v="5"/>
    <n v="31"/>
    <n v="31"/>
  </r>
  <r>
    <n v="13089"/>
    <s v="F"/>
    <s v="Female"/>
    <n v="120000"/>
    <s v="120000"/>
    <n v="4559"/>
    <x v="341"/>
    <x v="8"/>
    <x v="1"/>
    <n v="1977"/>
    <n v="2582"/>
    <n v="56.635227023470058"/>
    <s v="M"/>
    <s v="Married"/>
    <s v="Bachelors"/>
    <s v="Bachelors"/>
    <s v="Management"/>
    <s v="0-1 Miles"/>
    <x v="1"/>
    <x v="4"/>
    <n v="46"/>
    <n v="46"/>
  </r>
  <r>
    <n v="14791"/>
    <s v="F"/>
    <s v="Female"/>
    <n v="40000"/>
    <s v="40000"/>
    <n v="3700"/>
    <x v="342"/>
    <x v="0"/>
    <x v="1"/>
    <n v="1546"/>
    <n v="2154"/>
    <n v="58.216216216216225"/>
    <s v="M"/>
    <s v="Married"/>
    <s v="Bachelors"/>
    <s v="Bachelors"/>
    <s v="Clerical"/>
    <s v="0-1 Miles"/>
    <x v="0"/>
    <x v="5"/>
    <n v="39"/>
    <n v="39"/>
  </r>
  <r>
    <n v="19331"/>
    <s v="M"/>
    <s v="Male"/>
    <n v="20000"/>
    <s v="20000"/>
    <n v="4012"/>
    <x v="86"/>
    <x v="6"/>
    <x v="0"/>
    <n v="1601"/>
    <n v="2411"/>
    <n v="60.094715852442668"/>
    <s v="S"/>
    <s v="Single"/>
    <s v="High School"/>
    <s v="High School"/>
    <s v="Manual"/>
    <s v="0-1 Miles"/>
    <x v="0"/>
    <x v="2"/>
    <n v="40"/>
    <n v="40"/>
  </r>
  <r>
    <n v="17754"/>
    <s v="F"/>
    <s v="Female"/>
    <n v="30000"/>
    <s v="30000"/>
    <n v="5236"/>
    <x v="343"/>
    <x v="0"/>
    <x v="0"/>
    <n v="2021"/>
    <n v="3215"/>
    <n v="61.401833460656988"/>
    <s v="S"/>
    <s v="Single"/>
    <s v="Bachelors"/>
    <s v="Bachelors"/>
    <s v="Clerical"/>
    <s v="0-1 Miles"/>
    <x v="0"/>
    <x v="4"/>
    <n v="46"/>
    <n v="46"/>
  </r>
  <r>
    <n v="11149"/>
    <s v="M"/>
    <s v="Male"/>
    <n v="40000"/>
    <s v="40000"/>
    <n v="3580"/>
    <x v="344"/>
    <x v="6"/>
    <x v="1"/>
    <n v="2074"/>
    <n v="1506"/>
    <n v="42.067039106145252"/>
    <s v="M"/>
    <s v="Married"/>
    <s v="Bachelors"/>
    <s v="Bachelors"/>
    <s v="Management"/>
    <s v="0-1 Miles"/>
    <x v="1"/>
    <x v="3"/>
    <n v="65"/>
    <n v="65"/>
  </r>
  <r>
    <n v="16549"/>
    <s v="F"/>
    <s v="Female"/>
    <n v="30000"/>
    <s v="30000"/>
    <n v="4850"/>
    <x v="270"/>
    <x v="9"/>
    <x v="1"/>
    <n v="1528"/>
    <n v="3322"/>
    <n v="68.494845360824741"/>
    <s v="D"/>
    <s v="Divorced"/>
    <s v="Bachelors"/>
    <s v="Bachelors"/>
    <s v="Clerical"/>
    <s v="0-1 Miles"/>
    <x v="0"/>
    <x v="5"/>
    <n v="47"/>
    <n v="47"/>
  </r>
  <r>
    <n v="24305"/>
    <s v="M"/>
    <s v="Male"/>
    <n v="100000"/>
    <s v="100000"/>
    <n v="3740"/>
    <x v="79"/>
    <x v="2"/>
    <x v="0"/>
    <n v="1051"/>
    <n v="2689"/>
    <n v="71.898395721925141"/>
    <s v="S"/>
    <s v="Single"/>
    <s v="Bachelors"/>
    <s v="Bachelors"/>
    <s v="Management"/>
    <s v="0-1 Miles"/>
    <x v="1"/>
    <x v="1"/>
    <n v="46"/>
    <n v="46"/>
  </r>
  <r>
    <n v="18253"/>
    <s v="F"/>
    <s v="Female"/>
    <n v="80000"/>
    <s v="80000"/>
    <n v="4647"/>
    <x v="345"/>
    <x v="6"/>
    <x v="1"/>
    <n v="872"/>
    <n v="3775"/>
    <n v="81.235205508930491"/>
    <s v="M"/>
    <s v="Married"/>
    <s v="Graduate Degree"/>
    <s v="Graduate Degree"/>
    <s v="Management"/>
    <s v="0-1 Miles"/>
    <x v="1"/>
    <x v="0"/>
    <n v="40"/>
    <n v="40"/>
  </r>
  <r>
    <n v="20147"/>
    <s v="F"/>
    <s v="Female"/>
    <n v="30000"/>
    <s v="30000"/>
    <n v="5394"/>
    <x v="346"/>
    <x v="6"/>
    <x v="0"/>
    <n v="1860"/>
    <n v="3534"/>
    <n v="65.517241379310349"/>
    <s v="M"/>
    <s v="Married"/>
    <s v="Bachelors"/>
    <s v="Bachelors"/>
    <s v="Clerical"/>
    <s v="0-1 Miles"/>
    <x v="0"/>
    <x v="2"/>
    <n v="65"/>
    <n v="65"/>
  </r>
  <r>
    <n v="15612"/>
    <s v="M"/>
    <s v="Male"/>
    <n v="30000"/>
    <s v="30000"/>
    <n v="4510"/>
    <x v="347"/>
    <x v="2"/>
    <x v="1"/>
    <n v="1795"/>
    <n v="2715"/>
    <n v="60.199556541019959"/>
    <s v="S"/>
    <s v="Single"/>
    <s v="High School"/>
    <s v="High School"/>
    <s v="Manual"/>
    <s v="1-2 Miles"/>
    <x v="0"/>
    <x v="0"/>
    <n v="28"/>
    <n v="28"/>
  </r>
  <r>
    <n v="28323"/>
    <s v="M"/>
    <s v="Male"/>
    <n v="70000"/>
    <s v="70000"/>
    <n v="4689"/>
    <x v="326"/>
    <x v="9"/>
    <x v="1"/>
    <n v="1885"/>
    <n v="2804"/>
    <n v="59.799530816805287"/>
    <s v="S"/>
    <s v="Single"/>
    <s v="Bachelors"/>
    <s v="Bachelors"/>
    <s v="Professional"/>
    <s v="5-10 Miles"/>
    <x v="1"/>
    <x v="0"/>
    <n v="43"/>
    <n v="43"/>
  </r>
  <r>
    <n v="22634"/>
    <s v="F"/>
    <s v="Female"/>
    <n v="40000"/>
    <s v="40000"/>
    <n v="4717"/>
    <x v="145"/>
    <x v="9"/>
    <x v="0"/>
    <n v="1631"/>
    <n v="3086"/>
    <n v="65.422938308246771"/>
    <s v="S"/>
    <s v="Single"/>
    <s v="Graduate Degree"/>
    <s v="Graduate Degree"/>
    <s v="Clerical"/>
    <s v="0-1 Miles"/>
    <x v="0"/>
    <x v="5"/>
    <n v="38"/>
    <n v="38"/>
  </r>
  <r>
    <n v="15665"/>
    <s v="F"/>
    <s v="Female"/>
    <n v="30000"/>
    <s v="30000"/>
    <n v="4243"/>
    <x v="47"/>
    <x v="7"/>
    <x v="0"/>
    <n v="1285"/>
    <n v="2958"/>
    <n v="69.714824416686298"/>
    <s v="M"/>
    <s v="Married"/>
    <s v="Bachelors"/>
    <s v="Bachelors"/>
    <s v="Clerical"/>
    <s v="0-1 Miles"/>
    <x v="0"/>
    <x v="2"/>
    <n v="47"/>
    <n v="47"/>
  </r>
  <r>
    <n v="27585"/>
    <s v="F"/>
    <s v="Female"/>
    <n v="90000"/>
    <s v="90000"/>
    <n v="4195"/>
    <x v="66"/>
    <x v="9"/>
    <x v="1"/>
    <n v="1355"/>
    <n v="2840"/>
    <n v="67.699642431466032"/>
    <s v="M"/>
    <s v="Married"/>
    <s v="Bachelors"/>
    <s v="Bachelors"/>
    <s v="Professional"/>
    <s v="0-1 Miles"/>
    <x v="1"/>
    <x v="4"/>
    <n v="36"/>
    <n v="36"/>
  </r>
  <r>
    <n v="19748"/>
    <s v="M"/>
    <s v="Male"/>
    <n v="20000"/>
    <s v="20000"/>
    <n v="3992"/>
    <x v="213"/>
    <x v="1"/>
    <x v="0"/>
    <n v="1442"/>
    <n v="2550"/>
    <n v="63.877755511022052"/>
    <s v="M"/>
    <s v="Married"/>
    <s v="High School"/>
    <s v="High School"/>
    <s v="Skilled Manual"/>
    <s v="1-2 Miles"/>
    <x v="1"/>
    <x v="0"/>
    <n v="60"/>
    <n v="60"/>
  </r>
  <r>
    <n v="21974"/>
    <s v="F"/>
    <s v="Female"/>
    <n v="70000"/>
    <s v="70000"/>
    <n v="4459"/>
    <x v="336"/>
    <x v="4"/>
    <x v="1"/>
    <n v="1361"/>
    <n v="3098"/>
    <n v="69.477461314196006"/>
    <s v="S"/>
    <s v="Single"/>
    <s v="Bachelors"/>
    <s v="Bachelors"/>
    <s v="Professional"/>
    <s v="5-10 Miles"/>
    <x v="1"/>
    <x v="0"/>
    <n v="42"/>
    <n v="42"/>
  </r>
  <r>
    <n v="14032"/>
    <s v="M"/>
    <s v="Male"/>
    <n v="70000"/>
    <s v="70000"/>
    <n v="4342"/>
    <x v="348"/>
    <x v="3"/>
    <x v="0"/>
    <n v="1147"/>
    <n v="3195"/>
    <n v="73.583602026715795"/>
    <s v="M"/>
    <s v="Married"/>
    <s v="High School"/>
    <s v="High School"/>
    <s v="Skilled Manual"/>
    <s v="1-2 Miles"/>
    <x v="1"/>
    <x v="2"/>
    <n v="50"/>
    <n v="50"/>
  </r>
  <r>
    <n v="22610"/>
    <s v="M"/>
    <s v="Male"/>
    <n v="30000"/>
    <s v="30000"/>
    <n v="4291"/>
    <x v="146"/>
    <x v="9"/>
    <x v="0"/>
    <n v="1488"/>
    <n v="2803"/>
    <n v="65.322768585411325"/>
    <s v="M"/>
    <s v="Married"/>
    <s v="Bachelors"/>
    <s v="Bachelors"/>
    <s v="Clerical"/>
    <s v="0-1 Miles"/>
    <x v="0"/>
    <x v="5"/>
    <n v="35"/>
    <n v="35"/>
  </r>
  <r>
    <n v="26984"/>
    <s v="M"/>
    <s v="Male"/>
    <n v="40000"/>
    <s v="40000"/>
    <n v="3803"/>
    <x v="349"/>
    <x v="3"/>
    <x v="0"/>
    <n v="2066"/>
    <n v="1737"/>
    <n v="45.674467525637652"/>
    <s v="M"/>
    <s v="Married"/>
    <s v="Bachelors"/>
    <s v="Bachelors"/>
    <s v="Skilled Manual"/>
    <s v="0-1 Miles"/>
    <x v="0"/>
    <x v="1"/>
    <n v="32"/>
    <n v="32"/>
  </r>
  <r>
    <n v="18294"/>
    <s v="F"/>
    <s v="Female"/>
    <n v="90000"/>
    <s v="90000"/>
    <n v="5103"/>
    <x v="350"/>
    <x v="0"/>
    <x v="1"/>
    <n v="2018"/>
    <n v="3085"/>
    <n v="60.45463452870861"/>
    <s v="M"/>
    <s v="Married"/>
    <s v="Bachelors"/>
    <s v="Bachelors"/>
    <s v="Professional"/>
    <s v="5-10 Miles"/>
    <x v="1"/>
    <x v="0"/>
    <n v="46"/>
    <n v="46"/>
  </r>
  <r>
    <n v="28564"/>
    <s v="F"/>
    <s v="Female"/>
    <n v="40000"/>
    <s v="40000"/>
    <n v="4987"/>
    <x v="351"/>
    <x v="5"/>
    <x v="0"/>
    <n v="1880"/>
    <n v="3107"/>
    <n v="62.301985161419694"/>
    <s v="S"/>
    <s v="Single"/>
    <s v="Partial College"/>
    <s v="Partial College"/>
    <s v="Clerical"/>
    <s v="1-2 Miles"/>
    <x v="0"/>
    <x v="4"/>
    <n v="33"/>
    <n v="33"/>
  </r>
  <r>
    <n v="28521"/>
    <s v="M"/>
    <s v="Male"/>
    <n v="40000"/>
    <s v="40000"/>
    <n v="4031"/>
    <x v="328"/>
    <x v="5"/>
    <x v="0"/>
    <n v="1384"/>
    <n v="2647"/>
    <n v="65.66608781939965"/>
    <s v="S"/>
    <s v="Single"/>
    <s v="Graduate Degree"/>
    <s v="Graduate Degree"/>
    <s v="Clerical"/>
    <s v="0-1 Miles"/>
    <x v="0"/>
    <x v="5"/>
    <n v="36"/>
    <n v="36"/>
  </r>
  <r>
    <n v="15450"/>
    <s v="M"/>
    <s v="Male"/>
    <n v="10000"/>
    <s v="10000"/>
    <n v="5418"/>
    <x v="352"/>
    <x v="9"/>
    <x v="0"/>
    <n v="1332"/>
    <n v="4086"/>
    <n v="75.415282392026583"/>
    <s v="M"/>
    <s v="Married"/>
    <s v="Graduate Degree"/>
    <s v="Graduate Degree"/>
    <s v="Clerical"/>
    <s v="0-1 Miles"/>
    <x v="0"/>
    <x v="4"/>
    <n v="70"/>
    <n v="70"/>
  </r>
  <r>
    <n v="25681"/>
    <s v="F"/>
    <s v="Female"/>
    <n v="30000"/>
    <s v="30000"/>
    <n v="5490"/>
    <x v="25"/>
    <x v="7"/>
    <x v="0"/>
    <n v="1122"/>
    <n v="4368"/>
    <n v="79.562841530054641"/>
    <s v="S"/>
    <s v="Single"/>
    <s v="Partial College"/>
    <s v="Partial College"/>
    <s v="Clerical"/>
    <s v="2-5 Miles"/>
    <x v="0"/>
    <x v="5"/>
    <n v="31"/>
    <n v="31"/>
  </r>
  <r>
    <n v="19491"/>
    <s v="M"/>
    <s v="Male"/>
    <n v="30000"/>
    <s v="30000"/>
    <n v="3837"/>
    <x v="163"/>
    <x v="6"/>
    <x v="0"/>
    <n v="991"/>
    <n v="2846"/>
    <n v="74.172530622882462"/>
    <s v="S"/>
    <s v="Single"/>
    <s v="Partial College"/>
    <s v="Partial College"/>
    <s v="Clerical"/>
    <s v="0-1 Miles"/>
    <x v="0"/>
    <x v="2"/>
    <n v="42"/>
    <n v="42"/>
  </r>
  <r>
    <n v="26415"/>
    <s v="F"/>
    <s v="Female"/>
    <n v="90000"/>
    <s v="90000"/>
    <n v="4718"/>
    <x v="353"/>
    <x v="9"/>
    <x v="1"/>
    <n v="1059"/>
    <n v="3659"/>
    <n v="77.554048325561681"/>
    <s v="M"/>
    <s v="Married"/>
    <s v="Partial High School"/>
    <s v="Partial High School"/>
    <s v="Skilled Manual"/>
    <s v="10+ Miles"/>
    <x v="0"/>
    <x v="4"/>
    <n v="58"/>
    <n v="58"/>
  </r>
  <r>
    <n v="12821"/>
    <s v="M"/>
    <s v="Male"/>
    <n v="40000"/>
    <s v="40000"/>
    <n v="3403"/>
    <x v="9"/>
    <x v="9"/>
    <x v="0"/>
    <n v="909"/>
    <n v="2494"/>
    <n v="73.288275051425217"/>
    <s v="M"/>
    <s v="Married"/>
    <s v="Bachelors"/>
    <s v="Bachelors"/>
    <s v="Clerical"/>
    <s v="0-1 Miles"/>
    <x v="0"/>
    <x v="3"/>
    <n v="39"/>
    <n v="39"/>
  </r>
  <r>
    <n v="15629"/>
    <s v="F"/>
    <s v="Female"/>
    <n v="10000"/>
    <s v="10000"/>
    <n v="4798"/>
    <x v="354"/>
    <x v="1"/>
    <x v="0"/>
    <n v="1845"/>
    <n v="2953"/>
    <n v="61.546477699041269"/>
    <s v="S"/>
    <s v="Single"/>
    <s v="Partial High School"/>
    <s v="Partial High School"/>
    <s v="Manual"/>
    <s v="1-2 Miles"/>
    <x v="0"/>
    <x v="5"/>
    <n v="34"/>
    <n v="34"/>
  </r>
  <r>
    <n v="27835"/>
    <s v="M"/>
    <s v="Male"/>
    <n v="20000"/>
    <s v="20000"/>
    <n v="4882"/>
    <x v="50"/>
    <x v="9"/>
    <x v="0"/>
    <n v="1941"/>
    <n v="2941"/>
    <n v="60.24170421958214"/>
    <s v="M"/>
    <s v="Married"/>
    <s v="Partial High School"/>
    <s v="Partial High School"/>
    <s v="Manual"/>
    <s v="0-1 Miles"/>
    <x v="0"/>
    <x v="1"/>
    <n v="32"/>
    <n v="32"/>
  </r>
  <r>
    <n v="11738"/>
    <s v="M"/>
    <s v="Male"/>
    <n v="60000"/>
    <s v="60000"/>
    <n v="4826"/>
    <x v="289"/>
    <x v="5"/>
    <x v="1"/>
    <n v="1593"/>
    <n v="3233"/>
    <n v="66.99129714048901"/>
    <s v="M"/>
    <s v="Married"/>
    <s v="Bachelors"/>
    <s v="Bachelors"/>
    <s v="Professional"/>
    <s v="2-5 Miles"/>
    <x v="2"/>
    <x v="0"/>
    <n v="46"/>
    <n v="46"/>
  </r>
  <r>
    <n v="25065"/>
    <s v="M"/>
    <s v="Male"/>
    <n v="70000"/>
    <s v="70000"/>
    <n v="3842"/>
    <x v="355"/>
    <x v="0"/>
    <x v="1"/>
    <n v="1637"/>
    <n v="2205"/>
    <n v="57.391983342009368"/>
    <s v="M"/>
    <s v="Married"/>
    <s v="Partial High School"/>
    <s v="Partial High School"/>
    <s v="Skilled Manual"/>
    <s v="5-10 Miles"/>
    <x v="2"/>
    <x v="2"/>
    <n v="48"/>
    <n v="48"/>
  </r>
  <r>
    <n v="26238"/>
    <s v="F"/>
    <s v="Female"/>
    <n v="40000"/>
    <s v="40000"/>
    <n v="4487"/>
    <x v="356"/>
    <x v="2"/>
    <x v="1"/>
    <n v="1632"/>
    <n v="2855"/>
    <n v="63.628259416090927"/>
    <s v="S"/>
    <s v="Single"/>
    <s v="Partial College"/>
    <s v="Partial College"/>
    <s v="Clerical"/>
    <s v="1-2 Miles"/>
    <x v="2"/>
    <x v="0"/>
    <n v="31"/>
    <n v="31"/>
  </r>
  <r>
    <n v="23707"/>
    <s v="M"/>
    <s v="Male"/>
    <n v="70000"/>
    <s v="70000"/>
    <n v="5099"/>
    <x v="357"/>
    <x v="6"/>
    <x v="0"/>
    <n v="856"/>
    <n v="4243"/>
    <n v="83.212394587173961"/>
    <s v="S"/>
    <s v="Single"/>
    <s v="Bachelors"/>
    <s v="Bachelors"/>
    <s v="Management"/>
    <s v="10+ Miles"/>
    <x v="2"/>
    <x v="2"/>
    <n v="60"/>
    <n v="60"/>
  </r>
  <r>
    <n v="27650"/>
    <s v="M"/>
    <s v="Male"/>
    <n v="70000"/>
    <s v="70000"/>
    <n v="4856"/>
    <x v="261"/>
    <x v="1"/>
    <x v="1"/>
    <n v="1358"/>
    <n v="3498"/>
    <n v="72.034596375617781"/>
    <s v="M"/>
    <s v="Married"/>
    <s v="High School"/>
    <s v="High School"/>
    <s v="Professional"/>
    <s v="5-10 Miles"/>
    <x v="2"/>
    <x v="5"/>
    <m/>
    <n v="43.99900596421471"/>
  </r>
  <r>
    <n v="24981"/>
    <s v="M"/>
    <s v="Male"/>
    <n v="60000"/>
    <s v="60000"/>
    <n v="4699"/>
    <x v="92"/>
    <x v="9"/>
    <x v="1"/>
    <n v="1641"/>
    <n v="3058"/>
    <n v="65.077676101298138"/>
    <s v="M"/>
    <s v="Married"/>
    <s v="Partial College"/>
    <s v="Partial College"/>
    <s v="Professional"/>
    <s v="10+ Miles"/>
    <x v="2"/>
    <x v="1"/>
    <n v="56"/>
    <n v="56"/>
  </r>
  <r>
    <n v="20678"/>
    <s v="F"/>
    <s v="Female"/>
    <n v="60000"/>
    <s v="60000"/>
    <n v="4215"/>
    <x v="358"/>
    <x v="6"/>
    <x v="1"/>
    <n v="1381"/>
    <n v="2834"/>
    <n v="67.236061684460253"/>
    <s v="S"/>
    <s v="Single"/>
    <s v="Bachelors"/>
    <s v="Bachelors"/>
    <s v="Skilled Manual"/>
    <s v="2-5 Miles"/>
    <x v="2"/>
    <x v="0"/>
    <n v="40"/>
    <n v="40"/>
  </r>
  <r>
    <n v="15302"/>
    <s v="F"/>
    <s v="Female"/>
    <n v="70000"/>
    <s v="70000"/>
    <n v="4752"/>
    <x v="178"/>
    <x v="2"/>
    <x v="1"/>
    <n v="1790"/>
    <n v="2962"/>
    <n v="62.331649831649827"/>
    <s v="S"/>
    <s v="Single"/>
    <s v="Graduate Degree"/>
    <s v="Graduate Degree"/>
    <s v="Professional"/>
    <s v="2-5 Miles"/>
    <x v="2"/>
    <x v="4"/>
    <n v="34"/>
    <n v="34"/>
  </r>
  <r>
    <n v="26012"/>
    <s v="M"/>
    <s v="Male"/>
    <n v="80000"/>
    <s v="80000"/>
    <n v="3973"/>
    <x v="359"/>
    <x v="2"/>
    <x v="0"/>
    <n v="2086"/>
    <n v="1887"/>
    <n v="47.495595268059397"/>
    <s v="M"/>
    <s v="Married"/>
    <s v="Partial College"/>
    <s v="Partial College"/>
    <s v="Skilled Manual"/>
    <s v="2-5 Miles"/>
    <x v="2"/>
    <x v="5"/>
    <n v="48"/>
    <n v="48"/>
  </r>
  <r>
    <n v="26575"/>
    <s v="F"/>
    <s v="Female"/>
    <n v="40000"/>
    <s v="40000"/>
    <n v="4750"/>
    <x v="266"/>
    <x v="9"/>
    <x v="1"/>
    <n v="2049"/>
    <n v="2701"/>
    <n v="56.863157894736837"/>
    <s v="S"/>
    <s v="Single"/>
    <s v="High School"/>
    <s v="High School"/>
    <s v="Skilled Manual"/>
    <s v="1-2 Miles"/>
    <x v="2"/>
    <x v="4"/>
    <n v="31"/>
    <n v="31"/>
  </r>
  <r>
    <n v="15559"/>
    <s v="M"/>
    <s v="Male"/>
    <n v="60000"/>
    <s v="60000"/>
    <n v="5326"/>
    <x v="5"/>
    <x v="3"/>
    <x v="1"/>
    <n v="880"/>
    <n v="4446"/>
    <n v="83.477281261734888"/>
    <s v="M"/>
    <s v="Married"/>
    <s v="Bachelors"/>
    <s v="Bachelors"/>
    <s v="Professional"/>
    <s v="2-5 Miles"/>
    <x v="2"/>
    <x v="5"/>
    <n v="47"/>
    <n v="47"/>
  </r>
  <r>
    <n v="19235"/>
    <s v="F"/>
    <s v="Female"/>
    <n v="50000"/>
    <s v="50000"/>
    <n v="4400"/>
    <x v="360"/>
    <x v="2"/>
    <x v="0"/>
    <n v="1327"/>
    <n v="3073"/>
    <n v="69.840909090909093"/>
    <s v="M"/>
    <s v="Married"/>
    <s v="Graduate Degree"/>
    <s v="Graduate Degree"/>
    <s v="Skilled Manual"/>
    <s v="0-1 Miles"/>
    <x v="2"/>
    <x v="2"/>
    <n v="34"/>
    <n v="34"/>
  </r>
  <r>
    <n v="15275"/>
    <s v="M"/>
    <s v="Male"/>
    <n v="40000"/>
    <s v="40000"/>
    <n v="4449"/>
    <x v="105"/>
    <x v="4"/>
    <x v="1"/>
    <n v="1652"/>
    <n v="2797"/>
    <n v="62.868060238255786"/>
    <s v="M"/>
    <s v="Married"/>
    <s v="Partial College"/>
    <s v="Partial College"/>
    <s v="Skilled Manual"/>
    <s v="5-10 Miles"/>
    <x v="2"/>
    <x v="4"/>
    <n v="29"/>
    <n v="29"/>
  </r>
  <r>
    <n v="20339"/>
    <s v="F"/>
    <s v="Female"/>
    <n v="130000"/>
    <s v="130000"/>
    <n v="4732"/>
    <x v="192"/>
    <x v="1"/>
    <x v="1"/>
    <n v="1579"/>
    <n v="3153"/>
    <n v="66.631445477599328"/>
    <s v="M"/>
    <s v="Married"/>
    <s v="Bachelors"/>
    <s v="Bachelors"/>
    <s v="Management"/>
    <s v="2-5 Miles"/>
    <x v="2"/>
    <x v="3"/>
    <n v="44"/>
    <n v="44"/>
  </r>
  <r>
    <n v="25405"/>
    <s v="M"/>
    <s v="Male"/>
    <n v="70000"/>
    <s v="70000"/>
    <n v="4183"/>
    <x v="325"/>
    <x v="7"/>
    <x v="1"/>
    <n v="1353"/>
    <n v="2830"/>
    <n v="67.6547932106144"/>
    <s v="M"/>
    <s v="Married"/>
    <s v="Bachelors"/>
    <s v="Bachelors"/>
    <s v="Skilled Manual"/>
    <s v="2-5 Miles"/>
    <x v="2"/>
    <x v="5"/>
    <n v="38"/>
    <n v="38"/>
  </r>
  <r>
    <n v="15940"/>
    <s v="M"/>
    <s v="Male"/>
    <n v="100000"/>
    <s v="100000"/>
    <n v="4806"/>
    <x v="361"/>
    <x v="4"/>
    <x v="1"/>
    <n v="2051"/>
    <n v="2755"/>
    <n v="57.324178110694966"/>
    <s v="M"/>
    <s v="Married"/>
    <s v="Partial College"/>
    <s v="Partial College"/>
    <s v="Professional"/>
    <s v="0-1 Miles"/>
    <x v="2"/>
    <x v="1"/>
    <n v="40"/>
    <n v="40"/>
  </r>
  <r>
    <n v="25074"/>
    <s v="F"/>
    <s v="Female"/>
    <n v="70000"/>
    <s v="70000"/>
    <n v="4781"/>
    <x v="112"/>
    <x v="9"/>
    <x v="0"/>
    <n v="1114"/>
    <n v="3667"/>
    <n v="76.699435264588999"/>
    <s v="M"/>
    <s v="Married"/>
    <s v="Bachelors"/>
    <s v="Bachelors"/>
    <s v="Professional"/>
    <s v="2-5 Miles"/>
    <x v="2"/>
    <x v="0"/>
    <n v="42"/>
    <n v="42"/>
  </r>
  <r>
    <n v="24738"/>
    <s v="F"/>
    <s v="Female"/>
    <n v="40000"/>
    <s v="40000"/>
    <n v="3509"/>
    <x v="362"/>
    <x v="9"/>
    <x v="0"/>
    <n v="1473"/>
    <n v="2036"/>
    <n v="58.022228555143919"/>
    <s v="M"/>
    <s v="Married"/>
    <s v="Partial College"/>
    <s v="Partial College"/>
    <s v="Clerical"/>
    <s v="1-2 Miles"/>
    <x v="2"/>
    <x v="2"/>
    <n v="51"/>
    <n v="51"/>
  </r>
  <r>
    <n v="16337"/>
    <s v="M"/>
    <s v="Male"/>
    <n v="60000"/>
    <s v="60000"/>
    <n v="5444"/>
    <x v="117"/>
    <x v="0"/>
    <x v="0"/>
    <n v="952"/>
    <n v="4492"/>
    <n v="82.512858192505519"/>
    <s v="M"/>
    <s v="Married"/>
    <s v="Partial College"/>
    <s v="Partial College"/>
    <s v="Skilled Manual"/>
    <s v="1-2 Miles"/>
    <x v="2"/>
    <x v="0"/>
    <n v="29"/>
    <n v="29"/>
  </r>
  <r>
    <n v="24357"/>
    <s v="M"/>
    <s v="Male"/>
    <n v="80000"/>
    <s v="80000"/>
    <n v="4079"/>
    <x v="363"/>
    <x v="8"/>
    <x v="0"/>
    <n v="2065"/>
    <n v="2014"/>
    <n v="49.374846776170628"/>
    <s v="M"/>
    <s v="Married"/>
    <s v="Bachelors"/>
    <s v="Bachelors"/>
    <s v="Professional"/>
    <s v="2-5 Miles"/>
    <x v="2"/>
    <x v="0"/>
    <n v="48"/>
    <n v="48"/>
  </r>
  <r>
    <n v="18613"/>
    <s v="M"/>
    <s v="Male"/>
    <n v="70000"/>
    <s v="70000"/>
    <n v="5202"/>
    <x v="241"/>
    <x v="5"/>
    <x v="0"/>
    <n v="2011"/>
    <n v="3191"/>
    <n v="61.341791618608234"/>
    <s v="S"/>
    <s v="Single"/>
    <s v="Bachelors"/>
    <s v="Bachelors"/>
    <s v="Professional"/>
    <s v="2-5 Miles"/>
    <x v="2"/>
    <x v="5"/>
    <n v="37"/>
    <n v="37"/>
  </r>
  <r>
    <n v="12207"/>
    <s v="M"/>
    <s v="Male"/>
    <n v="80000"/>
    <s v="80000"/>
    <n v="4467"/>
    <x v="28"/>
    <x v="3"/>
    <x v="1"/>
    <n v="1887"/>
    <n v="2580"/>
    <n v="57.756883814640702"/>
    <s v="S"/>
    <s v="Single"/>
    <s v="Bachelors"/>
    <s v="Bachelors"/>
    <s v="Management"/>
    <s v="5-10 Miles"/>
    <x v="2"/>
    <x v="2"/>
    <n v="66"/>
    <n v="66"/>
  </r>
  <r>
    <n v="18052"/>
    <s v="F"/>
    <s v="Female"/>
    <n v="60000"/>
    <s v="60000"/>
    <n v="4970"/>
    <x v="340"/>
    <x v="3"/>
    <x v="0"/>
    <n v="1044"/>
    <n v="3926"/>
    <n v="78.99396378269617"/>
    <s v="M"/>
    <s v="Married"/>
    <s v="Partial College"/>
    <s v="Partial College"/>
    <s v="Skilled Manual"/>
    <s v="0-1 Miles"/>
    <x v="2"/>
    <x v="4"/>
    <n v="45"/>
    <n v="45"/>
  </r>
  <r>
    <n v="13353"/>
    <s v="F"/>
    <s v="Female"/>
    <n v="60000"/>
    <s v="60000"/>
    <n v="3801"/>
    <x v="108"/>
    <x v="8"/>
    <x v="0"/>
    <n v="1781"/>
    <n v="2020"/>
    <n v="53.143909497500665"/>
    <s v="S"/>
    <s v="Single"/>
    <s v="Graduate Degree"/>
    <s v="Graduate Degree"/>
    <s v="Management"/>
    <s v="10+ Miles"/>
    <x v="2"/>
    <x v="0"/>
    <n v="61"/>
    <n v="61"/>
  </r>
  <r>
    <n v="19399"/>
    <s v="M"/>
    <s v="Male"/>
    <n v="40000"/>
    <s v="40000"/>
    <n v="4744"/>
    <x v="364"/>
    <x v="5"/>
    <x v="1"/>
    <n v="855"/>
    <n v="3889"/>
    <n v="81.977234401349079"/>
    <s v="S"/>
    <s v="Single"/>
    <s v="Bachelors"/>
    <s v="Bachelors"/>
    <s v="Professional"/>
    <s v="2-5 Miles"/>
    <x v="2"/>
    <x v="0"/>
    <n v="45"/>
    <n v="45"/>
  </r>
  <r>
    <n v="16154"/>
    <s v="F"/>
    <s v="Female"/>
    <n v="70000"/>
    <s v="70000"/>
    <n v="5465"/>
    <x v="342"/>
    <x v="4"/>
    <x v="1"/>
    <n v="2019"/>
    <n v="3446"/>
    <n v="63.055809698078683"/>
    <s v="M"/>
    <s v="Married"/>
    <s v="Bachelors"/>
    <s v="Bachelors"/>
    <s v="Professional"/>
    <s v="2-5 Miles"/>
    <x v="2"/>
    <x v="2"/>
    <n v="47"/>
    <n v="47"/>
  </r>
  <r>
    <n v="22219"/>
    <s v="F"/>
    <s v="Female"/>
    <n v="60000"/>
    <s v="60000"/>
    <n v="4586"/>
    <x v="365"/>
    <x v="9"/>
    <x v="1"/>
    <n v="1598"/>
    <n v="2988"/>
    <n v="65.154819014391634"/>
    <s v="M"/>
    <s v="Married"/>
    <s v="High School"/>
    <s v="High School"/>
    <s v="Professional"/>
    <s v="5-10 Miles"/>
    <x v="2"/>
    <x v="5"/>
    <n v="49"/>
    <n v="49"/>
  </r>
  <r>
    <n v="17269"/>
    <s v="M"/>
    <s v="Male"/>
    <n v="60000"/>
    <s v="60000"/>
    <n v="4303"/>
    <x v="366"/>
    <x v="2"/>
    <x v="1"/>
    <n v="928"/>
    <n v="3375"/>
    <n v="78.433650941203808"/>
    <s v="S"/>
    <s v="Single"/>
    <s v="Bachelors"/>
    <s v="Bachelors"/>
    <s v="Professional"/>
    <s v="0-1 Miles"/>
    <x v="2"/>
    <x v="1"/>
    <n v="47"/>
    <n v="47"/>
  </r>
  <r>
    <n v="23586"/>
    <s v="F"/>
    <s v="Female"/>
    <n v="80000"/>
    <s v="80000"/>
    <n v="3801"/>
    <x v="50"/>
    <x v="4"/>
    <x v="0"/>
    <n v="1937"/>
    <n v="1864"/>
    <n v="49.03972638779269"/>
    <s v="M"/>
    <s v="Married"/>
    <s v="Bachelors"/>
    <s v="Bachelors"/>
    <s v="Management"/>
    <s v="1-2 Miles"/>
    <x v="2"/>
    <x v="0"/>
    <n v="34"/>
    <n v="34"/>
  </r>
  <r>
    <n v="15740"/>
    <s v="M"/>
    <s v="Male"/>
    <n v="80000"/>
    <s v="80000"/>
    <n v="4745"/>
    <x v="187"/>
    <x v="1"/>
    <x v="1"/>
    <n v="1970"/>
    <n v="2775"/>
    <n v="58.482613277133822"/>
    <s v="M"/>
    <s v="Married"/>
    <s v="Bachelors"/>
    <s v="Bachelors"/>
    <s v="Management"/>
    <s v="1-2 Miles"/>
    <x v="2"/>
    <x v="4"/>
    <n v="64"/>
    <n v="64"/>
  </r>
  <r>
    <n v="27638"/>
    <s v="M"/>
    <s v="Male"/>
    <n v="100000"/>
    <s v="100000"/>
    <n v="5205"/>
    <x v="367"/>
    <x v="3"/>
    <x v="0"/>
    <n v="1773"/>
    <n v="3432"/>
    <n v="65.936599423631122"/>
    <s v="S"/>
    <s v="Single"/>
    <s v="Partial College"/>
    <s v="Partial College"/>
    <s v="Professional"/>
    <s v="1-2 Miles"/>
    <x v="2"/>
    <x v="0"/>
    <n v="44"/>
    <n v="44"/>
  </r>
  <r>
    <n v="18976"/>
    <s v="M"/>
    <s v="Male"/>
    <n v="40000"/>
    <s v="40000"/>
    <n v="3699"/>
    <x v="368"/>
    <x v="4"/>
    <x v="0"/>
    <n v="1518"/>
    <n v="2181"/>
    <n v="58.961881589618812"/>
    <s v="S"/>
    <s v="Single"/>
    <s v="High School"/>
    <s v="High School"/>
    <s v="Professional"/>
    <s v="10+ Miles"/>
    <x v="2"/>
    <x v="2"/>
    <n v="62"/>
    <n v="62"/>
  </r>
  <r>
    <n v="19413"/>
    <s v="M"/>
    <s v="Male"/>
    <n v="60000"/>
    <s v="60000"/>
    <n v="3837"/>
    <x v="369"/>
    <x v="7"/>
    <x v="1"/>
    <n v="1943"/>
    <n v="1894"/>
    <n v="49.361480323169147"/>
    <s v="S"/>
    <s v="Single"/>
    <s v="Bachelors"/>
    <s v="Bachelors"/>
    <s v="Professional"/>
    <s v="0-1 Miles"/>
    <x v="2"/>
    <x v="5"/>
    <n v="47"/>
    <n v="47"/>
  </r>
  <r>
    <n v="13283"/>
    <s v="M"/>
    <s v="Male"/>
    <n v="80000"/>
    <s v="80000"/>
    <n v="3517"/>
    <x v="370"/>
    <x v="3"/>
    <x v="1"/>
    <n v="1159"/>
    <n v="2358"/>
    <n v="67.045777651407448"/>
    <s v="M"/>
    <s v="Married"/>
    <s v="Partial College"/>
    <s v="Partial College"/>
    <s v="Professional"/>
    <s v="0-1 Miles"/>
    <x v="2"/>
    <x v="1"/>
    <n v="49"/>
    <n v="49"/>
  </r>
  <r>
    <n v="17471"/>
    <s v="F"/>
    <s v="Female"/>
    <n v="80000"/>
    <s v="80000"/>
    <n v="4517"/>
    <x v="191"/>
    <x v="7"/>
    <x v="0"/>
    <n v="1202"/>
    <n v="3315"/>
    <n v="73.389417755147221"/>
    <s v="S"/>
    <s v="Single"/>
    <s v="Graduate Degree"/>
    <s v="Graduate Degree"/>
    <s v="Management"/>
    <s v="5-10 Miles"/>
    <x v="2"/>
    <x v="0"/>
    <n v="67"/>
    <n v="67"/>
  </r>
  <r>
    <n v="16791"/>
    <s v="M"/>
    <s v="Male"/>
    <n v="60000"/>
    <s v="60000"/>
    <n v="5336"/>
    <x v="371"/>
    <x v="4"/>
    <x v="0"/>
    <n v="1703"/>
    <n v="3633"/>
    <n v="68.084707646176909"/>
    <s v="S"/>
    <s v="Single"/>
    <s v="Bachelors"/>
    <s v="Bachelors"/>
    <s v="Management"/>
    <s v="10+ Miles"/>
    <x v="2"/>
    <x v="4"/>
    <m/>
    <n v="43.99900596421471"/>
  </r>
  <r>
    <n v="15382"/>
    <s v="F"/>
    <s v="Female"/>
    <n v="110000"/>
    <s v="110000"/>
    <n v="4876"/>
    <x v="47"/>
    <x v="2"/>
    <x v="0"/>
    <n v="1147"/>
    <n v="3729"/>
    <n v="76.476620180475791"/>
    <s v="M"/>
    <s v="Married"/>
    <s v="Bachelors"/>
    <s v="Bachelors"/>
    <s v="Management"/>
    <s v="1-2 Miles"/>
    <x v="2"/>
    <x v="5"/>
    <n v="44"/>
    <n v="44"/>
  </r>
  <r>
    <n v="11641"/>
    <s v="M"/>
    <s v="Male"/>
    <n v="50000"/>
    <s v="50000"/>
    <n v="3771"/>
    <x v="372"/>
    <x v="0"/>
    <x v="0"/>
    <n v="1390"/>
    <n v="2381"/>
    <n v="63.139750729249535"/>
    <s v="M"/>
    <s v="Married"/>
    <s v="Bachelors"/>
    <s v="Bachelors"/>
    <s v="Skilled Manual"/>
    <s v="0-1 Miles"/>
    <x v="2"/>
    <x v="4"/>
    <n v="36"/>
    <n v="36"/>
  </r>
  <r>
    <n v="11935"/>
    <s v="F"/>
    <s v="Female"/>
    <n v="30000"/>
    <s v="30000"/>
    <n v="5037"/>
    <x v="373"/>
    <x v="1"/>
    <x v="1"/>
    <n v="1021"/>
    <n v="4016"/>
    <n v="79.72999801469129"/>
    <s v="S"/>
    <s v="Single"/>
    <s v="Partial College"/>
    <s v="Partial College"/>
    <s v="Skilled Manual"/>
    <s v="5-10 Miles"/>
    <x v="2"/>
    <x v="5"/>
    <n v="28"/>
    <n v="28"/>
  </r>
  <r>
    <n v="13233"/>
    <s v="M"/>
    <s v="Male"/>
    <n v="60000"/>
    <s v="60000"/>
    <n v="4335"/>
    <x v="374"/>
    <x v="5"/>
    <x v="0"/>
    <n v="992"/>
    <n v="3343"/>
    <n v="77.116493656286039"/>
    <s v="M"/>
    <s v="Married"/>
    <s v="Partial College"/>
    <s v="Partial College"/>
    <s v="Professional"/>
    <s v="10+ Miles"/>
    <x v="2"/>
    <x v="2"/>
    <n v="57"/>
    <n v="57"/>
  </r>
  <r>
    <n v="25909"/>
    <s v="M"/>
    <s v="Male"/>
    <n v="60000"/>
    <s v="60000"/>
    <n v="4863"/>
    <x v="375"/>
    <x v="9"/>
    <x v="1"/>
    <n v="963"/>
    <n v="3900"/>
    <n v="80.197409006785932"/>
    <s v="M"/>
    <s v="Married"/>
    <s v="Partial College"/>
    <s v="Partial College"/>
    <s v="Skilled Manual"/>
    <s v="5-10 Miles"/>
    <x v="2"/>
    <x v="4"/>
    <n v="27"/>
    <n v="27"/>
  </r>
  <r>
    <n v="14092"/>
    <s v="M"/>
    <s v="Male"/>
    <n v="30000"/>
    <s v="30000"/>
    <n v="3629"/>
    <x v="376"/>
    <x v="3"/>
    <x v="1"/>
    <n v="1189"/>
    <n v="2440"/>
    <n v="67.236153210250762"/>
    <s v="S"/>
    <s v="Single"/>
    <s v="Partial High School"/>
    <s v="Partial High School"/>
    <s v="Clerical"/>
    <s v="5-10 Miles"/>
    <x v="2"/>
    <x v="3"/>
    <n v="28"/>
    <n v="28"/>
  </r>
  <r>
    <n v="29143"/>
    <s v="F"/>
    <s v="Female"/>
    <n v="60000"/>
    <s v="60000"/>
    <n v="3519"/>
    <x v="377"/>
    <x v="9"/>
    <x v="0"/>
    <n v="1524"/>
    <n v="1995"/>
    <n v="56.692242114237004"/>
    <s v="S"/>
    <s v="Single"/>
    <s v="Bachelors"/>
    <s v="Bachelors"/>
    <s v="Professional"/>
    <s v="0-1 Miles"/>
    <x v="2"/>
    <x v="5"/>
    <n v="44"/>
    <n v="44"/>
  </r>
  <r>
    <n v="24941"/>
    <s v="M"/>
    <s v="Male"/>
    <n v="60000"/>
    <s v="60000"/>
    <n v="4488"/>
    <x v="378"/>
    <x v="4"/>
    <x v="0"/>
    <n v="1638"/>
    <n v="2850"/>
    <n v="63.502673796791441"/>
    <s v="M"/>
    <s v="Married"/>
    <s v="Bachelors"/>
    <s v="Bachelors"/>
    <s v="Management"/>
    <s v="10+ Miles"/>
    <x v="2"/>
    <x v="1"/>
    <n v="66"/>
    <n v="66"/>
  </r>
  <r>
    <n v="24637"/>
    <s v="M"/>
    <s v="Male"/>
    <n v="40000"/>
    <s v="40000"/>
    <n v="4221"/>
    <x v="379"/>
    <x v="3"/>
    <x v="1"/>
    <n v="921"/>
    <n v="3300"/>
    <n v="78.180525941719964"/>
    <s v="M"/>
    <s v="Married"/>
    <s v="High School"/>
    <s v="High School"/>
    <s v="Professional"/>
    <s v="10+ Miles"/>
    <x v="2"/>
    <x v="0"/>
    <n v="64"/>
    <n v="64"/>
  </r>
  <r>
    <n v="23893"/>
    <s v="M"/>
    <s v="Male"/>
    <n v="50000"/>
    <s v="50000"/>
    <n v="4391"/>
    <x v="266"/>
    <x v="9"/>
    <x v="1"/>
    <n v="1382"/>
    <n v="3009"/>
    <n v="68.526531541790021"/>
    <s v="M"/>
    <s v="Married"/>
    <s v="Bachelors"/>
    <s v="Bachelors"/>
    <s v="Skilled Manual"/>
    <s v="10+ Miles"/>
    <x v="2"/>
    <x v="2"/>
    <n v="41"/>
    <n v="41"/>
  </r>
  <r>
    <n v="13907"/>
    <s v="F"/>
    <s v="Female"/>
    <n v="80000"/>
    <s v="80000"/>
    <n v="5288"/>
    <x v="380"/>
    <x v="9"/>
    <x v="0"/>
    <n v="962"/>
    <n v="4326"/>
    <n v="81.80786686838124"/>
    <s v="S"/>
    <s v="Single"/>
    <s v="Bachelors"/>
    <s v="Bachelors"/>
    <s v="Skilled Manual"/>
    <s v="0-1 Miles"/>
    <x v="2"/>
    <x v="0"/>
    <n v="41"/>
    <n v="41"/>
  </r>
  <r>
    <n v="14900"/>
    <s v="F"/>
    <s v="Female"/>
    <n v="40000"/>
    <s v="40000"/>
    <n v="5117"/>
    <x v="381"/>
    <x v="5"/>
    <x v="1"/>
    <n v="1436"/>
    <n v="3681"/>
    <n v="71.936681649403937"/>
    <s v="M"/>
    <s v="Married"/>
    <s v="Partial College"/>
    <s v="Partial College"/>
    <s v="Clerical"/>
    <s v="1-2 Miles"/>
    <x v="2"/>
    <x v="0"/>
    <n v="49"/>
    <n v="49"/>
  </r>
  <r>
    <n v="11262"/>
    <s v="F"/>
    <s v="Female"/>
    <n v="80000"/>
    <s v="80000"/>
    <n v="4295"/>
    <x v="146"/>
    <x v="9"/>
    <x v="1"/>
    <n v="950"/>
    <n v="3345"/>
    <n v="77.881257275902215"/>
    <s v="M"/>
    <s v="Married"/>
    <s v="Bachelors"/>
    <s v="Bachelors"/>
    <s v="Management"/>
    <s v="0-1 Miles"/>
    <x v="2"/>
    <x v="5"/>
    <n v="42"/>
    <n v="42"/>
  </r>
  <r>
    <n v="22294"/>
    <s v="F"/>
    <s v="Female"/>
    <n v="70000"/>
    <s v="70000"/>
    <n v="3368"/>
    <x v="382"/>
    <x v="7"/>
    <x v="1"/>
    <n v="1497"/>
    <n v="1871"/>
    <n v="55.552256532066515"/>
    <s v="S"/>
    <s v="Single"/>
    <s v="Bachelors"/>
    <s v="Bachelors"/>
    <s v="Professional"/>
    <s v="2-5 Miles"/>
    <x v="2"/>
    <x v="2"/>
    <n v="37"/>
    <n v="37"/>
  </r>
  <r>
    <n v="12195"/>
    <s v="F"/>
    <s v="Female"/>
    <n v="70000"/>
    <s v="70000"/>
    <n v="3801"/>
    <x v="360"/>
    <x v="4"/>
    <x v="0"/>
    <n v="1850"/>
    <n v="1951"/>
    <n v="51.328597737437519"/>
    <s v="S"/>
    <s v="Single"/>
    <s v="Graduate Degree"/>
    <s v="Graduate Degree"/>
    <s v="Management"/>
    <s v="1-2 Miles"/>
    <x v="2"/>
    <x v="4"/>
    <n v="52"/>
    <n v="52"/>
  </r>
  <r>
    <n v="25375"/>
    <s v="M"/>
    <s v="Male"/>
    <n v="50000"/>
    <s v="50000"/>
    <n v="5285"/>
    <x v="35"/>
    <x v="0"/>
    <x v="1"/>
    <n v="1429"/>
    <n v="3856"/>
    <n v="72.961210974456009"/>
    <s v="M"/>
    <s v="Married"/>
    <s v="Graduate Degree"/>
    <s v="Graduate Degree"/>
    <s v="Skilled Manual"/>
    <s v="1-2 Miles"/>
    <x v="2"/>
    <x v="0"/>
    <n v="34"/>
    <n v="34"/>
  </r>
  <r>
    <n v="11143"/>
    <s v="M"/>
    <s v="Male"/>
    <n v="40000"/>
    <s v="40000"/>
    <n v="4637"/>
    <x v="125"/>
    <x v="0"/>
    <x v="1"/>
    <n v="971"/>
    <n v="3666"/>
    <n v="79.059736898857025"/>
    <s v="M"/>
    <s v="Married"/>
    <s v="High School"/>
    <s v="High School"/>
    <s v="Skilled Manual"/>
    <s v="5-10 Miles"/>
    <x v="2"/>
    <x v="0"/>
    <n v="29"/>
    <n v="29"/>
  </r>
  <r>
    <n v="25898"/>
    <s v="F"/>
    <s v="Female"/>
    <n v="70000"/>
    <s v="70000"/>
    <n v="4001"/>
    <x v="383"/>
    <x v="8"/>
    <x v="1"/>
    <n v="944"/>
    <n v="3057"/>
    <n v="76.405898525368656"/>
    <s v="M"/>
    <s v="Married"/>
    <s v="High School"/>
    <s v="High School"/>
    <s v="Professional"/>
    <s v="2-5 Miles"/>
    <x v="2"/>
    <x v="2"/>
    <n v="53"/>
    <n v="53"/>
  </r>
  <r>
    <n v="24397"/>
    <s v="M"/>
    <s v="Male"/>
    <n v="120000"/>
    <s v="120000"/>
    <n v="3455"/>
    <x v="59"/>
    <x v="1"/>
    <x v="1"/>
    <n v="1338"/>
    <n v="2117"/>
    <n v="61.27351664254703"/>
    <s v="S"/>
    <s v="Single"/>
    <s v="Bachelors"/>
    <s v="Bachelors"/>
    <s v="Management"/>
    <s v="1-2 Miles"/>
    <x v="2"/>
    <x v="5"/>
    <n v="40"/>
    <n v="40"/>
  </r>
  <r>
    <n v="19758"/>
    <s v="M"/>
    <s v="Male"/>
    <n v="60000"/>
    <s v="60000"/>
    <n v="3870"/>
    <x v="384"/>
    <x v="8"/>
    <x v="1"/>
    <n v="2004"/>
    <n v="1866"/>
    <n v="48.217054263565892"/>
    <s v="S"/>
    <s v="Single"/>
    <s v="Partial College"/>
    <s v="Partial College"/>
    <s v="Skilled Manual"/>
    <s v="1-2 Miles"/>
    <x v="2"/>
    <x v="1"/>
    <n v="29"/>
    <n v="29"/>
  </r>
  <r>
    <n v="15529"/>
    <s v="M"/>
    <s v="Male"/>
    <n v="60000"/>
    <s v="60000"/>
    <n v="5319"/>
    <x v="385"/>
    <x v="9"/>
    <x v="0"/>
    <n v="1535"/>
    <n v="3784"/>
    <n v="71.141191953374687"/>
    <s v="M"/>
    <s v="Married"/>
    <s v="Bachelors"/>
    <s v="Bachelors"/>
    <s v="Professional"/>
    <s v="2-5 Miles"/>
    <x v="2"/>
    <x v="0"/>
    <n v="43"/>
    <n v="43"/>
  </r>
  <r>
    <n v="19884"/>
    <s v="M"/>
    <s v="Male"/>
    <n v="60000"/>
    <s v="60000"/>
    <n v="3386"/>
    <x v="386"/>
    <x v="5"/>
    <x v="0"/>
    <n v="1872"/>
    <n v="1514"/>
    <n v="44.713526284701715"/>
    <s v="M"/>
    <s v="Married"/>
    <s v="High School"/>
    <s v="High School"/>
    <s v="Professional"/>
    <s v="2-5 Miles"/>
    <x v="2"/>
    <x v="4"/>
    <n v="55"/>
    <n v="55"/>
  </r>
  <r>
    <n v="18674"/>
    <s v="F"/>
    <s v="Female"/>
    <n v="80000"/>
    <s v="80000"/>
    <n v="4236"/>
    <x v="9"/>
    <x v="0"/>
    <x v="1"/>
    <n v="1501"/>
    <n v="2735"/>
    <n v="64.565627950897081"/>
    <s v="S"/>
    <s v="Single"/>
    <s v="Graduate Degree"/>
    <s v="Graduate Degree"/>
    <s v="Skilled Manual"/>
    <s v="0-1 Miles"/>
    <x v="2"/>
    <x v="0"/>
    <n v="48"/>
    <n v="48"/>
  </r>
  <r>
    <n v="13453"/>
    <s v="F"/>
    <s v="Female"/>
    <n v="130000"/>
    <s v="130000"/>
    <n v="4793"/>
    <x v="327"/>
    <x v="3"/>
    <x v="1"/>
    <n v="1415"/>
    <n v="3378"/>
    <n v="70.477780095973301"/>
    <s v="M"/>
    <s v="Married"/>
    <s v="Bachelors_x000c_"/>
    <s v="Bachelors"/>
    <s v="Management"/>
    <s v="0-1 Miles"/>
    <x v="2"/>
    <x v="2"/>
    <n v="45"/>
    <n v="45"/>
  </r>
  <r>
    <n v="14063"/>
    <s v="F"/>
    <s v="Female"/>
    <n v="70000"/>
    <s v="70000"/>
    <n v="4609"/>
    <x v="185"/>
    <x v="8"/>
    <x v="0"/>
    <n v="2034"/>
    <n v="2575"/>
    <n v="55.868952050336297"/>
    <s v="S"/>
    <s v="Single"/>
    <s v="Bachelors"/>
    <s v="Bachelors"/>
    <s v="Professional"/>
    <s v="0-1 Miles"/>
    <x v="1"/>
    <x v="5"/>
    <n v="42"/>
    <n v="42"/>
  </r>
  <r>
    <n v="27393"/>
    <s v="F"/>
    <s v="Female"/>
    <n v="50000"/>
    <s v="50000"/>
    <n v="4317"/>
    <x v="387"/>
    <x v="3"/>
    <x v="0"/>
    <n v="1067"/>
    <n v="3250"/>
    <n v="75.283761871670137"/>
    <s v="M"/>
    <s v="Married"/>
    <s v="Bachelors"/>
    <s v="Bachelors"/>
    <s v="Management"/>
    <s v="10+ Miles"/>
    <x v="2"/>
    <x v="1"/>
    <n v="63"/>
    <n v="63"/>
  </r>
  <r>
    <n v="14417"/>
    <s v="M"/>
    <s v="Male"/>
    <n v="60000"/>
    <s v="60000"/>
    <n v="3611"/>
    <x v="321"/>
    <x v="4"/>
    <x v="1"/>
    <n v="1227"/>
    <n v="2384"/>
    <n v="66.02049293824426"/>
    <s v="S"/>
    <s v="Single"/>
    <s v="High School"/>
    <s v="High School"/>
    <s v="Professional"/>
    <s v="10+ Miles"/>
    <x v="2"/>
    <x v="0"/>
    <n v="54"/>
    <n v="54"/>
  </r>
  <r>
    <n v="17533"/>
    <s v="M"/>
    <s v="Male"/>
    <n v="40000"/>
    <s v="40000"/>
    <n v="5202"/>
    <x v="388"/>
    <x v="0"/>
    <x v="0"/>
    <n v="2071"/>
    <n v="3131"/>
    <n v="60.188389081122637"/>
    <s v="M"/>
    <s v="Married"/>
    <s v="Partial College"/>
    <s v="Partial College"/>
    <s v="Professional"/>
    <s v="5-10 Miles"/>
    <x v="2"/>
    <x v="4"/>
    <n v="73"/>
    <n v="73"/>
  </r>
  <r>
    <n v="18580"/>
    <s v="F"/>
    <s v="Female"/>
    <n v="60000"/>
    <s v="60000"/>
    <n v="4579"/>
    <x v="389"/>
    <x v="7"/>
    <x v="0"/>
    <n v="1610"/>
    <n v="2969"/>
    <n v="64.839484603625237"/>
    <s v="M"/>
    <s v="Married"/>
    <s v="Graduate Degree"/>
    <s v="Graduate Degree"/>
    <s v="Professional"/>
    <s v="2-5 Miles"/>
    <x v="2"/>
    <x v="5"/>
    <n v="40"/>
    <n v="40"/>
  </r>
  <r>
    <n v="17025"/>
    <s v="M"/>
    <s v="Male"/>
    <n v="50000"/>
    <s v="50000"/>
    <n v="5091"/>
    <x v="249"/>
    <x v="7"/>
    <x v="1"/>
    <n v="1968"/>
    <n v="3123"/>
    <n v="61.343547436652912"/>
    <s v="S"/>
    <s v="Single"/>
    <s v="Partial College"/>
    <s v="Partial College"/>
    <s v="Skilled Manual"/>
    <s v="2-5 Miles"/>
    <x v="2"/>
    <x v="4"/>
    <n v="39"/>
    <n v="39"/>
  </r>
  <r>
    <n v="25293"/>
    <s v="M"/>
    <s v="Male"/>
    <n v="80000"/>
    <s v="80000"/>
    <n v="3402"/>
    <x v="154"/>
    <x v="3"/>
    <x v="0"/>
    <n v="1271"/>
    <n v="2131"/>
    <n v="62.639623750734863"/>
    <s v="M"/>
    <s v="Married"/>
    <s v="Bachelors"/>
    <s v="Bachelors"/>
    <s v="Management"/>
    <s v="1-2 Miles"/>
    <x v="2"/>
    <x v="5"/>
    <n v="42"/>
    <n v="42"/>
  </r>
  <r>
    <n v="24725"/>
    <s v="F"/>
    <s v="Female"/>
    <n v="40000"/>
    <s v="40000"/>
    <n v="4523"/>
    <x v="390"/>
    <x v="5"/>
    <x v="1"/>
    <n v="1414"/>
    <n v="3109"/>
    <n v="68.737563564006194"/>
    <s v="M"/>
    <s v="Married"/>
    <s v="Partial College"/>
    <s v="Partial College"/>
    <s v="Clerical"/>
    <s v="1-2 Miles"/>
    <x v="2"/>
    <x v="2"/>
    <n v="31"/>
    <n v="31"/>
  </r>
  <r>
    <n v="23200"/>
    <s v="F"/>
    <s v="Female"/>
    <n v="50000"/>
    <s v="50000"/>
    <n v="4051"/>
    <x v="391"/>
    <x v="8"/>
    <x v="1"/>
    <n v="1636"/>
    <n v="2415"/>
    <n v="59.614909898790422"/>
    <s v="M"/>
    <s v="Married"/>
    <s v="Bachelors"/>
    <s v="Bachelors"/>
    <s v="Skilled Manual"/>
    <s v="0-1 Miles"/>
    <x v="2"/>
    <x v="4"/>
    <n v="41"/>
    <n v="41"/>
  </r>
  <r>
    <n v="15895"/>
    <s v="F"/>
    <s v="Female"/>
    <n v="60000"/>
    <s v="60000"/>
    <n v="3811"/>
    <x v="337"/>
    <x v="5"/>
    <x v="1"/>
    <n v="996"/>
    <n v="2815"/>
    <n v="73.865127263185514"/>
    <s v="S"/>
    <s v="Single"/>
    <s v="Bachelors"/>
    <s v="Bachelors"/>
    <s v="Management"/>
    <s v="10+ Miles"/>
    <x v="2"/>
    <x v="3"/>
    <n v="58"/>
    <n v="58"/>
  </r>
  <r>
    <n v="18577"/>
    <s v="F"/>
    <s v="Female"/>
    <n v="60000"/>
    <s v="60000"/>
    <n v="5441"/>
    <x v="264"/>
    <x v="9"/>
    <x v="1"/>
    <n v="1708"/>
    <n v="3733"/>
    <n v="68.608711633890834"/>
    <s v="M"/>
    <s v="Married"/>
    <s v="Graduate Degree"/>
    <s v="Graduate Degree"/>
    <s v="Professional"/>
    <s v="0-1 Miles"/>
    <x v="2"/>
    <x v="5"/>
    <n v="40"/>
    <n v="40"/>
  </r>
  <r>
    <n v="27218"/>
    <s v="F"/>
    <s v="Female"/>
    <n v="20000"/>
    <s v="20000"/>
    <n v="4600"/>
    <x v="290"/>
    <x v="4"/>
    <x v="0"/>
    <n v="1915"/>
    <n v="2685"/>
    <n v="58.369565217391305"/>
    <s v="M"/>
    <s v="Married"/>
    <s v="Partial High School"/>
    <s v="Partial High School"/>
    <s v="Clerical"/>
    <s v="0-1 Miles"/>
    <x v="2"/>
    <x v="1"/>
    <n v="48"/>
    <n v="48"/>
  </r>
  <r>
    <n v="18560"/>
    <s v="F"/>
    <s v="Female"/>
    <n v="70000"/>
    <s v="70000"/>
    <n v="4688"/>
    <x v="370"/>
    <x v="5"/>
    <x v="0"/>
    <n v="1853"/>
    <n v="2835"/>
    <n v="60.473549488054616"/>
    <s v="M"/>
    <s v="Married"/>
    <s v="Graduate Degree"/>
    <s v="Graduate Degree"/>
    <s v="Professional"/>
    <s v="2-5 Miles"/>
    <x v="2"/>
    <x v="0"/>
    <n v="34"/>
    <n v="34"/>
  </r>
  <r>
    <n v="25006"/>
    <s v="F"/>
    <s v="Female"/>
    <n v="30000"/>
    <s v="30000"/>
    <n v="4044"/>
    <x v="392"/>
    <x v="6"/>
    <x v="1"/>
    <n v="1139"/>
    <n v="2905"/>
    <n v="71.834817012858551"/>
    <s v="S"/>
    <s v="Single"/>
    <s v="Partial College"/>
    <s v="Partial College"/>
    <s v="Skilled Manual"/>
    <s v="5-10 Miles"/>
    <x v="2"/>
    <x v="2"/>
    <n v="28"/>
    <n v="28"/>
  </r>
  <r>
    <n v="17369"/>
    <s v="M"/>
    <s v="Male"/>
    <n v="30000"/>
    <s v="30000"/>
    <n v="3931"/>
    <x v="393"/>
    <x v="4"/>
    <x v="0"/>
    <n v="1855"/>
    <n v="2076"/>
    <n v="52.810989570083947"/>
    <s v="S"/>
    <s v="Single"/>
    <s v="Partial College"/>
    <s v="Partial College"/>
    <s v="Skilled Manual"/>
    <s v="5-10 Miles"/>
    <x v="2"/>
    <x v="0"/>
    <n v="27"/>
    <n v="27"/>
  </r>
  <r>
    <n v="14495"/>
    <s v="M"/>
    <s v="Male"/>
    <n v="40000"/>
    <s v="40000"/>
    <n v="5464"/>
    <x v="112"/>
    <x v="5"/>
    <x v="1"/>
    <n v="1273"/>
    <n v="4191"/>
    <n v="76.702049780380676"/>
    <s v="M"/>
    <s v="Married"/>
    <s v="Partial College"/>
    <s v="Partial College"/>
    <s v="Professional"/>
    <s v="5-10 Miles"/>
    <x v="2"/>
    <x v="0"/>
    <n v="54"/>
    <n v="54"/>
  </r>
  <r>
    <n v="18847"/>
    <s v="F"/>
    <s v="Female"/>
    <n v="60000"/>
    <s v="60000"/>
    <n v="3919"/>
    <x v="394"/>
    <x v="5"/>
    <x v="1"/>
    <n v="1206"/>
    <n v="2713"/>
    <n v="69.226843582546564"/>
    <s v="M"/>
    <s v="Married"/>
    <s v="Graduate Degree"/>
    <s v="Graduate Degree"/>
    <s v="Management"/>
    <s v="5-10 Miles"/>
    <x v="2"/>
    <x v="5"/>
    <n v="70"/>
    <n v="70"/>
  </r>
  <r>
    <n v="14754"/>
    <s v="M"/>
    <s v="Male"/>
    <n v="40000"/>
    <s v="40000"/>
    <n v="3383"/>
    <x v="201"/>
    <x v="8"/>
    <x v="0"/>
    <n v="876"/>
    <n v="2507"/>
    <n v="74.105823233816139"/>
    <s v="M"/>
    <s v="Married"/>
    <s v="Partial College"/>
    <s v="Partial College"/>
    <s v="Clerical"/>
    <s v="1-2 Miles"/>
    <x v="2"/>
    <x v="2"/>
    <n v="48"/>
    <n v="48"/>
  </r>
  <r>
    <n v="23378"/>
    <s v="M"/>
    <s v="Male"/>
    <n v="70000"/>
    <s v="70000"/>
    <n v="3530"/>
    <x v="364"/>
    <x v="9"/>
    <x v="1"/>
    <n v="1861"/>
    <n v="1669"/>
    <n v="47.28045325779037"/>
    <s v="M"/>
    <s v="Married"/>
    <s v="Partial College"/>
    <s v="Partial College"/>
    <s v="Skilled Manual"/>
    <s v="2-5 Miles"/>
    <x v="2"/>
    <x v="4"/>
    <n v="44"/>
    <n v="44"/>
  </r>
  <r>
    <n v="26452"/>
    <s v="M"/>
    <s v="Male"/>
    <n v="50000"/>
    <s v="50000"/>
    <n v="3448"/>
    <x v="395"/>
    <x v="3"/>
    <x v="0"/>
    <n v="1713"/>
    <n v="1735"/>
    <n v="50.319025522041763"/>
    <s v="S"/>
    <s v="Single"/>
    <s v="Graduate Degree"/>
    <s v="Graduate Degree"/>
    <s v="Management"/>
    <s v="10+ Miles"/>
    <x v="2"/>
    <x v="0"/>
    <n v="69"/>
    <n v="69"/>
  </r>
  <r>
    <n v="20370"/>
    <s v="M"/>
    <s v="Male"/>
    <n v="70000"/>
    <s v="70000"/>
    <n v="4484"/>
    <x v="396"/>
    <x v="7"/>
    <x v="0"/>
    <n v="1970"/>
    <n v="2514"/>
    <n v="56.066012488849239"/>
    <s v="M"/>
    <s v="Married"/>
    <s v="Partial High School"/>
    <s v="Partial High School"/>
    <s v="Skilled Manual"/>
    <s v="5-10 Miles"/>
    <x v="2"/>
    <x v="0"/>
    <n v="52"/>
    <n v="52"/>
  </r>
  <r>
    <n v="20528"/>
    <s v="M"/>
    <s v="Male"/>
    <n v="40000"/>
    <s v="40000"/>
    <n v="3917"/>
    <x v="118"/>
    <x v="8"/>
    <x v="0"/>
    <n v="1843"/>
    <n v="2074"/>
    <n v="52.948685218279287"/>
    <s v="M"/>
    <s v="Married"/>
    <s v="Partial High School"/>
    <s v="Partial High School"/>
    <s v="Skilled Manual"/>
    <s v="2-5 Miles"/>
    <x v="2"/>
    <x v="2"/>
    <n v="55"/>
    <n v="55"/>
  </r>
  <r>
    <n v="23549"/>
    <s v="M"/>
    <s v="Male"/>
    <n v="30000"/>
    <s v="30000"/>
    <n v="4549"/>
    <x v="28"/>
    <x v="6"/>
    <x v="1"/>
    <n v="1686"/>
    <n v="2863"/>
    <n v="62.936909210815564"/>
    <s v="S"/>
    <s v="Single"/>
    <s v="High School"/>
    <s v="High School"/>
    <s v="Skilled Manual"/>
    <s v="5-10 Miles"/>
    <x v="2"/>
    <x v="5"/>
    <n v="30"/>
    <n v="30"/>
  </r>
  <r>
    <n v="21751"/>
    <s v="M"/>
    <s v="Male"/>
    <n v="60000"/>
    <s v="60000"/>
    <n v="5045"/>
    <x v="397"/>
    <x v="2"/>
    <x v="0"/>
    <n v="1590"/>
    <n v="3455"/>
    <n v="68.483647175421211"/>
    <s v="M"/>
    <s v="Married"/>
    <s v="Graduate Degree"/>
    <s v="Graduate Degree"/>
    <s v="Management"/>
    <s v="1-2 Miles"/>
    <x v="2"/>
    <x v="1"/>
    <n v="63"/>
    <n v="63"/>
  </r>
  <r>
    <n v="21266"/>
    <s v="F"/>
    <s v="Female"/>
    <n v="80000"/>
    <s v="80000"/>
    <n v="3549"/>
    <x v="350"/>
    <x v="4"/>
    <x v="0"/>
    <n v="1611"/>
    <n v="1938"/>
    <n v="54.606931530008453"/>
    <s v="S"/>
    <s v="Single"/>
    <s v="Bachelors"/>
    <s v="Bachelors"/>
    <s v="Management"/>
    <s v="1-2 Miles"/>
    <x v="2"/>
    <x v="0"/>
    <n v="34"/>
    <n v="34"/>
  </r>
  <r>
    <n v="13388"/>
    <s v="M"/>
    <s v="Male"/>
    <n v="60000"/>
    <s v="60000"/>
    <n v="4000"/>
    <x v="102"/>
    <x v="9"/>
    <x v="1"/>
    <n v="1810"/>
    <n v="2190"/>
    <n v="54.75"/>
    <s v="S"/>
    <s v="Single"/>
    <s v="Partial College"/>
    <s v="Partial College"/>
    <s v="Professional"/>
    <s v="10+ Miles"/>
    <x v="2"/>
    <x v="4"/>
    <n v="56"/>
    <n v="56"/>
  </r>
  <r>
    <n v="18752"/>
    <s v="F"/>
    <s v="Female"/>
    <n v="40000"/>
    <s v="40000"/>
    <n v="4273"/>
    <x v="398"/>
    <x v="7"/>
    <x v="0"/>
    <n v="1617"/>
    <n v="2656"/>
    <n v="62.157734612684301"/>
    <s v="D"/>
    <s v="Divorced"/>
    <s v="High School"/>
    <s v="High School"/>
    <s v="Skilled Manual"/>
    <s v="5-10 Miles"/>
    <x v="2"/>
    <x v="0"/>
    <n v="31"/>
    <n v="31"/>
  </r>
  <r>
    <n v="16917"/>
    <s v="M"/>
    <s v="Male"/>
    <n v="120000"/>
    <s v="120000"/>
    <n v="3906"/>
    <x v="54"/>
    <x v="8"/>
    <x v="1"/>
    <n v="1136"/>
    <n v="2770"/>
    <n v="70.916538658474138"/>
    <s v="M"/>
    <s v="Married"/>
    <s v="Bachelors"/>
    <s v="Bachelors"/>
    <s v="Management"/>
    <s v="0-1 Miles"/>
    <x v="2"/>
    <x v="2"/>
    <n v="38"/>
    <n v="38"/>
  </r>
  <r>
    <n v="15313"/>
    <s v="M"/>
    <s v="Male"/>
    <n v="60000"/>
    <s v="60000"/>
    <n v="4413"/>
    <x v="177"/>
    <x v="4"/>
    <x v="1"/>
    <n v="1480"/>
    <n v="2933"/>
    <n v="66.462723770677542"/>
    <s v="M"/>
    <s v="Married"/>
    <s v="Bachelors"/>
    <s v="Bachelors"/>
    <s v="Management"/>
    <s v="2-5 Miles"/>
    <x v="2"/>
    <x v="5"/>
    <n v="59"/>
    <n v="59"/>
  </r>
  <r>
    <n v="25329"/>
    <s v="F"/>
    <s v="Female"/>
    <n v="40000"/>
    <s v="40000"/>
    <n v="4207"/>
    <x v="103"/>
    <x v="1"/>
    <x v="0"/>
    <n v="1159"/>
    <n v="3048"/>
    <n v="72.450677442357986"/>
    <s v="S"/>
    <s v="Single"/>
    <s v="Partial College"/>
    <s v="Partial College"/>
    <s v="Clerical"/>
    <s v="0-1 Miles"/>
    <x v="2"/>
    <x v="1"/>
    <n v="32"/>
    <n v="32"/>
  </r>
  <r>
    <n v="20380"/>
    <s v="F"/>
    <s v="Female"/>
    <n v="60000"/>
    <s v="60000"/>
    <n v="3692"/>
    <x v="332"/>
    <x v="0"/>
    <x v="1"/>
    <n v="832"/>
    <n v="2860"/>
    <n v="77.464788732394368"/>
    <s v="M"/>
    <s v="Married"/>
    <s v="Graduate Degree"/>
    <s v="Graduate Degree"/>
    <s v="Management"/>
    <s v="10+ Miles"/>
    <x v="2"/>
    <x v="0"/>
    <n v="69"/>
    <n v="69"/>
  </r>
  <r>
    <n v="23089"/>
    <s v="M"/>
    <s v="Male"/>
    <n v="40000"/>
    <s v="40000"/>
    <n v="5019"/>
    <x v="399"/>
    <x v="9"/>
    <x v="1"/>
    <n v="1124"/>
    <n v="3895"/>
    <n v="77.605100617652923"/>
    <s v="M"/>
    <s v="Married"/>
    <s v="Partial College"/>
    <s v="Partial College"/>
    <s v="Skilled Manual"/>
    <s v="5-10 Miles"/>
    <x v="2"/>
    <x v="4"/>
    <n v="28"/>
    <n v="28"/>
  </r>
  <r>
    <n v="13749"/>
    <s v="M"/>
    <s v="Male"/>
    <n v="80000"/>
    <s v="80000"/>
    <n v="3939"/>
    <x v="400"/>
    <x v="7"/>
    <x v="0"/>
    <n v="915"/>
    <n v="3024"/>
    <n v="76.770753998476778"/>
    <s v="M"/>
    <s v="Married"/>
    <s v="Graduate Degree"/>
    <s v="Graduate Degree"/>
    <s v="Skilled Manual"/>
    <s v="1-2 Miles"/>
    <x v="2"/>
    <x v="5"/>
    <n v="47"/>
    <n v="47"/>
  </r>
  <r>
    <n v="24943"/>
    <s v="M"/>
    <s v="Male"/>
    <n v="60000"/>
    <s v="60000"/>
    <n v="5103"/>
    <x v="261"/>
    <x v="8"/>
    <x v="0"/>
    <n v="1234"/>
    <n v="3869"/>
    <n v="75.81814618851655"/>
    <s v="M"/>
    <s v="Married"/>
    <s v="Bachelors"/>
    <s v="Bachelors"/>
    <s v="Management"/>
    <s v="10+ Miles"/>
    <x v="2"/>
    <x v="4"/>
    <n v="66"/>
    <n v="66"/>
  </r>
  <r>
    <n v="28667"/>
    <s v="M"/>
    <s v="Male"/>
    <n v="70000"/>
    <s v="70000"/>
    <n v="4359"/>
    <x v="364"/>
    <x v="0"/>
    <x v="0"/>
    <n v="1269"/>
    <n v="3090"/>
    <n v="70.887818306951132"/>
    <s v="S"/>
    <s v="Single"/>
    <s v="Bachelors"/>
    <s v="Bachelors"/>
    <s v="Skilled Manual"/>
    <s v="0-1 Miles"/>
    <x v="2"/>
    <x v="5"/>
    <n v="37"/>
    <n v="37"/>
  </r>
  <r>
    <n v="15194"/>
    <s v="M"/>
    <s v="Male"/>
    <n v="120000"/>
    <s v="120000"/>
    <n v="5333"/>
    <x v="321"/>
    <x v="3"/>
    <x v="0"/>
    <n v="1174"/>
    <n v="4159"/>
    <n v="77.986124132758292"/>
    <s v="S"/>
    <s v="Single"/>
    <s v="Bachelors"/>
    <s v="Bachelors"/>
    <s v="Management"/>
    <s v="0-1 Miles"/>
    <x v="2"/>
    <x v="2"/>
    <n v="39"/>
    <n v="39"/>
  </r>
  <r>
    <n v="17436"/>
    <s v="M"/>
    <s v="Male"/>
    <n v="60000"/>
    <s v="60000"/>
    <n v="4885"/>
    <x v="278"/>
    <x v="8"/>
    <x v="0"/>
    <n v="1937"/>
    <n v="2948"/>
    <n v="60.348004094165816"/>
    <s v="M"/>
    <s v="Married"/>
    <s v="High School"/>
    <s v="High School"/>
    <s v="Professional"/>
    <s v="1-2 Miles"/>
    <x v="2"/>
    <x v="4"/>
    <n v="51"/>
    <n v="51"/>
  </r>
  <r>
    <n v="18935"/>
    <s v="F"/>
    <s v="Female"/>
    <n v="130000"/>
    <s v="130000"/>
    <n v="4153"/>
    <x v="401"/>
    <x v="7"/>
    <x v="0"/>
    <n v="1185"/>
    <n v="2968"/>
    <n v="71.466409824223447"/>
    <s v="M"/>
    <s v="Married"/>
    <s v="Graduate Degree"/>
    <s v="Graduate Degree"/>
    <s v="Management"/>
    <s v="1-2 Miles"/>
    <x v="2"/>
    <x v="3"/>
    <n v="40"/>
    <n v="40"/>
  </r>
  <r>
    <n v="16871"/>
    <s v="F"/>
    <s v="Female"/>
    <n v="90000"/>
    <s v="90000"/>
    <n v="3712"/>
    <x v="269"/>
    <x v="0"/>
    <x v="0"/>
    <n v="1450"/>
    <n v="2262"/>
    <n v="60.9375"/>
    <s v="M"/>
    <s v="Married"/>
    <s v="High School"/>
    <s v="High School"/>
    <s v="Professional"/>
    <s v="10+ Miles"/>
    <x v="2"/>
    <x v="5"/>
    <n v="51"/>
    <n v="51"/>
  </r>
  <r>
    <n v="12100"/>
    <s v="M"/>
    <s v="Male"/>
    <n v="60000"/>
    <s v="60000"/>
    <n v="5049"/>
    <x v="267"/>
    <x v="1"/>
    <x v="0"/>
    <n v="2079"/>
    <n v="2970"/>
    <n v="58.82352941176471"/>
    <s v="S"/>
    <s v="Single"/>
    <s v="Bachelors"/>
    <s v="Bachelors"/>
    <s v="Management"/>
    <s v="10+ Miles"/>
    <x v="2"/>
    <x v="1"/>
    <n v="57"/>
    <n v="57"/>
  </r>
  <r>
    <n v="23158"/>
    <s v="F"/>
    <s v="Female"/>
    <n v="60000"/>
    <s v="60000"/>
    <n v="3631"/>
    <x v="137"/>
    <x v="3"/>
    <x v="1"/>
    <n v="1518"/>
    <n v="2113"/>
    <n v="58.193335169374826"/>
    <s v="M"/>
    <s v="Married"/>
    <s v="Graduate Degree"/>
    <s v="Graduate Degree"/>
    <s v="Professional"/>
    <s v="0-1 Miles"/>
    <x v="2"/>
    <x v="0"/>
    <n v="35"/>
    <n v="35"/>
  </r>
  <r>
    <n v="18545"/>
    <s v="M"/>
    <s v="Male"/>
    <n v="40000"/>
    <s v="40000"/>
    <n v="4916"/>
    <x v="140"/>
    <x v="8"/>
    <x v="1"/>
    <n v="1785"/>
    <n v="3131"/>
    <n v="63.689991863303497"/>
    <s v="M"/>
    <s v="Married"/>
    <s v="High School"/>
    <s v="High School"/>
    <s v="Professional"/>
    <s v="10+ Miles"/>
    <x v="2"/>
    <x v="2"/>
    <n v="61"/>
    <n v="61"/>
  </r>
  <r>
    <n v="18391"/>
    <s v="F"/>
    <s v="Female"/>
    <n v="80000"/>
    <s v="80000"/>
    <n v="5046"/>
    <x v="402"/>
    <x v="6"/>
    <x v="0"/>
    <n v="1323"/>
    <n v="3723"/>
    <n v="73.781212841854938"/>
    <s v="S"/>
    <s v="Single"/>
    <s v="Partial College"/>
    <s v="Partial College"/>
    <s v="Professional"/>
    <s v="5-10 Miles"/>
    <x v="2"/>
    <x v="0"/>
    <n v="44"/>
    <n v="44"/>
  </r>
  <r>
    <n v="19812"/>
    <s v="F"/>
    <s v="Female"/>
    <n v="70000"/>
    <s v="70000"/>
    <n v="5043"/>
    <x v="403"/>
    <x v="4"/>
    <x v="0"/>
    <n v="2097"/>
    <n v="2946"/>
    <n v="58.417608566329569"/>
    <s v="S"/>
    <s v="Single"/>
    <s v="Partial College"/>
    <s v="Partial College"/>
    <s v="Professional"/>
    <s v="5-10 Miles"/>
    <x v="2"/>
    <x v="0"/>
    <n v="49"/>
    <n v="49"/>
  </r>
  <r>
    <n v="27660"/>
    <s v="M"/>
    <s v="Male"/>
    <n v="80000"/>
    <s v="80000"/>
    <n v="3503"/>
    <x v="71"/>
    <x v="3"/>
    <x v="0"/>
    <n v="1435"/>
    <n v="2068"/>
    <n v="59.035112760491003"/>
    <s v="M"/>
    <s v="Married"/>
    <s v="Graduate Degree"/>
    <s v="Graduate Degree"/>
    <s v="Management"/>
    <s v="5-10 Miles"/>
    <x v="2"/>
    <x v="5"/>
    <n v="70"/>
    <n v="70"/>
  </r>
  <r>
    <n v="18058"/>
    <s v="F"/>
    <s v="Female"/>
    <n v="20000"/>
    <s v="20000"/>
    <n v="4074"/>
    <x v="404"/>
    <x v="9"/>
    <x v="0"/>
    <n v="1984"/>
    <n v="2090"/>
    <n v="51.300932744231709"/>
    <s v="S"/>
    <s v="Single"/>
    <s v="High School"/>
    <s v="High School"/>
    <s v="Skilled Manual"/>
    <s v="2-5 Miles"/>
    <x v="2"/>
    <x v="2"/>
    <n v="78"/>
    <n v="78"/>
  </r>
  <r>
    <n v="20343"/>
    <s v="F"/>
    <s v="Female"/>
    <n v="90000"/>
    <s v="90000"/>
    <n v="4545"/>
    <x v="89"/>
    <x v="4"/>
    <x v="0"/>
    <n v="2052"/>
    <n v="2493"/>
    <n v="54.851485148514854"/>
    <s v="M"/>
    <s v="Married"/>
    <s v="Partial College"/>
    <s v="Partial College"/>
    <s v="Professional"/>
    <s v="1-2 Miles"/>
    <x v="2"/>
    <x v="4"/>
    <m/>
    <n v="43.99900596421471"/>
  </r>
  <r>
    <n v="28997"/>
    <s v="M"/>
    <s v="Male"/>
    <n v="40000"/>
    <s v="40000"/>
    <n v="4738"/>
    <x v="405"/>
    <x v="8"/>
    <x v="0"/>
    <n v="1884"/>
    <n v="2854"/>
    <n v="60.236386661038409"/>
    <s v="S"/>
    <s v="Single"/>
    <s v="High School"/>
    <s v="High School"/>
    <s v="Professional"/>
    <s v="2-5 Miles"/>
    <x v="2"/>
    <x v="0"/>
    <n v="58"/>
    <n v="58"/>
  </r>
  <r>
    <n v="24398"/>
    <s v="M"/>
    <s v="Male"/>
    <n v="130000"/>
    <s v="130000"/>
    <n v="5369"/>
    <x v="406"/>
    <x v="7"/>
    <x v="1"/>
    <n v="1265"/>
    <n v="4104"/>
    <n v="76.438815421866266"/>
    <s v="M"/>
    <s v="Married"/>
    <s v="Graduate Degree"/>
    <s v="Graduate Degree"/>
    <s v="Management"/>
    <s v="0-1 Miles"/>
    <x v="2"/>
    <x v="0"/>
    <n v="41"/>
    <n v="41"/>
  </r>
  <r>
    <n v="19002"/>
    <s v="F"/>
    <s v="Female"/>
    <n v="60000"/>
    <s v="60000"/>
    <n v="3349"/>
    <x v="123"/>
    <x v="4"/>
    <x v="0"/>
    <n v="1895"/>
    <n v="1454"/>
    <n v="43.415945058226335"/>
    <s v="M"/>
    <s v="Married"/>
    <s v="Partial College"/>
    <s v="Partial College"/>
    <s v="Professional"/>
    <s v="2-5 Miles"/>
    <x v="2"/>
    <x v="2"/>
    <n v="57"/>
    <n v="57"/>
  </r>
  <r>
    <n v="28609"/>
    <s v="M"/>
    <s v="Male"/>
    <n v="30000"/>
    <s v="30000"/>
    <n v="5214"/>
    <x v="5"/>
    <x v="0"/>
    <x v="0"/>
    <n v="1347"/>
    <n v="3867"/>
    <n v="74.165707710011503"/>
    <s v="M"/>
    <s v="Married"/>
    <s v="High School"/>
    <s v="High School"/>
    <s v="Skilled Manual"/>
    <s v="0-1 Miles"/>
    <x v="2"/>
    <x v="5"/>
    <n v="49"/>
    <n v="49"/>
  </r>
  <r>
    <n v="29231"/>
    <s v="M"/>
    <s v="Male"/>
    <n v="80000"/>
    <s v="80000"/>
    <n v="4905"/>
    <x v="407"/>
    <x v="0"/>
    <x v="0"/>
    <n v="1161"/>
    <n v="3744"/>
    <n v="76.330275229357795"/>
    <s v="S"/>
    <s v="Single"/>
    <s v="Partial College"/>
    <s v="Partial College"/>
    <s v="Professional"/>
    <s v="0-1 Miles"/>
    <x v="2"/>
    <x v="1"/>
    <n v="43"/>
    <n v="43"/>
  </r>
  <r>
    <n v="18858"/>
    <s v="M"/>
    <s v="Male"/>
    <n v="60000"/>
    <s v="60000"/>
    <n v="4033"/>
    <x v="408"/>
    <x v="0"/>
    <x v="1"/>
    <n v="855"/>
    <n v="3178"/>
    <n v="78.799900818249441"/>
    <s v="S"/>
    <s v="Single"/>
    <s v="Partial High School"/>
    <s v="Partial High School"/>
    <s v="Skilled Manual"/>
    <s v="5-10 Miles"/>
    <x v="2"/>
    <x v="0"/>
    <n v="52"/>
    <n v="52"/>
  </r>
  <r>
    <n v="20000"/>
    <s v="M"/>
    <s v="Male"/>
    <n v="60000"/>
    <s v="60000"/>
    <n v="3464"/>
    <x v="400"/>
    <x v="4"/>
    <x v="0"/>
    <n v="1676"/>
    <n v="1788"/>
    <n v="51.616628175519629"/>
    <s v="M"/>
    <s v="Married"/>
    <s v="Graduate Degree"/>
    <s v="Graduate Degree"/>
    <s v="Professional"/>
    <s v="0-1 Miles"/>
    <x v="2"/>
    <x v="4"/>
    <n v="35"/>
    <n v="35"/>
  </r>
  <r>
    <n v="25261"/>
    <s v="M"/>
    <s v="Male"/>
    <n v="40000"/>
    <s v="40000"/>
    <n v="5267"/>
    <x v="91"/>
    <x v="3"/>
    <x v="0"/>
    <n v="1986"/>
    <n v="3281"/>
    <n v="62.293525726219855"/>
    <s v="M"/>
    <s v="Married"/>
    <s v="High School"/>
    <s v="High School"/>
    <s v="Skilled Manual"/>
    <s v="5-10 Miles"/>
    <x v="2"/>
    <x v="5"/>
    <n v="27"/>
    <n v="27"/>
  </r>
  <r>
    <n v="17458"/>
    <s v="M"/>
    <s v="Male"/>
    <n v="70000"/>
    <s v="70000"/>
    <n v="3755"/>
    <x v="264"/>
    <x v="9"/>
    <x v="1"/>
    <n v="1640"/>
    <n v="2115"/>
    <n v="56.324900133155801"/>
    <s v="S"/>
    <s v="Single"/>
    <s v="High School"/>
    <s v="High School"/>
    <s v="Professional"/>
    <s v="5-10 Miles"/>
    <x v="2"/>
    <x v="4"/>
    <n v="52"/>
    <n v="52"/>
  </r>
  <r>
    <n v="11644"/>
    <s v="M"/>
    <s v="Male"/>
    <n v="40000"/>
    <s v="40000"/>
    <n v="3777"/>
    <x v="366"/>
    <x v="1"/>
    <x v="0"/>
    <n v="922"/>
    <n v="2855"/>
    <n v="75.58909187185597"/>
    <s v="S"/>
    <s v="Single"/>
    <s v="Bachelors"/>
    <s v="Bachelors"/>
    <s v="Skilled Manual"/>
    <s v="2-5 Miles"/>
    <x v="2"/>
    <x v="5"/>
    <n v="36"/>
    <n v="36"/>
  </r>
  <r>
    <n v="16145"/>
    <s v="F"/>
    <s v="Female"/>
    <n v="70000"/>
    <s v="70000"/>
    <n v="4305"/>
    <x v="320"/>
    <x v="3"/>
    <x v="1"/>
    <n v="1876"/>
    <n v="2429"/>
    <n v="56.422764227642276"/>
    <s v="S"/>
    <s v="Single"/>
    <s v="Graduate Degree"/>
    <s v="Graduate Degree"/>
    <s v="Professional"/>
    <s v="10+ Miles"/>
    <x v="2"/>
    <x v="2"/>
    <n v="46"/>
    <n v="46"/>
  </r>
  <r>
    <n v="16890"/>
    <s v="M"/>
    <s v="Male"/>
    <n v="60000"/>
    <s v="60000"/>
    <n v="4987"/>
    <x v="59"/>
    <x v="7"/>
    <x v="0"/>
    <n v="845"/>
    <n v="4142"/>
    <n v="83.055945458191289"/>
    <s v="M"/>
    <s v="Married"/>
    <s v="Partial High School"/>
    <s v="Partial High School"/>
    <s v="Skilled Manual"/>
    <s v="5-10 Miles"/>
    <x v="2"/>
    <x v="4"/>
    <n v="52"/>
    <n v="52"/>
  </r>
  <r>
    <n v="25983"/>
    <s v="M"/>
    <s v="Male"/>
    <n v="70000"/>
    <s v="70000"/>
    <n v="5322"/>
    <x v="282"/>
    <x v="7"/>
    <x v="0"/>
    <n v="1387"/>
    <n v="3935"/>
    <n v="73.938369034197677"/>
    <s v="M"/>
    <s v="Married"/>
    <s v="Bachelors"/>
    <s v="Bachelors"/>
    <s v="Professional"/>
    <s v="0-1 Miles"/>
    <x v="2"/>
    <x v="3"/>
    <n v="43"/>
    <n v="43"/>
  </r>
  <r>
    <n v="14633"/>
    <s v="M"/>
    <s v="Male"/>
    <n v="60000"/>
    <s v="60000"/>
    <n v="5477"/>
    <x v="103"/>
    <x v="0"/>
    <x v="0"/>
    <n v="1594"/>
    <n v="3883"/>
    <n v="70.89647617308745"/>
    <s v="M"/>
    <s v="Married"/>
    <s v="Partial College"/>
    <s v="Partial College"/>
    <s v="Skilled Manual"/>
    <s v="2-5 Miles"/>
    <x v="2"/>
    <x v="5"/>
    <n v="44"/>
    <n v="44"/>
  </r>
  <r>
    <n v="22994"/>
    <s v="F"/>
    <s v="Female"/>
    <n v="80000"/>
    <s v="80000"/>
    <n v="4591"/>
    <x v="409"/>
    <x v="8"/>
    <x v="0"/>
    <n v="1573"/>
    <n v="3018"/>
    <n v="65.737312132433019"/>
    <s v="M"/>
    <s v="Married"/>
    <s v="Bachelors"/>
    <s v="Bachelors"/>
    <s v="Management"/>
    <s v="1-2 Miles"/>
    <x v="2"/>
    <x v="1"/>
    <n v="34"/>
    <n v="34"/>
  </r>
  <r>
    <n v="22983"/>
    <s v="F"/>
    <s v="Female"/>
    <n v="30000"/>
    <s v="30000"/>
    <n v="4074"/>
    <x v="410"/>
    <x v="8"/>
    <x v="1"/>
    <n v="1333"/>
    <n v="2741"/>
    <n v="67.280314187530692"/>
    <s v="S"/>
    <s v="Single"/>
    <s v="Partial High School"/>
    <s v="Partial High School"/>
    <s v="Clerical"/>
    <s v="5-10 Miles"/>
    <x v="2"/>
    <x v="0"/>
    <n v="27"/>
    <n v="27"/>
  </r>
  <r>
    <n v="25184"/>
    <s v="M"/>
    <s v="Male"/>
    <n v="110000"/>
    <s v="110000"/>
    <n v="4996"/>
    <x v="411"/>
    <x v="3"/>
    <x v="1"/>
    <n v="1686"/>
    <n v="3310"/>
    <n v="66.253002401921535"/>
    <s v="S"/>
    <s v="Single"/>
    <s v="Partial College"/>
    <s v="Partial College"/>
    <s v="Professional"/>
    <s v="5-10 Miles"/>
    <x v="2"/>
    <x v="2"/>
    <n v="45"/>
    <n v="45"/>
  </r>
  <r>
    <n v="14469"/>
    <s v="F"/>
    <s v="Female"/>
    <n v="100000"/>
    <s v="100000"/>
    <n v="4095"/>
    <x v="233"/>
    <x v="1"/>
    <x v="0"/>
    <n v="939"/>
    <n v="3156"/>
    <n v="77.06959706959708"/>
    <s v="M"/>
    <s v="Married"/>
    <s v="Partial College"/>
    <s v="Partial College"/>
    <s v="Professional"/>
    <s v="1-2 Miles"/>
    <x v="2"/>
    <x v="0"/>
    <n v="45"/>
    <n v="45"/>
  </r>
  <r>
    <n v="11538"/>
    <s v="F"/>
    <s v="Female"/>
    <n v="60000"/>
    <s v="60000"/>
    <n v="5371"/>
    <x v="107"/>
    <x v="0"/>
    <x v="1"/>
    <n v="1862"/>
    <n v="3509"/>
    <n v="65.332340346304235"/>
    <s v="S"/>
    <s v="Single"/>
    <s v="Graduate Degree"/>
    <s v="Graduate Degree"/>
    <s v="Skilled Manual"/>
    <s v="0-1 Miles"/>
    <x v="2"/>
    <x v="2"/>
    <n v="47"/>
    <n v="47"/>
  </r>
  <r>
    <n v="16245"/>
    <s v="F"/>
    <s v="Female"/>
    <n v="80000"/>
    <s v="80000"/>
    <n v="5013"/>
    <x v="178"/>
    <x v="8"/>
    <x v="1"/>
    <n v="1187"/>
    <n v="3826"/>
    <n v="76.321563933772197"/>
    <s v="S"/>
    <s v="Single"/>
    <s v="Graduate Degree"/>
    <s v="Graduate Degree"/>
    <s v="Skilled Manual"/>
    <s v="1-2 Miles"/>
    <x v="2"/>
    <x v="5"/>
    <n v="47"/>
    <n v="47"/>
  </r>
  <r>
    <n v="17858"/>
    <s v="M"/>
    <s v="Male"/>
    <n v="40000"/>
    <s v="40000"/>
    <n v="3561"/>
    <x v="392"/>
    <x v="3"/>
    <x v="1"/>
    <n v="926"/>
    <n v="2635"/>
    <n v="73.996068520078623"/>
    <s v="M"/>
    <s v="Married"/>
    <s v="High School"/>
    <s v="High School"/>
    <s v="Skilled Manual"/>
    <s v="2-5 Miles"/>
    <x v="2"/>
    <x v="1"/>
    <n v="44"/>
    <n v="44"/>
  </r>
  <r>
    <n v="25347"/>
    <s v="F"/>
    <s v="Female"/>
    <n v="20000"/>
    <s v="20000"/>
    <n v="3430"/>
    <x v="337"/>
    <x v="9"/>
    <x v="1"/>
    <n v="863"/>
    <n v="2567"/>
    <n v="74.839650145772595"/>
    <s v="S"/>
    <s v="Single"/>
    <s v="Partial High School"/>
    <s v="Partial High School"/>
    <s v="Clerical"/>
    <s v="0-1 Miles"/>
    <x v="2"/>
    <x v="0"/>
    <n v="49"/>
    <n v="49"/>
  </r>
  <r>
    <n v="15814"/>
    <s v="F"/>
    <s v="Female"/>
    <n v="40000"/>
    <s v="40000"/>
    <n v="4543"/>
    <x v="412"/>
    <x v="0"/>
    <x v="1"/>
    <n v="1572"/>
    <n v="2971"/>
    <n v="65.397314549856915"/>
    <s v="S"/>
    <s v="Single"/>
    <s v="High School"/>
    <s v="High School"/>
    <s v="Skilled Manual"/>
    <s v="5-10 Miles"/>
    <x v="2"/>
    <x v="4"/>
    <n v="30"/>
    <n v="30"/>
  </r>
  <r>
    <n v="11259"/>
    <s v="F"/>
    <s v="Female"/>
    <n v="100000"/>
    <s v="100000"/>
    <n v="3880"/>
    <x v="394"/>
    <x v="1"/>
    <x v="1"/>
    <n v="1127"/>
    <n v="2753"/>
    <n v="70.953608247422679"/>
    <s v="M"/>
    <s v="Married"/>
    <s v="Partial College"/>
    <s v="Partial College"/>
    <s v="Professional"/>
    <s v="2-5 Miles"/>
    <x v="2"/>
    <x v="5"/>
    <n v="41"/>
    <n v="41"/>
  </r>
  <r>
    <n v="11200"/>
    <s v="M"/>
    <s v="Male"/>
    <n v="70000"/>
    <s v="70000"/>
    <n v="3982"/>
    <x v="413"/>
    <x v="5"/>
    <x v="0"/>
    <n v="1693"/>
    <n v="2289"/>
    <n v="57.483676544450027"/>
    <s v="M"/>
    <s v="Married"/>
    <s v="Bachelors"/>
    <s v="Bachelors"/>
    <s v="Management"/>
    <s v="1-2 Miles"/>
    <x v="2"/>
    <x v="4"/>
    <n v="58"/>
    <n v="58"/>
  </r>
  <r>
    <n v="25101"/>
    <s v="M"/>
    <s v="Male"/>
    <n v="60000"/>
    <s v="60000"/>
    <n v="3456"/>
    <x v="414"/>
    <x v="7"/>
    <x v="0"/>
    <n v="1701"/>
    <n v="1755"/>
    <n v="50.78125"/>
    <s v="M"/>
    <s v="Married"/>
    <s v="Bachelors"/>
    <s v="Bachelors"/>
    <s v="Professional"/>
    <s v="2-5 Miles"/>
    <x v="2"/>
    <x v="5"/>
    <m/>
    <n v="43.99900596421471"/>
  </r>
  <r>
    <n v="21801"/>
    <s v="F"/>
    <s v="Female"/>
    <n v="70000"/>
    <s v="70000"/>
    <n v="3753"/>
    <x v="342"/>
    <x v="9"/>
    <x v="1"/>
    <n v="1372"/>
    <n v="2381"/>
    <n v="63.442579269917395"/>
    <s v="M"/>
    <s v="Married"/>
    <s v="Partial College"/>
    <s v="Partial College"/>
    <s v="Professional"/>
    <s v="1-2 Miles"/>
    <x v="2"/>
    <x v="2"/>
    <n v="55"/>
    <n v="55"/>
  </r>
  <r>
    <n v="25943"/>
    <s v="F"/>
    <s v="Female"/>
    <n v="70000"/>
    <s v="70000"/>
    <n v="4376"/>
    <x v="386"/>
    <x v="1"/>
    <x v="0"/>
    <n v="2056"/>
    <n v="2320"/>
    <n v="53.016453382084094"/>
    <s v="S"/>
    <s v="Single"/>
    <s v="Partial College"/>
    <s v="Partial College"/>
    <s v="Skilled Manual"/>
    <s v="0-1 Miles"/>
    <x v="2"/>
    <x v="4"/>
    <n v="27"/>
    <n v="27"/>
  </r>
  <r>
    <n v="22127"/>
    <s v="M"/>
    <s v="Male"/>
    <n v="60000"/>
    <s v="60000"/>
    <n v="3732"/>
    <x v="59"/>
    <x v="7"/>
    <x v="1"/>
    <n v="1854"/>
    <n v="1878"/>
    <n v="50.321543408360128"/>
    <s v="M"/>
    <s v="Married"/>
    <s v="Graduate Degree"/>
    <s v="Graduate Degree"/>
    <s v="Management"/>
    <s v="1-2 Miles"/>
    <x v="2"/>
    <x v="3"/>
    <n v="67"/>
    <n v="67"/>
  </r>
  <r>
    <n v="20414"/>
    <s v="F"/>
    <s v="Female"/>
    <n v="60000"/>
    <s v="60000"/>
    <n v="4468"/>
    <x v="256"/>
    <x v="8"/>
    <x v="1"/>
    <n v="1166"/>
    <n v="3302"/>
    <n v="73.903312444046549"/>
    <s v="M"/>
    <s v="Married"/>
    <s v="Partial College"/>
    <s v="Partial College"/>
    <s v="Skilled Manual"/>
    <s v="5-10 Miles"/>
    <x v="2"/>
    <x v="5"/>
    <n v="29"/>
    <n v="29"/>
  </r>
  <r>
    <n v="23672"/>
    <s v="F"/>
    <s v="Female"/>
    <n v="60000"/>
    <s v="60000"/>
    <n v="4708"/>
    <x v="388"/>
    <x v="9"/>
    <x v="0"/>
    <n v="1029"/>
    <n v="3679"/>
    <n v="78.143585386576035"/>
    <s v="M"/>
    <s v="Married"/>
    <s v="Graduate Degree"/>
    <s v="Graduate Degree"/>
    <s v="Management"/>
    <s v="1-2 Miles"/>
    <x v="2"/>
    <x v="1"/>
    <n v="67"/>
    <n v="67"/>
  </r>
  <r>
    <n v="29255"/>
    <s v="M"/>
    <s v="Male"/>
    <n v="80000"/>
    <s v="80000"/>
    <n v="3886"/>
    <x v="415"/>
    <x v="1"/>
    <x v="0"/>
    <n v="1864"/>
    <n v="2022"/>
    <n v="52.032938754503341"/>
    <s v="S"/>
    <s v="Single"/>
    <s v="Partial College"/>
    <s v="Partial College"/>
    <s v="Professional"/>
    <s v="1-2 Miles"/>
    <x v="2"/>
    <x v="0"/>
    <n v="51"/>
    <n v="51"/>
  </r>
  <r>
    <n v="28815"/>
    <s v="F"/>
    <s v="Female"/>
    <n v="50000"/>
    <s v="50000"/>
    <n v="4353"/>
    <x v="257"/>
    <x v="9"/>
    <x v="1"/>
    <n v="1134"/>
    <n v="3219"/>
    <n v="73.949000689179883"/>
    <s v="M"/>
    <s v="Married"/>
    <s v="Graduate Degree"/>
    <s v="Graduate Degree"/>
    <s v="Skilled Manual"/>
    <s v="0-1 Miles"/>
    <x v="2"/>
    <x v="2"/>
    <n v="35"/>
    <n v="35"/>
  </r>
  <r>
    <n v="27753"/>
    <s v="M"/>
    <s v="Male"/>
    <n v="40000"/>
    <s v="40000"/>
    <n v="3392"/>
    <x v="117"/>
    <x v="1"/>
    <x v="1"/>
    <n v="1194"/>
    <n v="2198"/>
    <n v="64.799528301886795"/>
    <s v="M"/>
    <s v="Married"/>
    <s v="High School"/>
    <s v="High School"/>
    <s v="Skilled Manual"/>
    <s v="1-2 Miles"/>
    <x v="2"/>
    <x v="0"/>
    <n v="30"/>
    <n v="30"/>
  </r>
  <r>
    <n v="27643"/>
    <s v="M"/>
    <s v="Male"/>
    <n v="70000"/>
    <s v="70000"/>
    <n v="3521"/>
    <x v="68"/>
    <x v="9"/>
    <x v="1"/>
    <n v="2030"/>
    <n v="1491"/>
    <n v="42.345924453280318"/>
    <s v="S"/>
    <s v="Single"/>
    <s v="Partial College"/>
    <s v="Partial College"/>
    <s v="Professional"/>
    <s v="2-5 Miles"/>
    <x v="2"/>
    <x v="0"/>
    <n v="44"/>
    <n v="44"/>
  </r>
  <r>
    <n v="13754"/>
    <s v="F"/>
    <s v="Female"/>
    <n v="80000"/>
    <s v="80000"/>
    <n v="4482"/>
    <x v="25"/>
    <x v="2"/>
    <x v="1"/>
    <n v="1232"/>
    <n v="3250"/>
    <n v="72.512271307452025"/>
    <s v="S"/>
    <s v="Single"/>
    <s v="Graduate Degree"/>
    <s v="Graduate Degree"/>
    <s v="Skilled Manual"/>
    <s v="1-2 Miles"/>
    <x v="2"/>
    <x v="5"/>
    <n v="48"/>
    <n v="48"/>
  </r>
  <r>
    <n v="22088"/>
    <s v="F"/>
    <s v="Female"/>
    <n v="130000"/>
    <s v="130000"/>
    <n v="4741"/>
    <x v="291"/>
    <x v="9"/>
    <x v="1"/>
    <n v="1365"/>
    <n v="3376"/>
    <n v="71.208605779371439"/>
    <s v="M"/>
    <s v="Married"/>
    <s v="Bachelors"/>
    <s v="Bachelors"/>
    <s v="Management"/>
    <s v="0-1 Miles"/>
    <x v="2"/>
    <x v="2"/>
    <n v="45"/>
    <n v="45"/>
  </r>
  <r>
    <n v="27388"/>
    <s v="M"/>
    <s v="Male"/>
    <n v="60000"/>
    <s v="60000"/>
    <n v="4573"/>
    <x v="89"/>
    <x v="6"/>
    <x v="1"/>
    <n v="1219"/>
    <n v="3354"/>
    <n v="73.343538158757923"/>
    <s v="M"/>
    <s v="Married"/>
    <s v="Bachelors"/>
    <s v="Bachelors"/>
    <s v="Management"/>
    <s v="1-2 Miles"/>
    <x v="2"/>
    <x v="4"/>
    <n v="66"/>
    <n v="66"/>
  </r>
  <r>
    <n v="24745"/>
    <s v="F"/>
    <s v="Female"/>
    <n v="30000"/>
    <s v="30000"/>
    <n v="3769"/>
    <x v="391"/>
    <x v="3"/>
    <x v="0"/>
    <n v="1877"/>
    <n v="1892"/>
    <n v="50.198991775006633"/>
    <s v="S"/>
    <s v="Single"/>
    <s v="High School"/>
    <s v="High School"/>
    <s v="Skilled Manual"/>
    <s v="0-1 Miles"/>
    <x v="2"/>
    <x v="0"/>
    <n v="49"/>
    <n v="49"/>
  </r>
  <r>
    <n v="29237"/>
    <s v="F"/>
    <s v="Female"/>
    <n v="120000"/>
    <s v="120000"/>
    <n v="4316"/>
    <x v="166"/>
    <x v="5"/>
    <x v="1"/>
    <n v="1592"/>
    <n v="2724"/>
    <n v="63.113994439295638"/>
    <s v="S"/>
    <s v="Single"/>
    <s v="Partial College"/>
    <s v="Partial College"/>
    <s v="Professional"/>
    <s v="5-10 Miles"/>
    <x v="2"/>
    <x v="0"/>
    <n v="43"/>
    <n v="43"/>
  </r>
  <r>
    <n v="15272"/>
    <s v="M"/>
    <s v="Male"/>
    <n v="40000"/>
    <s v="40000"/>
    <n v="4759"/>
    <x v="343"/>
    <x v="7"/>
    <x v="1"/>
    <n v="1677"/>
    <n v="3082"/>
    <n v="64.761504517755824"/>
    <s v="S"/>
    <s v="Single"/>
    <s v="High School"/>
    <s v="High School"/>
    <s v="Skilled Manual"/>
    <s v="1-2 Miles"/>
    <x v="2"/>
    <x v="2"/>
    <n v="30"/>
    <n v="30"/>
  </r>
  <r>
    <n v="18949"/>
    <s v="M"/>
    <s v="Male"/>
    <n v="70000"/>
    <s v="70000"/>
    <n v="4803"/>
    <x v="416"/>
    <x v="7"/>
    <x v="1"/>
    <n v="945"/>
    <n v="3858"/>
    <n v="80.324797001873833"/>
    <s v="S"/>
    <s v="Single"/>
    <s v="Graduate Degree"/>
    <s v="Graduate Degree"/>
    <s v="Management"/>
    <s v="5-10 Miles"/>
    <x v="2"/>
    <x v="5"/>
    <n v="74"/>
    <n v="74"/>
  </r>
  <r>
    <n v="14507"/>
    <s v="M"/>
    <s v="Male"/>
    <n v="100000"/>
    <s v="100000"/>
    <n v="5030"/>
    <x v="417"/>
    <x v="8"/>
    <x v="1"/>
    <n v="820"/>
    <n v="4210"/>
    <n v="83.697813121272375"/>
    <s v="M"/>
    <s v="Married"/>
    <s v="Graduate Degree"/>
    <s v="Graduate Degree"/>
    <s v="Management"/>
    <s v="1-2 Miles"/>
    <x v="2"/>
    <x v="1"/>
    <n v="65"/>
    <n v="65"/>
  </r>
  <r>
    <n v="25886"/>
    <s v="F"/>
    <s v="Female"/>
    <n v="60000"/>
    <s v="60000"/>
    <n v="4167"/>
    <x v="344"/>
    <x v="8"/>
    <x v="0"/>
    <n v="2095"/>
    <n v="2072"/>
    <n v="49.724022078233745"/>
    <s v="M"/>
    <s v="Married"/>
    <s v="Partial College"/>
    <s v="Partial College"/>
    <s v="Professional"/>
    <s v="2-5 Miles"/>
    <x v="2"/>
    <x v="0"/>
    <n v="56"/>
    <n v="56"/>
  </r>
  <r>
    <n v="21441"/>
    <s v="M"/>
    <s v="Male"/>
    <n v="50000"/>
    <s v="50000"/>
    <n v="4787"/>
    <x v="418"/>
    <x v="9"/>
    <x v="1"/>
    <n v="1006"/>
    <n v="3781"/>
    <n v="78.984750365573433"/>
    <s v="M"/>
    <s v="Married"/>
    <s v="Bachelors"/>
    <s v="Bachelors"/>
    <s v="Management"/>
    <s v="10+ Miles"/>
    <x v="2"/>
    <x v="4"/>
    <n v="64"/>
    <n v="64"/>
  </r>
  <r>
    <n v="21741"/>
    <s v="F"/>
    <s v="Female"/>
    <n v="70000"/>
    <s v="70000"/>
    <n v="3622"/>
    <x v="419"/>
    <x v="7"/>
    <x v="0"/>
    <n v="1872"/>
    <n v="1750"/>
    <n v="48.315847598012148"/>
    <s v="M"/>
    <s v="Married"/>
    <s v="Partial College"/>
    <s v="Partial College"/>
    <s v="Professional"/>
    <s v="5-10 Miles"/>
    <x v="2"/>
    <x v="0"/>
    <n v="50"/>
    <n v="50"/>
  </r>
  <r>
    <n v="14572"/>
    <s v="F"/>
    <s v="Female"/>
    <n v="70000"/>
    <s v="70000"/>
    <n v="4172"/>
    <x v="420"/>
    <x v="1"/>
    <x v="0"/>
    <n v="1572"/>
    <n v="2600"/>
    <n v="62.320230105465001"/>
    <s v="M"/>
    <s v="Married"/>
    <s v="Graduate Degree"/>
    <s v="Graduate Degree"/>
    <s v="Professional"/>
    <s v="2-5 Miles"/>
    <x v="2"/>
    <x v="2"/>
    <n v="35"/>
    <n v="35"/>
  </r>
  <r>
    <n v="23368"/>
    <s v="F"/>
    <s v="Female"/>
    <n v="60000"/>
    <s v="60000"/>
    <n v="3680"/>
    <x v="350"/>
    <x v="8"/>
    <x v="0"/>
    <n v="1244"/>
    <n v="2436"/>
    <n v="66.195652173913047"/>
    <s v="M"/>
    <s v="Married"/>
    <s v="Bachelors"/>
    <s v="Bachelors"/>
    <s v="Skilled Manual"/>
    <s v="10+ Miles"/>
    <x v="2"/>
    <x v="5"/>
    <n v="41"/>
    <n v="41"/>
  </r>
  <r>
    <n v="16217"/>
    <s v="F"/>
    <s v="Female"/>
    <n v="60000"/>
    <s v="60000"/>
    <n v="3490"/>
    <x v="74"/>
    <x v="7"/>
    <x v="0"/>
    <n v="1706"/>
    <n v="1784"/>
    <n v="51.117478510028661"/>
    <s v="S"/>
    <s v="Single"/>
    <s v="Graduate Degree"/>
    <s v="Graduate Degree"/>
    <s v="Skilled Manual"/>
    <s v="0-1 Miles"/>
    <x v="2"/>
    <x v="1"/>
    <n v="39"/>
    <n v="39"/>
  </r>
  <r>
    <n v="16247"/>
    <s v="F"/>
    <s v="Female"/>
    <n v="60000"/>
    <s v="60000"/>
    <n v="5318"/>
    <x v="421"/>
    <x v="8"/>
    <x v="1"/>
    <n v="1122"/>
    <n v="4196"/>
    <n v="78.90184279804437"/>
    <s v="S"/>
    <s v="Single"/>
    <s v="Graduate Degree"/>
    <s v="Graduate Degree"/>
    <s v="Skilled Manual"/>
    <s v="1-2 Miles"/>
    <x v="2"/>
    <x v="0"/>
    <n v="47"/>
    <n v="47"/>
  </r>
  <r>
    <n v="22010"/>
    <s v="M"/>
    <s v="Male"/>
    <n v="40000"/>
    <s v="40000"/>
    <n v="4921"/>
    <x v="422"/>
    <x v="0"/>
    <x v="1"/>
    <n v="1864"/>
    <n v="3057"/>
    <n v="62.121520016256859"/>
    <s v="S"/>
    <s v="Single"/>
    <s v="High School"/>
    <s v="High School"/>
    <s v="Skilled Manual"/>
    <s v="5-10 Miles"/>
    <x v="2"/>
    <x v="4"/>
    <n v="31"/>
    <n v="31"/>
  </r>
  <r>
    <n v="25872"/>
    <s v="F"/>
    <s v="Female"/>
    <n v="70000"/>
    <s v="70000"/>
    <n v="5317"/>
    <x v="49"/>
    <x v="4"/>
    <x v="0"/>
    <n v="1848"/>
    <n v="3469"/>
    <n v="65.243558397592622"/>
    <s v="S"/>
    <s v="Single"/>
    <s v="Bachelors"/>
    <s v="Bachelors"/>
    <s v="Management"/>
    <s v="2-5 Miles"/>
    <x v="2"/>
    <x v="5"/>
    <n v="58"/>
    <n v="58"/>
  </r>
  <r>
    <n v="19164"/>
    <s v="F"/>
    <s v="Female"/>
    <n v="70000"/>
    <s v="70000"/>
    <n v="4731"/>
    <x v="261"/>
    <x v="6"/>
    <x v="1"/>
    <n v="1974"/>
    <n v="2757"/>
    <n v="58.275206087507925"/>
    <s v="S"/>
    <s v="Single"/>
    <s v="Bachelors"/>
    <s v="Bachelors"/>
    <s v="Professional"/>
    <s v="2-5 Miles"/>
    <x v="2"/>
    <x v="4"/>
    <n v="38"/>
    <n v="38"/>
  </r>
  <r>
    <n v="18435"/>
    <s v="F"/>
    <s v="Female"/>
    <n v="70000"/>
    <s v="70000"/>
    <n v="4652"/>
    <x v="268"/>
    <x v="1"/>
    <x v="1"/>
    <n v="1770"/>
    <n v="2882"/>
    <n v="61.951848667239894"/>
    <s v="S"/>
    <s v="Single"/>
    <s v="Graduate Degree"/>
    <s v="Graduate Degree"/>
    <s v="Management"/>
    <s v="10+ Miles"/>
    <x v="2"/>
    <x v="5"/>
    <n v="67"/>
    <n v="67"/>
  </r>
  <r>
    <n v="14284"/>
    <s v="M"/>
    <s v="Male"/>
    <n v="60000"/>
    <s v="60000"/>
    <n v="4661"/>
    <x v="423"/>
    <x v="8"/>
    <x v="0"/>
    <n v="1057"/>
    <n v="3604"/>
    <n v="77.322462990774511"/>
    <s v="S"/>
    <s v="Single"/>
    <s v="Partial College"/>
    <s v="Partial College"/>
    <s v="Professional"/>
    <s v="1-2 Miles"/>
    <x v="2"/>
    <x v="2"/>
    <n v="32"/>
    <n v="32"/>
  </r>
  <r>
    <n v="11287"/>
    <s v="M"/>
    <s v="Male"/>
    <n v="70000"/>
    <s v="70000"/>
    <n v="4220"/>
    <x v="424"/>
    <x v="8"/>
    <x v="0"/>
    <n v="1506"/>
    <n v="2714"/>
    <n v="64.312796208530813"/>
    <s v="M"/>
    <s v="Married"/>
    <s v="Partial College"/>
    <s v="Partial College"/>
    <s v="Professional"/>
    <s v="5-10 Miles"/>
    <x v="2"/>
    <x v="4"/>
    <n v="45"/>
    <n v="45"/>
  </r>
  <r>
    <n v="13066"/>
    <s v="M"/>
    <s v="Male"/>
    <n v="30000"/>
    <s v="30000"/>
    <n v="3917"/>
    <x v="144"/>
    <x v="2"/>
    <x v="1"/>
    <n v="1345"/>
    <n v="2572"/>
    <n v="65.662496808782237"/>
    <s v="S"/>
    <s v="Single"/>
    <s v="High School"/>
    <s v="High School"/>
    <s v="Skilled Manual"/>
    <s v="1-2 Miles"/>
    <x v="2"/>
    <x v="3"/>
    <n v="31"/>
    <n v="31"/>
  </r>
  <r>
    <n v="29106"/>
    <s v="M"/>
    <s v="Male"/>
    <n v="40000"/>
    <s v="40000"/>
    <n v="5433"/>
    <x v="425"/>
    <x v="4"/>
    <x v="0"/>
    <n v="842"/>
    <n v="4591"/>
    <n v="84.502116694275713"/>
    <s v="S"/>
    <s v="Single"/>
    <s v="High School"/>
    <s v="High School"/>
    <s v="Skilled Manual"/>
    <s v="1-2 Miles"/>
    <x v="2"/>
    <x v="5"/>
    <n v="31"/>
    <n v="31"/>
  </r>
  <r>
    <n v="26236"/>
    <s v="F"/>
    <s v="Female"/>
    <n v="40000"/>
    <s v="40000"/>
    <n v="3778"/>
    <x v="323"/>
    <x v="0"/>
    <x v="0"/>
    <n v="1829"/>
    <n v="1949"/>
    <n v="51.588141874007412"/>
    <s v="M"/>
    <s v="Married"/>
    <s v="Partial College"/>
    <s v="Partial College"/>
    <s v="Clerical"/>
    <s v="0-1 Miles"/>
    <x v="2"/>
    <x v="1"/>
    <n v="31"/>
    <n v="31"/>
  </r>
  <r>
    <n v="17531"/>
    <s v="M"/>
    <s v="Male"/>
    <n v="60000"/>
    <s v="60000"/>
    <n v="5407"/>
    <x v="426"/>
    <x v="9"/>
    <x v="1"/>
    <n v="1733"/>
    <n v="3674"/>
    <n v="67.948955058257809"/>
    <s v="M"/>
    <s v="Married"/>
    <s v="High School"/>
    <s v="High School"/>
    <s v="Professional"/>
    <s v="5-10 Miles"/>
    <x v="2"/>
    <x v="0"/>
    <n v="50"/>
    <n v="50"/>
  </r>
  <r>
    <n v="12964"/>
    <s v="M"/>
    <s v="Male"/>
    <n v="70000"/>
    <s v="70000"/>
    <n v="4391"/>
    <x v="316"/>
    <x v="3"/>
    <x v="1"/>
    <n v="1685"/>
    <n v="2706"/>
    <n v="61.626053290822135"/>
    <s v="M"/>
    <s v="Married"/>
    <s v="Partial College"/>
    <s v="Partial College"/>
    <s v="Skilled Manual"/>
    <s v="0-1 Miles"/>
    <x v="2"/>
    <x v="2"/>
    <n v="44"/>
    <n v="44"/>
  </r>
  <r>
    <n v="19133"/>
    <s v="M"/>
    <s v="Male"/>
    <n v="50000"/>
    <s v="50000"/>
    <n v="4315"/>
    <x v="427"/>
    <x v="4"/>
    <x v="1"/>
    <n v="1485"/>
    <n v="2830"/>
    <n v="65.585168018539974"/>
    <s v="S"/>
    <s v="Single"/>
    <s v="Bachelors"/>
    <s v="Bachelors"/>
    <s v="Skilled Manual"/>
    <s v="2-5 Miles"/>
    <x v="2"/>
    <x v="0"/>
    <n v="38"/>
    <n v="38"/>
  </r>
  <r>
    <n v="24643"/>
    <s v="F"/>
    <s v="Female"/>
    <n v="60000"/>
    <s v="60000"/>
    <n v="3925"/>
    <x v="278"/>
    <x v="1"/>
    <x v="1"/>
    <n v="1855"/>
    <n v="2070"/>
    <n v="52.738853503184714"/>
    <s v="S"/>
    <s v="Single"/>
    <s v="Bachelors"/>
    <s v="Bachelors"/>
    <s v="Management"/>
    <s v="10+ Miles"/>
    <x v="2"/>
    <x v="0"/>
    <n v="63"/>
    <n v="63"/>
  </r>
  <r>
    <n v="21599"/>
    <s v="F"/>
    <s v="Female"/>
    <n v="60000"/>
    <s v="60000"/>
    <n v="4303"/>
    <x v="207"/>
    <x v="5"/>
    <x v="1"/>
    <n v="1489"/>
    <n v="2814"/>
    <n v="65.396235184754829"/>
    <s v="M"/>
    <s v="Married"/>
    <s v="Graduate Degree"/>
    <s v="Graduate Degree"/>
    <s v="Professional"/>
    <s v="2-5 Miles"/>
    <x v="2"/>
    <x v="5"/>
    <n v="36"/>
    <n v="36"/>
  </r>
  <r>
    <n v="22976"/>
    <s v="M"/>
    <s v="Male"/>
    <n v="40000"/>
    <s v="40000"/>
    <n v="5406"/>
    <x v="143"/>
    <x v="7"/>
    <x v="0"/>
    <n v="1738"/>
    <n v="3668"/>
    <n v="67.85053644099149"/>
    <s v="S"/>
    <s v="Single"/>
    <s v="High School"/>
    <s v="High School"/>
    <s v="Skilled Manual"/>
    <s v="0-1 Miles"/>
    <x v="2"/>
    <x v="2"/>
    <n v="28"/>
    <n v="28"/>
  </r>
  <r>
    <n v="27637"/>
    <s v="F"/>
    <s v="Female"/>
    <n v="100000"/>
    <s v="100000"/>
    <n v="4310"/>
    <x v="300"/>
    <x v="6"/>
    <x v="0"/>
    <n v="1986"/>
    <n v="2324"/>
    <n v="53.921113689095122"/>
    <s v="S"/>
    <s v="Single"/>
    <s v="Partial College"/>
    <s v="Partial College"/>
    <s v="Professional"/>
    <s v="1-2 Miles"/>
    <x v="2"/>
    <x v="4"/>
    <n v="44"/>
    <n v="44"/>
  </r>
  <r>
    <n v="11890"/>
    <s v="F"/>
    <s v="Female"/>
    <n v="70000"/>
    <s v="70000"/>
    <n v="5019"/>
    <x v="335"/>
    <x v="3"/>
    <x v="1"/>
    <n v="1497"/>
    <n v="3522"/>
    <n v="70.173341303048417"/>
    <s v="M"/>
    <s v="Married"/>
    <s v="Graduate Degree"/>
    <s v="Graduate Degree"/>
    <s v="Professional"/>
    <s v="0-1 Miles"/>
    <x v="2"/>
    <x v="0"/>
    <n v="47"/>
    <n v="47"/>
  </r>
  <r>
    <n v="28580"/>
    <s v="F"/>
    <s v="Female"/>
    <n v="80000"/>
    <s v="80000"/>
    <n v="4330"/>
    <x v="423"/>
    <x v="5"/>
    <x v="0"/>
    <n v="1617"/>
    <n v="2713"/>
    <n v="62.655889145496538"/>
    <s v="M"/>
    <s v="Married"/>
    <s v="Graduate Degree"/>
    <s v="Graduate Degree"/>
    <s v="Skilled Manual"/>
    <s v="1-2 Miles"/>
    <x v="2"/>
    <x v="0"/>
    <n v="40"/>
    <n v="40"/>
  </r>
  <r>
    <n v="14443"/>
    <s v="M"/>
    <s v="Male"/>
    <n v="130000"/>
    <s v="130000"/>
    <n v="5144"/>
    <x v="23"/>
    <x v="9"/>
    <x v="0"/>
    <n v="1243"/>
    <n v="3901"/>
    <n v="75.835925349922235"/>
    <s v="M"/>
    <s v="Married"/>
    <s v="Graduate Degree"/>
    <s v="Graduate Degree"/>
    <s v="Management"/>
    <s v="0-1 Miles"/>
    <x v="2"/>
    <x v="2"/>
    <n v="40"/>
    <n v="40"/>
  </r>
  <r>
    <n v="17864"/>
    <s v="F"/>
    <s v="Female"/>
    <n v="60000"/>
    <s v="60000"/>
    <n v="3453"/>
    <x v="27"/>
    <x v="9"/>
    <x v="0"/>
    <n v="867"/>
    <n v="2586"/>
    <n v="74.891398783666375"/>
    <s v="M"/>
    <s v="Married"/>
    <s v="Partial College"/>
    <s v="Partial College"/>
    <s v="Skilled Manual"/>
    <s v="2-5 Miles"/>
    <x v="2"/>
    <x v="5"/>
    <n v="46"/>
    <n v="46"/>
  </r>
  <r>
    <n v="20505"/>
    <s v="F"/>
    <s v="Female"/>
    <n v="40000"/>
    <s v="40000"/>
    <n v="3745"/>
    <x v="19"/>
    <x v="5"/>
    <x v="1"/>
    <n v="1952"/>
    <n v="1793"/>
    <n v="47.87716955941255"/>
    <s v="M"/>
    <s v="Married"/>
    <s v="High School"/>
    <s v="High School"/>
    <s v="Professional"/>
    <s v="10+ Miles"/>
    <x v="2"/>
    <x v="1"/>
    <n v="61"/>
    <n v="61"/>
  </r>
  <r>
    <n v="14592"/>
    <s v="F"/>
    <s v="Female"/>
    <n v="60000"/>
    <s v="60000"/>
    <n v="5357"/>
    <x v="335"/>
    <x v="1"/>
    <x v="1"/>
    <n v="1439"/>
    <n v="3918"/>
    <n v="73.137950345342546"/>
    <s v="M"/>
    <s v="Married"/>
    <s v="Graduate Degree"/>
    <s v="Graduate Degree"/>
    <s v="Professional"/>
    <s v="0-1 Miles"/>
    <x v="2"/>
    <x v="0"/>
    <n v="40"/>
    <n v="40"/>
  </r>
  <r>
    <n v="22227"/>
    <s v="F"/>
    <s v="Female"/>
    <n v="60000"/>
    <s v="60000"/>
    <n v="3364"/>
    <x v="393"/>
    <x v="7"/>
    <x v="0"/>
    <n v="1957"/>
    <n v="1407"/>
    <n v="41.825208085612367"/>
    <s v="M"/>
    <s v="Married"/>
    <s v="High School"/>
    <s v="High School"/>
    <s v="Professional"/>
    <s v="5-10 Miles"/>
    <x v="2"/>
    <x v="4"/>
    <n v="50"/>
    <n v="50"/>
  </r>
  <r>
    <n v="21471"/>
    <s v="M"/>
    <s v="Male"/>
    <n v="70000"/>
    <s v="70000"/>
    <n v="5344"/>
    <x v="40"/>
    <x v="6"/>
    <x v="1"/>
    <n v="1583"/>
    <n v="3761"/>
    <n v="70.377994011976057"/>
    <s v="M"/>
    <s v="Married"/>
    <s v="Partial College"/>
    <s v="Partial College"/>
    <s v="Professional"/>
    <s v="10+ Miles"/>
    <x v="2"/>
    <x v="0"/>
    <n v="59"/>
    <n v="59"/>
  </r>
  <r>
    <n v="22252"/>
    <s v="F"/>
    <s v="Female"/>
    <n v="60000"/>
    <s v="60000"/>
    <n v="4094"/>
    <x v="428"/>
    <x v="6"/>
    <x v="0"/>
    <n v="1437"/>
    <n v="2657"/>
    <n v="64.899853444064476"/>
    <s v="S"/>
    <s v="Single"/>
    <s v="Graduate Degree"/>
    <s v="Graduate Degree"/>
    <s v="Professional"/>
    <s v="2-5 Miles"/>
    <x v="2"/>
    <x v="2"/>
    <n v="36"/>
    <n v="36"/>
  </r>
  <r>
    <n v="21260"/>
    <s v="F"/>
    <s v="Female"/>
    <n v="40000"/>
    <s v="40000"/>
    <n v="4578"/>
    <x v="429"/>
    <x v="9"/>
    <x v="1"/>
    <n v="1016"/>
    <n v="3562"/>
    <n v="77.806902577544776"/>
    <s v="S"/>
    <s v="Single"/>
    <s v="High School"/>
    <s v="High School"/>
    <s v="Skilled Manual"/>
    <s v="5-10 Miles"/>
    <x v="2"/>
    <x v="5"/>
    <n v="30"/>
    <n v="30"/>
  </r>
  <r>
    <n v="11817"/>
    <s v="F"/>
    <s v="Female"/>
    <n v="70000"/>
    <s v="70000"/>
    <n v="3530"/>
    <x v="430"/>
    <x v="5"/>
    <x v="1"/>
    <n v="1496"/>
    <n v="2034"/>
    <n v="57.620396600566572"/>
    <s v="S"/>
    <s v="Single"/>
    <s v="Graduate Degree"/>
    <s v="Graduate Degree"/>
    <s v="Professional"/>
    <s v="2-5 Miles"/>
    <x v="2"/>
    <x v="1"/>
    <n v="35"/>
    <n v="35"/>
  </r>
  <r>
    <n v="19223"/>
    <s v="F"/>
    <s v="Female"/>
    <n v="30000"/>
    <s v="30000"/>
    <n v="4991"/>
    <x v="341"/>
    <x v="6"/>
    <x v="0"/>
    <n v="1136"/>
    <n v="3855"/>
    <n v="77.239030254458029"/>
    <s v="M"/>
    <s v="Married"/>
    <s v="High School"/>
    <s v="High School"/>
    <s v="Skilled Manual"/>
    <s v="1-2 Miles"/>
    <x v="2"/>
    <x v="0"/>
    <n v="48"/>
    <n v="48"/>
  </r>
  <r>
    <n v="18517"/>
    <s v="M"/>
    <s v="Male"/>
    <n v="100000"/>
    <s v="100000"/>
    <n v="4659"/>
    <x v="286"/>
    <x v="0"/>
    <x v="1"/>
    <n v="2034"/>
    <n v="2625"/>
    <n v="56.342562781712815"/>
    <s v="M"/>
    <s v="Married"/>
    <s v="Bachelors"/>
    <s v="Bachelors"/>
    <s v="Management"/>
    <s v="0-1 Miles"/>
    <x v="2"/>
    <x v="4"/>
    <n v="41"/>
    <n v="41"/>
  </r>
  <r>
    <n v="21717"/>
    <s v="M"/>
    <s v="Male"/>
    <n v="40000"/>
    <s v="40000"/>
    <n v="5370"/>
    <x v="152"/>
    <x v="4"/>
    <x v="0"/>
    <n v="2042"/>
    <n v="3328"/>
    <n v="61.973929236499067"/>
    <s v="M"/>
    <s v="Married"/>
    <s v="Partial College"/>
    <s v="Partial College"/>
    <s v="Clerical"/>
    <s v="0-1 Miles"/>
    <x v="2"/>
    <x v="5"/>
    <n v="47"/>
    <n v="47"/>
  </r>
  <r>
    <n v="13760"/>
    <s v="M"/>
    <s v="Male"/>
    <n v="60000"/>
    <s v="60000"/>
    <n v="4400"/>
    <x v="431"/>
    <x v="2"/>
    <x v="1"/>
    <n v="890"/>
    <n v="3510"/>
    <n v="79.772727272727266"/>
    <s v="M"/>
    <s v="Married"/>
    <s v="Graduate Degree"/>
    <s v="Graduate Degree"/>
    <s v="Skilled Manual"/>
    <s v="0-1 Miles"/>
    <x v="2"/>
    <x v="4"/>
    <n v="47"/>
    <n v="47"/>
  </r>
  <r>
    <n v="18145"/>
    <s v="M"/>
    <s v="Male"/>
    <n v="80000"/>
    <s v="80000"/>
    <n v="3671"/>
    <x v="197"/>
    <x v="9"/>
    <x v="0"/>
    <n v="1523"/>
    <n v="2148"/>
    <n v="58.512666848270221"/>
    <s v="M"/>
    <s v="Married"/>
    <s v="Bachelors"/>
    <s v="Bachelors"/>
    <s v="Management"/>
    <s v="2-5 Miles"/>
    <x v="0"/>
    <x v="5"/>
    <n v="62"/>
    <n v="62"/>
  </r>
  <r>
    <n v="21770"/>
    <s v="M"/>
    <s v="Male"/>
    <n v="60000"/>
    <s v="60000"/>
    <n v="3395"/>
    <x v="432"/>
    <x v="5"/>
    <x v="0"/>
    <n v="1327"/>
    <n v="2068"/>
    <n v="60.913107511045652"/>
    <s v="M"/>
    <s v="Married"/>
    <s v="Bachelors"/>
    <s v="Bachelors"/>
    <s v="Management"/>
    <s v="10+ Miles"/>
    <x v="2"/>
    <x v="2"/>
    <n v="60"/>
    <n v="60"/>
  </r>
  <r>
    <n v="11165"/>
    <s v="F"/>
    <s v="Female"/>
    <n v="60000"/>
    <s v="60000"/>
    <n v="3629"/>
    <x v="433"/>
    <x v="6"/>
    <x v="1"/>
    <n v="2098"/>
    <n v="1531"/>
    <n v="42.18793055938275"/>
    <s v="M"/>
    <s v="Married"/>
    <s v="Partial College"/>
    <s v="Partial College"/>
    <s v="Skilled Manual"/>
    <s v="1-2 Miles"/>
    <x v="2"/>
    <x v="4"/>
    <n v="33"/>
    <n v="33"/>
  </r>
  <r>
    <n v="16377"/>
    <s v="F"/>
    <s v="Female"/>
    <n v="80000"/>
    <s v="80000"/>
    <n v="4823"/>
    <x v="434"/>
    <x v="1"/>
    <x v="0"/>
    <n v="1015"/>
    <n v="3808"/>
    <n v="78.955007256894049"/>
    <s v="S"/>
    <s v="Single"/>
    <s v="Graduate Degree"/>
    <s v="Graduate Degree"/>
    <s v="Skilled Manual"/>
    <s v="0-1 Miles"/>
    <x v="2"/>
    <x v="3"/>
    <n v="47"/>
    <n v="47"/>
  </r>
  <r>
    <n v="26248"/>
    <s v="M"/>
    <s v="Male"/>
    <n v="20000"/>
    <s v="20000"/>
    <n v="3780"/>
    <x v="435"/>
    <x v="1"/>
    <x v="1"/>
    <n v="1454"/>
    <n v="2326"/>
    <n v="61.534391534391531"/>
    <s v="M"/>
    <s v="Married"/>
    <s v="Partial High School"/>
    <s v="Partial High School"/>
    <s v="Clerical"/>
    <s v="0-1 Miles"/>
    <x v="2"/>
    <x v="5"/>
    <n v="52"/>
    <n v="52"/>
  </r>
  <r>
    <n v="23461"/>
    <s v="F"/>
    <s v="Female"/>
    <n v="90000"/>
    <s v="90000"/>
    <n v="4733"/>
    <x v="436"/>
    <x v="8"/>
    <x v="1"/>
    <n v="1275"/>
    <n v="3458"/>
    <n v="73.061483203042471"/>
    <s v="M"/>
    <s v="Married"/>
    <s v="Partial College"/>
    <s v="Partial College"/>
    <s v="Professional"/>
    <s v="2-5 Miles"/>
    <x v="2"/>
    <x v="1"/>
    <n v="40"/>
    <n v="40"/>
  </r>
  <r>
    <n v="29133"/>
    <s v="F"/>
    <s v="Female"/>
    <n v="60000"/>
    <s v="60000"/>
    <n v="5051"/>
    <x v="268"/>
    <x v="4"/>
    <x v="0"/>
    <n v="2091"/>
    <n v="2960"/>
    <n v="58.602256978816079"/>
    <s v="S"/>
    <s v="Single"/>
    <s v="Bachelors"/>
    <s v="Bachelors"/>
    <s v="Skilled Manual"/>
    <s v="0-1 Miles"/>
    <x v="2"/>
    <x v="0"/>
    <n v="42"/>
    <n v="42"/>
  </r>
  <r>
    <n v="27673"/>
    <s v="F"/>
    <s v="Female"/>
    <n v="60000"/>
    <s v="60000"/>
    <n v="4557"/>
    <x v="238"/>
    <x v="9"/>
    <x v="1"/>
    <n v="2061"/>
    <n v="2496"/>
    <n v="54.772876892692558"/>
    <s v="S"/>
    <s v="Single"/>
    <s v="Graduate Degree"/>
    <s v="Graduate Degree"/>
    <s v="Management"/>
    <s v="5-10 Miles"/>
    <x v="2"/>
    <x v="2"/>
    <n v="53"/>
    <n v="53"/>
  </r>
  <r>
    <n v="12774"/>
    <s v="F"/>
    <s v="Female"/>
    <n v="40000"/>
    <s v="40000"/>
    <n v="4878"/>
    <x v="437"/>
    <x v="3"/>
    <x v="1"/>
    <n v="1249"/>
    <n v="3629"/>
    <n v="74.395243952439529"/>
    <s v="M"/>
    <s v="Married"/>
    <s v="Partial College"/>
    <s v="Partial College"/>
    <s v="Clerical"/>
    <s v="1-2 Miles"/>
    <x v="2"/>
    <x v="0"/>
    <n v="51"/>
    <n v="51"/>
  </r>
  <r>
    <n v="18910"/>
    <s v="M"/>
    <s v="Male"/>
    <n v="30000"/>
    <s v="30000"/>
    <n v="4532"/>
    <x v="292"/>
    <x v="2"/>
    <x v="1"/>
    <n v="1450"/>
    <n v="3082"/>
    <n v="68.005295675198582"/>
    <s v="S"/>
    <s v="Single"/>
    <s v="Partial College"/>
    <s v="Partial College"/>
    <s v="Skilled Manual"/>
    <s v="5-10 Miles"/>
    <x v="2"/>
    <x v="0"/>
    <n v="30"/>
    <n v="30"/>
  </r>
  <r>
    <n v="11699"/>
    <s v="M"/>
    <s v="Male"/>
    <n v="60000"/>
    <s v="60000"/>
    <n v="4630"/>
    <x v="58"/>
    <x v="0"/>
    <x v="0"/>
    <n v="965"/>
    <n v="3665"/>
    <n v="79.157667386609077"/>
    <s v="S"/>
    <s v="Single"/>
    <s v="Bachelors"/>
    <s v="Bachelors"/>
    <s v="Skilled Manual"/>
    <s v="0-1 Miles"/>
    <x v="2"/>
    <x v="5"/>
    <n v="30"/>
    <n v="30"/>
  </r>
  <r>
    <n v="16725"/>
    <s v="M"/>
    <s v="Male"/>
    <n v="30000"/>
    <s v="30000"/>
    <n v="4491"/>
    <x v="438"/>
    <x v="5"/>
    <x v="1"/>
    <n v="2001"/>
    <n v="2490"/>
    <n v="55.444221776887105"/>
    <s v="M"/>
    <s v="Married"/>
    <s v="High School"/>
    <s v="High School"/>
    <s v="Skilled Manual"/>
    <s v="5-10 Miles"/>
    <x v="2"/>
    <x v="2"/>
    <n v="26"/>
    <n v="26"/>
  </r>
  <r>
    <n v="28269"/>
    <s v="F"/>
    <s v="Female"/>
    <n v="130000"/>
    <s v="130000"/>
    <n v="3614"/>
    <x v="181"/>
    <x v="8"/>
    <x v="0"/>
    <n v="1559"/>
    <n v="2055"/>
    <n v="56.862202545655784"/>
    <s v="S"/>
    <s v="Single"/>
    <s v="Bachelors"/>
    <s v="Bachelors"/>
    <s v="Management"/>
    <s v="2-5 Miles"/>
    <x v="2"/>
    <x v="4"/>
    <n v="45"/>
    <n v="45"/>
  </r>
  <r>
    <n v="23144"/>
    <s v="M"/>
    <s v="Male"/>
    <n v="50000"/>
    <s v="50000"/>
    <n v="4998"/>
    <x v="340"/>
    <x v="9"/>
    <x v="0"/>
    <n v="1942"/>
    <n v="3056"/>
    <n v="61.144457783113246"/>
    <s v="M"/>
    <s v="Married"/>
    <s v="Bachelors"/>
    <s v="Bachelors"/>
    <s v="Skilled Manual"/>
    <s v="0-1 Miles"/>
    <x v="2"/>
    <x v="0"/>
    <n v="34"/>
    <n v="34"/>
  </r>
  <r>
    <n v="23376"/>
    <s v="M"/>
    <s v="Male"/>
    <n v="70000"/>
    <s v="70000"/>
    <n v="4618"/>
    <x v="347"/>
    <x v="9"/>
    <x v="1"/>
    <n v="1887"/>
    <n v="2731"/>
    <n v="59.138155045474228"/>
    <s v="M"/>
    <s v="Married"/>
    <s v="Bachelors"/>
    <s v="Bachelors"/>
    <s v="Professional"/>
    <s v="2-5 Miles"/>
    <x v="2"/>
    <x v="0"/>
    <n v="44"/>
    <n v="44"/>
  </r>
  <r>
    <n v="25970"/>
    <s v="F"/>
    <s v="Female"/>
    <n v="60000"/>
    <s v="60000"/>
    <n v="3569"/>
    <x v="410"/>
    <x v="7"/>
    <x v="0"/>
    <n v="1146"/>
    <n v="2423"/>
    <n v="67.890165312412449"/>
    <s v="S"/>
    <s v="Single"/>
    <s v="Bachelors"/>
    <s v="Bachelors"/>
    <s v="Skilled Manual"/>
    <s v="0-1 Miles"/>
    <x v="2"/>
    <x v="2"/>
    <n v="41"/>
    <n v="41"/>
  </r>
  <r>
    <n v="28068"/>
    <s v="F"/>
    <s v="Female"/>
    <n v="80000"/>
    <s v="80000"/>
    <n v="3937"/>
    <x v="439"/>
    <x v="1"/>
    <x v="0"/>
    <n v="1309"/>
    <n v="2628"/>
    <n v="66.751333502667009"/>
    <s v="S"/>
    <s v="Single"/>
    <s v="Graduate Degree"/>
    <s v="Graduate Degree"/>
    <s v="Professional"/>
    <s v="0-1 Miles"/>
    <x v="2"/>
    <x v="5"/>
    <n v="36"/>
    <n v="36"/>
  </r>
  <r>
    <n v="18390"/>
    <s v="M"/>
    <s v="Male"/>
    <n v="80000"/>
    <s v="80000"/>
    <n v="5144"/>
    <x v="32"/>
    <x v="7"/>
    <x v="1"/>
    <n v="1561"/>
    <n v="3583"/>
    <n v="69.653965785381018"/>
    <s v="M"/>
    <s v="Married"/>
    <s v="Partial College"/>
    <s v="Partial College"/>
    <s v="Professional"/>
    <s v="0-1 Miles"/>
    <x v="2"/>
    <x v="1"/>
    <n v="44"/>
    <n v="44"/>
  </r>
  <r>
    <n v="29112"/>
    <s v="M"/>
    <s v="Male"/>
    <n v="60000"/>
    <s v="60000"/>
    <n v="3604"/>
    <x v="349"/>
    <x v="0"/>
    <x v="0"/>
    <n v="1362"/>
    <n v="2242"/>
    <n v="62.208657047724749"/>
    <s v="S"/>
    <s v="Single"/>
    <s v="Partial College"/>
    <s v="Partial College"/>
    <s v="Professional"/>
    <s v="1-2 Miles"/>
    <x v="2"/>
    <x v="0"/>
    <n v="30"/>
    <n v="30"/>
  </r>
  <r>
    <n v="14090"/>
    <s v="F"/>
    <s v="Female"/>
    <n v="30000"/>
    <s v="30000"/>
    <n v="4951"/>
    <x v="27"/>
    <x v="0"/>
    <x v="0"/>
    <n v="1964"/>
    <n v="2987"/>
    <n v="60.331246212886278"/>
    <s v="M"/>
    <s v="Married"/>
    <s v="Partial High School"/>
    <s v="Partial High School"/>
    <s v="Clerical"/>
    <s v="0-1 Miles"/>
    <x v="2"/>
    <x v="4"/>
    <n v="28"/>
    <n v="28"/>
  </r>
  <r>
    <n v="27040"/>
    <s v="M"/>
    <s v="Male"/>
    <n v="20000"/>
    <s v="20000"/>
    <n v="4958"/>
    <x v="440"/>
    <x v="0"/>
    <x v="0"/>
    <n v="1735"/>
    <n v="3223"/>
    <n v="65.00605082694635"/>
    <s v="M"/>
    <s v="Married"/>
    <s v="Partial High School"/>
    <s v="Partial High School"/>
    <s v="Clerical"/>
    <s v="1-2 Miles"/>
    <x v="2"/>
    <x v="0"/>
    <n v="49"/>
    <n v="49"/>
  </r>
  <r>
    <n v="23479"/>
    <s v="M"/>
    <s v="Male"/>
    <n v="90000"/>
    <s v="90000"/>
    <n v="4416"/>
    <x v="441"/>
    <x v="9"/>
    <x v="0"/>
    <n v="1197"/>
    <n v="3219"/>
    <n v="72.894021739130437"/>
    <s v="S"/>
    <s v="Single"/>
    <s v="Partial College"/>
    <s v="Partial College"/>
    <s v="Professional"/>
    <s v="0-1 Miles"/>
    <x v="2"/>
    <x v="2"/>
    <n v="43"/>
    <n v="43"/>
  </r>
  <r>
    <n v="16795"/>
    <s v="F"/>
    <s v="Female"/>
    <n v="70000"/>
    <s v="70000"/>
    <n v="4959"/>
    <x v="442"/>
    <x v="1"/>
    <x v="0"/>
    <n v="1832"/>
    <n v="3127"/>
    <n v="63.057067957249444"/>
    <s v="M"/>
    <s v="Married"/>
    <s v="Bachelors"/>
    <s v="Bachelors"/>
    <s v="Management"/>
    <s v="1-2 Miles"/>
    <x v="2"/>
    <x v="5"/>
    <n v="59"/>
    <n v="59"/>
  </r>
  <r>
    <n v="22014"/>
    <s v="M"/>
    <s v="Male"/>
    <n v="30000"/>
    <s v="30000"/>
    <n v="4365"/>
    <x v="443"/>
    <x v="9"/>
    <x v="0"/>
    <n v="1106"/>
    <n v="3259"/>
    <n v="74.662084765177553"/>
    <s v="S"/>
    <s v="Single"/>
    <s v="High School"/>
    <s v="High School"/>
    <s v="Skilled Manual"/>
    <s v="5-10 Miles"/>
    <x v="2"/>
    <x v="1"/>
    <n v="26"/>
    <n v="26"/>
  </r>
  <r>
    <n v="13314"/>
    <s v="M"/>
    <s v="Male"/>
    <n v="120000"/>
    <s v="120000"/>
    <n v="5318"/>
    <x v="212"/>
    <x v="9"/>
    <x v="0"/>
    <n v="1695"/>
    <n v="3623"/>
    <n v="68.127115456938697"/>
    <s v="M"/>
    <s v="Married"/>
    <s v="High School"/>
    <s v="High School"/>
    <s v="Professional"/>
    <s v="5-10 Miles"/>
    <x v="2"/>
    <x v="0"/>
    <n v="46"/>
    <n v="46"/>
  </r>
  <r>
    <n v="11619"/>
    <s v="F"/>
    <s v="Female"/>
    <n v="50000"/>
    <s v="50000"/>
    <n v="5434"/>
    <x v="444"/>
    <x v="5"/>
    <x v="0"/>
    <n v="890"/>
    <n v="4544"/>
    <n v="83.621641516378347"/>
    <s v="S"/>
    <s v="Single"/>
    <s v="Graduate Degree"/>
    <s v="Graduate Degree"/>
    <s v="Skilled Manual"/>
    <s v="1-2 Miles"/>
    <x v="2"/>
    <x v="4"/>
    <n v="33"/>
    <n v="33"/>
  </r>
  <r>
    <n v="29132"/>
    <s v="F"/>
    <s v="Female"/>
    <n v="40000"/>
    <s v="40000"/>
    <n v="4821"/>
    <x v="417"/>
    <x v="2"/>
    <x v="1"/>
    <n v="862"/>
    <n v="3959"/>
    <n v="82.119892138560473"/>
    <s v="S"/>
    <s v="Single"/>
    <s v="Bachelors"/>
    <s v="Bachelors"/>
    <s v="Professional"/>
    <s v="2-5 Miles"/>
    <x v="2"/>
    <x v="5"/>
    <n v="42"/>
    <n v="42"/>
  </r>
  <r>
    <n v="11199"/>
    <s v="F"/>
    <s v="Female"/>
    <n v="70000"/>
    <s v="70000"/>
    <n v="4615"/>
    <x v="274"/>
    <x v="0"/>
    <x v="1"/>
    <n v="1871"/>
    <n v="2744"/>
    <n v="59.458288190682559"/>
    <s v="M"/>
    <s v="Married"/>
    <s v="Bachelors"/>
    <s v="Bachelors"/>
    <s v="Management"/>
    <s v="10+ Miles"/>
    <x v="2"/>
    <x v="4"/>
    <n v="59"/>
    <n v="59"/>
  </r>
  <r>
    <n v="20296"/>
    <s v="F"/>
    <s v="Female"/>
    <n v="60000"/>
    <s v="60000"/>
    <n v="5087"/>
    <x v="445"/>
    <x v="4"/>
    <x v="0"/>
    <n v="1269"/>
    <n v="3818"/>
    <n v="75.054059367013963"/>
    <s v="S"/>
    <s v="Single"/>
    <s v="Partial College"/>
    <s v="Partial College"/>
    <s v="Skilled Manual"/>
    <s v="1-2 Miles"/>
    <x v="2"/>
    <x v="5"/>
    <n v="33"/>
    <n v="33"/>
  </r>
  <r>
    <n v="17546"/>
    <s v="F"/>
    <s v="Female"/>
    <n v="70000"/>
    <s v="70000"/>
    <n v="3474"/>
    <x v="446"/>
    <x v="5"/>
    <x v="0"/>
    <n v="2038"/>
    <n v="1436"/>
    <n v="41.335636154288999"/>
    <s v="M"/>
    <s v="Married"/>
    <s v="Partial College"/>
    <s v="Partial College"/>
    <s v="Skilled Manual"/>
    <s v="0-1 Miles"/>
    <x v="2"/>
    <x v="2"/>
    <n v="44"/>
    <n v="44"/>
  </r>
  <r>
    <n v="18069"/>
    <s v="M"/>
    <s v="Male"/>
    <n v="70000"/>
    <s v="70000"/>
    <n v="5340"/>
    <x v="447"/>
    <x v="8"/>
    <x v="1"/>
    <n v="1071"/>
    <n v="4269"/>
    <n v="79.943820224719104"/>
    <s v="M"/>
    <s v="Married"/>
    <s v="Bachelors"/>
    <s v="Bachelors"/>
    <s v="Management"/>
    <s v="10+ Miles"/>
    <x v="2"/>
    <x v="4"/>
    <n v="60"/>
    <n v="60"/>
  </r>
  <r>
    <n v="23712"/>
    <s v="F"/>
    <s v="Female"/>
    <n v="70000"/>
    <s v="70000"/>
    <n v="4408"/>
    <x v="337"/>
    <x v="3"/>
    <x v="0"/>
    <n v="1047"/>
    <n v="3361"/>
    <n v="76.247731397459162"/>
    <s v="S"/>
    <s v="Single"/>
    <s v="Bachelors"/>
    <s v="Bachelors"/>
    <s v="Management"/>
    <s v="10+ Miles"/>
    <x v="2"/>
    <x v="3"/>
    <n v="59"/>
    <n v="59"/>
  </r>
  <r>
    <n v="23358"/>
    <s v="M"/>
    <s v="Male"/>
    <n v="60000"/>
    <s v="60000"/>
    <n v="4645"/>
    <x v="448"/>
    <x v="3"/>
    <x v="0"/>
    <n v="1701"/>
    <n v="2944"/>
    <n v="63.379978471474708"/>
    <s v="M"/>
    <s v="Married"/>
    <s v="High School"/>
    <s v="High School"/>
    <s v="Professional"/>
    <s v="5-10 Miles"/>
    <x v="2"/>
    <x v="5"/>
    <n v="32"/>
    <n v="32"/>
  </r>
  <r>
    <n v="20518"/>
    <s v="F"/>
    <s v="Female"/>
    <n v="70000"/>
    <s v="70000"/>
    <n v="3758"/>
    <x v="278"/>
    <x v="2"/>
    <x v="0"/>
    <n v="2014"/>
    <n v="1744"/>
    <n v="46.407663650878128"/>
    <s v="M"/>
    <s v="Married"/>
    <s v="Partial College"/>
    <s v="Partial College"/>
    <s v="Professional"/>
    <s v="10+ Miles"/>
    <x v="2"/>
    <x v="1"/>
    <n v="58"/>
    <n v="58"/>
  </r>
  <r>
    <n v="28026"/>
    <s v="F"/>
    <s v="Female"/>
    <n v="40000"/>
    <s v="40000"/>
    <n v="5309"/>
    <x v="346"/>
    <x v="2"/>
    <x v="1"/>
    <n v="1208"/>
    <n v="4101"/>
    <n v="77.246185722358263"/>
    <s v="M"/>
    <s v="Married"/>
    <s v="High School"/>
    <s v="High School"/>
    <s v="Professional"/>
    <s v="2-5 Miles"/>
    <x v="2"/>
    <x v="0"/>
    <n v="59"/>
    <n v="59"/>
  </r>
  <r>
    <n v="11669"/>
    <s v="F"/>
    <s v="Female"/>
    <n v="70000"/>
    <s v="70000"/>
    <n v="4852"/>
    <x v="449"/>
    <x v="0"/>
    <x v="0"/>
    <n v="2041"/>
    <n v="2811"/>
    <n v="57.934872217642209"/>
    <s v="S"/>
    <s v="Single"/>
    <s v="Bachelors"/>
    <s v="Bachelors"/>
    <s v="Skilled Manual"/>
    <s v="2-5 Miles"/>
    <x v="2"/>
    <x v="2"/>
    <n v="38"/>
    <n v="38"/>
  </r>
  <r>
    <n v="16020"/>
    <s v="M"/>
    <s v="Male"/>
    <n v="40000"/>
    <s v="40000"/>
    <n v="4652"/>
    <x v="175"/>
    <x v="6"/>
    <x v="0"/>
    <n v="951"/>
    <n v="3701"/>
    <n v="79.557179707652622"/>
    <s v="M"/>
    <s v="Married"/>
    <s v="High School"/>
    <s v="High School"/>
    <s v="Skilled Manual"/>
    <s v="5-10 Miles"/>
    <x v="2"/>
    <x v="0"/>
    <n v="28"/>
    <n v="28"/>
  </r>
  <r>
    <n v="27090"/>
    <s v="F"/>
    <s v="Female"/>
    <n v="60000"/>
    <s v="60000"/>
    <n v="4550"/>
    <x v="192"/>
    <x v="1"/>
    <x v="0"/>
    <n v="1889"/>
    <n v="2661"/>
    <n v="58.483516483516482"/>
    <s v="M"/>
    <s v="Married"/>
    <s v="Graduate Degree"/>
    <s v="Graduate Degree"/>
    <s v="Professional"/>
    <s v="2-5 Miles"/>
    <x v="2"/>
    <x v="0"/>
    <n v="37"/>
    <n v="37"/>
  </r>
  <r>
    <n v="27198"/>
    <s v="F"/>
    <s v="Female"/>
    <n v="80000"/>
    <s v="80000"/>
    <n v="5292"/>
    <x v="153"/>
    <x v="1"/>
    <x v="0"/>
    <n v="1571"/>
    <n v="3721"/>
    <n v="70.313681027966751"/>
    <s v="S"/>
    <s v="Single"/>
    <s v="Graduate Degree"/>
    <s v="Graduate Degree"/>
    <s v="Skilled Manual"/>
    <s v="0-1 Miles"/>
    <x v="2"/>
    <x v="5"/>
    <n v="40"/>
    <n v="40"/>
  </r>
  <r>
    <n v="19661"/>
    <s v="M"/>
    <s v="Male"/>
    <n v="90000"/>
    <s v="90000"/>
    <n v="4674"/>
    <x v="418"/>
    <x v="9"/>
    <x v="1"/>
    <n v="1379"/>
    <n v="3295"/>
    <n v="70.49636285836543"/>
    <s v="S"/>
    <s v="Single"/>
    <s v="Bachelors"/>
    <s v="Bachelors"/>
    <s v="Management"/>
    <s v="1-2 Miles"/>
    <x v="2"/>
    <x v="2"/>
    <n v="38"/>
    <n v="38"/>
  </r>
  <r>
    <n v="26327"/>
    <s v="M"/>
    <s v="Male"/>
    <n v="70000"/>
    <s v="70000"/>
    <n v="4410"/>
    <x v="177"/>
    <x v="7"/>
    <x v="0"/>
    <n v="1931"/>
    <n v="2479"/>
    <n v="56.213151927437643"/>
    <s v="M"/>
    <s v="Married"/>
    <s v="Graduate Degree"/>
    <s v="Graduate Degree"/>
    <s v="Professional"/>
    <s v="2-5 Miles"/>
    <x v="2"/>
    <x v="4"/>
    <n v="36"/>
    <n v="36"/>
  </r>
  <r>
    <n v="26341"/>
    <s v="F"/>
    <s v="Female"/>
    <n v="70000"/>
    <s v="70000"/>
    <n v="4048"/>
    <x v="36"/>
    <x v="1"/>
    <x v="0"/>
    <n v="1862"/>
    <n v="2186"/>
    <n v="54.001976284584984"/>
    <s v="M"/>
    <s v="Married"/>
    <s v="Graduate Degree"/>
    <s v="Graduate Degree"/>
    <s v="Professional"/>
    <s v="0-1 Miles"/>
    <x v="2"/>
    <x v="0"/>
    <n v="37"/>
    <n v="37"/>
  </r>
  <r>
    <n v="24958"/>
    <s v="F"/>
    <s v="Female"/>
    <n v="40000"/>
    <s v="40000"/>
    <n v="3482"/>
    <x v="450"/>
    <x v="2"/>
    <x v="0"/>
    <n v="1790"/>
    <n v="1692"/>
    <n v="48.592762780011491"/>
    <s v="S"/>
    <s v="Single"/>
    <s v="High School"/>
    <s v="High School"/>
    <s v="Professional"/>
    <s v="2-5 Miles"/>
    <x v="2"/>
    <x v="0"/>
    <n v="60"/>
    <n v="60"/>
  </r>
  <r>
    <n v="13287"/>
    <s v="M"/>
    <s v="Male"/>
    <n v="110000"/>
    <s v="110000"/>
    <n v="5098"/>
    <x v="451"/>
    <x v="8"/>
    <x v="1"/>
    <n v="915"/>
    <n v="4183"/>
    <n v="82.051785013730864"/>
    <s v="S"/>
    <s v="Single"/>
    <s v="Bachelors"/>
    <s v="Bachelors"/>
    <s v="Management"/>
    <s v="5-10 Miles"/>
    <x v="2"/>
    <x v="2"/>
    <n v="42"/>
    <n v="42"/>
  </r>
  <r>
    <n v="14493"/>
    <s v="F"/>
    <s v="Female"/>
    <n v="70000"/>
    <s v="70000"/>
    <n v="3769"/>
    <x v="89"/>
    <x v="7"/>
    <x v="1"/>
    <n v="1576"/>
    <n v="2193"/>
    <n v="58.185195011939506"/>
    <s v="S"/>
    <s v="Single"/>
    <s v="Graduate Degree"/>
    <s v="Graduate Degree"/>
    <s v="Management"/>
    <s v="1-2 Miles"/>
    <x v="2"/>
    <x v="5"/>
    <n v="53"/>
    <n v="53"/>
  </r>
  <r>
    <n v="26678"/>
    <s v="F"/>
    <s v="Female"/>
    <n v="80000"/>
    <s v="80000"/>
    <n v="3656"/>
    <x v="452"/>
    <x v="3"/>
    <x v="0"/>
    <n v="1395"/>
    <n v="2261"/>
    <n v="61.843544857768052"/>
    <s v="S"/>
    <s v="Single"/>
    <s v="Partial High School"/>
    <s v="Partial High School"/>
    <s v="Skilled Manual"/>
    <s v="5-10 Miles"/>
    <x v="2"/>
    <x v="1"/>
    <n v="49"/>
    <n v="49"/>
  </r>
  <r>
    <n v="23275"/>
    <s v="M"/>
    <s v="Male"/>
    <n v="30000"/>
    <s v="30000"/>
    <n v="4641"/>
    <x v="76"/>
    <x v="4"/>
    <x v="1"/>
    <n v="896"/>
    <n v="3745"/>
    <n v="80.693815987933633"/>
    <s v="M"/>
    <s v="Married"/>
    <s v="High School"/>
    <s v="High School"/>
    <s v="Skilled Manual"/>
    <s v="1-2 Miles"/>
    <x v="2"/>
    <x v="0"/>
    <n v="49"/>
    <n v="49"/>
  </r>
  <r>
    <n v="11270"/>
    <s v="M"/>
    <s v="Male"/>
    <n v="130000"/>
    <s v="130000"/>
    <n v="3305"/>
    <x v="334"/>
    <x v="1"/>
    <x v="1"/>
    <n v="1509"/>
    <n v="1796"/>
    <n v="54.341906202723145"/>
    <s v="M"/>
    <s v="Married"/>
    <s v="Graduate Degree"/>
    <s v="Graduate Degree"/>
    <s v="Management"/>
    <s v="0-1 Miles"/>
    <x v="2"/>
    <x v="4"/>
    <n v="42"/>
    <n v="42"/>
  </r>
  <r>
    <n v="20084"/>
    <s v="M"/>
    <s v="Male"/>
    <n v="20000"/>
    <s v="20000"/>
    <n v="4326"/>
    <x v="49"/>
    <x v="0"/>
    <x v="1"/>
    <n v="1129"/>
    <n v="3197"/>
    <n v="73.901987979657875"/>
    <s v="M"/>
    <s v="Married"/>
    <s v="High School"/>
    <s v="High School"/>
    <s v="Manual"/>
    <s v="0-1 Miles"/>
    <x v="2"/>
    <x v="5"/>
    <n v="53"/>
    <n v="53"/>
  </r>
  <r>
    <n v="16144"/>
    <s v="M"/>
    <s v="Male"/>
    <n v="70000"/>
    <s v="70000"/>
    <n v="5290"/>
    <x v="194"/>
    <x v="9"/>
    <x v="1"/>
    <n v="898"/>
    <n v="4392"/>
    <n v="83.024574669187146"/>
    <s v="M"/>
    <s v="Married"/>
    <s v="Graduate Degree"/>
    <s v="Graduate Degree"/>
    <s v="Professional"/>
    <s v="0-1 Miles"/>
    <x v="2"/>
    <x v="4"/>
    <n v="46"/>
    <n v="46"/>
  </r>
  <r>
    <n v="27731"/>
    <s v="M"/>
    <s v="Male"/>
    <n v="40000"/>
    <s v="40000"/>
    <n v="3573"/>
    <x v="453"/>
    <x v="5"/>
    <x v="1"/>
    <n v="1207"/>
    <n v="2366"/>
    <n v="66.218863699972005"/>
    <s v="M"/>
    <s v="Married"/>
    <s v="High School"/>
    <s v="High School"/>
    <s v="Skilled Manual"/>
    <s v="5-10 Miles"/>
    <x v="2"/>
    <x v="5"/>
    <n v="27"/>
    <n v="27"/>
  </r>
  <r>
    <n v="11886"/>
    <s v="F"/>
    <s v="Female"/>
    <n v="60000"/>
    <s v="60000"/>
    <n v="3426"/>
    <x v="341"/>
    <x v="0"/>
    <x v="1"/>
    <n v="1742"/>
    <n v="1684"/>
    <n v="49.153531815528311"/>
    <s v="M"/>
    <s v="Married"/>
    <s v="Bachelors"/>
    <s v="Bachelors"/>
    <s v="Professional"/>
    <s v="0-1 Miles"/>
    <x v="2"/>
    <x v="2"/>
    <n v="48"/>
    <n v="48"/>
  </r>
  <r>
    <n v="24324"/>
    <s v="F"/>
    <s v="Female"/>
    <n v="60000"/>
    <s v="60000"/>
    <n v="4124"/>
    <x v="220"/>
    <x v="1"/>
    <x v="1"/>
    <n v="1679"/>
    <n v="2445"/>
    <n v="59.287099903006791"/>
    <s v="S"/>
    <s v="Single"/>
    <s v="Bachelors"/>
    <s v="Bachelors"/>
    <s v="Skilled Manual"/>
    <s v="2-5 Miles"/>
    <x v="2"/>
    <x v="4"/>
    <n v="41"/>
    <n v="41"/>
  </r>
  <r>
    <n v="22220"/>
    <s v="M"/>
    <s v="Male"/>
    <n v="60000"/>
    <s v="60000"/>
    <n v="5279"/>
    <x v="195"/>
    <x v="8"/>
    <x v="1"/>
    <n v="810"/>
    <n v="4469"/>
    <n v="84.656184883500657"/>
    <s v="M"/>
    <s v="Married"/>
    <s v="High School"/>
    <s v="High School"/>
    <s v="Professional"/>
    <s v="1-2 Miles"/>
    <x v="2"/>
    <x v="3"/>
    <n v="49"/>
    <n v="49"/>
  </r>
  <r>
    <n v="26625"/>
    <s v="F"/>
    <s v="Female"/>
    <n v="60000"/>
    <s v="60000"/>
    <n v="5397"/>
    <x v="150"/>
    <x v="4"/>
    <x v="0"/>
    <n v="1685"/>
    <n v="3712"/>
    <n v="68.77895126922364"/>
    <s v="S"/>
    <s v="Single"/>
    <s v="Graduate Degree"/>
    <s v="Graduate Degree"/>
    <s v="Professional"/>
    <s v="2-5 Miles"/>
    <x v="2"/>
    <x v="5"/>
    <n v="38"/>
    <n v="38"/>
  </r>
  <r>
    <n v="23027"/>
    <s v="M"/>
    <s v="Male"/>
    <n v="130000"/>
    <s v="130000"/>
    <n v="5456"/>
    <x v="454"/>
    <x v="1"/>
    <x v="0"/>
    <n v="869"/>
    <n v="4587"/>
    <n v="84.072580645161281"/>
    <s v="S"/>
    <s v="Single"/>
    <s v="Bachelors"/>
    <s v="Bachelors"/>
    <s v="Management"/>
    <s v="0-1 Miles"/>
    <x v="2"/>
    <x v="1"/>
    <n v="44"/>
    <n v="44"/>
  </r>
  <r>
    <n v="16867"/>
    <s v="F"/>
    <s v="Female"/>
    <n v="130000"/>
    <s v="130000"/>
    <n v="4022"/>
    <x v="36"/>
    <x v="0"/>
    <x v="1"/>
    <n v="1503"/>
    <n v="2519"/>
    <n v="62.630532073595226"/>
    <s v="S"/>
    <s v="Single"/>
    <s v="Bachelors"/>
    <s v="Bachelors"/>
    <s v="Management"/>
    <s v="0-1 Miles"/>
    <x v="2"/>
    <x v="0"/>
    <n v="45"/>
    <n v="45"/>
  </r>
  <r>
    <n v="14514"/>
    <s v="F"/>
    <s v="Female"/>
    <n v="30000"/>
    <s v="30000"/>
    <n v="3418"/>
    <x v="414"/>
    <x v="7"/>
    <x v="1"/>
    <n v="1890"/>
    <n v="1528"/>
    <n v="44.704505558806318"/>
    <s v="S"/>
    <s v="Single"/>
    <s v="Partial College"/>
    <s v="Partial College"/>
    <s v="Skilled Manual"/>
    <s v="5-10 Miles"/>
    <x v="2"/>
    <x v="2"/>
    <n v="26"/>
    <n v="26"/>
  </r>
  <r>
    <n v="19634"/>
    <s v="M"/>
    <s v="Male"/>
    <n v="40000"/>
    <s v="40000"/>
    <n v="4568"/>
    <x v="455"/>
    <x v="7"/>
    <x v="0"/>
    <n v="880"/>
    <n v="3688"/>
    <n v="80.735551663747813"/>
    <s v="M"/>
    <s v="Married"/>
    <s v="High School"/>
    <s v="High School"/>
    <s v="Skilled Manual"/>
    <s v="5-10 Miles"/>
    <x v="2"/>
    <x v="0"/>
    <n v="31"/>
    <n v="31"/>
  </r>
  <r>
    <n v="18504"/>
    <s v="M"/>
    <s v="Male"/>
    <n v="70000"/>
    <s v="70000"/>
    <n v="4515"/>
    <x v="196"/>
    <x v="1"/>
    <x v="1"/>
    <n v="1347"/>
    <n v="3168"/>
    <n v="70.166112956810636"/>
    <s v="M"/>
    <s v="Married"/>
    <s v="Partial High School"/>
    <s v="Partial High School"/>
    <s v="Skilled Manual"/>
    <s v="1-2 Miles"/>
    <x v="2"/>
    <x v="2"/>
    <n v="49"/>
    <n v="49"/>
  </r>
  <r>
    <n v="28799"/>
    <s v="F"/>
    <s v="Female"/>
    <n v="40000"/>
    <s v="40000"/>
    <n v="4927"/>
    <x v="231"/>
    <x v="7"/>
    <x v="0"/>
    <n v="1627"/>
    <n v="3300"/>
    <n v="66.977877004262226"/>
    <s v="S"/>
    <s v="Single"/>
    <s v="Partial College"/>
    <s v="Partial College"/>
    <s v="Clerical"/>
    <s v="1-2 Miles"/>
    <x v="2"/>
    <x v="5"/>
    <n v="47"/>
    <n v="47"/>
  </r>
  <r>
    <n v="11225"/>
    <s v="F"/>
    <s v="Female"/>
    <n v="60000"/>
    <s v="60000"/>
    <n v="3759"/>
    <x v="456"/>
    <x v="8"/>
    <x v="0"/>
    <n v="1150"/>
    <n v="2609"/>
    <n v="69.406757116254326"/>
    <s v="M"/>
    <s v="Married"/>
    <s v="Partial College"/>
    <s v="Partial College"/>
    <s v="Professional"/>
    <s v="10+ Miles"/>
    <x v="2"/>
    <x v="1"/>
    <n v="55"/>
    <n v="55"/>
  </r>
  <r>
    <n v="17657"/>
    <s v="M"/>
    <s v="Male"/>
    <n v="40000"/>
    <s v="40000"/>
    <n v="3680"/>
    <x v="183"/>
    <x v="7"/>
    <x v="0"/>
    <n v="952"/>
    <n v="2728"/>
    <n v="74.130434782608702"/>
    <s v="M"/>
    <s v="Married"/>
    <s v="Partial College"/>
    <s v="Partial College"/>
    <s v="Clerical"/>
    <s v="0-1 Miles"/>
    <x v="2"/>
    <x v="0"/>
    <n v="30"/>
    <n v="30"/>
  </r>
  <r>
    <n v="14913"/>
    <s v="F"/>
    <s v="Female"/>
    <n v="40000"/>
    <s v="40000"/>
    <n v="4817"/>
    <x v="93"/>
    <x v="4"/>
    <x v="1"/>
    <n v="1481"/>
    <n v="3336"/>
    <n v="69.254722856549719"/>
    <s v="M"/>
    <s v="Married"/>
    <s v="Partial College"/>
    <s v="Partial College"/>
    <s v="Clerical"/>
    <s v="1-2 Miles"/>
    <x v="2"/>
    <x v="4"/>
    <n v="48"/>
    <n v="48"/>
  </r>
  <r>
    <n v="14077"/>
    <s v="M"/>
    <s v="Male"/>
    <n v="30000"/>
    <s v="30000"/>
    <n v="4979"/>
    <x v="457"/>
    <x v="4"/>
    <x v="0"/>
    <n v="1347"/>
    <n v="3632"/>
    <n v="72.946374774051009"/>
    <s v="S"/>
    <s v="Single"/>
    <s v="High School"/>
    <s v="High School"/>
    <s v="Skilled Manual"/>
    <s v="5-10 Miles"/>
    <x v="2"/>
    <x v="5"/>
    <n v="30"/>
    <n v="30"/>
  </r>
  <r>
    <n v="13296"/>
    <s v="M"/>
    <s v="Male"/>
    <n v="110000"/>
    <s v="110000"/>
    <n v="3586"/>
    <x v="40"/>
    <x v="2"/>
    <x v="0"/>
    <n v="1885"/>
    <n v="1701"/>
    <n v="47.434467373117677"/>
    <s v="M"/>
    <s v="Married"/>
    <s v="Bachelors"/>
    <s v="Bachelors"/>
    <s v="Management"/>
    <s v="5-10 Miles"/>
    <x v="2"/>
    <x v="4"/>
    <n v="45"/>
    <n v="45"/>
  </r>
  <r>
    <n v="20535"/>
    <s v="F"/>
    <s v="Female"/>
    <n v="70000"/>
    <s v="70000"/>
    <n v="4228"/>
    <x v="328"/>
    <x v="3"/>
    <x v="0"/>
    <n v="822"/>
    <n v="3406"/>
    <n v="80.558183538315987"/>
    <s v="M"/>
    <s v="Married"/>
    <s v="Partial College"/>
    <s v="Partial College"/>
    <s v="Professional"/>
    <s v="10+ Miles"/>
    <x v="2"/>
    <x v="5"/>
    <n v="56"/>
    <n v="56"/>
  </r>
  <r>
    <n v="12452"/>
    <s v="M"/>
    <s v="Male"/>
    <n v="60000"/>
    <s v="60000"/>
    <n v="3867"/>
    <x v="458"/>
    <x v="4"/>
    <x v="1"/>
    <n v="1546"/>
    <n v="2321"/>
    <n v="60.020687871735191"/>
    <s v="M"/>
    <s v="Married"/>
    <s v="Graduate Degree"/>
    <s v="Graduate Degree"/>
    <s v="Skilled Manual"/>
    <s v="1-2 Miles"/>
    <x v="2"/>
    <x v="2"/>
    <n v="47"/>
    <n v="47"/>
  </r>
  <r>
    <n v="28043"/>
    <s v="F"/>
    <s v="Female"/>
    <n v="60000"/>
    <s v="60000"/>
    <n v="5119"/>
    <x v="459"/>
    <x v="5"/>
    <x v="1"/>
    <n v="2050"/>
    <n v="3069"/>
    <n v="59.953115842938075"/>
    <s v="M"/>
    <s v="Married"/>
    <s v="Bachelors"/>
    <s v="Bachelors"/>
    <s v="Management"/>
    <s v="10+ Miles"/>
    <x v="2"/>
    <x v="4"/>
    <n v="56"/>
    <n v="56"/>
  </r>
  <r>
    <n v="12957"/>
    <s v="F"/>
    <s v="Female"/>
    <n v="70000"/>
    <s v="70000"/>
    <n v="3712"/>
    <x v="415"/>
    <x v="3"/>
    <x v="0"/>
    <n v="1921"/>
    <n v="1791"/>
    <n v="48.248922413793103"/>
    <s v="S"/>
    <s v="Single"/>
    <s v="Bachelors"/>
    <s v="Bachelors"/>
    <s v="Professional"/>
    <s v="0-1 Miles"/>
    <x v="2"/>
    <x v="3"/>
    <n v="44"/>
    <n v="44"/>
  </r>
  <r>
    <n v="15412"/>
    <s v="M"/>
    <s v="Male"/>
    <n v="130000"/>
    <s v="130000"/>
    <n v="4213"/>
    <x v="460"/>
    <x v="9"/>
    <x v="0"/>
    <n v="1086"/>
    <n v="3127"/>
    <n v="74.222644196534532"/>
    <s v="M"/>
    <s v="Married"/>
    <s v="Graduate Degree"/>
    <s v="Graduate Degree"/>
    <s v="Management"/>
    <s v="2-5 Miles"/>
    <x v="2"/>
    <x v="5"/>
    <n v="69"/>
    <n v="69"/>
  </r>
  <r>
    <n v="20514"/>
    <s v="F"/>
    <s v="Female"/>
    <n v="70000"/>
    <s v="70000"/>
    <n v="4929"/>
    <x v="198"/>
    <x v="1"/>
    <x v="0"/>
    <n v="1393"/>
    <n v="3536"/>
    <n v="71.738689389328471"/>
    <s v="M"/>
    <s v="Married"/>
    <s v="Partial College"/>
    <s v="Partial College"/>
    <s v="Professional"/>
    <s v="2-5 Miles"/>
    <x v="2"/>
    <x v="1"/>
    <n v="59"/>
    <n v="59"/>
  </r>
  <r>
    <n v="20758"/>
    <s v="M"/>
    <s v="Male"/>
    <n v="30000"/>
    <s v="30000"/>
    <n v="3559"/>
    <x v="461"/>
    <x v="4"/>
    <x v="0"/>
    <n v="1438"/>
    <n v="2121"/>
    <n v="59.595391964034839"/>
    <s v="M"/>
    <s v="Married"/>
    <s v="High School"/>
    <s v="High School"/>
    <s v="Skilled Manual"/>
    <s v="1-2 Miles"/>
    <x v="2"/>
    <x v="0"/>
    <n v="50"/>
    <n v="50"/>
  </r>
  <r>
    <n v="11801"/>
    <s v="M"/>
    <s v="Male"/>
    <n v="60000"/>
    <s v="60000"/>
    <n v="5416"/>
    <x v="462"/>
    <x v="6"/>
    <x v="0"/>
    <n v="1744"/>
    <n v="3672"/>
    <n v="67.799113737075331"/>
    <s v="M"/>
    <s v="Married"/>
    <s v="Graduate Degree"/>
    <s v="Graduate Degree"/>
    <s v="Professional"/>
    <s v="2-5 Miles"/>
    <x v="2"/>
    <x v="2"/>
    <n v="36"/>
    <n v="36"/>
  </r>
  <r>
    <n v="22211"/>
    <s v="M"/>
    <s v="Male"/>
    <n v="60000"/>
    <s v="60000"/>
    <n v="4751"/>
    <x v="45"/>
    <x v="3"/>
    <x v="0"/>
    <n v="1659"/>
    <n v="3092"/>
    <n v="65.081035571458642"/>
    <s v="M"/>
    <s v="Married"/>
    <s v="Partial College"/>
    <s v="Partial College"/>
    <s v="Professional"/>
    <s v="5-10 Miles"/>
    <x v="2"/>
    <x v="0"/>
    <n v="32"/>
    <n v="32"/>
  </r>
  <r>
    <n v="28087"/>
    <s v="F"/>
    <s v="Female"/>
    <n v="40000"/>
    <s v="40000"/>
    <n v="5352"/>
    <x v="196"/>
    <x v="9"/>
    <x v="0"/>
    <n v="2009"/>
    <n v="3343"/>
    <n v="62.462630792227202"/>
    <s v="S"/>
    <s v="Single"/>
    <s v="Partial College"/>
    <s v="Partial College"/>
    <s v="Skilled Manual"/>
    <s v="1-2 Miles"/>
    <x v="2"/>
    <x v="0"/>
    <n v="27"/>
    <n v="27"/>
  </r>
  <r>
    <n v="23668"/>
    <s v="F"/>
    <s v="Female"/>
    <n v="40000"/>
    <s v="40000"/>
    <n v="3310"/>
    <x v="463"/>
    <x v="6"/>
    <x v="1"/>
    <n v="1743"/>
    <n v="1567"/>
    <n v="47.341389728096679"/>
    <s v="M"/>
    <s v="Married"/>
    <s v="High School"/>
    <s v="High School"/>
    <s v="Professional"/>
    <s v="5-10 Miles"/>
    <x v="2"/>
    <x v="5"/>
    <n v="59"/>
    <n v="59"/>
  </r>
  <r>
    <n v="27441"/>
    <s v="M"/>
    <s v="Male"/>
    <n v="60000"/>
    <s v="60000"/>
    <n v="5220"/>
    <x v="464"/>
    <x v="8"/>
    <x v="0"/>
    <n v="802"/>
    <n v="4418"/>
    <n v="84.636015325670499"/>
    <s v="M"/>
    <s v="Married"/>
    <s v="High School"/>
    <s v="High School"/>
    <s v="Professional"/>
    <s v="2-5 Miles"/>
    <x v="2"/>
    <x v="2"/>
    <n v="53"/>
    <n v="53"/>
  </r>
  <r>
    <n v="27261"/>
    <s v="M"/>
    <s v="Male"/>
    <n v="40000"/>
    <s v="40000"/>
    <n v="4532"/>
    <x v="465"/>
    <x v="6"/>
    <x v="0"/>
    <n v="1786"/>
    <n v="2746"/>
    <n v="60.591350397175638"/>
    <s v="M"/>
    <s v="Married"/>
    <s v="Bachelors"/>
    <s v="Bachelors"/>
    <s v="Skilled Manual"/>
    <s v="0-1 Miles"/>
    <x v="2"/>
    <x v="4"/>
    <n v="36"/>
    <n v="36"/>
  </r>
  <r>
    <n v="18649"/>
    <s v="M"/>
    <s v="Male"/>
    <n v="30000"/>
    <s v="30000"/>
    <n v="4320"/>
    <x v="452"/>
    <x v="2"/>
    <x v="1"/>
    <n v="2007"/>
    <n v="2313"/>
    <n v="53.541666666666664"/>
    <s v="S"/>
    <s v="Single"/>
    <s v="High School"/>
    <s v="High School"/>
    <s v="Clerical"/>
    <s v="1-2 Miles"/>
    <x v="2"/>
    <x v="0"/>
    <n v="51"/>
    <n v="51"/>
  </r>
  <r>
    <n v="21714"/>
    <s v="F"/>
    <s v="Female"/>
    <n v="80000"/>
    <s v="80000"/>
    <n v="5367"/>
    <x v="88"/>
    <x v="6"/>
    <x v="0"/>
    <n v="2038"/>
    <n v="3329"/>
    <n v="62.027203279299428"/>
    <s v="S"/>
    <s v="Single"/>
    <s v="Graduate Degree"/>
    <s v="Graduate Degree"/>
    <s v="Skilled Manual"/>
    <s v="0-1 Miles"/>
    <x v="2"/>
    <x v="0"/>
    <n v="47"/>
    <n v="47"/>
  </r>
  <r>
    <n v="23217"/>
    <s v="F"/>
    <s v="Female"/>
    <n v="60000"/>
    <s v="60000"/>
    <n v="3454"/>
    <x v="355"/>
    <x v="5"/>
    <x v="0"/>
    <n v="835"/>
    <n v="2619"/>
    <n v="75.82513028372901"/>
    <s v="S"/>
    <s v="Single"/>
    <s v="Graduate Degree"/>
    <s v="Graduate Degree"/>
    <s v="Professional"/>
    <s v="2-5 Miles"/>
    <x v="2"/>
    <x v="2"/>
    <n v="43"/>
    <n v="43"/>
  </r>
  <r>
    <n v="23797"/>
    <s v="M"/>
    <s v="Male"/>
    <n v="20000"/>
    <s v="20000"/>
    <n v="4010"/>
    <x v="311"/>
    <x v="7"/>
    <x v="1"/>
    <n v="1332"/>
    <n v="2678"/>
    <n v="66.783042394014956"/>
    <s v="S"/>
    <s v="Single"/>
    <s v="Partial High School"/>
    <s v="Partial High School"/>
    <s v="Clerical"/>
    <s v="0-1 Miles"/>
    <x v="2"/>
    <x v="5"/>
    <n v="50"/>
    <n v="50"/>
  </r>
  <r>
    <n v="13216"/>
    <s v="F"/>
    <s v="Female"/>
    <n v="60000"/>
    <s v="60000"/>
    <n v="5060"/>
    <x v="456"/>
    <x v="6"/>
    <x v="0"/>
    <n v="924"/>
    <n v="4136"/>
    <n v="81.739130434782609"/>
    <s v="M"/>
    <s v="Married"/>
    <s v="Bachelors"/>
    <s v="Bachelors"/>
    <s v="Management"/>
    <s v="10+ Miles"/>
    <x v="2"/>
    <x v="1"/>
    <n v="59"/>
    <n v="59"/>
  </r>
  <r>
    <n v="20657"/>
    <s v="M"/>
    <s v="Male"/>
    <n v="50000"/>
    <s v="50000"/>
    <n v="3901"/>
    <x v="466"/>
    <x v="3"/>
    <x v="0"/>
    <n v="1829"/>
    <n v="2072"/>
    <n v="53.114586003588826"/>
    <s v="S"/>
    <s v="Single"/>
    <s v="Bachelors"/>
    <s v="Bachelors"/>
    <s v="Skilled Manual"/>
    <s v="2-5 Miles"/>
    <x v="2"/>
    <x v="0"/>
    <n v="37"/>
    <n v="37"/>
  </r>
  <r>
    <n v="12882"/>
    <s v="M"/>
    <s v="Male"/>
    <n v="50000"/>
    <s v="50000"/>
    <n v="4305"/>
    <x v="467"/>
    <x v="9"/>
    <x v="0"/>
    <n v="825"/>
    <n v="3480"/>
    <n v="80.836236933797906"/>
    <s v="M"/>
    <s v="Married"/>
    <s v="Graduate Degree"/>
    <s v="Graduate Degree"/>
    <s v="Skilled Manual"/>
    <s v="0-1 Miles"/>
    <x v="2"/>
    <x v="4"/>
    <n v="33"/>
    <n v="33"/>
  </r>
  <r>
    <n v="25908"/>
    <s v="F"/>
    <s v="Female"/>
    <n v="60000"/>
    <s v="60000"/>
    <n v="4590"/>
    <x v="237"/>
    <x v="7"/>
    <x v="1"/>
    <n v="2020"/>
    <n v="2570"/>
    <n v="55.991285403050107"/>
    <s v="M"/>
    <s v="Married"/>
    <s v="Partial College"/>
    <s v="Partial College"/>
    <s v="Skilled Manual"/>
    <s v="1-2 Miles"/>
    <x v="2"/>
    <x v="0"/>
    <n v="27"/>
    <n v="27"/>
  </r>
  <r>
    <n v="16753"/>
    <s v="F"/>
    <s v="Female"/>
    <n v="70000"/>
    <s v="70000"/>
    <n v="4188"/>
    <x v="115"/>
    <x v="4"/>
    <x v="0"/>
    <n v="849"/>
    <n v="3339"/>
    <n v="79.727793696275072"/>
    <s v="S"/>
    <s v="Single"/>
    <s v="Partial College"/>
    <s v="Partial College"/>
    <s v="Skilled Manual"/>
    <s v="5-10 Miles"/>
    <x v="2"/>
    <x v="2"/>
    <n v="34"/>
    <n v="34"/>
  </r>
  <r>
    <n v="14608"/>
    <s v="M"/>
    <s v="Male"/>
    <n v="50000"/>
    <s v="50000"/>
    <n v="5281"/>
    <x v="320"/>
    <x v="6"/>
    <x v="1"/>
    <n v="1925"/>
    <n v="3356"/>
    <n v="63.548570346525281"/>
    <s v="M"/>
    <s v="Married"/>
    <s v="Bachelors"/>
    <s v="Bachelors"/>
    <s v="Skilled Manual"/>
    <s v="10+ Miles"/>
    <x v="2"/>
    <x v="5"/>
    <n v="42"/>
    <n v="42"/>
  </r>
  <r>
    <n v="24979"/>
    <s v="F"/>
    <s v="Female"/>
    <n v="60000"/>
    <s v="60000"/>
    <n v="4153"/>
    <x v="229"/>
    <x v="3"/>
    <x v="0"/>
    <n v="1576"/>
    <n v="2577"/>
    <n v="62.051529015169763"/>
    <s v="M"/>
    <s v="Married"/>
    <s v="Partial College"/>
    <s v="Partial College"/>
    <s v="Professional"/>
    <s v="2-5 Miles"/>
    <x v="2"/>
    <x v="1"/>
    <n v="57"/>
    <n v="57"/>
  </r>
  <r>
    <n v="13313"/>
    <s v="F"/>
    <s v="Female"/>
    <n v="120000"/>
    <s v="120000"/>
    <n v="4598"/>
    <x v="251"/>
    <x v="9"/>
    <x v="1"/>
    <n v="1435"/>
    <n v="3163"/>
    <n v="68.790778599391047"/>
    <s v="M"/>
    <s v="Married"/>
    <s v="High School"/>
    <s v="High School"/>
    <s v="Professional"/>
    <s v="2-5 Miles"/>
    <x v="2"/>
    <x v="0"/>
    <n v="45"/>
    <n v="45"/>
  </r>
  <r>
    <n v="18952"/>
    <s v="F"/>
    <s v="Female"/>
    <n v="100000"/>
    <s v="100000"/>
    <n v="4749"/>
    <x v="66"/>
    <x v="9"/>
    <x v="1"/>
    <n v="1815"/>
    <n v="2934"/>
    <n v="61.78142766898295"/>
    <s v="M"/>
    <s v="Married"/>
    <s v="Bachelors"/>
    <s v="Bachelors"/>
    <s v="Management"/>
    <s v="0-1 Miles"/>
    <x v="2"/>
    <x v="4"/>
    <n v="40"/>
    <n v="40"/>
  </r>
  <r>
    <n v="17699"/>
    <s v="M"/>
    <s v="Male"/>
    <n v="60000"/>
    <s v="60000"/>
    <n v="4249"/>
    <x v="98"/>
    <x v="8"/>
    <x v="1"/>
    <n v="1974"/>
    <n v="2275"/>
    <n v="53.542009884678741"/>
    <s v="M"/>
    <s v="Married"/>
    <s v="Graduate Degree"/>
    <s v="Graduate Degree"/>
    <s v="Skilled Manual"/>
    <s v="0-1 Miles"/>
    <x v="2"/>
    <x v="5"/>
    <n v="55"/>
    <n v="55"/>
  </r>
  <r>
    <n v="14657"/>
    <s v="M"/>
    <s v="Male"/>
    <n v="80000"/>
    <s v="80000"/>
    <n v="5294"/>
    <x v="407"/>
    <x v="1"/>
    <x v="0"/>
    <n v="917"/>
    <n v="4377"/>
    <n v="82.678503966754818"/>
    <s v="M"/>
    <s v="Married"/>
    <s v="Partial College"/>
    <s v="Partial College"/>
    <s v="Skilled Manual"/>
    <s v="0-1 Miles"/>
    <x v="2"/>
    <x v="4"/>
    <n v="47"/>
    <n v="47"/>
  </r>
  <r>
    <n v="11540"/>
    <s v="M"/>
    <s v="Male"/>
    <n v="60000"/>
    <s v="60000"/>
    <n v="4863"/>
    <x v="136"/>
    <x v="8"/>
    <x v="1"/>
    <n v="1086"/>
    <n v="3777"/>
    <n v="77.668106107341146"/>
    <s v="S"/>
    <s v="Single"/>
    <s v="Graduate Degree"/>
    <s v="Graduate Degree"/>
    <s v="Skilled Manual"/>
    <s v="1-2 Miles"/>
    <x v="2"/>
    <x v="5"/>
    <n v="47"/>
    <n v="47"/>
  </r>
  <r>
    <n v="11783"/>
    <s v="F"/>
    <s v="Female"/>
    <n v="60000"/>
    <s v="60000"/>
    <n v="5447"/>
    <x v="468"/>
    <x v="5"/>
    <x v="1"/>
    <n v="955"/>
    <n v="4492"/>
    <n v="82.467413255002754"/>
    <s v="M"/>
    <s v="Married"/>
    <s v="Graduate Degree"/>
    <s v="Graduate Degree"/>
    <s v="Skilled Manual"/>
    <s v="0-1 Miles"/>
    <x v="2"/>
    <x v="2"/>
    <n v="34"/>
    <n v="34"/>
  </r>
  <r>
    <n v="14602"/>
    <s v="F"/>
    <s v="Female"/>
    <n v="80000"/>
    <s v="80000"/>
    <n v="3678"/>
    <x v="55"/>
    <x v="2"/>
    <x v="0"/>
    <n v="1920"/>
    <n v="1758"/>
    <n v="47.797716150081563"/>
    <s v="M"/>
    <s v="Married"/>
    <s v="Graduate Degree"/>
    <s v="Graduate Degree"/>
    <s v="Professional"/>
    <s v="0-1 Miles"/>
    <x v="2"/>
    <x v="4"/>
    <n v="36"/>
    <n v="36"/>
  </r>
  <r>
    <n v="29030"/>
    <s v="M"/>
    <s v="Male"/>
    <n v="70000"/>
    <s v="70000"/>
    <n v="3321"/>
    <x v="469"/>
    <x v="0"/>
    <x v="0"/>
    <n v="1756"/>
    <n v="1565"/>
    <n v="47.12436013249021"/>
    <s v="M"/>
    <s v="Married"/>
    <s v="Partial High School"/>
    <s v="Partial High School"/>
    <s v="Skilled Manual"/>
    <s v="10+ Miles"/>
    <x v="2"/>
    <x v="3"/>
    <n v="54"/>
    <n v="54"/>
  </r>
  <r>
    <n v="26490"/>
    <s v="M"/>
    <s v="Male"/>
    <n v="70000"/>
    <s v="70000"/>
    <n v="5332"/>
    <x v="323"/>
    <x v="4"/>
    <x v="0"/>
    <n v="1865"/>
    <n v="3467"/>
    <n v="65.022505626406598"/>
    <s v="S"/>
    <s v="Single"/>
    <s v="Bachelors"/>
    <s v="Bachelors"/>
    <s v="Management"/>
    <s v="2-5 Miles"/>
    <x v="2"/>
    <x v="5"/>
    <n v="59"/>
    <n v="59"/>
  </r>
  <r>
    <n v="13151"/>
    <s v="M"/>
    <s v="Male"/>
    <n v="40000"/>
    <s v="40000"/>
    <n v="3722"/>
    <x v="467"/>
    <x v="1"/>
    <x v="0"/>
    <n v="865"/>
    <n v="2857"/>
    <n v="76.759806555615256"/>
    <s v="S"/>
    <s v="Single"/>
    <s v="High School"/>
    <s v="High School"/>
    <s v="Skilled Manual"/>
    <s v="5-10 Miles"/>
    <x v="2"/>
    <x v="1"/>
    <n v="27"/>
    <n v="27"/>
  </r>
  <r>
    <n v="17260"/>
    <s v="M"/>
    <s v="Male"/>
    <n v="90000"/>
    <s v="90000"/>
    <n v="4718"/>
    <x v="72"/>
    <x v="9"/>
    <x v="0"/>
    <n v="1941"/>
    <n v="2777"/>
    <n v="58.859686307757521"/>
    <s v="M"/>
    <s v="Married"/>
    <s v="Partial College"/>
    <s v="Partial College"/>
    <s v="Professional"/>
    <s v="0-1 Miles"/>
    <x v="2"/>
    <x v="0"/>
    <n v="41"/>
    <n v="41"/>
  </r>
  <r>
    <n v="15372"/>
    <s v="M"/>
    <s v="Male"/>
    <n v="80000"/>
    <s v="80000"/>
    <n v="5367"/>
    <x v="32"/>
    <x v="6"/>
    <x v="0"/>
    <n v="2020"/>
    <n v="3347"/>
    <n v="62.362586174771749"/>
    <s v="M"/>
    <s v="Married"/>
    <s v="Partial College"/>
    <s v="Partial College"/>
    <s v="Professional"/>
    <s v="2-5 Miles"/>
    <x v="2"/>
    <x v="2"/>
    <n v="50"/>
    <n v="50"/>
  </r>
  <r>
    <n v="18105"/>
    <s v="F"/>
    <s v="Female"/>
    <n v="60000"/>
    <s v="60000"/>
    <n v="4308"/>
    <x v="470"/>
    <x v="9"/>
    <x v="1"/>
    <n v="1082"/>
    <n v="3226"/>
    <n v="74.883936861652742"/>
    <s v="M"/>
    <s v="Married"/>
    <s v="Partial College"/>
    <s v="Partial College"/>
    <s v="Professional"/>
    <s v="10+ Miles"/>
    <x v="2"/>
    <x v="0"/>
    <n v="55"/>
    <n v="55"/>
  </r>
  <r>
    <n v="19660"/>
    <s v="M"/>
    <s v="Male"/>
    <n v="80000"/>
    <s v="80000"/>
    <n v="5155"/>
    <x v="24"/>
    <x v="2"/>
    <x v="1"/>
    <n v="1767"/>
    <n v="3388"/>
    <n v="65.722599418040744"/>
    <s v="M"/>
    <s v="Married"/>
    <s v="Bachelors"/>
    <s v="Bachelors"/>
    <s v="Management"/>
    <s v="0-1 Miles"/>
    <x v="2"/>
    <x v="0"/>
    <n v="43"/>
    <n v="43"/>
  </r>
  <r>
    <n v="16112"/>
    <s v="M"/>
    <s v="Male"/>
    <n v="70000"/>
    <s v="70000"/>
    <n v="3858"/>
    <x v="471"/>
    <x v="3"/>
    <x v="0"/>
    <n v="1449"/>
    <n v="2409"/>
    <n v="62.441679626749611"/>
    <s v="S"/>
    <s v="Single"/>
    <s v="Bachelors"/>
    <s v="Bachelors"/>
    <s v="Professional"/>
    <s v="2-5 Miles"/>
    <x v="2"/>
    <x v="5"/>
    <n v="43"/>
    <n v="43"/>
  </r>
  <r>
    <n v="20698"/>
    <s v="M"/>
    <s v="Male"/>
    <n v="60000"/>
    <s v="60000"/>
    <n v="3856"/>
    <x v="231"/>
    <x v="4"/>
    <x v="0"/>
    <n v="1561"/>
    <n v="2295"/>
    <n v="59.517634854771785"/>
    <s v="M"/>
    <s v="Married"/>
    <s v="Bachelors"/>
    <s v="Bachelors"/>
    <s v="Skilled Manual"/>
    <s v="5-10 Miles"/>
    <x v="2"/>
    <x v="2"/>
    <n v="42"/>
    <n v="42"/>
  </r>
  <r>
    <n v="20076"/>
    <s v="F"/>
    <s v="Female"/>
    <n v="10000"/>
    <s v="10000"/>
    <n v="4220"/>
    <x v="281"/>
    <x v="5"/>
    <x v="0"/>
    <n v="1039"/>
    <n v="3181"/>
    <n v="75.379146919431278"/>
    <s v="S"/>
    <s v="Single"/>
    <s v="High School"/>
    <s v="High School"/>
    <s v="Manual"/>
    <s v="1-2 Miles"/>
    <x v="2"/>
    <x v="4"/>
    <n v="53"/>
    <n v="53"/>
  </r>
  <r>
    <n v="24496"/>
    <s v="F"/>
    <s v="Female"/>
    <n v="40000"/>
    <s v="40000"/>
    <n v="3902"/>
    <x v="203"/>
    <x v="8"/>
    <x v="0"/>
    <n v="1011"/>
    <n v="2891"/>
    <n v="74.090210148641717"/>
    <s v="S"/>
    <s v="Single"/>
    <s v="High School"/>
    <s v="High School"/>
    <s v="Skilled Manual"/>
    <s v="0-1 Miles"/>
    <x v="2"/>
    <x v="0"/>
    <n v="28"/>
    <n v="28"/>
  </r>
  <r>
    <n v="15468"/>
    <s v="F"/>
    <s v="Female"/>
    <n v="50000"/>
    <s v="50000"/>
    <n v="4668"/>
    <x v="27"/>
    <x v="6"/>
    <x v="1"/>
    <n v="901"/>
    <n v="3767"/>
    <n v="80.69837189374465"/>
    <s v="M"/>
    <s v="Married"/>
    <s v="Bachelors"/>
    <s v="Bachelors"/>
    <s v="Skilled Manual"/>
    <s v="0-1 Miles"/>
    <x v="2"/>
    <x v="0"/>
    <n v="35"/>
    <n v="35"/>
  </r>
  <r>
    <n v="28031"/>
    <s v="F"/>
    <s v="Female"/>
    <n v="70000"/>
    <s v="70000"/>
    <n v="3661"/>
    <x v="126"/>
    <x v="0"/>
    <x v="0"/>
    <n v="2037"/>
    <n v="1624"/>
    <n v="44.359464627151048"/>
    <s v="S"/>
    <s v="Single"/>
    <s v="Bachelors"/>
    <s v="Bachelors"/>
    <s v="Management"/>
    <s v="2-5 Miles"/>
    <x v="2"/>
    <x v="2"/>
    <n v="59"/>
    <n v="59"/>
  </r>
  <r>
    <n v="26270"/>
    <s v="F"/>
    <s v="Female"/>
    <n v="20000"/>
    <s v="20000"/>
    <n v="3445"/>
    <x v="472"/>
    <x v="6"/>
    <x v="1"/>
    <n v="806"/>
    <n v="2639"/>
    <n v="76.603773584905667"/>
    <s v="S"/>
    <s v="Single"/>
    <s v="Partial High School"/>
    <s v="Partial High School"/>
    <s v="Clerical"/>
    <s v="1-2 Miles"/>
    <x v="2"/>
    <x v="5"/>
    <n v="49"/>
    <n v="49"/>
  </r>
  <r>
    <n v="22221"/>
    <s v="M"/>
    <s v="Male"/>
    <n v="60000"/>
    <s v="60000"/>
    <n v="3469"/>
    <x v="420"/>
    <x v="0"/>
    <x v="0"/>
    <n v="1235"/>
    <n v="2234"/>
    <n v="64.398962236955896"/>
    <s v="M"/>
    <s v="Married"/>
    <s v="High School"/>
    <s v="High School"/>
    <s v="Professional"/>
    <s v="1-2 Miles"/>
    <x v="2"/>
    <x v="1"/>
    <n v="48"/>
    <n v="48"/>
  </r>
  <r>
    <n v="28228"/>
    <s v="F"/>
    <s v="Female"/>
    <n v="80000"/>
    <s v="80000"/>
    <n v="3604"/>
    <x v="401"/>
    <x v="8"/>
    <x v="1"/>
    <n v="1042"/>
    <n v="2562"/>
    <n v="71.087680355160927"/>
    <s v="S"/>
    <s v="Single"/>
    <s v="Partial High School"/>
    <s v="Partial High School"/>
    <s v="Skilled Manual"/>
    <s v="1-2 Miles"/>
    <x v="2"/>
    <x v="0"/>
    <n v="50"/>
    <n v="50"/>
  </r>
  <r>
    <n v="18363"/>
    <s v="M"/>
    <s v="Male"/>
    <n v="40000"/>
    <s v="40000"/>
    <n v="5397"/>
    <x v="256"/>
    <x v="7"/>
    <x v="0"/>
    <n v="1194"/>
    <n v="4203"/>
    <n v="77.876598110061153"/>
    <s v="M"/>
    <s v="Married"/>
    <s v="High School"/>
    <s v="High School"/>
    <s v="Skilled Manual"/>
    <s v="5-10 Miles"/>
    <x v="2"/>
    <x v="4"/>
    <n v="28"/>
    <n v="28"/>
  </r>
  <r>
    <n v="23256"/>
    <s v="M"/>
    <s v="Male"/>
    <n v="30000"/>
    <s v="30000"/>
    <n v="3553"/>
    <x v="473"/>
    <x v="9"/>
    <x v="0"/>
    <n v="1913"/>
    <n v="1640"/>
    <n v="46.158176189135943"/>
    <s v="S"/>
    <s v="Single"/>
    <s v="High School"/>
    <s v="High School"/>
    <s v="Clerical"/>
    <s v="5-10 Miles"/>
    <x v="2"/>
    <x v="0"/>
    <n v="52"/>
    <n v="52"/>
  </r>
  <r>
    <n v="12768"/>
    <s v="M"/>
    <s v="Male"/>
    <n v="30000"/>
    <s v="30000"/>
    <n v="4407"/>
    <x v="474"/>
    <x v="2"/>
    <x v="1"/>
    <n v="1879"/>
    <n v="2528"/>
    <n v="57.363285681869755"/>
    <s v="M"/>
    <s v="Married"/>
    <s v="High School"/>
    <s v="High School"/>
    <s v="Clerical"/>
    <s v="2-5 Miles"/>
    <x v="2"/>
    <x v="2"/>
    <n v="52"/>
    <n v="52"/>
  </r>
  <r>
    <n v="20361"/>
    <s v="M"/>
    <s v="Male"/>
    <n v="50000"/>
    <s v="50000"/>
    <n v="3801"/>
    <x v="422"/>
    <x v="8"/>
    <x v="1"/>
    <n v="927"/>
    <n v="2874"/>
    <n v="75.611681136543012"/>
    <s v="M"/>
    <s v="Married"/>
    <s v="Graduate Degree"/>
    <s v="Graduate Degree"/>
    <s v="Management"/>
    <s v="5-10 Miles"/>
    <x v="2"/>
    <x v="5"/>
    <n v="69"/>
    <n v="69"/>
  </r>
  <r>
    <n v="21306"/>
    <s v="M"/>
    <s v="Male"/>
    <n v="60000"/>
    <s v="60000"/>
    <n v="5113"/>
    <x v="475"/>
    <x v="4"/>
    <x v="0"/>
    <n v="1740"/>
    <n v="3373"/>
    <n v="65.969098376686873"/>
    <s v="S"/>
    <s v="Single"/>
    <s v="High School"/>
    <s v="High School"/>
    <s v="Professional"/>
    <s v="5-10 Miles"/>
    <x v="2"/>
    <x v="1"/>
    <n v="51"/>
    <n v="51"/>
  </r>
  <r>
    <n v="13382"/>
    <s v="M"/>
    <s v="Male"/>
    <n v="70000"/>
    <s v="70000"/>
    <n v="4622"/>
    <x v="429"/>
    <x v="5"/>
    <x v="1"/>
    <n v="973"/>
    <n v="3649"/>
    <n v="78.948507139766335"/>
    <s v="M"/>
    <s v="Married"/>
    <s v="Partial College"/>
    <s v="Partial College"/>
    <s v="Professional"/>
    <s v="1-2 Miles"/>
    <x v="2"/>
    <x v="0"/>
    <n v="57"/>
    <n v="57"/>
  </r>
  <r>
    <n v="20310"/>
    <s v="M"/>
    <s v="Male"/>
    <n v="60000"/>
    <s v="60000"/>
    <n v="4405"/>
    <x v="476"/>
    <x v="5"/>
    <x v="1"/>
    <n v="1578"/>
    <n v="2827"/>
    <n v="64.17707150964813"/>
    <s v="S"/>
    <s v="Single"/>
    <s v="Partial College"/>
    <s v="Partial College"/>
    <s v="Skilled Manual"/>
    <s v="5-10 Miles"/>
    <x v="2"/>
    <x v="4"/>
    <n v="27"/>
    <n v="27"/>
  </r>
  <r>
    <n v="22971"/>
    <s v="F"/>
    <s v="Female"/>
    <n v="30000"/>
    <s v="30000"/>
    <n v="3397"/>
    <x v="177"/>
    <x v="9"/>
    <x v="1"/>
    <n v="1700"/>
    <n v="1697"/>
    <n v="49.955843391227553"/>
    <s v="S"/>
    <s v="Single"/>
    <s v="High School"/>
    <s v="High School"/>
    <s v="Skilled Manual"/>
    <s v="0-1 Miles"/>
    <x v="2"/>
    <x v="5"/>
    <n v="25"/>
    <n v="25"/>
  </r>
  <r>
    <n v="15287"/>
    <s v="F"/>
    <s v="Female"/>
    <n v="50000"/>
    <s v="50000"/>
    <n v="3604"/>
    <x v="222"/>
    <x v="7"/>
    <x v="0"/>
    <n v="1667"/>
    <n v="1937"/>
    <n v="53.745837957824641"/>
    <s v="S"/>
    <s v="Single"/>
    <s v="Graduate Degree"/>
    <s v="Graduate Degree"/>
    <s v="Skilled Manual"/>
    <s v="1-2 Miles"/>
    <x v="2"/>
    <x v="4"/>
    <n v="33"/>
    <n v="33"/>
  </r>
  <r>
    <n v="15532"/>
    <s v="M"/>
    <s v="Male"/>
    <n v="60000"/>
    <s v="60000"/>
    <n v="4590"/>
    <x v="477"/>
    <x v="5"/>
    <x v="0"/>
    <n v="1274"/>
    <n v="3316"/>
    <n v="72.244008714596958"/>
    <s v="S"/>
    <s v="Single"/>
    <s v="Bachelors"/>
    <s v="Bachelors"/>
    <s v="Professional"/>
    <s v="2-5 Miles"/>
    <x v="2"/>
    <x v="5"/>
    <n v="43"/>
    <n v="43"/>
  </r>
  <r>
    <n v="11255"/>
    <s v="M"/>
    <s v="Male"/>
    <n v="70000"/>
    <s v="70000"/>
    <n v="4098"/>
    <x v="206"/>
    <x v="9"/>
    <x v="1"/>
    <n v="1443"/>
    <n v="2655"/>
    <n v="64.787701317715957"/>
    <s v="M"/>
    <s v="Married"/>
    <s v="Graduate Degree"/>
    <s v="Graduate Degree"/>
    <s v="Management"/>
    <s v="5-10 Miles"/>
    <x v="2"/>
    <x v="2"/>
    <n v="73"/>
    <n v="73"/>
  </r>
  <r>
    <n v="28090"/>
    <s v="M"/>
    <s v="Male"/>
    <n v="40000"/>
    <s v="40000"/>
    <n v="4916"/>
    <x v="298"/>
    <x v="7"/>
    <x v="0"/>
    <n v="1903"/>
    <n v="3013"/>
    <n v="61.289666395443454"/>
    <s v="M"/>
    <s v="Married"/>
    <s v="Partial College"/>
    <s v="Partial College"/>
    <s v="Skilled Manual"/>
    <s v="5-10 Miles"/>
    <x v="2"/>
    <x v="4"/>
    <n v="27"/>
    <n v="27"/>
  </r>
  <r>
    <n v="15255"/>
    <s v="M"/>
    <s v="Male"/>
    <n v="40000"/>
    <s v="40000"/>
    <n v="5378"/>
    <x v="404"/>
    <x v="9"/>
    <x v="1"/>
    <n v="1953"/>
    <n v="3425"/>
    <n v="63.685384901450348"/>
    <s v="M"/>
    <s v="Married"/>
    <s v="High School"/>
    <s v="High School"/>
    <s v="Skilled Manual"/>
    <s v="5-10 Miles"/>
    <x v="2"/>
    <x v="3"/>
    <n v="28"/>
    <n v="28"/>
  </r>
  <r>
    <n v="13154"/>
    <s v="M"/>
    <s v="Male"/>
    <n v="40000"/>
    <s v="40000"/>
    <n v="3998"/>
    <x v="478"/>
    <x v="9"/>
    <x v="1"/>
    <n v="1197"/>
    <n v="2801"/>
    <n v="70.060030015007499"/>
    <s v="M"/>
    <s v="Married"/>
    <s v="High School"/>
    <s v="High School"/>
    <s v="Skilled Manual"/>
    <s v="0-1 Miles"/>
    <x v="2"/>
    <x v="5"/>
    <n v="27"/>
    <n v="27"/>
  </r>
  <r>
    <n v="26778"/>
    <s v="F"/>
    <s v="Female"/>
    <n v="40000"/>
    <s v="40000"/>
    <n v="4935"/>
    <x v="479"/>
    <x v="4"/>
    <x v="1"/>
    <n v="1247"/>
    <n v="3688"/>
    <n v="74.731509625126648"/>
    <s v="S"/>
    <s v="Single"/>
    <s v="High School"/>
    <s v="High School"/>
    <s v="Skilled Manual"/>
    <s v="5-10 Miles"/>
    <x v="2"/>
    <x v="1"/>
    <n v="31"/>
    <n v="31"/>
  </r>
  <r>
    <n v="23248"/>
    <s v="F"/>
    <s v="Female"/>
    <n v="10000"/>
    <s v="10000"/>
    <n v="3894"/>
    <x v="425"/>
    <x v="0"/>
    <x v="0"/>
    <n v="1782"/>
    <n v="2112"/>
    <n v="54.237288135593218"/>
    <s v="M"/>
    <s v="Married"/>
    <s v="High School"/>
    <s v="High School"/>
    <s v="Manual"/>
    <s v="1-2 Miles"/>
    <x v="2"/>
    <x v="0"/>
    <n v="53"/>
    <n v="53"/>
  </r>
  <r>
    <n v="21417"/>
    <s v="F"/>
    <s v="Female"/>
    <n v="60000"/>
    <s v="60000"/>
    <n v="4446"/>
    <x v="201"/>
    <x v="3"/>
    <x v="0"/>
    <n v="1415"/>
    <n v="3031"/>
    <n v="68.173639226270808"/>
    <s v="S"/>
    <s v="Single"/>
    <s v="Partial College"/>
    <s v="Partial College"/>
    <s v="Professional"/>
    <s v="1-2 Miles"/>
    <x v="2"/>
    <x v="2"/>
    <n v="32"/>
    <n v="32"/>
  </r>
  <r>
    <n v="17668"/>
    <s v="M"/>
    <s v="Male"/>
    <n v="30000"/>
    <s v="30000"/>
    <n v="4278"/>
    <x v="480"/>
    <x v="7"/>
    <x v="0"/>
    <n v="860"/>
    <n v="3418"/>
    <n v="79.897148200093511"/>
    <s v="S"/>
    <s v="Single"/>
    <s v="High School"/>
    <s v="High School"/>
    <s v="Skilled Manual"/>
    <s v="1-2 Miles"/>
    <x v="2"/>
    <x v="0"/>
    <n v="50"/>
    <n v="50"/>
  </r>
  <r>
    <n v="27994"/>
    <s v="F"/>
    <s v="Female"/>
    <n v="40000"/>
    <s v="40000"/>
    <n v="4478"/>
    <x v="45"/>
    <x v="7"/>
    <x v="0"/>
    <n v="1840"/>
    <n v="2638"/>
    <n v="58.910227780259042"/>
    <s v="M"/>
    <s v="Married"/>
    <s v="High School"/>
    <s v="High School"/>
    <s v="Professional"/>
    <s v="5-10 Miles"/>
    <x v="2"/>
    <x v="0"/>
    <n v="69"/>
    <n v="69"/>
  </r>
  <r>
    <n v="20376"/>
    <s v="F"/>
    <s v="Female"/>
    <n v="70000"/>
    <s v="70000"/>
    <n v="4648"/>
    <x v="176"/>
    <x v="6"/>
    <x v="0"/>
    <n v="2096"/>
    <n v="2552"/>
    <n v="54.905335628227192"/>
    <s v="S"/>
    <s v="Single"/>
    <s v="Graduate Degree"/>
    <s v="Graduate Degree"/>
    <s v="Management"/>
    <s v="5-10 Miles"/>
    <x v="2"/>
    <x v="5"/>
    <n v="52"/>
    <n v="52"/>
  </r>
  <r>
    <n v="25954"/>
    <s v="M"/>
    <s v="Male"/>
    <n v="60000"/>
    <s v="60000"/>
    <n v="5345"/>
    <x v="467"/>
    <x v="2"/>
    <x v="0"/>
    <n v="1954"/>
    <n v="3391"/>
    <n v="63.442469597754915"/>
    <s v="M"/>
    <s v="Married"/>
    <s v="Partial College"/>
    <s v="Partial College"/>
    <s v="Skilled Manual"/>
    <s v="1-2 Miles"/>
    <x v="2"/>
    <x v="2"/>
    <n v="31"/>
    <n v="31"/>
  </r>
  <r>
    <n v="15749"/>
    <s v="F"/>
    <s v="Female"/>
    <n v="70000"/>
    <s v="70000"/>
    <n v="4867"/>
    <x v="272"/>
    <x v="2"/>
    <x v="1"/>
    <n v="897"/>
    <n v="3970"/>
    <n v="81.569755496198894"/>
    <s v="S"/>
    <s v="Single"/>
    <s v="Bachelors"/>
    <s v="Bachelors"/>
    <s v="Management"/>
    <s v="10+ Miles"/>
    <x v="2"/>
    <x v="4"/>
    <n v="61"/>
    <n v="61"/>
  </r>
  <r>
    <n v="25899"/>
    <s v="F"/>
    <s v="Female"/>
    <n v="70000"/>
    <s v="70000"/>
    <n v="4126"/>
    <x v="481"/>
    <x v="2"/>
    <x v="1"/>
    <n v="1262"/>
    <n v="2864"/>
    <n v="69.4134755210858"/>
    <s v="M"/>
    <s v="Married"/>
    <s v="High School"/>
    <s v="High School"/>
    <s v="Professional"/>
    <s v="10+ Miles"/>
    <x v="2"/>
    <x v="0"/>
    <n v="53"/>
    <n v="53"/>
  </r>
  <r>
    <n v="13351"/>
    <s v="F"/>
    <s v="Female"/>
    <n v="70000"/>
    <s v="70000"/>
    <n v="5085"/>
    <x v="482"/>
    <x v="1"/>
    <x v="0"/>
    <n v="1190"/>
    <n v="3895"/>
    <n v="76.597836774827925"/>
    <s v="S"/>
    <s v="Single"/>
    <s v="Bachelors"/>
    <s v="Bachelors"/>
    <s v="Management"/>
    <s v="1-2 Miles"/>
    <x v="2"/>
    <x v="0"/>
    <n v="62"/>
    <n v="62"/>
  </r>
  <r>
    <n v="23333"/>
    <s v="M"/>
    <s v="Male"/>
    <n v="40000"/>
    <s v="40000"/>
    <n v="3663"/>
    <x v="483"/>
    <x v="4"/>
    <x v="0"/>
    <n v="1382"/>
    <n v="2281"/>
    <n v="62.271362271362271"/>
    <s v="M"/>
    <s v="Married"/>
    <s v="Partial College"/>
    <s v="Partial College"/>
    <s v="Skilled Manual"/>
    <s v="1-2 Miles"/>
    <x v="2"/>
    <x v="2"/>
    <n v="30"/>
    <n v="30"/>
  </r>
  <r>
    <n v="21660"/>
    <s v="F"/>
    <s v="Female"/>
    <n v="60000"/>
    <s v="60000"/>
    <n v="5019"/>
    <x v="79"/>
    <x v="8"/>
    <x v="0"/>
    <n v="1766"/>
    <n v="3253"/>
    <n v="64.813707909942224"/>
    <s v="M"/>
    <s v="Married"/>
    <s v="Graduate Degree"/>
    <s v="Graduate Degree"/>
    <s v="Professional"/>
    <s v="2-5 Miles"/>
    <x v="2"/>
    <x v="5"/>
    <n v="43"/>
    <n v="43"/>
  </r>
  <r>
    <n v="17012"/>
    <s v="F"/>
    <s v="Female"/>
    <n v="60000"/>
    <s v="60000"/>
    <n v="4923"/>
    <x v="52"/>
    <x v="2"/>
    <x v="1"/>
    <n v="1623"/>
    <n v="3300"/>
    <n v="67.03229737964655"/>
    <s v="M"/>
    <s v="Married"/>
    <s v="Graduate Degree"/>
    <s v="Graduate Degree"/>
    <s v="Professional"/>
    <s v="2-5 Miles"/>
    <x v="2"/>
    <x v="1"/>
    <n v="42"/>
    <n v="42"/>
  </r>
  <r>
    <n v="24514"/>
    <s v="M"/>
    <s v="Male"/>
    <n v="40000"/>
    <s v="40000"/>
    <n v="4869"/>
    <x v="484"/>
    <x v="8"/>
    <x v="1"/>
    <n v="1088"/>
    <n v="3781"/>
    <n v="77.654549188745122"/>
    <s v="M"/>
    <s v="Married"/>
    <s v="Partial College"/>
    <s v="Partial College"/>
    <s v="Skilled Manual"/>
    <s v="5-10 Miles"/>
    <x v="2"/>
    <x v="0"/>
    <n v="30"/>
    <n v="30"/>
  </r>
  <r>
    <n v="27505"/>
    <s v="F"/>
    <s v="Female"/>
    <n v="40000"/>
    <s v="40000"/>
    <n v="5092"/>
    <x v="485"/>
    <x v="9"/>
    <x v="0"/>
    <n v="1456"/>
    <n v="3636"/>
    <n v="71.406127258444613"/>
    <s v="S"/>
    <s v="Single"/>
    <s v="High School"/>
    <s v="High School"/>
    <s v="Skilled Manual"/>
    <s v="5-10 Miles"/>
    <x v="2"/>
    <x v="4"/>
    <n v="30"/>
    <n v="30"/>
  </r>
  <r>
    <n v="29243"/>
    <s v="M"/>
    <s v="Male"/>
    <n v="110000"/>
    <s v="110000"/>
    <n v="5388"/>
    <x v="225"/>
    <x v="6"/>
    <x v="0"/>
    <n v="1752"/>
    <n v="3636"/>
    <n v="67.483296213808458"/>
    <s v="S"/>
    <s v="Single"/>
    <s v="Bachelors"/>
    <s v="Bachelors"/>
    <s v="Management"/>
    <s v="5-10 Miles"/>
    <x v="2"/>
    <x v="0"/>
    <n v="43"/>
    <n v="43"/>
  </r>
  <r>
    <n v="26582"/>
    <s v="M"/>
    <s v="Male"/>
    <n v="60000"/>
    <s v="60000"/>
    <n v="4377"/>
    <x v="476"/>
    <x v="5"/>
    <x v="1"/>
    <n v="2087"/>
    <n v="2290"/>
    <n v="52.318939913182547"/>
    <s v="M"/>
    <s v="Married"/>
    <s v="Partial College"/>
    <s v="Partial College"/>
    <s v="Skilled Manual"/>
    <s v="5-10 Miles"/>
    <x v="2"/>
    <x v="2"/>
    <n v="33"/>
    <n v="33"/>
  </r>
  <r>
    <n v="14271"/>
    <s v="M"/>
    <s v="Male"/>
    <n v="30000"/>
    <s v="30000"/>
    <n v="3324"/>
    <x v="319"/>
    <x v="1"/>
    <x v="1"/>
    <n v="1390"/>
    <n v="1934"/>
    <n v="58.182912154031285"/>
    <s v="M"/>
    <s v="Married"/>
    <s v="High School"/>
    <s v="High School"/>
    <s v="Skilled Manual"/>
    <s v="5-10 Miles"/>
    <x v="2"/>
    <x v="5"/>
    <n v="32"/>
    <n v="32"/>
  </r>
  <r>
    <n v="23041"/>
    <s v="F"/>
    <s v="Female"/>
    <n v="70000"/>
    <s v="70000"/>
    <n v="4831"/>
    <x v="204"/>
    <x v="3"/>
    <x v="0"/>
    <n v="1716"/>
    <n v="3115"/>
    <n v="64.479403850134545"/>
    <s v="S"/>
    <s v="Single"/>
    <s v="High School"/>
    <s v="High School"/>
    <s v="Professional"/>
    <s v="5-10 Miles"/>
    <x v="2"/>
    <x v="1"/>
    <n v="50"/>
    <n v="50"/>
  </r>
  <r>
    <n v="29048"/>
    <s v="M"/>
    <s v="Male"/>
    <n v="110000"/>
    <s v="110000"/>
    <n v="3521"/>
    <x v="325"/>
    <x v="9"/>
    <x v="1"/>
    <n v="2057"/>
    <n v="1464"/>
    <n v="41.579096847486511"/>
    <s v="S"/>
    <s v="Single"/>
    <s v="Bachelors"/>
    <s v="Bachelors"/>
    <s v="Management"/>
    <s v="0-1 Miles"/>
    <x v="2"/>
    <x v="0"/>
    <n v="37"/>
    <n v="37"/>
  </r>
  <r>
    <n v="24433"/>
    <s v="M"/>
    <s v="Male"/>
    <n v="70000"/>
    <s v="70000"/>
    <n v="4023"/>
    <x v="318"/>
    <x v="4"/>
    <x v="0"/>
    <n v="1109"/>
    <n v="2914"/>
    <n v="72.433507332836186"/>
    <s v="M"/>
    <s v="Married"/>
    <s v="High School"/>
    <s v="High School"/>
    <s v="Professional"/>
    <s v="1-2 Miles"/>
    <x v="2"/>
    <x v="4"/>
    <n v="52"/>
    <n v="52"/>
  </r>
  <r>
    <n v="15501"/>
    <s v="M"/>
    <s v="Male"/>
    <n v="70000"/>
    <s v="70000"/>
    <n v="4520"/>
    <x v="84"/>
    <x v="5"/>
    <x v="1"/>
    <n v="1675"/>
    <n v="2845"/>
    <n v="62.942477876106196"/>
    <s v="M"/>
    <s v="Married"/>
    <s v="Graduate Degree"/>
    <s v="Graduate Degree"/>
    <s v="Professional"/>
    <s v="2-5 Miles"/>
    <x v="2"/>
    <x v="5"/>
    <n v="36"/>
    <n v="36"/>
  </r>
  <r>
    <n v="13911"/>
    <s v="F"/>
    <s v="Female"/>
    <n v="80000"/>
    <s v="80000"/>
    <n v="5129"/>
    <x v="486"/>
    <x v="8"/>
    <x v="0"/>
    <n v="841"/>
    <n v="4288"/>
    <n v="83.603041528563068"/>
    <s v="S"/>
    <s v="Single"/>
    <s v="Bachelors"/>
    <s v="Bachelors"/>
    <s v="Skilled Manual"/>
    <s v="2-5 Miles"/>
    <x v="2"/>
    <x v="4"/>
    <n v="41"/>
    <n v="41"/>
  </r>
  <r>
    <n v="20421"/>
    <s v="F"/>
    <s v="Female"/>
    <n v="40000"/>
    <s v="40000"/>
    <n v="4705"/>
    <x v="112"/>
    <x v="2"/>
    <x v="0"/>
    <n v="1124"/>
    <n v="3581"/>
    <n v="76.110520722635499"/>
    <s v="S"/>
    <s v="Single"/>
    <s v="Partial High School"/>
    <s v="Partial High School"/>
    <s v="Clerical"/>
    <s v="5-10 Miles"/>
    <x v="2"/>
    <x v="5"/>
    <n v="26"/>
    <n v="26"/>
  </r>
  <r>
    <n v="16009"/>
    <s v="M"/>
    <s v="Male"/>
    <n v="170000"/>
    <s v="170000"/>
    <n v="3763"/>
    <x v="121"/>
    <x v="1"/>
    <x v="1"/>
    <n v="1589"/>
    <n v="2174"/>
    <n v="57.773053414828588"/>
    <s v="S"/>
    <s v="Single"/>
    <s v="Graduate Degree"/>
    <s v="Graduate Degree"/>
    <s v="Management"/>
    <s v="0-1 Miles"/>
    <x v="2"/>
    <x v="2"/>
    <n v="66"/>
    <n v="66"/>
  </r>
  <r>
    <n v="18411"/>
    <s v="M"/>
    <s v="Male"/>
    <n v="60000"/>
    <s v="60000"/>
    <n v="3763"/>
    <x v="86"/>
    <x v="0"/>
    <x v="0"/>
    <n v="1521"/>
    <n v="2242"/>
    <n v="59.580122242891306"/>
    <s v="M"/>
    <s v="Married"/>
    <s v="High School"/>
    <s v="High School"/>
    <s v="Professional"/>
    <s v="5-10 Miles"/>
    <x v="2"/>
    <x v="4"/>
    <n v="51"/>
    <n v="51"/>
  </r>
  <r>
    <n v="19163"/>
    <s v="F"/>
    <s v="Female"/>
    <n v="70000"/>
    <s v="70000"/>
    <n v="3699"/>
    <x v="188"/>
    <x v="1"/>
    <x v="0"/>
    <n v="1551"/>
    <n v="2148"/>
    <n v="58.069748580697492"/>
    <s v="M"/>
    <s v="Married"/>
    <s v="Bachelors"/>
    <s v="Bachelors"/>
    <s v="Professional"/>
    <s v="0-1 Miles"/>
    <x v="2"/>
    <x v="3"/>
    <n v="43"/>
    <n v="43"/>
  </r>
  <r>
    <n v="18572"/>
    <s v="F"/>
    <s v="Female"/>
    <n v="60000"/>
    <s v="60000"/>
    <n v="3478"/>
    <x v="487"/>
    <x v="3"/>
    <x v="0"/>
    <n v="1289"/>
    <n v="2189"/>
    <n v="62.938470385278897"/>
    <s v="M"/>
    <s v="Married"/>
    <s v="Graduate Degree"/>
    <s v="Graduate Degree"/>
    <s v="Professional"/>
    <s v="0-1 Miles"/>
    <x v="2"/>
    <x v="5"/>
    <n v="39"/>
    <n v="39"/>
  </r>
  <r>
    <n v="27540"/>
    <s v="F"/>
    <s v="Female"/>
    <n v="70000"/>
    <s v="70000"/>
    <n v="3635"/>
    <x v="300"/>
    <x v="3"/>
    <x v="0"/>
    <n v="1648"/>
    <n v="1987"/>
    <n v="54.662998624484182"/>
    <s v="S"/>
    <s v="Single"/>
    <s v="Bachelors"/>
    <s v="Bachelors"/>
    <s v="Professional"/>
    <s v="0-1 Miles"/>
    <x v="2"/>
    <x v="1"/>
    <n v="37"/>
    <n v="37"/>
  </r>
  <r>
    <n v="19889"/>
    <s v="F"/>
    <s v="Female"/>
    <n v="70000"/>
    <s v="70000"/>
    <n v="5062"/>
    <x v="67"/>
    <x v="5"/>
    <x v="0"/>
    <n v="1749"/>
    <n v="3313"/>
    <n v="65.448439352034768"/>
    <s v="S"/>
    <s v="Single"/>
    <s v="Partial High School"/>
    <s v="Partial High School"/>
    <s v="Skilled Manual"/>
    <s v="2-5 Miles"/>
    <x v="2"/>
    <x v="0"/>
    <n v="54"/>
    <n v="54"/>
  </r>
  <r>
    <n v="12922"/>
    <s v="F"/>
    <s v="Female"/>
    <n v="60000"/>
    <s v="60000"/>
    <n v="3444"/>
    <x v="346"/>
    <x v="2"/>
    <x v="0"/>
    <n v="934"/>
    <n v="2510"/>
    <n v="72.880371660859467"/>
    <s v="S"/>
    <s v="Single"/>
    <s v="Bachelors"/>
    <s v="Bachelors"/>
    <s v="Skilled Manual"/>
    <s v="2-5 Miles"/>
    <x v="2"/>
    <x v="2"/>
    <n v="40"/>
    <n v="40"/>
  </r>
  <r>
    <n v="18891"/>
    <s v="F"/>
    <s v="Female"/>
    <n v="40000"/>
    <s v="40000"/>
    <n v="3537"/>
    <x v="410"/>
    <x v="0"/>
    <x v="0"/>
    <n v="1867"/>
    <n v="1670"/>
    <n v="47.215154085383091"/>
    <s v="M"/>
    <s v="Married"/>
    <s v="Partial College"/>
    <s v="Partial College"/>
    <s v="Skilled Manual"/>
    <s v="5-10 Miles"/>
    <x v="2"/>
    <x v="0"/>
    <n v="28"/>
    <n v="28"/>
  </r>
  <r>
    <n v="16773"/>
    <s v="M"/>
    <s v="Male"/>
    <n v="60000"/>
    <s v="60000"/>
    <n v="3728"/>
    <x v="488"/>
    <x v="7"/>
    <x v="0"/>
    <n v="1042"/>
    <n v="2686"/>
    <n v="72.049356223175963"/>
    <s v="M"/>
    <s v="Married"/>
    <s v="Graduate Degree"/>
    <s v="Graduate Degree"/>
    <s v="Skilled Manual"/>
    <s v="0-1 Miles"/>
    <x v="2"/>
    <x v="0"/>
    <n v="33"/>
    <n v="33"/>
  </r>
  <r>
    <n v="19143"/>
    <s v="F"/>
    <s v="Female"/>
    <n v="80000"/>
    <s v="80000"/>
    <n v="4094"/>
    <x v="489"/>
    <x v="3"/>
    <x v="0"/>
    <n v="1608"/>
    <n v="2486"/>
    <n v="60.723009281875918"/>
    <s v="S"/>
    <s v="Single"/>
    <s v="Bachelors"/>
    <s v="Bachelors"/>
    <s v="Skilled Manual"/>
    <s v="2-5 Miles"/>
    <x v="2"/>
    <x v="5"/>
    <n v="41"/>
    <n v="41"/>
  </r>
  <r>
    <n v="23882"/>
    <s v="F"/>
    <s v="Female"/>
    <n v="80000"/>
    <s v="80000"/>
    <n v="5468"/>
    <x v="490"/>
    <x v="2"/>
    <x v="1"/>
    <n v="840"/>
    <n v="4628"/>
    <n v="84.637893196781278"/>
    <s v="S"/>
    <s v="Single"/>
    <s v="Graduate Degree"/>
    <s v="Graduate Degree"/>
    <s v="Professional"/>
    <s v="0-1 Miles"/>
    <x v="2"/>
    <x v="2"/>
    <n v="37"/>
    <n v="37"/>
  </r>
  <r>
    <n v="11233"/>
    <s v="M"/>
    <s v="Male"/>
    <n v="70000"/>
    <s v="70000"/>
    <n v="3888"/>
    <x v="273"/>
    <x v="4"/>
    <x v="0"/>
    <n v="1767"/>
    <n v="2121"/>
    <n v="54.552469135802475"/>
    <s v="M"/>
    <s v="Married"/>
    <s v="Partial College"/>
    <s v="Partial College"/>
    <s v="Professional"/>
    <s v="10+ Miles"/>
    <x v="2"/>
    <x v="4"/>
    <n v="53"/>
    <n v="53"/>
  </r>
  <r>
    <n v="12056"/>
    <s v="M"/>
    <s v="Male"/>
    <n v="120000"/>
    <s v="120000"/>
    <n v="4834"/>
    <x v="491"/>
    <x v="9"/>
    <x v="0"/>
    <n v="2030"/>
    <n v="2804"/>
    <n v="58.005792304509718"/>
    <s v="M"/>
    <s v="Married"/>
    <s v="Graduate Degree"/>
    <s v="Graduate Degree"/>
    <s v="Management"/>
    <s v="5-10 Miles"/>
    <x v="2"/>
    <x v="0"/>
    <n v="64"/>
    <n v="64"/>
  </r>
  <r>
    <n v="15555"/>
    <s v="F"/>
    <s v="Female"/>
    <n v="60000"/>
    <s v="60000"/>
    <n v="4011"/>
    <x v="492"/>
    <x v="3"/>
    <x v="0"/>
    <n v="1686"/>
    <n v="2325"/>
    <n v="57.965594614809277"/>
    <s v="M"/>
    <s v="Married"/>
    <s v="Partial College"/>
    <s v="Partial College"/>
    <s v="Skilled Manual"/>
    <s v="2-5 Miles"/>
    <x v="2"/>
    <x v="0"/>
    <n v="45"/>
    <n v="45"/>
  </r>
  <r>
    <n v="18423"/>
    <s v="M"/>
    <s v="Male"/>
    <n v="80000"/>
    <s v="80000"/>
    <n v="4589"/>
    <x v="121"/>
    <x v="7"/>
    <x v="0"/>
    <n v="911"/>
    <n v="3678"/>
    <n v="80.148180431466557"/>
    <s v="S"/>
    <s v="Single"/>
    <s v="Partial High School"/>
    <s v="Partial High School"/>
    <s v="Skilled Manual"/>
    <s v="1-2 Miles"/>
    <x v="2"/>
    <x v="2"/>
    <n v="52"/>
    <n v="52"/>
  </r>
  <r>
    <n v="22743"/>
    <s v="F"/>
    <s v="Female"/>
    <n v="40000"/>
    <s v="40000"/>
    <n v="4960"/>
    <x v="493"/>
    <x v="7"/>
    <x v="0"/>
    <n v="1807"/>
    <n v="3153"/>
    <n v="63.568548387096783"/>
    <s v="M"/>
    <s v="Married"/>
    <s v="High School"/>
    <s v="High School"/>
    <s v="Professional"/>
    <s v="10+ Miles"/>
    <x v="2"/>
    <x v="5"/>
    <n v="60"/>
    <n v="60"/>
  </r>
  <r>
    <n v="25343"/>
    <s v="F"/>
    <s v="Female"/>
    <n v="20000"/>
    <s v="20000"/>
    <n v="3870"/>
    <x v="494"/>
    <x v="1"/>
    <x v="0"/>
    <n v="1373"/>
    <n v="2497"/>
    <n v="64.521963824289401"/>
    <s v="S"/>
    <s v="Single"/>
    <s v="Partial High School"/>
    <s v="Partial High School"/>
    <s v="Clerical"/>
    <s v="1-2 Miles"/>
    <x v="2"/>
    <x v="1"/>
    <n v="50"/>
    <n v="50"/>
  </r>
  <r>
    <n v="13390"/>
    <s v="F"/>
    <s v="Female"/>
    <n v="70000"/>
    <s v="70000"/>
    <n v="5020"/>
    <x v="189"/>
    <x v="6"/>
    <x v="1"/>
    <n v="1341"/>
    <n v="3679"/>
    <n v="73.286852589641441"/>
    <s v="M"/>
    <s v="Married"/>
    <s v="Partial College"/>
    <s v="Partial College"/>
    <s v="Professional"/>
    <s v="1-2 Miles"/>
    <x v="2"/>
    <x v="0"/>
    <n v="56"/>
    <n v="56"/>
  </r>
  <r>
    <n v="17482"/>
    <s v="F"/>
    <s v="Female"/>
    <n v="40000"/>
    <s v="40000"/>
    <n v="3764"/>
    <x v="181"/>
    <x v="3"/>
    <x v="1"/>
    <n v="1556"/>
    <n v="2208"/>
    <n v="58.660998937300747"/>
    <s v="S"/>
    <s v="Single"/>
    <s v="Partial High School"/>
    <s v="Partial High School"/>
    <s v="Clerical"/>
    <s v="5-10 Miles"/>
    <x v="2"/>
    <x v="4"/>
    <n v="29"/>
    <n v="29"/>
  </r>
  <r>
    <n v="13176"/>
    <s v="M"/>
    <s v="Male"/>
    <n v="130000"/>
    <s v="130000"/>
    <n v="4140"/>
    <x v="87"/>
    <x v="7"/>
    <x v="0"/>
    <n v="1292"/>
    <n v="2848"/>
    <n v="68.792270531400973"/>
    <s v="S"/>
    <s v="Single"/>
    <s v="Graduate Degree"/>
    <s v="Graduate Degree"/>
    <s v="Management"/>
    <s v="0-1 Miles"/>
    <x v="2"/>
    <x v="5"/>
    <n v="38"/>
    <n v="38"/>
  </r>
  <r>
    <n v="20504"/>
    <s v="F"/>
    <s v="Female"/>
    <n v="40000"/>
    <s v="40000"/>
    <n v="3553"/>
    <x v="391"/>
    <x v="7"/>
    <x v="1"/>
    <n v="987"/>
    <n v="2566"/>
    <n v="72.220658598367578"/>
    <s v="M"/>
    <s v="Married"/>
    <s v="High School"/>
    <s v="High School"/>
    <s v="Professional"/>
    <s v="2-5 Miles"/>
    <x v="2"/>
    <x v="4"/>
    <n v="60"/>
    <n v="60"/>
  </r>
  <r>
    <n v="12205"/>
    <s v="F"/>
    <s v="Female"/>
    <n v="130000"/>
    <s v="130000"/>
    <n v="3795"/>
    <x v="495"/>
    <x v="6"/>
    <x v="1"/>
    <n v="828"/>
    <n v="2967"/>
    <n v="78.181818181818187"/>
    <s v="S"/>
    <s v="Single"/>
    <s v="Bachelors"/>
    <s v="Bachelors"/>
    <s v="Management"/>
    <s v="0-1 Miles"/>
    <x v="2"/>
    <x v="5"/>
    <n v="67"/>
    <n v="67"/>
  </r>
  <r>
    <n v="16751"/>
    <s v="M"/>
    <s v="Male"/>
    <n v="60000"/>
    <s v="60000"/>
    <n v="5271"/>
    <x v="496"/>
    <x v="0"/>
    <x v="1"/>
    <n v="1389"/>
    <n v="3882"/>
    <n v="73.648264086511091"/>
    <s v="M"/>
    <s v="Married"/>
    <s v="Partial College"/>
    <s v="Partial College"/>
    <s v="Skilled Manual"/>
    <s v="5-10 Miles"/>
    <x v="2"/>
    <x v="2"/>
    <n v="32"/>
    <n v="32"/>
  </r>
  <r>
    <n v="21613"/>
    <s v="M"/>
    <s v="Male"/>
    <n v="50000"/>
    <s v="50000"/>
    <n v="4973"/>
    <x v="118"/>
    <x v="4"/>
    <x v="0"/>
    <n v="1155"/>
    <n v="3818"/>
    <n v="76.774582746832891"/>
    <s v="S"/>
    <s v="Single"/>
    <s v="Bachelors"/>
    <s v="Bachelors"/>
    <s v="Skilled Manual"/>
    <s v="0-1 Miles"/>
    <x v="2"/>
    <x v="4"/>
    <n v="39"/>
    <n v="39"/>
  </r>
  <r>
    <n v="24801"/>
    <s v="M"/>
    <s v="Male"/>
    <n v="60000"/>
    <s v="60000"/>
    <n v="5382"/>
    <x v="95"/>
    <x v="7"/>
    <x v="1"/>
    <n v="1720"/>
    <n v="3662"/>
    <n v="68.041620215533257"/>
    <s v="S"/>
    <s v="Single"/>
    <s v="Graduate Degree"/>
    <s v="Graduate Degree"/>
    <s v="Professional"/>
    <s v="2-5 Miles"/>
    <x v="2"/>
    <x v="3"/>
    <n v="35"/>
    <n v="35"/>
  </r>
  <r>
    <n v="17519"/>
    <s v="F"/>
    <s v="Female"/>
    <n v="60000"/>
    <s v="60000"/>
    <n v="4762"/>
    <x v="497"/>
    <x v="0"/>
    <x v="1"/>
    <n v="1542"/>
    <n v="3220"/>
    <n v="67.618647627047451"/>
    <s v="M"/>
    <s v="Married"/>
    <s v="Partial College"/>
    <s v="Partial College"/>
    <s v="Professional"/>
    <s v="5-10 Miles"/>
    <x v="2"/>
    <x v="5"/>
    <n v="32"/>
    <n v="32"/>
  </r>
  <r>
    <n v="18347"/>
    <s v="F"/>
    <s v="Female"/>
    <n v="30000"/>
    <s v="30000"/>
    <n v="4225"/>
    <x v="479"/>
    <x v="2"/>
    <x v="0"/>
    <n v="1711"/>
    <n v="2514"/>
    <n v="59.502958579881657"/>
    <s v="S"/>
    <s v="Single"/>
    <s v="Partial College"/>
    <s v="Partial College"/>
    <s v="Skilled Manual"/>
    <s v="1-2 Miles"/>
    <x v="2"/>
    <x v="1"/>
    <n v="31"/>
    <n v="31"/>
  </r>
  <r>
    <n v="29052"/>
    <s v="M"/>
    <s v="Male"/>
    <n v="40000"/>
    <s v="40000"/>
    <n v="4271"/>
    <x v="498"/>
    <x v="6"/>
    <x v="1"/>
    <n v="1665"/>
    <n v="2606"/>
    <n v="61.016155467103729"/>
    <s v="S"/>
    <s v="Single"/>
    <s v="Partial College"/>
    <s v="Partial College"/>
    <s v="Skilled Manual"/>
    <s v="5-10 Miles"/>
    <x v="2"/>
    <x v="0"/>
    <n v="27"/>
    <n v="27"/>
  </r>
  <r>
    <n v="11745"/>
    <s v="F"/>
    <s v="Female"/>
    <n v="60000"/>
    <s v="60000"/>
    <n v="4241"/>
    <x v="26"/>
    <x v="4"/>
    <x v="1"/>
    <n v="1093"/>
    <n v="3148"/>
    <n v="74.227776467814195"/>
    <s v="M"/>
    <s v="Married"/>
    <s v="Bachelors"/>
    <s v="Bachelors"/>
    <s v="Professional"/>
    <s v="0-1 Miles"/>
    <x v="2"/>
    <x v="2"/>
    <n v="47"/>
    <n v="47"/>
  </r>
  <r>
    <n v="19147"/>
    <s v="M"/>
    <s v="Male"/>
    <n v="40000"/>
    <s v="40000"/>
    <n v="3558"/>
    <x v="499"/>
    <x v="8"/>
    <x v="1"/>
    <n v="1904"/>
    <n v="1654"/>
    <n v="46.486790331646993"/>
    <s v="M"/>
    <s v="Married"/>
    <s v="Bachelors"/>
    <s v="Bachelors"/>
    <s v="Professional"/>
    <s v="0-1 Miles"/>
    <x v="2"/>
    <x v="0"/>
    <n v="42"/>
    <n v="42"/>
  </r>
  <r>
    <n v="19217"/>
    <s v="M"/>
    <s v="Male"/>
    <n v="30000"/>
    <s v="30000"/>
    <n v="3562"/>
    <x v="97"/>
    <x v="5"/>
    <x v="1"/>
    <n v="1643"/>
    <n v="1919"/>
    <n v="53.874227961819201"/>
    <s v="M"/>
    <s v="Married"/>
    <s v="High School"/>
    <s v="High School"/>
    <s v="Skilled Manual"/>
    <s v="1-2 Miles"/>
    <x v="2"/>
    <x v="2"/>
    <n v="49"/>
    <n v="49"/>
  </r>
  <r>
    <n v="15839"/>
    <s v="M"/>
    <s v="Male"/>
    <n v="30000"/>
    <s v="30000"/>
    <n v="4067"/>
    <x v="500"/>
    <x v="8"/>
    <x v="0"/>
    <n v="1686"/>
    <n v="2381"/>
    <n v="58.54438160806491"/>
    <s v="S"/>
    <s v="Single"/>
    <s v="Partial College"/>
    <s v="Partial College"/>
    <s v="Skilled Manual"/>
    <s v="5-10 Miles"/>
    <x v="2"/>
    <x v="5"/>
    <n v="32"/>
    <n v="32"/>
  </r>
  <r>
    <n v="13714"/>
    <s v="F"/>
    <s v="Female"/>
    <n v="20000"/>
    <s v="20000"/>
    <n v="4191"/>
    <x v="501"/>
    <x v="4"/>
    <x v="1"/>
    <n v="2063"/>
    <n v="2128"/>
    <n v="50.775471247912193"/>
    <s v="M"/>
    <s v="Married"/>
    <s v="High School"/>
    <s v="High School"/>
    <s v="Manual"/>
    <s v="1-2 Miles"/>
    <x v="2"/>
    <x v="1"/>
    <n v="53"/>
    <n v="53"/>
  </r>
  <r>
    <n v="22330"/>
    <s v="M"/>
    <s v="Male"/>
    <n v="50000"/>
    <s v="50000"/>
    <n v="4540"/>
    <x v="444"/>
    <x v="9"/>
    <x v="0"/>
    <n v="2064"/>
    <n v="2476"/>
    <n v="54.53744493392071"/>
    <s v="M"/>
    <s v="Married"/>
    <s v="Graduate Degree"/>
    <s v="Graduate Degree"/>
    <s v="Skilled Manual"/>
    <s v="1-2 Miles"/>
    <x v="2"/>
    <x v="0"/>
    <n v="32"/>
    <n v="32"/>
  </r>
  <r>
    <n v="18783"/>
    <s v="M"/>
    <s v="Male"/>
    <n v="80000"/>
    <s v="80000"/>
    <n v="4252"/>
    <x v="502"/>
    <x v="7"/>
    <x v="1"/>
    <n v="931"/>
    <n v="3321"/>
    <n v="78.104421448730008"/>
    <s v="S"/>
    <s v="Single"/>
    <s v="Bachelors"/>
    <s v="Bachelors"/>
    <s v="Management"/>
    <s v="0-1 Miles"/>
    <x v="2"/>
    <x v="4"/>
    <n v="38"/>
    <n v="38"/>
  </r>
  <r>
    <n v="25041"/>
    <s v="M"/>
    <s v="Male"/>
    <n v="40000"/>
    <s v="40000"/>
    <n v="4903"/>
    <x v="503"/>
    <x v="1"/>
    <x v="0"/>
    <n v="966"/>
    <n v="3937"/>
    <n v="80.297776871303284"/>
    <s v="S"/>
    <s v="Single"/>
    <s v="High School"/>
    <s v="High School"/>
    <s v="Skilled Manual"/>
    <s v="5-10 Miles"/>
    <x v="2"/>
    <x v="5"/>
    <n v="31"/>
    <n v="31"/>
  </r>
  <r>
    <n v="22046"/>
    <s v="F"/>
    <s v="Female"/>
    <n v="80000"/>
    <s v="80000"/>
    <n v="5163"/>
    <x v="86"/>
    <x v="1"/>
    <x v="0"/>
    <n v="1587"/>
    <n v="3576"/>
    <n v="69.262056943637418"/>
    <s v="S"/>
    <s v="Single"/>
    <s v="Bachelors"/>
    <s v="Bachelors"/>
    <s v="Management"/>
    <s v="0-1 Miles"/>
    <x v="2"/>
    <x v="4"/>
    <n v="38"/>
    <n v="38"/>
  </r>
  <r>
    <n v="28052"/>
    <s v="M"/>
    <s v="Male"/>
    <n v="60000"/>
    <s v="60000"/>
    <n v="4761"/>
    <x v="25"/>
    <x v="7"/>
    <x v="0"/>
    <n v="1117"/>
    <n v="3644"/>
    <n v="76.538542323041383"/>
    <s v="M"/>
    <s v="Married"/>
    <s v="High School"/>
    <s v="High School"/>
    <s v="Professional"/>
    <s v="10+ Miles"/>
    <x v="2"/>
    <x v="5"/>
    <n v="55"/>
    <n v="55"/>
  </r>
  <r>
    <n v="26693"/>
    <s v="M"/>
    <s v="Male"/>
    <n v="70000"/>
    <s v="70000"/>
    <n v="4727"/>
    <x v="180"/>
    <x v="7"/>
    <x v="0"/>
    <n v="1094"/>
    <n v="3633"/>
    <n v="76.85635709752485"/>
    <s v="M"/>
    <s v="Married"/>
    <s v="Partial College"/>
    <s v="Partial College"/>
    <s v="Professional"/>
    <s v="5-10 Miles"/>
    <x v="2"/>
    <x v="2"/>
    <n v="49"/>
    <n v="49"/>
  </r>
  <r>
    <n v="24955"/>
    <s v="M"/>
    <s v="Male"/>
    <n v="30000"/>
    <s v="30000"/>
    <n v="5130"/>
    <x v="504"/>
    <x v="9"/>
    <x v="1"/>
    <n v="1473"/>
    <n v="3657"/>
    <n v="71.286549707602347"/>
    <s v="S"/>
    <s v="Single"/>
    <s v="Partial High School"/>
    <s v="Partial High School"/>
    <s v="Skilled Manual"/>
    <s v="10+ Miles"/>
    <x v="2"/>
    <x v="4"/>
    <n v="60"/>
    <n v="60"/>
  </r>
  <r>
    <n v="26065"/>
    <s v="F"/>
    <s v="Female"/>
    <n v="110000"/>
    <s v="110000"/>
    <n v="5353"/>
    <x v="157"/>
    <x v="2"/>
    <x v="0"/>
    <n v="1587"/>
    <n v="3766"/>
    <n v="70.353073043153373"/>
    <s v="S"/>
    <s v="Single"/>
    <s v="Bachelors"/>
    <s v="Bachelors"/>
    <s v="Management"/>
    <s v="1-2 Miles"/>
    <x v="2"/>
    <x v="3"/>
    <n v="42"/>
    <n v="42"/>
  </r>
  <r>
    <n v="13942"/>
    <s v="M"/>
    <s v="Male"/>
    <n v="60000"/>
    <s v="60000"/>
    <n v="4706"/>
    <x v="421"/>
    <x v="5"/>
    <x v="0"/>
    <n v="1595"/>
    <n v="3111"/>
    <n v="66.107097322566929"/>
    <s v="M"/>
    <s v="Married"/>
    <s v="Partial College"/>
    <s v="Partial College"/>
    <s v="Skilled Manual"/>
    <s v="0-1 Miles"/>
    <x v="2"/>
    <x v="5"/>
    <n v="46"/>
    <n v="46"/>
  </r>
  <r>
    <n v="11219"/>
    <s v="M"/>
    <s v="Male"/>
    <n v="60000"/>
    <s v="60000"/>
    <n v="4960"/>
    <x v="235"/>
    <x v="2"/>
    <x v="0"/>
    <n v="811"/>
    <n v="4149"/>
    <n v="83.649193548387103"/>
    <s v="M"/>
    <s v="Married"/>
    <s v="High School"/>
    <s v="High School"/>
    <s v="Professional"/>
    <s v="10+ Miles"/>
    <x v="2"/>
    <x v="1"/>
    <n v="55"/>
    <n v="55"/>
  </r>
  <r>
    <n v="22118"/>
    <s v="F"/>
    <s v="Female"/>
    <n v="70000"/>
    <s v="70000"/>
    <n v="5471"/>
    <x v="505"/>
    <x v="3"/>
    <x v="0"/>
    <n v="1441"/>
    <n v="4030"/>
    <n v="73.661122281118622"/>
    <s v="S"/>
    <s v="Single"/>
    <s v="Graduate Degree"/>
    <s v="Graduate Degree"/>
    <s v="Management"/>
    <s v="5-10 Miles"/>
    <x v="2"/>
    <x v="0"/>
    <n v="53"/>
    <n v="53"/>
  </r>
  <r>
    <n v="23197"/>
    <s v="M"/>
    <s v="Male"/>
    <n v="50000"/>
    <s v="50000"/>
    <n v="3677"/>
    <x v="396"/>
    <x v="0"/>
    <x v="1"/>
    <n v="1823"/>
    <n v="1854"/>
    <n v="50.421539298341031"/>
    <s v="M"/>
    <s v="Married"/>
    <s v="Bachelors"/>
    <s v="Bachelors"/>
    <s v="Skilled Manual"/>
    <s v="2-5 Miles"/>
    <x v="2"/>
    <x v="2"/>
    <n v="40"/>
    <n v="40"/>
  </r>
  <r>
    <n v="14883"/>
    <s v="F"/>
    <s v="Female"/>
    <n v="30000"/>
    <s v="30000"/>
    <n v="5049"/>
    <x v="379"/>
    <x v="0"/>
    <x v="1"/>
    <n v="881"/>
    <n v="4168"/>
    <n v="82.551000198059015"/>
    <s v="M"/>
    <s v="Married"/>
    <s v="Bachelors"/>
    <s v="Bachelors"/>
    <s v="Skilled Manual"/>
    <s v="5-10 Miles"/>
    <x v="2"/>
    <x v="0"/>
    <n v="53"/>
    <n v="53"/>
  </r>
  <r>
    <n v="27279"/>
    <s v="F"/>
    <s v="Female"/>
    <n v="70000"/>
    <s v="70000"/>
    <n v="4233"/>
    <x v="506"/>
    <x v="8"/>
    <x v="1"/>
    <n v="817"/>
    <n v="3416"/>
    <n v="80.699267658870781"/>
    <s v="S"/>
    <s v="Single"/>
    <s v="Bachelors"/>
    <s v="Bachelors"/>
    <s v="Skilled Manual"/>
    <s v="2-5 Miles"/>
    <x v="2"/>
    <x v="0"/>
    <n v="38"/>
    <n v="38"/>
  </r>
  <r>
    <n v="18322"/>
    <s v="M"/>
    <s v="Male"/>
    <n v="30000"/>
    <s v="30000"/>
    <n v="4549"/>
    <x v="507"/>
    <x v="6"/>
    <x v="0"/>
    <n v="1402"/>
    <n v="3147"/>
    <n v="69.180039569136071"/>
    <s v="S"/>
    <s v="Single"/>
    <s v="Partial High School"/>
    <s v="Partial High School"/>
    <s v="Clerical"/>
    <s v="0-1 Miles"/>
    <x v="2"/>
    <x v="5"/>
    <n v="26"/>
    <n v="26"/>
  </r>
  <r>
    <n v="15879"/>
    <s v="M"/>
    <s v="Male"/>
    <n v="70000"/>
    <s v="70000"/>
    <n v="3678"/>
    <x v="426"/>
    <x v="2"/>
    <x v="0"/>
    <n v="866"/>
    <n v="2812"/>
    <n v="76.454594888526373"/>
    <s v="M"/>
    <s v="Married"/>
    <s v="Bachelors"/>
    <s v="Bachelors"/>
    <s v="Management"/>
    <s v="2-5 Miles"/>
    <x v="2"/>
    <x v="2"/>
    <n v="61"/>
    <n v="61"/>
  </r>
  <r>
    <n v="28278"/>
    <s v="M"/>
    <s v="Male"/>
    <n v="50000"/>
    <s v="50000"/>
    <n v="3421"/>
    <x v="74"/>
    <x v="0"/>
    <x v="1"/>
    <n v="1823"/>
    <n v="1598"/>
    <n v="46.711487869044142"/>
    <s v="M"/>
    <s v="Married"/>
    <s v="Graduate Degree"/>
    <s v="Graduate Degree"/>
    <s v="Management"/>
    <s v="5-10 Miles"/>
    <x v="2"/>
    <x v="4"/>
    <n v="71"/>
    <n v="71"/>
  </r>
  <r>
    <n v="24416"/>
    <s v="M"/>
    <s v="Male"/>
    <n v="90000"/>
    <s v="90000"/>
    <n v="3469"/>
    <x v="305"/>
    <x v="5"/>
    <x v="1"/>
    <n v="1213"/>
    <n v="2256"/>
    <n v="65.033150763908907"/>
    <s v="M"/>
    <s v="Married"/>
    <s v="High School"/>
    <s v="High School"/>
    <s v="Professional"/>
    <s v="1-2 Miles"/>
    <x v="2"/>
    <x v="0"/>
    <n v="45"/>
    <n v="45"/>
  </r>
  <r>
    <n v="28066"/>
    <s v="M"/>
    <s v="Male"/>
    <n v="80000"/>
    <s v="80000"/>
    <n v="5410"/>
    <x v="352"/>
    <x v="0"/>
    <x v="0"/>
    <n v="1616"/>
    <n v="3794"/>
    <n v="70.129390018484287"/>
    <s v="M"/>
    <s v="Married"/>
    <s v="Graduate Degree"/>
    <s v="Graduate Degree"/>
    <s v="Professional"/>
    <s v="0-1 Miles"/>
    <x v="2"/>
    <x v="0"/>
    <n v="37"/>
    <n v="37"/>
  </r>
  <r>
    <n v="11275"/>
    <s v="F"/>
    <s v="Female"/>
    <n v="80000"/>
    <s v="80000"/>
    <n v="4703"/>
    <x v="508"/>
    <x v="4"/>
    <x v="1"/>
    <n v="1519"/>
    <n v="3184"/>
    <n v="67.701467148628538"/>
    <s v="M"/>
    <s v="Married"/>
    <s v="Graduate Degree"/>
    <s v="Graduate Degree"/>
    <s v="Management"/>
    <s v="0-1 Miles"/>
    <x v="2"/>
    <x v="2"/>
    <n v="72"/>
    <n v="72"/>
  </r>
  <r>
    <n v="14872"/>
    <s v="M"/>
    <s v="Male"/>
    <n v="30000"/>
    <s v="30000"/>
    <n v="5058"/>
    <x v="90"/>
    <x v="7"/>
    <x v="0"/>
    <n v="1019"/>
    <n v="4039"/>
    <n v="79.853697113483591"/>
    <s v="M"/>
    <s v="Married"/>
    <s v="Graduate Degree"/>
    <s v="Graduate Degree"/>
    <s v="Skilled Manual"/>
    <s v="0-1 Miles"/>
    <x v="2"/>
    <x v="5"/>
    <n v="32"/>
    <n v="32"/>
  </r>
  <r>
    <n v="16151"/>
    <s v="F"/>
    <s v="Female"/>
    <n v="60000"/>
    <s v="60000"/>
    <n v="5036"/>
    <x v="143"/>
    <x v="8"/>
    <x v="1"/>
    <n v="1995"/>
    <n v="3041"/>
    <n v="60.385226370135022"/>
    <s v="M"/>
    <s v="Married"/>
    <s v="Bachelors"/>
    <s v="Bachelors"/>
    <s v="Professional"/>
    <s v="2-5 Miles"/>
    <x v="2"/>
    <x v="1"/>
    <n v="48"/>
    <n v="48"/>
  </r>
  <r>
    <n v="19731"/>
    <s v="M"/>
    <s v="Male"/>
    <n v="80000"/>
    <s v="80000"/>
    <n v="3640"/>
    <x v="9"/>
    <x v="8"/>
    <x v="1"/>
    <n v="1759"/>
    <n v="1881"/>
    <n v="51.675824175824182"/>
    <s v="M"/>
    <s v="Married"/>
    <s v="Graduate Degree"/>
    <s v="Graduate Degree"/>
    <s v="Management"/>
    <s v="5-10 Miles"/>
    <x v="2"/>
    <x v="0"/>
    <n v="68"/>
    <n v="68"/>
  </r>
  <r>
    <n v="23801"/>
    <s v="F"/>
    <s v="Female"/>
    <n v="20000"/>
    <s v="20000"/>
    <n v="4504"/>
    <x v="290"/>
    <x v="9"/>
    <x v="0"/>
    <n v="1722"/>
    <n v="2782"/>
    <n v="61.767317939609235"/>
    <s v="M"/>
    <s v="Married"/>
    <s v="Partial High School"/>
    <s v="Partial High School"/>
    <s v="Clerical"/>
    <s v="0-1 Miles"/>
    <x v="2"/>
    <x v="4"/>
    <n v="49"/>
    <n v="49"/>
  </r>
  <r>
    <n v="11807"/>
    <s v="M"/>
    <s v="Male"/>
    <n v="70000"/>
    <s v="70000"/>
    <n v="4014"/>
    <x v="509"/>
    <x v="7"/>
    <x v="1"/>
    <n v="1427"/>
    <n v="2587"/>
    <n v="64.449427005480814"/>
    <s v="M"/>
    <s v="Married"/>
    <s v="Graduate Degree"/>
    <s v="Graduate Degree"/>
    <s v="Professional"/>
    <s v="2-5 Miles"/>
    <x v="2"/>
    <x v="0"/>
    <n v="34"/>
    <n v="34"/>
  </r>
  <r>
    <n v="11622"/>
    <s v="M"/>
    <s v="Male"/>
    <n v="50000"/>
    <s v="50000"/>
    <n v="4451"/>
    <x v="71"/>
    <x v="5"/>
    <x v="0"/>
    <n v="939"/>
    <n v="3512"/>
    <n v="78.903617164682089"/>
    <s v="M"/>
    <s v="Married"/>
    <s v="Graduate Degree"/>
    <s v="Graduate Degree"/>
    <s v="Skilled Manual"/>
    <s v="0-1 Miles"/>
    <x v="2"/>
    <x v="2"/>
    <n v="32"/>
    <n v="32"/>
  </r>
  <r>
    <n v="26597"/>
    <s v="F"/>
    <s v="Female"/>
    <n v="60000"/>
    <s v="60000"/>
    <n v="3464"/>
    <x v="265"/>
    <x v="0"/>
    <x v="1"/>
    <n v="908"/>
    <n v="2556"/>
    <n v="73.787528868360269"/>
    <s v="S"/>
    <s v="Single"/>
    <s v="Bachelors"/>
    <s v="Bachelors"/>
    <s v="Skilled Manual"/>
    <s v="0-1 Miles"/>
    <x v="2"/>
    <x v="5"/>
    <n v="42"/>
    <n v="42"/>
  </r>
  <r>
    <n v="27074"/>
    <s v="F"/>
    <s v="Female"/>
    <n v="70000"/>
    <s v="70000"/>
    <n v="3880"/>
    <x v="287"/>
    <x v="1"/>
    <x v="1"/>
    <n v="1945"/>
    <n v="1935"/>
    <n v="49.871134020618555"/>
    <s v="M"/>
    <s v="Married"/>
    <s v="Graduate Degree"/>
    <s v="Graduate Degree"/>
    <s v="Skilled Manual"/>
    <s v="0-1 Miles"/>
    <x v="2"/>
    <x v="1"/>
    <n v="35"/>
    <n v="35"/>
  </r>
  <r>
    <n v="19228"/>
    <s v="F"/>
    <s v="Female"/>
    <n v="40000"/>
    <s v="40000"/>
    <n v="3349"/>
    <x v="346"/>
    <x v="7"/>
    <x v="1"/>
    <n v="2025"/>
    <n v="1324"/>
    <n v="39.534189310241864"/>
    <s v="M"/>
    <s v="Married"/>
    <s v="Partial College"/>
    <s v="Partial College"/>
    <s v="Clerical"/>
    <s v="0-1 Miles"/>
    <x v="2"/>
    <x v="0"/>
    <n v="48"/>
    <n v="48"/>
  </r>
  <r>
    <n v="13415"/>
    <s v="M"/>
    <s v="Male"/>
    <n v="100000"/>
    <s v="100000"/>
    <n v="3762"/>
    <x v="274"/>
    <x v="7"/>
    <x v="1"/>
    <n v="1719"/>
    <n v="2043"/>
    <n v="54.306220095693782"/>
    <s v="S"/>
    <s v="Single"/>
    <s v="Graduate Degree"/>
    <s v="Graduate Degree"/>
    <s v="Management"/>
    <s v="2-5 Miles"/>
    <x v="2"/>
    <x v="4"/>
    <n v="73"/>
    <n v="73"/>
  </r>
  <r>
    <n v="17000"/>
    <s v="F"/>
    <s v="Female"/>
    <n v="70000"/>
    <s v="70000"/>
    <n v="4231"/>
    <x v="196"/>
    <x v="5"/>
    <x v="1"/>
    <n v="1013"/>
    <n v="3218"/>
    <n v="76.057669581659184"/>
    <s v="S"/>
    <s v="Single"/>
    <s v="Bachelors"/>
    <s v="Bachelors"/>
    <s v="Skilled Manual"/>
    <s v="2-5 Miles"/>
    <x v="2"/>
    <x v="5"/>
    <n v="43"/>
    <n v="43"/>
  </r>
  <r>
    <n v="14569"/>
    <s v="M"/>
    <s v="Male"/>
    <n v="60000"/>
    <s v="60000"/>
    <n v="4302"/>
    <x v="365"/>
    <x v="3"/>
    <x v="0"/>
    <n v="1159"/>
    <n v="3143"/>
    <n v="73.059042305904228"/>
    <s v="M"/>
    <s v="Married"/>
    <s v="Graduate Degree"/>
    <s v="Graduate Degree"/>
    <s v="Professional"/>
    <s v="0-1 Miles"/>
    <x v="2"/>
    <x v="4"/>
    <n v="35"/>
    <n v="35"/>
  </r>
  <r>
    <n v="13873"/>
    <s v="M"/>
    <s v="Male"/>
    <n v="70000"/>
    <s v="70000"/>
    <n v="5466"/>
    <x v="32"/>
    <x v="2"/>
    <x v="0"/>
    <n v="1604"/>
    <n v="3862"/>
    <n v="70.654957921697772"/>
    <s v="M"/>
    <s v="Married"/>
    <s v="Graduate Degree"/>
    <s v="Graduate Degree"/>
    <s v="Professional"/>
    <s v="0-1 Miles"/>
    <x v="2"/>
    <x v="5"/>
    <n v="35"/>
    <n v="35"/>
  </r>
  <r>
    <n v="20401"/>
    <s v="F"/>
    <s v="Female"/>
    <n v="50000"/>
    <s v="50000"/>
    <n v="3886"/>
    <x v="319"/>
    <x v="9"/>
    <x v="1"/>
    <n v="861"/>
    <n v="3025"/>
    <n v="77.843540916109106"/>
    <s v="M"/>
    <s v="Married"/>
    <s v="Bachelors"/>
    <s v="Bachelors"/>
    <s v="Management"/>
    <s v="1-2 Miles"/>
    <x v="2"/>
    <x v="2"/>
    <n v="64"/>
    <n v="64"/>
  </r>
  <r>
    <n v="21583"/>
    <s v="F"/>
    <s v="Female"/>
    <n v="50000"/>
    <s v="50000"/>
    <n v="4052"/>
    <x v="210"/>
    <x v="8"/>
    <x v="0"/>
    <n v="2099"/>
    <n v="1953"/>
    <n v="48.198420533070092"/>
    <s v="M"/>
    <s v="Married"/>
    <s v="Bachelors"/>
    <s v="Bachelors"/>
    <s v="Skilled Manual"/>
    <s v="0-1 Miles"/>
    <x v="2"/>
    <x v="4"/>
    <n v="34"/>
    <n v="34"/>
  </r>
  <r>
    <n v="12029"/>
    <s v="M"/>
    <s v="Male"/>
    <n v="30000"/>
    <s v="30000"/>
    <n v="3397"/>
    <x v="510"/>
    <x v="9"/>
    <x v="0"/>
    <n v="1973"/>
    <n v="1424"/>
    <n v="41.919340594642328"/>
    <s v="M"/>
    <s v="Married"/>
    <s v="Partial High School"/>
    <s v="Partial High School"/>
    <s v="Clerical"/>
    <s v="0-1 Miles"/>
    <x v="2"/>
    <x v="3"/>
    <n v="28"/>
    <n v="28"/>
  </r>
  <r>
    <n v="18066"/>
    <s v="M"/>
    <s v="Male"/>
    <n v="70000"/>
    <s v="70000"/>
    <n v="5047"/>
    <x v="421"/>
    <x v="0"/>
    <x v="0"/>
    <n v="1367"/>
    <n v="3680"/>
    <n v="72.914602734297603"/>
    <s v="S"/>
    <s v="Single"/>
    <s v="Bachelors"/>
    <s v="Bachelors"/>
    <s v="Management"/>
    <s v="10+ Miles"/>
    <x v="2"/>
    <x v="5"/>
    <n v="60"/>
    <n v="60"/>
  </r>
  <r>
    <n v="28192"/>
    <s v="F"/>
    <s v="Female"/>
    <n v="70000"/>
    <s v="70000"/>
    <n v="3709"/>
    <x v="511"/>
    <x v="4"/>
    <x v="0"/>
    <n v="888"/>
    <n v="2821"/>
    <n v="76.058236721488271"/>
    <s v="M"/>
    <s v="Married"/>
    <s v="Graduate Degree"/>
    <s v="Graduate Degree"/>
    <s v="Professional"/>
    <s v="10+ Miles"/>
    <x v="2"/>
    <x v="1"/>
    <n v="46"/>
    <n v="46"/>
  </r>
  <r>
    <n v="16122"/>
    <s v="M"/>
    <s v="Male"/>
    <n v="40000"/>
    <s v="40000"/>
    <n v="4336"/>
    <x v="164"/>
    <x v="5"/>
    <x v="0"/>
    <n v="1062"/>
    <n v="3274"/>
    <n v="75.507380073800732"/>
    <s v="M"/>
    <s v="Married"/>
    <s v="High School"/>
    <s v="High School"/>
    <s v="Skilled Manual"/>
    <s v="0-1 Miles"/>
    <x v="2"/>
    <x v="0"/>
    <n v="44"/>
    <n v="44"/>
  </r>
  <r>
    <n v="18607"/>
    <s v="F"/>
    <s v="Female"/>
    <n v="60000"/>
    <s v="60000"/>
    <n v="4697"/>
    <x v="512"/>
    <x v="2"/>
    <x v="1"/>
    <n v="1490"/>
    <n v="3207"/>
    <n v="68.277624015328925"/>
    <s v="S"/>
    <s v="Single"/>
    <s v="Bachelors"/>
    <s v="Bachelors"/>
    <s v="Skilled Manual"/>
    <s v="2-5 Miles"/>
    <x v="2"/>
    <x v="2"/>
    <n v="42"/>
    <n v="42"/>
  </r>
  <r>
    <n v="28858"/>
    <s v="M"/>
    <s v="Male"/>
    <n v="80000"/>
    <s v="80000"/>
    <n v="4930"/>
    <x v="513"/>
    <x v="2"/>
    <x v="1"/>
    <n v="1975"/>
    <n v="2955"/>
    <n v="59.939148073022309"/>
    <s v="S"/>
    <s v="Single"/>
    <s v="Bachelors"/>
    <s v="Bachelors"/>
    <s v="Skilled Manual"/>
    <s v="2-5 Miles"/>
    <x v="2"/>
    <x v="0"/>
    <n v="40"/>
    <n v="40"/>
  </r>
  <r>
    <n v="14432"/>
    <s v="M"/>
    <s v="Male"/>
    <n v="90000"/>
    <s v="90000"/>
    <n v="4079"/>
    <x v="359"/>
    <x v="6"/>
    <x v="1"/>
    <n v="1957"/>
    <n v="2122"/>
    <n v="52.022554547683256"/>
    <s v="S"/>
    <s v="Single"/>
    <s v="Graduate Degree"/>
    <s v="Graduate Degree"/>
    <s v="Management"/>
    <s v="5-10 Miles"/>
    <x v="2"/>
    <x v="0"/>
    <n v="73"/>
    <n v="73"/>
  </r>
  <r>
    <n v="26305"/>
    <s v="F"/>
    <s v="Female"/>
    <n v="60000"/>
    <s v="60000"/>
    <n v="4714"/>
    <x v="457"/>
    <x v="0"/>
    <x v="1"/>
    <n v="1657"/>
    <n v="3057"/>
    <n v="64.849384811200679"/>
    <s v="S"/>
    <s v="Single"/>
    <s v="Bachelors"/>
    <s v="Bachelors"/>
    <s v="Skilled Manual"/>
    <s v="0-1 Miles"/>
    <x v="2"/>
    <x v="5"/>
    <n v="36"/>
    <n v="36"/>
  </r>
  <r>
    <n v="22050"/>
    <s v="M"/>
    <s v="Male"/>
    <n v="90000"/>
    <s v="90000"/>
    <n v="4741"/>
    <x v="3"/>
    <x v="2"/>
    <x v="1"/>
    <n v="1415"/>
    <n v="3326"/>
    <n v="70.15397595444"/>
    <s v="S"/>
    <s v="Single"/>
    <s v="Bachelors"/>
    <s v="Bachelors"/>
    <s v="Management"/>
    <s v="1-2 Miles"/>
    <x v="2"/>
    <x v="2"/>
    <n v="38"/>
    <n v="38"/>
  </r>
  <r>
    <n v="25394"/>
    <s v="M"/>
    <s v="Male"/>
    <n v="60000"/>
    <s v="60000"/>
    <n v="4959"/>
    <x v="179"/>
    <x v="2"/>
    <x v="0"/>
    <n v="1665"/>
    <n v="3294"/>
    <n v="66.424682395644282"/>
    <s v="M"/>
    <s v="Married"/>
    <s v="Graduate Degree"/>
    <s v="Graduate Degree"/>
    <s v="Professional"/>
    <s v="2-5 Miles"/>
    <x v="2"/>
    <x v="4"/>
    <n v="34"/>
    <n v="34"/>
  </r>
  <r>
    <n v="19747"/>
    <s v="M"/>
    <s v="Male"/>
    <n v="50000"/>
    <s v="50000"/>
    <n v="4546"/>
    <x v="256"/>
    <x v="5"/>
    <x v="0"/>
    <n v="1600"/>
    <n v="2946"/>
    <n v="64.804223493180828"/>
    <s v="M"/>
    <s v="Married"/>
    <s v="Bachelors"/>
    <s v="Bachelors"/>
    <s v="Management"/>
    <s v="10+ Miles"/>
    <x v="2"/>
    <x v="0"/>
    <n v="63"/>
    <n v="63"/>
  </r>
  <r>
    <n v="23195"/>
    <s v="M"/>
    <s v="Male"/>
    <n v="50000"/>
    <s v="50000"/>
    <n v="4782"/>
    <x v="494"/>
    <x v="3"/>
    <x v="0"/>
    <n v="823"/>
    <n v="3959"/>
    <n v="82.789627770807201"/>
    <s v="S"/>
    <s v="Single"/>
    <s v="Bachelors"/>
    <s v="Bachelors"/>
    <s v="Skilled Manual"/>
    <s v="2-5 Miles"/>
    <x v="2"/>
    <x v="0"/>
    <n v="41"/>
    <n v="41"/>
  </r>
  <r>
    <n v="21695"/>
    <s v="M"/>
    <s v="Male"/>
    <n v="60000"/>
    <s v="60000"/>
    <n v="5073"/>
    <x v="514"/>
    <x v="6"/>
    <x v="1"/>
    <n v="1794"/>
    <n v="3279"/>
    <n v="64.636309875813126"/>
    <s v="M"/>
    <s v="Married"/>
    <s v="Graduate Degree"/>
    <s v="Graduate Degree"/>
    <s v="Skilled Manual"/>
    <s v="1-2 Miles"/>
    <x v="2"/>
    <x v="2"/>
    <n v="39"/>
    <n v="39"/>
  </r>
  <r>
    <n v="13934"/>
    <s v="M"/>
    <s v="Male"/>
    <n v="40000"/>
    <s v="40000"/>
    <n v="4963"/>
    <x v="355"/>
    <x v="6"/>
    <x v="1"/>
    <n v="1175"/>
    <n v="3788"/>
    <n v="76.324803546242194"/>
    <s v="M"/>
    <s v="Married"/>
    <s v="High School"/>
    <s v="High School"/>
    <s v="Skilled Manual"/>
    <s v="2-5 Miles"/>
    <x v="2"/>
    <x v="5"/>
    <n v="46"/>
    <n v="46"/>
  </r>
  <r>
    <n v="13337"/>
    <s v="F"/>
    <s v="Female"/>
    <n v="80000"/>
    <s v="80000"/>
    <n v="4826"/>
    <x v="406"/>
    <x v="3"/>
    <x v="0"/>
    <n v="1088"/>
    <n v="3738"/>
    <n v="77.455449647741403"/>
    <s v="M"/>
    <s v="Married"/>
    <s v="Bachelors"/>
    <s v="Bachelors"/>
    <s v="Management"/>
    <s v="5-10 Miles"/>
    <x v="2"/>
    <x v="1"/>
    <n v="64"/>
    <n v="64"/>
  </r>
  <r>
    <n v="27190"/>
    <s v="F"/>
    <s v="Female"/>
    <n v="40000"/>
    <s v="40000"/>
    <n v="5343"/>
    <x v="262"/>
    <x v="9"/>
    <x v="0"/>
    <n v="891"/>
    <n v="4452"/>
    <n v="83.323975294778222"/>
    <s v="M"/>
    <s v="Married"/>
    <s v="Partial College"/>
    <s v="Partial College"/>
    <s v="Clerical"/>
    <s v="1-2 Miles"/>
    <x v="2"/>
    <x v="0"/>
    <n v="32"/>
    <n v="32"/>
  </r>
  <r>
    <n v="28657"/>
    <s v="M"/>
    <s v="Male"/>
    <n v="60000"/>
    <s v="60000"/>
    <n v="5204"/>
    <x v="515"/>
    <x v="4"/>
    <x v="0"/>
    <n v="987"/>
    <n v="4217"/>
    <n v="81.033820138355111"/>
    <s v="S"/>
    <s v="Single"/>
    <s v="Bachelors"/>
    <s v="Bachelors"/>
    <s v="Skilled Manual"/>
    <s v="2-5 Miles"/>
    <x v="2"/>
    <x v="4"/>
    <n v="36"/>
    <n v="36"/>
  </r>
  <r>
    <n v="21713"/>
    <s v="M"/>
    <s v="Male"/>
    <n v="80000"/>
    <s v="80000"/>
    <n v="5037"/>
    <x v="233"/>
    <x v="5"/>
    <x v="0"/>
    <n v="1935"/>
    <n v="3102"/>
    <n v="61.584276354973198"/>
    <s v="S"/>
    <s v="Single"/>
    <s v="Graduate Degree"/>
    <s v="Graduate Degree"/>
    <s v="Skilled Manual"/>
    <s v="0-1 Miles"/>
    <x v="2"/>
    <x v="0"/>
    <n v="47"/>
    <n v="47"/>
  </r>
  <r>
    <n v="21752"/>
    <s v="M"/>
    <s v="Male"/>
    <n v="60000"/>
    <s v="60000"/>
    <n v="5233"/>
    <x v="19"/>
    <x v="5"/>
    <x v="0"/>
    <n v="1626"/>
    <n v="3607"/>
    <n v="68.927957194725778"/>
    <s v="M"/>
    <s v="Married"/>
    <s v="Graduate Degree"/>
    <s v="Graduate Degree"/>
    <s v="Management"/>
    <s v="10+ Miles"/>
    <x v="2"/>
    <x v="2"/>
    <n v="64"/>
    <n v="64"/>
  </r>
  <r>
    <n v="27273"/>
    <s v="M"/>
    <s v="Male"/>
    <n v="70000"/>
    <s v="70000"/>
    <n v="5014"/>
    <x v="228"/>
    <x v="1"/>
    <x v="0"/>
    <n v="895"/>
    <n v="4119"/>
    <n v="82.149980055843642"/>
    <s v="S"/>
    <s v="Single"/>
    <s v="Graduate Degree"/>
    <s v="Graduate Degree"/>
    <s v="Professional"/>
    <s v="0-1 Miles"/>
    <x v="2"/>
    <x v="5"/>
    <n v="35"/>
    <n v="35"/>
  </r>
  <r>
    <n v="22719"/>
    <s v="M"/>
    <s v="Male"/>
    <n v="110000"/>
    <s v="110000"/>
    <n v="4587"/>
    <x v="263"/>
    <x v="6"/>
    <x v="0"/>
    <n v="1123"/>
    <n v="3464"/>
    <n v="75.517767604098538"/>
    <s v="S"/>
    <s v="Single"/>
    <s v="Bachelors"/>
    <s v="Bachelors"/>
    <s v="Management"/>
    <s v="2-5 Miles"/>
    <x v="2"/>
    <x v="1"/>
    <n v="40"/>
    <n v="40"/>
  </r>
  <r>
    <n v="22042"/>
    <s v="F"/>
    <s v="Female"/>
    <n v="70000"/>
    <s v="70000"/>
    <n v="3381"/>
    <x v="239"/>
    <x v="8"/>
    <x v="0"/>
    <n v="1651"/>
    <n v="1730"/>
    <n v="51.168293404318241"/>
    <s v="M"/>
    <s v="Married"/>
    <s v="Partial College"/>
    <s v="Partial College"/>
    <s v="Skilled Manual"/>
    <s v="5-10 Miles"/>
    <x v="2"/>
    <x v="0"/>
    <n v="34"/>
    <n v="34"/>
  </r>
  <r>
    <n v="21451"/>
    <s v="F"/>
    <s v="Female"/>
    <n v="40000"/>
    <s v="40000"/>
    <n v="5162"/>
    <x v="516"/>
    <x v="1"/>
    <x v="1"/>
    <n v="1375"/>
    <n v="3787"/>
    <n v="73.363037582332424"/>
    <s v="M"/>
    <s v="Married"/>
    <s v="High School"/>
    <s v="High School"/>
    <s v="Professional"/>
    <s v="10+ Miles"/>
    <x v="2"/>
    <x v="4"/>
    <n v="61"/>
    <n v="61"/>
  </r>
  <r>
    <n v="20754"/>
    <s v="M"/>
    <s v="Male"/>
    <n v="30000"/>
    <s v="30000"/>
    <n v="3858"/>
    <x v="106"/>
    <x v="0"/>
    <x v="1"/>
    <n v="951"/>
    <n v="2907"/>
    <n v="75.349922239502334"/>
    <s v="M"/>
    <s v="Married"/>
    <s v="High School"/>
    <s v="High School"/>
    <s v="Skilled Manual"/>
    <s v="1-2 Miles"/>
    <x v="2"/>
    <x v="5"/>
    <n v="51"/>
    <n v="51"/>
  </r>
  <r>
    <n v="12153"/>
    <s v="F"/>
    <s v="Female"/>
    <n v="70000"/>
    <s v="70000"/>
    <n v="3924"/>
    <x v="517"/>
    <x v="8"/>
    <x v="1"/>
    <n v="1016"/>
    <n v="2908"/>
    <n v="74.108053007135581"/>
    <s v="S"/>
    <s v="Single"/>
    <s v="Partial College"/>
    <s v="Partial College"/>
    <s v="Professional"/>
    <s v="5-10 Miles"/>
    <x v="2"/>
    <x v="4"/>
    <n v="49"/>
    <n v="49"/>
  </r>
  <r>
    <n v="16895"/>
    <s v="F"/>
    <s v="Female"/>
    <n v="40000"/>
    <s v="40000"/>
    <n v="4625"/>
    <x v="10"/>
    <x v="4"/>
    <x v="1"/>
    <n v="1506"/>
    <n v="3119"/>
    <n v="67.437837837837833"/>
    <s v="M"/>
    <s v="Married"/>
    <s v="Partial College"/>
    <s v="Partial College"/>
    <s v="Professional"/>
    <s v="1-2 Miles"/>
    <x v="2"/>
    <x v="5"/>
    <n v="54"/>
    <n v="54"/>
  </r>
  <r>
    <n v="26728"/>
    <s v="M"/>
    <s v="Male"/>
    <n v="70000"/>
    <s v="70000"/>
    <n v="4097"/>
    <x v="390"/>
    <x v="3"/>
    <x v="0"/>
    <n v="1714"/>
    <n v="2383"/>
    <n v="58.164510617525025"/>
    <s v="S"/>
    <s v="Single"/>
    <s v="Graduate Degree"/>
    <s v="Graduate Degree"/>
    <s v="Management"/>
    <s v="1-2 Miles"/>
    <x v="2"/>
    <x v="2"/>
    <n v="53"/>
    <n v="53"/>
  </r>
  <r>
    <n v="11090"/>
    <s v="M"/>
    <s v="Male"/>
    <n v="90000"/>
    <s v="90000"/>
    <n v="4504"/>
    <x v="431"/>
    <x v="8"/>
    <x v="0"/>
    <n v="1211"/>
    <n v="3293"/>
    <n v="73.112788632326826"/>
    <s v="S"/>
    <s v="Single"/>
    <s v="Partial College"/>
    <s v="Partial College"/>
    <s v="Professional"/>
    <s v="2-5 Miles"/>
    <x v="2"/>
    <x v="4"/>
    <n v="48"/>
    <n v="48"/>
  </r>
  <r>
    <n v="15862"/>
    <s v="F"/>
    <s v="Female"/>
    <n v="50000"/>
    <s v="50000"/>
    <n v="4742"/>
    <x v="307"/>
    <x v="5"/>
    <x v="0"/>
    <n v="991"/>
    <n v="3751"/>
    <n v="79.101644875579922"/>
    <s v="S"/>
    <s v="Single"/>
    <s v="Graduate Degree"/>
    <s v="Graduate Degree"/>
    <s v="Skilled Manual"/>
    <s v="1-2 Miles"/>
    <x v="2"/>
    <x v="3"/>
    <n v="33"/>
    <n v="33"/>
  </r>
  <r>
    <n v="26495"/>
    <s v="F"/>
    <s v="Female"/>
    <n v="40000"/>
    <s v="40000"/>
    <n v="5481"/>
    <x v="518"/>
    <x v="0"/>
    <x v="1"/>
    <n v="1994"/>
    <n v="3487"/>
    <n v="63.619777412880865"/>
    <s v="S"/>
    <s v="Single"/>
    <s v="High School"/>
    <s v="High School"/>
    <s v="Professional"/>
    <s v="10+ Miles"/>
    <x v="2"/>
    <x v="5"/>
    <n v="57"/>
    <n v="57"/>
  </r>
  <r>
    <n v="11823"/>
    <s v="F"/>
    <s v="Female"/>
    <n v="70000"/>
    <s v="70000"/>
    <n v="3991"/>
    <x v="274"/>
    <x v="2"/>
    <x v="1"/>
    <n v="874"/>
    <n v="3117"/>
    <n v="78.100726634928591"/>
    <s v="M"/>
    <s v="Married"/>
    <s v="Graduate Degree"/>
    <s v="Graduate Degree"/>
    <s v="Professional"/>
    <s v="2-5 Miles"/>
    <x v="2"/>
    <x v="1"/>
    <n v="39"/>
    <n v="39"/>
  </r>
  <r>
    <n v="23449"/>
    <s v="M"/>
    <s v="Male"/>
    <n v="60000"/>
    <s v="60000"/>
    <n v="4934"/>
    <x v="43"/>
    <x v="0"/>
    <x v="0"/>
    <n v="1792"/>
    <n v="3142"/>
    <n v="63.680583704904748"/>
    <s v="M"/>
    <s v="Married"/>
    <s v="High School"/>
    <s v="High School"/>
    <s v="Professional"/>
    <s v="5-10 Miles"/>
    <x v="2"/>
    <x v="0"/>
    <n v="48"/>
    <n v="48"/>
  </r>
  <r>
    <n v="23459"/>
    <s v="M"/>
    <s v="Male"/>
    <n v="60000"/>
    <s v="60000"/>
    <n v="4753"/>
    <x v="333"/>
    <x v="9"/>
    <x v="0"/>
    <n v="879"/>
    <n v="3874"/>
    <n v="81.506416999789607"/>
    <s v="M"/>
    <s v="Married"/>
    <s v="High School"/>
    <s v="High School"/>
    <s v="Professional"/>
    <s v="5-10 Miles"/>
    <x v="2"/>
    <x v="2"/>
    <n v="50"/>
    <n v="50"/>
  </r>
  <r>
    <n v="19543"/>
    <s v="M"/>
    <s v="Male"/>
    <n v="70000"/>
    <s v="70000"/>
    <n v="3817"/>
    <x v="407"/>
    <x v="4"/>
    <x v="1"/>
    <n v="1871"/>
    <n v="1946"/>
    <n v="50.982446947864815"/>
    <s v="M"/>
    <s v="Married"/>
    <s v="Graduate Degree"/>
    <s v="Graduate Degree"/>
    <s v="Professional"/>
    <s v="10+ Miles"/>
    <x v="2"/>
    <x v="0"/>
    <n v="47"/>
    <n v="47"/>
  </r>
  <r>
    <n v="14914"/>
    <s v="F"/>
    <s v="Female"/>
    <n v="40000"/>
    <s v="40000"/>
    <n v="4136"/>
    <x v="519"/>
    <x v="1"/>
    <x v="1"/>
    <n v="1704"/>
    <n v="2432"/>
    <n v="58.80077369439072"/>
    <s v="M"/>
    <s v="Married"/>
    <s v="Partial College"/>
    <s v="Partial College"/>
    <s v="Clerical"/>
    <s v="1-2 Miles"/>
    <x v="2"/>
    <x v="0"/>
    <n v="49"/>
    <n v="49"/>
  </r>
  <r>
    <n v="12033"/>
    <s v="F"/>
    <s v="Female"/>
    <n v="40000"/>
    <s v="40000"/>
    <n v="4430"/>
    <x v="174"/>
    <x v="9"/>
    <x v="1"/>
    <n v="1183"/>
    <n v="3247"/>
    <n v="73.295711060948079"/>
    <s v="S"/>
    <s v="Single"/>
    <s v="High School"/>
    <s v="High School"/>
    <s v="Skilled Manual"/>
    <s v="0-1 Miles"/>
    <x v="2"/>
    <x v="5"/>
    <n v="27"/>
    <n v="27"/>
  </r>
  <r>
    <n v="11941"/>
    <s v="M"/>
    <s v="Male"/>
    <n v="60000"/>
    <s v="60000"/>
    <n v="4104"/>
    <x v="231"/>
    <x v="4"/>
    <x v="1"/>
    <n v="1019"/>
    <n v="3085"/>
    <n v="75.170565302144254"/>
    <s v="S"/>
    <s v="Single"/>
    <s v="Partial College"/>
    <s v="Partial College"/>
    <s v="Skilled Manual"/>
    <s v="5-10 Miles"/>
    <x v="2"/>
    <x v="2"/>
    <n v="29"/>
    <n v="29"/>
  </r>
  <r>
    <n v="14389"/>
    <s v="M"/>
    <s v="Male"/>
    <n v="60000"/>
    <s v="60000"/>
    <n v="3476"/>
    <x v="520"/>
    <x v="4"/>
    <x v="1"/>
    <n v="1575"/>
    <n v="1901"/>
    <n v="54.689298043728421"/>
    <s v="M"/>
    <s v="Married"/>
    <s v="Bachelors"/>
    <s v="Bachelors"/>
    <s v="Management"/>
    <s v="2-5 Miles"/>
    <x v="2"/>
    <x v="4"/>
    <n v="59"/>
    <n v="59"/>
  </r>
  <r>
    <n v="18050"/>
    <s v="F"/>
    <s v="Female"/>
    <n v="60000"/>
    <s v="60000"/>
    <n v="3525"/>
    <x v="348"/>
    <x v="4"/>
    <x v="0"/>
    <n v="873"/>
    <n v="2652"/>
    <n v="75.2340425531915"/>
    <s v="M"/>
    <s v="Married"/>
    <s v="Partial College"/>
    <s v="Partial College"/>
    <s v="Skilled Manual"/>
    <s v="0-1 Miles"/>
    <x v="2"/>
    <x v="0"/>
    <n v="45"/>
    <n v="45"/>
  </r>
  <r>
    <n v="19856"/>
    <s v="F"/>
    <s v="Female"/>
    <n v="60000"/>
    <s v="60000"/>
    <n v="3833"/>
    <x v="293"/>
    <x v="2"/>
    <x v="0"/>
    <n v="1511"/>
    <n v="2322"/>
    <n v="60.579180798330292"/>
    <s v="M"/>
    <s v="Married"/>
    <s v="Bachelors"/>
    <s v="Bachelors"/>
    <s v="Management"/>
    <s v="2-5 Miles"/>
    <x v="2"/>
    <x v="0"/>
    <n v="60"/>
    <n v="60"/>
  </r>
  <r>
    <n v="11663"/>
    <s v="M"/>
    <s v="Male"/>
    <n v="70000"/>
    <s v="70000"/>
    <n v="3944"/>
    <x v="376"/>
    <x v="1"/>
    <x v="1"/>
    <n v="1941"/>
    <n v="2003"/>
    <n v="50.786004056795129"/>
    <s v="M"/>
    <s v="Married"/>
    <s v="Graduate Degree"/>
    <s v="Graduate Degree"/>
    <s v="Professional"/>
    <s v="0-1 Miles"/>
    <x v="2"/>
    <x v="2"/>
    <n v="36"/>
    <n v="36"/>
  </r>
  <r>
    <n v="27740"/>
    <s v="F"/>
    <s v="Female"/>
    <n v="40000"/>
    <s v="40000"/>
    <n v="3806"/>
    <x v="375"/>
    <x v="8"/>
    <x v="1"/>
    <n v="1181"/>
    <n v="2625"/>
    <n v="68.970047293746717"/>
    <s v="M"/>
    <s v="Married"/>
    <s v="High School"/>
    <s v="High School"/>
    <s v="Skilled Manual"/>
    <s v="5-10 Miles"/>
    <x v="2"/>
    <x v="5"/>
    <n v="27"/>
    <n v="27"/>
  </r>
  <r>
    <n v="23455"/>
    <s v="M"/>
    <s v="Male"/>
    <n v="80000"/>
    <s v="80000"/>
    <n v="5322"/>
    <x v="433"/>
    <x v="5"/>
    <x v="0"/>
    <n v="902"/>
    <n v="4420"/>
    <n v="83.051484404359272"/>
    <s v="S"/>
    <s v="Single"/>
    <s v="Partial High School"/>
    <s v="Partial High School"/>
    <s v="Skilled Manual"/>
    <s v="1-2 Miles"/>
    <x v="2"/>
    <x v="1"/>
    <n v="50"/>
    <n v="50"/>
  </r>
  <r>
    <n v="15292"/>
    <s v="F"/>
    <s v="Female"/>
    <n v="60000"/>
    <s v="60000"/>
    <n v="5393"/>
    <x v="178"/>
    <x v="7"/>
    <x v="1"/>
    <n v="1902"/>
    <n v="3491"/>
    <n v="64.732060077878728"/>
    <s v="S"/>
    <s v="Single"/>
    <s v="Graduate Degree"/>
    <s v="Graduate Degree"/>
    <s v="Skilled Manual"/>
    <s v="1-2 Miles"/>
    <x v="2"/>
    <x v="0"/>
    <n v="35"/>
    <n v="35"/>
  </r>
  <r>
    <n v="21587"/>
    <s v="F"/>
    <s v="Female"/>
    <n v="60000"/>
    <s v="60000"/>
    <n v="4429"/>
    <x v="483"/>
    <x v="1"/>
    <x v="1"/>
    <n v="1421"/>
    <n v="3008"/>
    <n v="67.91600812824565"/>
    <s v="M"/>
    <s v="Married"/>
    <s v="Graduate Degree"/>
    <s v="Graduate Degree"/>
    <s v="Skilled Manual"/>
    <s v="2-5 Miles"/>
    <x v="2"/>
    <x v="4"/>
    <n v="34"/>
    <n v="34"/>
  </r>
  <r>
    <n v="23513"/>
    <s v="F"/>
    <s v="Female"/>
    <n v="40000"/>
    <s v="40000"/>
    <n v="3586"/>
    <x v="55"/>
    <x v="1"/>
    <x v="1"/>
    <n v="967"/>
    <n v="2619"/>
    <n v="73.034021193530393"/>
    <s v="M"/>
    <s v="Married"/>
    <s v="Partial College"/>
    <s v="Partial College"/>
    <s v="Professional"/>
    <s v="5-10 Miles"/>
    <x v="2"/>
    <x v="5"/>
    <n v="54"/>
    <n v="54"/>
  </r>
  <r>
    <n v="24322"/>
    <s v="F"/>
    <s v="Female"/>
    <n v="60000"/>
    <s v="60000"/>
    <n v="3505"/>
    <x v="467"/>
    <x v="4"/>
    <x v="0"/>
    <n v="890"/>
    <n v="2615"/>
    <n v="74.607703281027099"/>
    <s v="M"/>
    <s v="Married"/>
    <s v="Bachelors"/>
    <s v="Bachelors"/>
    <s v="Skilled Manual"/>
    <s v="0-1 Miles"/>
    <x v="2"/>
    <x v="1"/>
    <n v="42"/>
    <n v="42"/>
  </r>
  <r>
    <n v="26298"/>
    <s v="F"/>
    <s v="Female"/>
    <n v="50000"/>
    <s v="50000"/>
    <n v="4187"/>
    <x v="389"/>
    <x v="5"/>
    <x v="1"/>
    <n v="1276"/>
    <n v="2911"/>
    <n v="69.524719369476955"/>
    <s v="M"/>
    <s v="Married"/>
    <s v="Bachelors"/>
    <s v="Bachelors"/>
    <s v="Skilled Manual"/>
    <s v="2-5 Miles"/>
    <x v="2"/>
    <x v="0"/>
    <n v="34"/>
    <n v="34"/>
  </r>
  <r>
    <n v="25419"/>
    <s v="M"/>
    <s v="Male"/>
    <n v="50000"/>
    <s v="50000"/>
    <n v="5040"/>
    <x v="521"/>
    <x v="5"/>
    <x v="0"/>
    <n v="1427"/>
    <n v="3613"/>
    <n v="71.686507936507937"/>
    <s v="S"/>
    <s v="Single"/>
    <s v="Bachelors"/>
    <s v="Bachelors"/>
    <s v="Skilled Manual"/>
    <s v="0-1 Miles"/>
    <x v="2"/>
    <x v="4"/>
    <n v="38"/>
    <n v="38"/>
  </r>
  <r>
    <n v="13343"/>
    <s v="F"/>
    <s v="Female"/>
    <n v="90000"/>
    <s v="90000"/>
    <n v="4587"/>
    <x v="471"/>
    <x v="4"/>
    <x v="1"/>
    <n v="875"/>
    <n v="3712"/>
    <n v="80.924351427948551"/>
    <s v="M"/>
    <s v="Married"/>
    <s v="Bachelors"/>
    <s v="Bachelors"/>
    <s v="Management"/>
    <s v="1-2 Miles"/>
    <x v="2"/>
    <x v="0"/>
    <n v="63"/>
    <n v="63"/>
  </r>
  <r>
    <n v="11303"/>
    <s v="F"/>
    <s v="Female"/>
    <n v="90000"/>
    <s v="90000"/>
    <n v="5483"/>
    <x v="522"/>
    <x v="9"/>
    <x v="1"/>
    <n v="1449"/>
    <n v="4034"/>
    <n v="73.572861572132041"/>
    <s v="S"/>
    <s v="Single"/>
    <s v="High School"/>
    <s v="High School"/>
    <s v="Professional"/>
    <s v="1-2 Miles"/>
    <x v="2"/>
    <x v="2"/>
    <n v="45"/>
    <n v="45"/>
  </r>
  <r>
    <n v="21693"/>
    <s v="F"/>
    <s v="Female"/>
    <n v="60000"/>
    <s v="60000"/>
    <n v="4423"/>
    <x v="362"/>
    <x v="7"/>
    <x v="1"/>
    <n v="1642"/>
    <n v="2781"/>
    <n v="62.875876102193082"/>
    <s v="S"/>
    <s v="Single"/>
    <s v="Graduate Degree"/>
    <s v="Graduate Degree"/>
    <s v="Skilled Manual"/>
    <s v="0-1 Miles"/>
    <x v="2"/>
    <x v="5"/>
    <n v="40"/>
    <n v="40"/>
  </r>
  <r>
    <n v="28056"/>
    <s v="M"/>
    <s v="Male"/>
    <n v="70000"/>
    <s v="70000"/>
    <n v="4292"/>
    <x v="423"/>
    <x v="1"/>
    <x v="0"/>
    <n v="1198"/>
    <n v="3094"/>
    <n v="72.087604846225545"/>
    <s v="M"/>
    <s v="Married"/>
    <s v="Partial High School"/>
    <s v="Partial High School"/>
    <s v="Skilled Manual"/>
    <s v="10+ Miles"/>
    <x v="2"/>
    <x v="1"/>
    <n v="53"/>
    <n v="53"/>
  </r>
  <r>
    <n v="11788"/>
    <s v="F"/>
    <s v="Female"/>
    <n v="70000"/>
    <s v="70000"/>
    <n v="4525"/>
    <x v="65"/>
    <x v="9"/>
    <x v="1"/>
    <n v="1999"/>
    <n v="2526"/>
    <n v="55.823204419889507"/>
    <s v="S"/>
    <s v="Single"/>
    <s v="Graduate Degree"/>
    <s v="Graduate Degree"/>
    <s v="Professional"/>
    <s v="2-5 Miles"/>
    <x v="2"/>
    <x v="0"/>
    <n v="34"/>
    <n v="34"/>
  </r>
  <r>
    <n v="22296"/>
    <s v="M"/>
    <s v="Male"/>
    <n v="70000"/>
    <s v="70000"/>
    <n v="3350"/>
    <x v="523"/>
    <x v="4"/>
    <x v="0"/>
    <n v="1937"/>
    <n v="1413"/>
    <n v="42.179104477611936"/>
    <s v="M"/>
    <s v="Married"/>
    <s v="Bachelors"/>
    <s v="Bachelors"/>
    <s v="Professional"/>
    <s v="0-1 Miles"/>
    <x v="2"/>
    <x v="4"/>
    <n v="38"/>
    <n v="38"/>
  </r>
  <r>
    <n v="15319"/>
    <s v="F"/>
    <s v="Female"/>
    <n v="70000"/>
    <s v="70000"/>
    <n v="3407"/>
    <x v="524"/>
    <x v="5"/>
    <x v="0"/>
    <n v="2090"/>
    <n v="1317"/>
    <n v="38.655708834751984"/>
    <s v="M"/>
    <s v="Married"/>
    <s v="Bachelors"/>
    <s v="Bachelors"/>
    <s v="Management"/>
    <s v="1-2 Miles"/>
    <x v="2"/>
    <x v="5"/>
    <n v="59"/>
    <n v="59"/>
  </r>
  <r>
    <n v="17654"/>
    <s v="F"/>
    <s v="Female"/>
    <n v="40000"/>
    <s v="40000"/>
    <n v="5429"/>
    <x v="525"/>
    <x v="2"/>
    <x v="0"/>
    <n v="1145"/>
    <n v="4284"/>
    <n v="78.909559771596989"/>
    <s v="S"/>
    <s v="Single"/>
    <s v="Partial College"/>
    <s v="Partial College"/>
    <s v="Clerical"/>
    <s v="1-2 Miles"/>
    <x v="2"/>
    <x v="4"/>
    <n v="30"/>
    <n v="30"/>
  </r>
  <r>
    <n v="14662"/>
    <s v="M"/>
    <s v="Male"/>
    <n v="60000"/>
    <s v="60000"/>
    <n v="5071"/>
    <x v="526"/>
    <x v="6"/>
    <x v="1"/>
    <n v="804"/>
    <n v="4267"/>
    <n v="84.145139025833174"/>
    <s v="M"/>
    <s v="Married"/>
    <s v="Bachelors"/>
    <s v="Bachelors"/>
    <s v="Professional"/>
    <s v="0-1 Miles"/>
    <x v="2"/>
    <x v="5"/>
    <n v="48"/>
    <n v="48"/>
  </r>
  <r>
    <n v="17541"/>
    <s v="F"/>
    <s v="Female"/>
    <n v="40000"/>
    <s v="40000"/>
    <n v="4261"/>
    <x v="438"/>
    <x v="6"/>
    <x v="0"/>
    <n v="1455"/>
    <n v="2806"/>
    <n v="65.853086130016422"/>
    <s v="M"/>
    <s v="Married"/>
    <s v="High School"/>
    <s v="High School"/>
    <s v="Skilled Manual"/>
    <s v="2-5 Miles"/>
    <x v="2"/>
    <x v="2"/>
    <n v="43"/>
    <n v="43"/>
  </r>
  <r>
    <n v="13886"/>
    <s v="F"/>
    <s v="Female"/>
    <n v="70000"/>
    <s v="70000"/>
    <n v="5370"/>
    <x v="278"/>
    <x v="5"/>
    <x v="1"/>
    <n v="1580"/>
    <n v="3790"/>
    <n v="70.577281191806335"/>
    <s v="M"/>
    <s v="Married"/>
    <s v="Graduate Degree"/>
    <s v="Graduate Degree"/>
    <s v="Professional"/>
    <s v="2-5 Miles"/>
    <x v="2"/>
    <x v="4"/>
    <n v="35"/>
    <n v="35"/>
  </r>
  <r>
    <n v="13073"/>
    <s v="F"/>
    <s v="Female"/>
    <n v="60000"/>
    <s v="60000"/>
    <n v="4261"/>
    <x v="351"/>
    <x v="9"/>
    <x v="1"/>
    <n v="1670"/>
    <n v="2591"/>
    <n v="60.807322224829853"/>
    <s v="M"/>
    <s v="Married"/>
    <s v="Partial College"/>
    <s v="Partial College"/>
    <s v="Professional"/>
    <s v="5-10 Miles"/>
    <x v="2"/>
    <x v="3"/>
    <n v="30"/>
    <n v="30"/>
  </r>
  <r>
    <n v="21940"/>
    <s v="M"/>
    <s v="Male"/>
    <n v="90000"/>
    <s v="90000"/>
    <n v="5430"/>
    <x v="182"/>
    <x v="6"/>
    <x v="0"/>
    <n v="829"/>
    <n v="4601"/>
    <n v="84.732965009208101"/>
    <s v="M"/>
    <s v="Married"/>
    <s v="Graduate Degree"/>
    <s v="Graduate Degree"/>
    <s v="Professional"/>
    <s v="0-1 Miles"/>
    <x v="2"/>
    <x v="5"/>
    <n v="47"/>
    <n v="47"/>
  </r>
  <r>
    <n v="20196"/>
    <s v="M"/>
    <s v="Male"/>
    <n v="60000"/>
    <s v="60000"/>
    <n v="4193"/>
    <x v="212"/>
    <x v="7"/>
    <x v="1"/>
    <n v="1454"/>
    <n v="2739"/>
    <n v="65.323157643691871"/>
    <s v="M"/>
    <s v="Married"/>
    <s v="Partial College"/>
    <s v="Partial College"/>
    <s v="Skilled Manual"/>
    <s v="2-5 Miles"/>
    <x v="2"/>
    <x v="1"/>
    <n v="45"/>
    <n v="45"/>
  </r>
  <r>
    <n v="23491"/>
    <s v="M"/>
    <s v="Male"/>
    <n v="100000"/>
    <s v="100000"/>
    <n v="5004"/>
    <x v="370"/>
    <x v="7"/>
    <x v="1"/>
    <n v="1017"/>
    <n v="3987"/>
    <n v="79.676258992805757"/>
    <s v="S"/>
    <s v="Single"/>
    <s v="Partial College"/>
    <s v="Partial College"/>
    <s v="Professional"/>
    <s v="1-2 Miles"/>
    <x v="2"/>
    <x v="0"/>
    <n v="45"/>
    <n v="45"/>
  </r>
  <r>
    <n v="16651"/>
    <s v="F"/>
    <s v="Female"/>
    <n v="120000"/>
    <s v="120000"/>
    <n v="3528"/>
    <x v="169"/>
    <x v="0"/>
    <x v="1"/>
    <n v="1556"/>
    <n v="1972"/>
    <n v="55.895691609977327"/>
    <s v="M"/>
    <s v="Married"/>
    <s v="Bachelors"/>
    <s v="Bachelors"/>
    <s v="Management"/>
    <s v="5-10 Miles"/>
    <x v="2"/>
    <x v="2"/>
    <n v="62"/>
    <n v="62"/>
  </r>
  <r>
    <n v="16813"/>
    <s v="M"/>
    <s v="Male"/>
    <n v="60000"/>
    <s v="60000"/>
    <n v="5241"/>
    <x v="254"/>
    <x v="1"/>
    <x v="1"/>
    <n v="828"/>
    <n v="4413"/>
    <n v="84.201488265598172"/>
    <s v="M"/>
    <s v="Married"/>
    <s v="Partial College"/>
    <s v="Partial College"/>
    <s v="Professional"/>
    <s v="10+ Miles"/>
    <x v="2"/>
    <x v="0"/>
    <n v="55"/>
    <n v="55"/>
  </r>
  <r>
    <n v="16007"/>
    <s v="F"/>
    <s v="Female"/>
    <n v="90000"/>
    <s v="90000"/>
    <n v="4065"/>
    <x v="428"/>
    <x v="6"/>
    <x v="1"/>
    <n v="1204"/>
    <n v="2861"/>
    <n v="70.38130381303813"/>
    <s v="M"/>
    <s v="Married"/>
    <s v="Bachelors"/>
    <s v="Bachelors"/>
    <s v="Management"/>
    <s v="1-2 Miles"/>
    <x v="2"/>
    <x v="0"/>
    <n v="66"/>
    <n v="66"/>
  </r>
  <r>
    <n v="27434"/>
    <s v="M"/>
    <s v="Male"/>
    <n v="70000"/>
    <s v="70000"/>
    <n v="4982"/>
    <x v="356"/>
    <x v="8"/>
    <x v="1"/>
    <n v="1687"/>
    <n v="3295"/>
    <n v="66.138097149739068"/>
    <s v="S"/>
    <s v="Single"/>
    <s v="Partial College"/>
    <s v="Partial College"/>
    <s v="Professional"/>
    <s v="10+ Miles"/>
    <x v="2"/>
    <x v="5"/>
    <n v="56"/>
    <n v="56"/>
  </r>
  <r>
    <n v="27756"/>
    <s v="F"/>
    <s v="Female"/>
    <n v="50000"/>
    <s v="50000"/>
    <n v="3768"/>
    <x v="272"/>
    <x v="1"/>
    <x v="0"/>
    <n v="1426"/>
    <n v="2342"/>
    <n v="62.154989384288747"/>
    <s v="S"/>
    <s v="Single"/>
    <s v="Bachelors"/>
    <s v="Bachelors"/>
    <s v="Skilled Manual"/>
    <s v="0-1 Miles"/>
    <x v="2"/>
    <x v="2"/>
    <n v="40"/>
    <n v="40"/>
  </r>
  <r>
    <n v="23818"/>
    <s v="F"/>
    <s v="Female"/>
    <n v="50000"/>
    <s v="50000"/>
    <n v="3680"/>
    <x v="367"/>
    <x v="0"/>
    <x v="0"/>
    <n v="1102"/>
    <n v="2578"/>
    <n v="70.054347826086953"/>
    <s v="M"/>
    <s v="Married"/>
    <s v="Graduate Degree"/>
    <s v="Graduate Degree"/>
    <s v="Skilled Manual"/>
    <s v="1-2 Miles"/>
    <x v="2"/>
    <x v="4"/>
    <n v="33"/>
    <n v="33"/>
  </r>
  <r>
    <n v="19012"/>
    <s v="M"/>
    <s v="Male"/>
    <n v="80000"/>
    <s v="80000"/>
    <n v="3765"/>
    <x v="527"/>
    <x v="8"/>
    <x v="0"/>
    <n v="1053"/>
    <n v="2712"/>
    <n v="72.031872509960166"/>
    <s v="M"/>
    <s v="Married"/>
    <s v="Bachelors"/>
    <s v="Bachelors"/>
    <s v="Management"/>
    <s v="1-2 Miles"/>
    <x v="2"/>
    <x v="0"/>
    <n v="56"/>
    <n v="56"/>
  </r>
  <r>
    <n v="18329"/>
    <s v="M"/>
    <s v="Male"/>
    <n v="30000"/>
    <s v="30000"/>
    <n v="3338"/>
    <x v="528"/>
    <x v="3"/>
    <x v="0"/>
    <n v="833"/>
    <n v="2505"/>
    <n v="75.044937088076693"/>
    <s v="S"/>
    <s v="Single"/>
    <s v="Partial High School"/>
    <s v="Partial High School"/>
    <s v="Clerical"/>
    <s v="5-10 Miles"/>
    <x v="2"/>
    <x v="0"/>
    <n v="27"/>
    <n v="27"/>
  </r>
  <r>
    <n v="29037"/>
    <s v="M"/>
    <s v="Male"/>
    <n v="60000"/>
    <s v="60000"/>
    <n v="4638"/>
    <x v="348"/>
    <x v="0"/>
    <x v="0"/>
    <n v="1139"/>
    <n v="3499"/>
    <n v="75.442000862440707"/>
    <s v="M"/>
    <s v="Married"/>
    <s v="Graduate Degree"/>
    <s v="Graduate Degree"/>
    <s v="Professional"/>
    <s v="0-1 Miles"/>
    <x v="2"/>
    <x v="2"/>
    <n v="39"/>
    <n v="39"/>
  </r>
  <r>
    <n v="26576"/>
    <s v="F"/>
    <s v="Female"/>
    <n v="60000"/>
    <s v="60000"/>
    <n v="4478"/>
    <x v="92"/>
    <x v="0"/>
    <x v="0"/>
    <n v="1786"/>
    <n v="2692"/>
    <n v="60.11612326931666"/>
    <s v="M"/>
    <s v="Married"/>
    <s v="Partial College"/>
    <s v="Partial College"/>
    <s v="Skilled Manual"/>
    <s v="5-10 Miles"/>
    <x v="2"/>
    <x v="5"/>
    <n v="31"/>
    <n v="31"/>
  </r>
  <r>
    <n v="12192"/>
    <s v="F"/>
    <s v="Female"/>
    <n v="60000"/>
    <s v="60000"/>
    <n v="5319"/>
    <x v="363"/>
    <x v="2"/>
    <x v="0"/>
    <n v="1166"/>
    <n v="4153"/>
    <n v="78.078586200413611"/>
    <s v="S"/>
    <s v="Single"/>
    <s v="Partial High School"/>
    <s v="Partial High School"/>
    <s v="Skilled Manual"/>
    <s v="1-2 Miles"/>
    <x v="2"/>
    <x v="1"/>
    <n v="51"/>
    <n v="51"/>
  </r>
  <r>
    <n v="14887"/>
    <s v="F"/>
    <s v="Female"/>
    <n v="30000"/>
    <s v="30000"/>
    <n v="5189"/>
    <x v="273"/>
    <x v="2"/>
    <x v="0"/>
    <n v="1452"/>
    <n v="3737"/>
    <n v="72.017729813066097"/>
    <s v="M"/>
    <s v="Married"/>
    <s v="High School"/>
    <s v="High School"/>
    <s v="Clerical"/>
    <s v="5-10 Miles"/>
    <x v="2"/>
    <x v="0"/>
    <n v="52"/>
    <n v="52"/>
  </r>
  <r>
    <n v="11734"/>
    <s v="M"/>
    <s v="Male"/>
    <n v="60000"/>
    <s v="60000"/>
    <n v="4562"/>
    <x v="204"/>
    <x v="4"/>
    <x v="1"/>
    <n v="882"/>
    <n v="3680"/>
    <n v="80.666374397194218"/>
    <s v="M"/>
    <s v="Married"/>
    <s v="Partial College"/>
    <s v="Partial College"/>
    <s v="Skilled Manual"/>
    <s v="0-1 Miles"/>
    <x v="2"/>
    <x v="4"/>
    <n v="47"/>
    <n v="47"/>
  </r>
  <r>
    <n v="17462"/>
    <s v="M"/>
    <s v="Male"/>
    <n v="70000"/>
    <s v="70000"/>
    <n v="4843"/>
    <x v="70"/>
    <x v="3"/>
    <x v="0"/>
    <n v="1442"/>
    <n v="3401"/>
    <n v="70.225067107164989"/>
    <s v="M"/>
    <s v="Married"/>
    <s v="Graduate Degree"/>
    <s v="Graduate Degree"/>
    <s v="Management"/>
    <s v="5-10 Miles"/>
    <x v="2"/>
    <x v="5"/>
    <n v="53"/>
    <n v="53"/>
  </r>
  <r>
    <n v="20659"/>
    <s v="M"/>
    <s v="Male"/>
    <n v="70000"/>
    <s v="70000"/>
    <n v="3735"/>
    <x v="5"/>
    <x v="8"/>
    <x v="1"/>
    <n v="1132"/>
    <n v="2603"/>
    <n v="69.692101740294504"/>
    <s v="M"/>
    <s v="Married"/>
    <s v="Graduate Degree"/>
    <s v="Graduate Degree"/>
    <s v="Professional"/>
    <s v="0-1 Miles"/>
    <x v="2"/>
    <x v="1"/>
    <n v="35"/>
    <n v="35"/>
  </r>
  <r>
    <n v="28004"/>
    <s v="F"/>
    <s v="Female"/>
    <n v="60000"/>
    <s v="60000"/>
    <n v="3648"/>
    <x v="313"/>
    <x v="8"/>
    <x v="0"/>
    <n v="1357"/>
    <n v="2291"/>
    <n v="62.801535087719294"/>
    <s v="M"/>
    <s v="Married"/>
    <s v="Bachelors_x000c_"/>
    <s v="Bachelors"/>
    <s v="Management"/>
    <s v="10+ Miles"/>
    <x v="2"/>
    <x v="0"/>
    <n v="66"/>
    <n v="66"/>
  </r>
  <r>
    <n v="19741"/>
    <s v="F"/>
    <s v="Female"/>
    <n v="80000"/>
    <s v="80000"/>
    <n v="5018"/>
    <x v="425"/>
    <x v="2"/>
    <x v="0"/>
    <n v="1066"/>
    <n v="3952"/>
    <n v="78.756476683937819"/>
    <s v="S"/>
    <s v="Single"/>
    <s v="Graduate Degree"/>
    <s v="Graduate Degree"/>
    <s v="Management"/>
    <s v="5-10 Miles"/>
    <x v="2"/>
    <x v="4"/>
    <n v="65"/>
    <n v="65"/>
  </r>
  <r>
    <n v="17450"/>
    <s v="M"/>
    <s v="Male"/>
    <n v="80000"/>
    <s v="80000"/>
    <n v="3632"/>
    <x v="529"/>
    <x v="2"/>
    <x v="1"/>
    <n v="1653"/>
    <n v="1979"/>
    <n v="54.487885462555063"/>
    <s v="M"/>
    <s v="Married"/>
    <s v="Partial College"/>
    <s v="Partial College"/>
    <s v="Professional"/>
    <s v="5-10 Miles"/>
    <x v="2"/>
    <x v="0"/>
    <n v="45"/>
    <n v="45"/>
  </r>
  <r>
    <n v="17337"/>
    <s v="M"/>
    <s v="Male"/>
    <n v="40000"/>
    <s v="40000"/>
    <n v="3605"/>
    <x v="398"/>
    <x v="2"/>
    <x v="0"/>
    <n v="1963"/>
    <n v="1642"/>
    <n v="45.54785020804438"/>
    <s v="S"/>
    <s v="Single"/>
    <s v="High School"/>
    <s v="High School"/>
    <s v="Skilled Manual"/>
    <s v="5-10 Miles"/>
    <x v="2"/>
    <x v="2"/>
    <n v="31"/>
    <n v="31"/>
  </r>
  <r>
    <n v="18594"/>
    <s v="F"/>
    <s v="Female"/>
    <n v="80000"/>
    <s v="80000"/>
    <n v="3475"/>
    <x v="384"/>
    <x v="6"/>
    <x v="0"/>
    <n v="805"/>
    <n v="2670"/>
    <n v="76.834532374100718"/>
    <s v="S"/>
    <s v="Single"/>
    <s v="Bachelors"/>
    <s v="Bachelors"/>
    <s v="Skilled Manual"/>
    <s v="10+ Miles"/>
    <x v="2"/>
    <x v="5"/>
    <n v="40"/>
    <n v="40"/>
  </r>
  <r>
    <n v="15982"/>
    <s v="M"/>
    <s v="Male"/>
    <n v="110000"/>
    <s v="110000"/>
    <n v="4058"/>
    <x v="446"/>
    <x v="3"/>
    <x v="1"/>
    <n v="905"/>
    <n v="3153"/>
    <n v="77.698373583045836"/>
    <s v="M"/>
    <s v="Married"/>
    <s v="Partial College"/>
    <s v="Partial College"/>
    <s v="Professional"/>
    <s v="2-5 Miles"/>
    <x v="2"/>
    <x v="1"/>
    <n v="46"/>
    <n v="46"/>
  </r>
  <r>
    <n v="28625"/>
    <s v="M"/>
    <s v="Male"/>
    <n v="40000"/>
    <s v="40000"/>
    <n v="3556"/>
    <x v="384"/>
    <x v="0"/>
    <x v="1"/>
    <n v="1093"/>
    <n v="2463"/>
    <n v="69.263217097862778"/>
    <s v="S"/>
    <s v="Single"/>
    <s v="Partial College"/>
    <s v="Partial College"/>
    <s v="Clerical"/>
    <s v="1-2 Miles"/>
    <x v="2"/>
    <x v="0"/>
    <n v="47"/>
    <n v="47"/>
  </r>
  <r>
    <n v="11269"/>
    <s v="M"/>
    <s v="Male"/>
    <n v="130000"/>
    <s v="130000"/>
    <n v="4861"/>
    <x v="467"/>
    <x v="3"/>
    <x v="0"/>
    <n v="1723"/>
    <n v="3138"/>
    <n v="64.554618391277515"/>
    <s v="M"/>
    <s v="Married"/>
    <s v="Graduate Degree"/>
    <s v="Graduate Degree"/>
    <s v="Management"/>
    <s v="0-1 Miles"/>
    <x v="2"/>
    <x v="4"/>
    <n v="41"/>
    <n v="41"/>
  </r>
  <r>
    <n v="25148"/>
    <s v="M"/>
    <s v="Male"/>
    <n v="60000"/>
    <s v="60000"/>
    <n v="4164"/>
    <x v="328"/>
    <x v="3"/>
    <x v="0"/>
    <n v="954"/>
    <n v="3210"/>
    <n v="77.089337175792508"/>
    <s v="M"/>
    <s v="Married"/>
    <s v="High School"/>
    <s v="High School"/>
    <s v="Professional"/>
    <s v="1-2 Miles"/>
    <x v="2"/>
    <x v="5"/>
    <n v="48"/>
    <n v="48"/>
  </r>
  <r>
    <n v="13920"/>
    <s v="F"/>
    <s v="Female"/>
    <n v="50000"/>
    <s v="50000"/>
    <n v="3792"/>
    <x v="349"/>
    <x v="2"/>
    <x v="0"/>
    <n v="1573"/>
    <n v="2219"/>
    <n v="58.517932489451475"/>
    <s v="S"/>
    <s v="Single"/>
    <s v="Bachelors"/>
    <s v="Bachelors"/>
    <s v="Skilled Manual"/>
    <s v="0-1 Miles"/>
    <x v="2"/>
    <x v="4"/>
    <n v="42"/>
    <n v="42"/>
  </r>
  <r>
    <n v="23704"/>
    <s v="M"/>
    <s v="Male"/>
    <n v="40000"/>
    <s v="40000"/>
    <n v="4838"/>
    <x v="277"/>
    <x v="5"/>
    <x v="0"/>
    <n v="914"/>
    <n v="3924"/>
    <n v="81.107895824720956"/>
    <s v="S"/>
    <s v="Single"/>
    <s v="High School"/>
    <s v="High School"/>
    <s v="Professional"/>
    <s v="10+ Miles"/>
    <x v="2"/>
    <x v="5"/>
    <n v="60"/>
    <n v="60"/>
  </r>
  <r>
    <n v="28972"/>
    <s v="F"/>
    <s v="Female"/>
    <n v="60000"/>
    <s v="60000"/>
    <n v="5158"/>
    <x v="478"/>
    <x v="9"/>
    <x v="0"/>
    <n v="1780"/>
    <n v="3378"/>
    <n v="65.490500193873586"/>
    <s v="S"/>
    <s v="Single"/>
    <s v="Graduate Degree"/>
    <s v="Graduate Degree"/>
    <s v="Management"/>
    <s v="10+ Miles"/>
    <x v="2"/>
    <x v="2"/>
    <n v="66"/>
    <n v="66"/>
  </r>
  <r>
    <n v="22730"/>
    <s v="M"/>
    <s v="Male"/>
    <n v="70000"/>
    <s v="70000"/>
    <n v="5327"/>
    <x v="70"/>
    <x v="4"/>
    <x v="0"/>
    <n v="1871"/>
    <n v="3456"/>
    <n v="64.877041486765535"/>
    <s v="M"/>
    <s v="Married"/>
    <s v="Bachelors"/>
    <s v="Bachelors"/>
    <s v="Management"/>
    <s v="10+ Miles"/>
    <x v="2"/>
    <x v="4"/>
    <n v="63"/>
    <n v="63"/>
  </r>
  <r>
    <n v="29134"/>
    <s v="M"/>
    <s v="Male"/>
    <n v="60000"/>
    <s v="60000"/>
    <n v="4805"/>
    <x v="156"/>
    <x v="6"/>
    <x v="0"/>
    <n v="880"/>
    <n v="3925"/>
    <n v="81.685744016649323"/>
    <s v="M"/>
    <s v="Married"/>
    <s v="Bachelors"/>
    <s v="Bachelors"/>
    <s v="Skilled Manual"/>
    <s v="10+ Miles"/>
    <x v="2"/>
    <x v="3"/>
    <n v="42"/>
    <n v="42"/>
  </r>
  <r>
    <n v="14332"/>
    <s v="F"/>
    <s v="Female"/>
    <n v="30000"/>
    <s v="30000"/>
    <n v="4489"/>
    <x v="92"/>
    <x v="0"/>
    <x v="0"/>
    <n v="1960"/>
    <n v="2529"/>
    <n v="56.337714413009579"/>
    <s v="S"/>
    <s v="Single"/>
    <s v="High School"/>
    <s v="High School"/>
    <s v="Skilled Manual"/>
    <s v="5-10 Miles"/>
    <x v="2"/>
    <x v="5"/>
    <n v="26"/>
    <n v="26"/>
  </r>
  <r>
    <n v="19117"/>
    <s v="F"/>
    <s v="Female"/>
    <n v="60000"/>
    <s v="60000"/>
    <n v="3510"/>
    <x v="414"/>
    <x v="0"/>
    <x v="1"/>
    <n v="1882"/>
    <n v="1628"/>
    <n v="46.381766381766383"/>
    <s v="S"/>
    <s v="Single"/>
    <s v="Graduate Degree"/>
    <s v="Graduate Degree"/>
    <s v="Professional"/>
    <s v="2-5 Miles"/>
    <x v="2"/>
    <x v="1"/>
    <n v="36"/>
    <n v="36"/>
  </r>
  <r>
    <n v="22864"/>
    <s v="M"/>
    <s v="Male"/>
    <n v="90000"/>
    <s v="90000"/>
    <n v="3308"/>
    <x v="215"/>
    <x v="9"/>
    <x v="1"/>
    <n v="1513"/>
    <n v="1795"/>
    <n v="54.262394195888753"/>
    <s v="M"/>
    <s v="Married"/>
    <s v="Partial College"/>
    <s v="Partial College"/>
    <s v="Professional"/>
    <s v="5-10 Miles"/>
    <x v="2"/>
    <x v="0"/>
    <n v="49"/>
    <n v="49"/>
  </r>
  <r>
    <n v="11292"/>
    <s v="M"/>
    <s v="Male"/>
    <n v="150000"/>
    <s v="150000"/>
    <n v="3389"/>
    <x v="357"/>
    <x v="3"/>
    <x v="1"/>
    <n v="1878"/>
    <n v="1511"/>
    <n v="44.585423428740043"/>
    <s v="S"/>
    <s v="Single"/>
    <s v="Partial College"/>
    <s v="Partial College"/>
    <s v="Professional"/>
    <s v="0-1 Miles"/>
    <x v="2"/>
    <x v="2"/>
    <n v="44"/>
    <n v="44"/>
  </r>
  <r>
    <n v="13466"/>
    <s v="M"/>
    <s v="Male"/>
    <n v="80000"/>
    <s v="80000"/>
    <n v="4327"/>
    <x v="377"/>
    <x v="8"/>
    <x v="0"/>
    <n v="1962"/>
    <n v="2365"/>
    <n v="54.656806101224866"/>
    <s v="M"/>
    <s v="Married"/>
    <s v="Partial College"/>
    <s v="Partial College"/>
    <s v="Professional"/>
    <s v="1-2 Miles"/>
    <x v="2"/>
    <x v="0"/>
    <n v="46"/>
    <n v="46"/>
  </r>
  <r>
    <n v="23731"/>
    <s v="M"/>
    <s v="Male"/>
    <n v="60000"/>
    <s v="60000"/>
    <n v="4997"/>
    <x v="530"/>
    <x v="2"/>
    <x v="0"/>
    <n v="1536"/>
    <n v="3461"/>
    <n v="69.261556934160495"/>
    <s v="M"/>
    <s v="Married"/>
    <s v="High School"/>
    <s v="High School"/>
    <s v="Professional"/>
    <s v="2-5 Miles"/>
    <x v="2"/>
    <x v="0"/>
    <n v="54"/>
    <n v="54"/>
  </r>
  <r>
    <n v="28672"/>
    <s v="M"/>
    <s v="Male"/>
    <n v="70000"/>
    <s v="70000"/>
    <n v="4127"/>
    <x v="531"/>
    <x v="2"/>
    <x v="0"/>
    <n v="1989"/>
    <n v="2138"/>
    <n v="51.805185364671679"/>
    <s v="S"/>
    <s v="Single"/>
    <s v="Graduate Degree"/>
    <s v="Graduate Degree"/>
    <s v="Professional"/>
    <s v="2-5 Miles"/>
    <x v="2"/>
    <x v="5"/>
    <n v="35"/>
    <n v="35"/>
  </r>
  <r>
    <n v="11809"/>
    <s v="M"/>
    <s v="Male"/>
    <n v="60000"/>
    <s v="60000"/>
    <n v="3664"/>
    <x v="434"/>
    <x v="5"/>
    <x v="0"/>
    <n v="1207"/>
    <n v="2457"/>
    <n v="67.057860262008731"/>
    <s v="M"/>
    <s v="Married"/>
    <s v="Bachelors"/>
    <s v="Bachelors"/>
    <s v="Skilled Manual"/>
    <s v="0-1 Miles"/>
    <x v="2"/>
    <x v="2"/>
    <n v="38"/>
    <n v="38"/>
  </r>
  <r>
    <n v="19664"/>
    <s v="M"/>
    <s v="Male"/>
    <n v="100000"/>
    <s v="100000"/>
    <n v="5148"/>
    <x v="76"/>
    <x v="3"/>
    <x v="0"/>
    <n v="1712"/>
    <n v="3436"/>
    <n v="66.744366744366744"/>
    <s v="S"/>
    <s v="Single"/>
    <s v="Bachelors"/>
    <s v="Bachelors"/>
    <s v="Management"/>
    <s v="1-2 Miles"/>
    <x v="2"/>
    <x v="4"/>
    <n v="38"/>
    <n v="38"/>
  </r>
  <r>
    <n v="12121"/>
    <s v="M"/>
    <s v="Male"/>
    <n v="60000"/>
    <s v="60000"/>
    <n v="4198"/>
    <x v="291"/>
    <x v="1"/>
    <x v="0"/>
    <n v="1143"/>
    <n v="3055"/>
    <n v="72.772748928060977"/>
    <s v="S"/>
    <s v="Single"/>
    <s v="High School"/>
    <s v="High School"/>
    <s v="Professional"/>
    <s v="10+ Miles"/>
    <x v="2"/>
    <x v="0"/>
    <n v="53"/>
    <n v="53"/>
  </r>
  <r>
    <n v="13507"/>
    <s v="F"/>
    <s v="Female"/>
    <n v="10000"/>
    <s v="10000"/>
    <n v="4495"/>
    <x v="129"/>
    <x v="4"/>
    <x v="1"/>
    <n v="1696"/>
    <n v="2799"/>
    <n v="62.269187986651829"/>
    <s v="M"/>
    <s v="Married"/>
    <s v="Partial College"/>
    <s v="Partial College"/>
    <s v="Manual"/>
    <s v="1-2 Miles"/>
    <x v="0"/>
    <x v="0"/>
    <n v="50"/>
    <n v="50"/>
  </r>
  <r>
    <n v="19280"/>
    <s v="M"/>
    <s v="Male"/>
    <n v="120000"/>
    <s v="120000"/>
    <n v="5482"/>
    <x v="253"/>
    <x v="5"/>
    <x v="1"/>
    <n v="1378"/>
    <n v="4104"/>
    <n v="74.863188617292963"/>
    <s v="M"/>
    <s v="Married"/>
    <s v="Partial College"/>
    <s v="Partial College"/>
    <s v="Manual"/>
    <s v="0-1 Miles"/>
    <x v="0"/>
    <x v="2"/>
    <n v="40"/>
    <n v="40"/>
  </r>
  <r>
    <n v="22173"/>
    <s v="F"/>
    <s v="Female"/>
    <n v="30000"/>
    <s v="30000"/>
    <n v="4997"/>
    <x v="506"/>
    <x v="2"/>
    <x v="1"/>
    <n v="1367"/>
    <n v="3630"/>
    <n v="72.643586151691025"/>
    <s v="M"/>
    <s v="Married"/>
    <s v="High School"/>
    <s v="High School"/>
    <s v="Skilled Manual"/>
    <s v="1-2 Miles"/>
    <x v="1"/>
    <x v="5"/>
    <n v="54"/>
    <n v="54"/>
  </r>
  <r>
    <n v="12697"/>
    <s v="F"/>
    <s v="Female"/>
    <n v="90000"/>
    <s v="90000"/>
    <n v="4414"/>
    <x v="532"/>
    <x v="9"/>
    <x v="1"/>
    <n v="2066"/>
    <n v="2348"/>
    <n v="53.194381513366565"/>
    <s v="S"/>
    <s v="Single"/>
    <s v="Bachelors"/>
    <s v="Bachelors"/>
    <s v="Professional"/>
    <s v="10+ Miles"/>
    <x v="1"/>
    <x v="1"/>
    <n v="36"/>
    <n v="36"/>
  </r>
  <r>
    <n v="11434"/>
    <s v="M"/>
    <s v="Male"/>
    <n v="170000"/>
    <s v="170000"/>
    <n v="4338"/>
    <x v="470"/>
    <x v="5"/>
    <x v="1"/>
    <n v="1158"/>
    <n v="3180"/>
    <n v="73.305670816044255"/>
    <s v="M"/>
    <s v="Married"/>
    <s v="Partial College"/>
    <s v="Partial College"/>
    <s v="Professional"/>
    <s v="0-1 Miles"/>
    <x v="0"/>
    <x v="0"/>
    <n v="55"/>
    <n v="55"/>
  </r>
  <r>
    <n v="25323"/>
    <s v="M"/>
    <s v="Male"/>
    <n v="40000"/>
    <s v="40000"/>
    <n v="4213"/>
    <x v="533"/>
    <x v="4"/>
    <x v="1"/>
    <n v="804"/>
    <n v="3409"/>
    <n v="80.916211725611191"/>
    <s v="M"/>
    <s v="Married"/>
    <s v="Partial College"/>
    <s v="Partial College"/>
    <s v="Clerical"/>
    <s v="1-2 Miles"/>
    <x v="0"/>
    <x v="4"/>
    <n v="35"/>
    <n v="35"/>
  </r>
  <r>
    <n v="23542"/>
    <s v="M"/>
    <s v="Male"/>
    <n v="60000"/>
    <s v="60000"/>
    <n v="3593"/>
    <x v="367"/>
    <x v="1"/>
    <x v="0"/>
    <n v="1930"/>
    <n v="1663"/>
    <n v="46.284441970498193"/>
    <s v="S"/>
    <s v="Single"/>
    <s v="Partial College"/>
    <s v="Partial College"/>
    <s v="Skilled Manual"/>
    <s v="0-1 Miles"/>
    <x v="1"/>
    <x v="0"/>
    <n v="45"/>
    <n v="45"/>
  </r>
  <r>
    <n v="20870"/>
    <s v="F"/>
    <s v="Female"/>
    <n v="10000"/>
    <s v="10000"/>
    <n v="4679"/>
    <x v="20"/>
    <x v="2"/>
    <x v="0"/>
    <n v="916"/>
    <n v="3763"/>
    <n v="80.42316734344945"/>
    <s v="S"/>
    <s v="Single"/>
    <s v="High School"/>
    <s v="High School"/>
    <s v="Manual"/>
    <s v="0-1 Miles"/>
    <x v="0"/>
    <x v="0"/>
    <n v="38"/>
    <n v="38"/>
  </r>
  <r>
    <n v="23316"/>
    <s v="M"/>
    <s v="Male"/>
    <n v="30000"/>
    <s v="30000"/>
    <n v="3534"/>
    <x v="373"/>
    <x v="7"/>
    <x v="0"/>
    <n v="1941"/>
    <n v="1593"/>
    <n v="45.076400679117143"/>
    <s v="S"/>
    <s v="Single"/>
    <s v="Partial College"/>
    <s v="Partial College"/>
    <s v="Clerical"/>
    <s v="1-2 Miles"/>
    <x v="1"/>
    <x v="5"/>
    <n v="59"/>
    <n v="59"/>
  </r>
  <r>
    <n v="12610"/>
    <s v="F"/>
    <s v="Female"/>
    <n v="30000"/>
    <s v="30000"/>
    <n v="4301"/>
    <x v="534"/>
    <x v="0"/>
    <x v="1"/>
    <n v="895"/>
    <n v="3406"/>
    <n v="79.190885840502219"/>
    <s v="M"/>
    <s v="Married"/>
    <s v="Bachelors"/>
    <s v="Bachelors"/>
    <s v="Clerical"/>
    <s v="0-1 Miles"/>
    <x v="0"/>
    <x v="2"/>
    <n v="47"/>
    <n v="47"/>
  </r>
  <r>
    <n v="27183"/>
    <s v="M"/>
    <s v="Male"/>
    <n v="40000"/>
    <s v="40000"/>
    <n v="3645"/>
    <x v="509"/>
    <x v="4"/>
    <x v="0"/>
    <n v="931"/>
    <n v="2714"/>
    <n v="74.458161865569267"/>
    <s v="S"/>
    <s v="Single"/>
    <s v="Partial College"/>
    <s v="Partial College"/>
    <s v="Clerical"/>
    <s v="1-2 Miles"/>
    <x v="0"/>
    <x v="4"/>
    <n v="35"/>
    <n v="35"/>
  </r>
  <r>
    <n v="25940"/>
    <s v="M"/>
    <s v="Male"/>
    <n v="20000"/>
    <s v="20000"/>
    <n v="3910"/>
    <x v="222"/>
    <x v="6"/>
    <x v="0"/>
    <n v="2065"/>
    <n v="1845"/>
    <n v="47.186700767263432"/>
    <s v="S"/>
    <s v="Single"/>
    <s v="Partial High School"/>
    <s v="Partial High School"/>
    <s v="Clerical"/>
    <s v="5-10 Miles"/>
    <x v="1"/>
    <x v="0"/>
    <n v="55"/>
    <n v="55"/>
  </r>
  <r>
    <n v="25598"/>
    <s v="F"/>
    <s v="Female"/>
    <n v="40000"/>
    <s v="40000"/>
    <n v="4270"/>
    <x v="132"/>
    <x v="8"/>
    <x v="1"/>
    <n v="980"/>
    <n v="3290"/>
    <n v="77.049180327868854"/>
    <s v="M"/>
    <s v="Married"/>
    <s v="Graduate Degree"/>
    <s v="Graduate Degree"/>
    <s v="Clerical"/>
    <s v="0-1 Miles"/>
    <x v="0"/>
    <x v="0"/>
    <n v="36"/>
    <n v="36"/>
  </r>
  <r>
    <n v="21564"/>
    <s v="F"/>
    <s v="Female"/>
    <n v="80000"/>
    <s v="80000"/>
    <n v="3356"/>
    <x v="332"/>
    <x v="2"/>
    <x v="0"/>
    <n v="809"/>
    <n v="2547"/>
    <n v="75.893921334922538"/>
    <s v="S"/>
    <s v="Single"/>
    <s v="Bachelors"/>
    <s v="Bachelors"/>
    <s v="Professional"/>
    <s v="10+ Miles"/>
    <x v="1"/>
    <x v="2"/>
    <n v="35"/>
    <n v="35"/>
  </r>
  <r>
    <n v="19193"/>
    <s v="M"/>
    <s v="Male"/>
    <n v="40000"/>
    <s v="40000"/>
    <n v="3565"/>
    <x v="63"/>
    <x v="3"/>
    <x v="0"/>
    <n v="1080"/>
    <n v="2485"/>
    <n v="69.705469845722305"/>
    <s v="S"/>
    <s v="Single"/>
    <s v="Partial College"/>
    <s v="Partial College"/>
    <s v="Clerical"/>
    <s v="1-2 Miles"/>
    <x v="0"/>
    <x v="5"/>
    <n v="35"/>
    <n v="35"/>
  </r>
  <r>
    <n v="26412"/>
    <s v="F"/>
    <s v="Female"/>
    <n v="80000"/>
    <s v="80000"/>
    <n v="4034"/>
    <x v="128"/>
    <x v="8"/>
    <x v="0"/>
    <n v="1498"/>
    <n v="2536"/>
    <n v="62.865642042637582"/>
    <s v="M"/>
    <s v="Married"/>
    <s v="High School"/>
    <s v="High School"/>
    <s v="Management"/>
    <s v="5-10 Miles"/>
    <x v="0"/>
    <x v="1"/>
    <n v="56"/>
    <n v="56"/>
  </r>
  <r>
    <n v="27184"/>
    <s v="M"/>
    <s v="Male"/>
    <n v="40000"/>
    <s v="40000"/>
    <n v="5144"/>
    <x v="72"/>
    <x v="8"/>
    <x v="0"/>
    <n v="1831"/>
    <n v="3313"/>
    <n v="64.40513219284604"/>
    <s v="S"/>
    <s v="Single"/>
    <s v="Partial College"/>
    <s v="Partial College"/>
    <s v="Clerical"/>
    <s v="0-1 Miles"/>
    <x v="0"/>
    <x v="0"/>
    <n v="34"/>
    <n v="34"/>
  </r>
  <r>
    <n v="12590"/>
    <s v="M"/>
    <s v="Male"/>
    <n v="30000"/>
    <s v="30000"/>
    <n v="3527"/>
    <x v="87"/>
    <x v="8"/>
    <x v="1"/>
    <n v="1299"/>
    <n v="2228"/>
    <n v="63.169832719024669"/>
    <s v="S"/>
    <s v="Single"/>
    <s v="Bachelors"/>
    <s v="Bachelors"/>
    <s v="Clerical"/>
    <s v="0-1 Miles"/>
    <x v="0"/>
    <x v="4"/>
    <m/>
    <n v="43.99900596421471"/>
  </r>
  <r>
    <n v="17841"/>
    <s v="M"/>
    <s v="Male"/>
    <n v="30000"/>
    <s v="30000"/>
    <n v="3671"/>
    <x v="535"/>
    <x v="8"/>
    <x v="0"/>
    <n v="1469"/>
    <n v="2202"/>
    <n v="59.983655679651328"/>
    <s v="S"/>
    <s v="Single"/>
    <s v="Partial College"/>
    <s v="Partial College"/>
    <s v="Clerical"/>
    <s v="0-1 Miles"/>
    <x v="0"/>
    <x v="5"/>
    <n v="29"/>
    <n v="29"/>
  </r>
  <r>
    <n v="18283"/>
    <s v="F"/>
    <s v="Female"/>
    <n v="100000"/>
    <s v="100000"/>
    <n v="3951"/>
    <x v="68"/>
    <x v="4"/>
    <x v="0"/>
    <n v="1811"/>
    <n v="2140"/>
    <n v="54.163502910655524"/>
    <s v="D"/>
    <s v="Divorced"/>
    <s v="Bachelors"/>
    <s v="Bachelors"/>
    <s v="Professional"/>
    <s v="5-10 Miles"/>
    <x v="1"/>
    <x v="1"/>
    <n v="40"/>
    <n v="40"/>
  </r>
  <r>
    <n v="18299"/>
    <s v="M"/>
    <s v="Male"/>
    <n v="70000"/>
    <s v="70000"/>
    <n v="4340"/>
    <x v="400"/>
    <x v="9"/>
    <x v="0"/>
    <n v="1646"/>
    <n v="2694"/>
    <n v="62.073732718894014"/>
    <s v="M"/>
    <s v="Married"/>
    <s v="Partial College"/>
    <s v="Partial College"/>
    <s v="Skilled Manual"/>
    <s v="5-10 Miles"/>
    <x v="1"/>
    <x v="0"/>
    <n v="44"/>
    <n v="44"/>
  </r>
  <r>
    <n v="16466"/>
    <s v="F"/>
    <s v="Female"/>
    <n v="20000"/>
    <s v="20000"/>
    <n v="3346"/>
    <x v="501"/>
    <x v="8"/>
    <x v="1"/>
    <n v="984"/>
    <n v="2362"/>
    <n v="70.591751344889417"/>
    <s v="S"/>
    <s v="Single"/>
    <s v="Partial High School"/>
    <s v="Partial High School"/>
    <s v="Manual"/>
    <s v="0-1 Miles"/>
    <x v="0"/>
    <x v="4"/>
    <n v="32"/>
    <n v="32"/>
  </r>
  <r>
    <n v="19273"/>
    <s v="F"/>
    <s v="Female"/>
    <n v="20000"/>
    <s v="20000"/>
    <n v="5263"/>
    <x v="536"/>
    <x v="4"/>
    <x v="0"/>
    <n v="1175"/>
    <n v="4088"/>
    <n v="77.6743302299069"/>
    <s v="M"/>
    <s v="Married"/>
    <s v="Partial College"/>
    <s v="Partial College"/>
    <s v="Manual"/>
    <s v="0-1 Miles"/>
    <x v="0"/>
    <x v="5"/>
    <n v="63"/>
    <n v="63"/>
  </r>
  <r>
    <n v="22400"/>
    <s v="M"/>
    <s v="Male"/>
    <n v="10000"/>
    <s v="10000"/>
    <n v="3829"/>
    <x v="113"/>
    <x v="7"/>
    <x v="1"/>
    <n v="1268"/>
    <n v="2561"/>
    <n v="66.884303995821355"/>
    <s v="M"/>
    <s v="Married"/>
    <s v="Partial College"/>
    <s v="Partial College"/>
    <s v="Manual"/>
    <s v="0-1 Miles"/>
    <x v="1"/>
    <x v="1"/>
    <n v="26"/>
    <n v="26"/>
  </r>
  <r>
    <n v="20942"/>
    <s v="F"/>
    <s v="Female"/>
    <n v="20000"/>
    <s v="20000"/>
    <n v="4142"/>
    <x v="367"/>
    <x v="1"/>
    <x v="1"/>
    <n v="1604"/>
    <n v="2538"/>
    <n v="61.274746499275714"/>
    <s v="S"/>
    <s v="Single"/>
    <s v="High School"/>
    <s v="High School"/>
    <s v="Manual"/>
    <s v="5-10 Miles"/>
    <x v="0"/>
    <x v="0"/>
    <n v="31"/>
    <n v="31"/>
  </r>
  <r>
    <n v="18484"/>
    <s v="M"/>
    <s v="Male"/>
    <n v="80000"/>
    <s v="80000"/>
    <n v="3960"/>
    <x v="250"/>
    <x v="1"/>
    <x v="1"/>
    <n v="1466"/>
    <n v="2494"/>
    <n v="62.979797979797979"/>
    <s v="S"/>
    <s v="Single"/>
    <s v="High School"/>
    <s v="High School"/>
    <s v="Skilled Manual"/>
    <s v="1-2 Miles"/>
    <x v="1"/>
    <x v="4"/>
    <n v="50"/>
    <n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2ED70C-BF44-4B96-8951-E004EE0A9E96}" name="PivotTable7"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9" rowHeaderCaption="Retailer's name">
  <location ref="A75:B81" firstHeaderRow="1" firstDataRow="1" firstDataCol="1"/>
  <pivotFields count="25">
    <pivotField showAll="0"/>
    <pivotField showAll="0"/>
    <pivotField showAll="0"/>
    <pivotField numFmtId="164" showAll="0"/>
    <pivotField showAll="0"/>
    <pivotField dataField="1" showAll="0"/>
    <pivotField numFmtId="14" showAll="0">
      <items count="538">
        <item x="88"/>
        <item x="74"/>
        <item x="121"/>
        <item x="435"/>
        <item x="250"/>
        <item x="437"/>
        <item x="25"/>
        <item x="467"/>
        <item x="342"/>
        <item x="153"/>
        <item x="393"/>
        <item x="514"/>
        <item x="482"/>
        <item x="369"/>
        <item x="110"/>
        <item x="400"/>
        <item x="496"/>
        <item x="360"/>
        <item x="164"/>
        <item x="442"/>
        <item x="273"/>
        <item x="474"/>
        <item x="382"/>
        <item x="431"/>
        <item x="225"/>
        <item x="108"/>
        <item x="79"/>
        <item x="441"/>
        <item x="229"/>
        <item x="349"/>
        <item x="333"/>
        <item x="246"/>
        <item x="9"/>
        <item x="275"/>
        <item x="58"/>
        <item x="502"/>
        <item x="284"/>
        <item x="351"/>
        <item x="78"/>
        <item x="285"/>
        <item x="21"/>
        <item x="183"/>
        <item x="163"/>
        <item x="37"/>
        <item x="357"/>
        <item x="344"/>
        <item x="124"/>
        <item x="67"/>
        <item x="515"/>
        <item x="60"/>
        <item x="169"/>
        <item x="66"/>
        <item x="491"/>
        <item x="534"/>
        <item x="353"/>
        <item x="510"/>
        <item x="1"/>
        <item x="448"/>
        <item x="83"/>
        <item x="280"/>
        <item x="438"/>
        <item x="39"/>
        <item x="498"/>
        <item x="76"/>
        <item x="411"/>
        <item x="106"/>
        <item x="365"/>
        <item x="469"/>
        <item x="493"/>
        <item x="471"/>
        <item x="486"/>
        <item x="381"/>
        <item x="160"/>
        <item x="339"/>
        <item x="318"/>
        <item x="107"/>
        <item x="161"/>
        <item x="200"/>
        <item x="531"/>
        <item x="479"/>
        <item x="267"/>
        <item x="244"/>
        <item x="497"/>
        <item x="335"/>
        <item x="232"/>
        <item x="158"/>
        <item x="133"/>
        <item x="367"/>
        <item x="308"/>
        <item x="172"/>
        <item x="354"/>
        <item x="462"/>
        <item x="209"/>
        <item x="484"/>
        <item x="449"/>
        <item x="321"/>
        <item x="68"/>
        <item x="346"/>
        <item x="310"/>
        <item x="481"/>
        <item x="412"/>
        <item x="125"/>
        <item x="525"/>
        <item x="480"/>
        <item x="188"/>
        <item x="503"/>
        <item x="16"/>
        <item x="363"/>
        <item x="235"/>
        <item x="304"/>
        <item x="425"/>
        <item x="196"/>
        <item x="317"/>
        <item x="64"/>
        <item x="507"/>
        <item x="118"/>
        <item x="103"/>
        <item x="211"/>
        <item x="466"/>
        <item x="199"/>
        <item x="92"/>
        <item x="98"/>
        <item x="224"/>
        <item x="430"/>
        <item x="138"/>
        <item x="130"/>
        <item x="309"/>
        <item x="368"/>
        <item x="159"/>
        <item x="489"/>
        <item x="181"/>
        <item x="528"/>
        <item x="511"/>
        <item x="457"/>
        <item x="221"/>
        <item x="327"/>
        <item x="461"/>
        <item x="403"/>
        <item x="379"/>
        <item x="329"/>
        <item x="324"/>
        <item x="129"/>
        <item x="252"/>
        <item x="476"/>
        <item x="170"/>
        <item x="20"/>
        <item x="468"/>
        <item x="29"/>
        <item x="134"/>
        <item x="470"/>
        <item x="436"/>
        <item x="140"/>
        <item x="477"/>
        <item x="259"/>
        <item x="500"/>
        <item x="4"/>
        <item x="234"/>
        <item x="281"/>
        <item x="521"/>
        <item x="377"/>
        <item x="483"/>
        <item x="341"/>
        <item x="338"/>
        <item x="38"/>
        <item x="388"/>
        <item x="359"/>
        <item x="70"/>
        <item x="345"/>
        <item x="501"/>
        <item x="439"/>
        <item x="69"/>
        <item x="162"/>
        <item x="202"/>
        <item x="176"/>
        <item x="414"/>
        <item x="290"/>
        <item x="530"/>
        <item x="115"/>
        <item x="426"/>
        <item x="370"/>
        <item x="527"/>
        <item x="191"/>
        <item x="99"/>
        <item x="222"/>
        <item x="459"/>
        <item x="52"/>
        <item x="278"/>
        <item x="36"/>
        <item x="187"/>
        <item x="331"/>
        <item x="166"/>
        <item x="102"/>
        <item x="47"/>
        <item x="240"/>
        <item x="50"/>
        <item x="186"/>
        <item x="179"/>
        <item x="248"/>
        <item x="243"/>
        <item x="423"/>
        <item x="49"/>
        <item x="149"/>
        <item x="182"/>
        <item x="289"/>
        <item x="532"/>
        <item x="355"/>
        <item x="32"/>
        <item x="139"/>
        <item x="408"/>
        <item x="286"/>
        <item x="205"/>
        <item x="184"/>
        <item x="10"/>
        <item x="312"/>
        <item x="301"/>
        <item x="255"/>
        <item x="270"/>
        <item x="132"/>
        <item x="144"/>
        <item x="460"/>
        <item x="478"/>
        <item x="55"/>
        <item x="314"/>
        <item x="101"/>
        <item x="433"/>
        <item x="113"/>
        <item x="19"/>
        <item x="302"/>
        <item x="271"/>
        <item x="177"/>
        <item x="156"/>
        <item x="445"/>
        <item x="80"/>
        <item x="294"/>
        <item x="185"/>
        <item x="119"/>
        <item x="288"/>
        <item x="3"/>
        <item x="41"/>
        <item x="417"/>
        <item x="453"/>
        <item x="247"/>
        <item x="198"/>
        <item x="8"/>
        <item x="65"/>
        <item x="57"/>
        <item x="447"/>
        <item x="5"/>
        <item x="264"/>
        <item x="7"/>
        <item x="13"/>
        <item x="143"/>
        <item x="372"/>
        <item x="71"/>
        <item x="180"/>
        <item x="319"/>
        <item x="194"/>
        <item x="190"/>
        <item x="517"/>
        <item x="322"/>
        <item x="154"/>
        <item x="415"/>
        <item x="54"/>
        <item x="380"/>
        <item x="241"/>
        <item x="394"/>
        <item x="128"/>
        <item x="53"/>
        <item x="456"/>
        <item x="428"/>
        <item x="215"/>
        <item x="260"/>
        <item x="120"/>
        <item x="84"/>
        <item x="348"/>
        <item x="48"/>
        <item x="485"/>
        <item x="261"/>
        <item x="293"/>
        <item x="40"/>
        <item x="323"/>
        <item x="409"/>
        <item x="216"/>
        <item x="26"/>
        <item x="262"/>
        <item x="472"/>
        <item x="230"/>
        <item x="18"/>
        <item x="529"/>
        <item x="444"/>
        <item x="371"/>
        <item x="126"/>
        <item x="307"/>
        <item x="151"/>
        <item x="157"/>
        <item x="178"/>
        <item x="111"/>
        <item x="27"/>
        <item x="440"/>
        <item x="95"/>
        <item x="127"/>
        <item x="313"/>
        <item x="213"/>
        <item x="451"/>
        <item x="390"/>
        <item x="416"/>
        <item x="303"/>
        <item x="358"/>
        <item x="168"/>
        <item x="490"/>
        <item x="499"/>
        <item x="77"/>
        <item x="22"/>
        <item x="23"/>
        <item x="361"/>
        <item x="299"/>
        <item x="63"/>
        <item x="506"/>
        <item x="526"/>
        <item x="155"/>
        <item x="421"/>
        <item x="332"/>
        <item x="173"/>
        <item x="520"/>
        <item x="96"/>
        <item x="375"/>
        <item x="226"/>
        <item x="306"/>
        <item x="228"/>
        <item x="82"/>
        <item x="123"/>
        <item x="30"/>
        <item x="385"/>
        <item x="518"/>
        <item x="406"/>
        <item x="2"/>
        <item x="210"/>
        <item x="122"/>
        <item x="356"/>
        <item x="402"/>
        <item x="398"/>
        <item x="464"/>
        <item x="384"/>
        <item x="204"/>
        <item x="112"/>
        <item x="266"/>
        <item x="352"/>
        <item x="117"/>
        <item x="152"/>
        <item x="171"/>
        <item x="405"/>
        <item x="114"/>
        <item x="236"/>
        <item x="86"/>
        <item x="150"/>
        <item x="73"/>
        <item x="463"/>
        <item x="136"/>
        <item x="109"/>
        <item x="519"/>
        <item x="392"/>
        <item x="274"/>
        <item x="427"/>
        <item x="524"/>
        <item x="97"/>
        <item x="233"/>
        <item x="249"/>
        <item x="473"/>
        <item x="465"/>
        <item x="366"/>
        <item x="504"/>
        <item x="197"/>
        <item x="533"/>
        <item x="62"/>
        <item x="253"/>
        <item x="217"/>
        <item x="51"/>
        <item x="218"/>
        <item x="165"/>
        <item x="407"/>
        <item x="131"/>
        <item x="378"/>
        <item x="42"/>
        <item x="148"/>
        <item x="475"/>
        <item x="383"/>
        <item x="446"/>
        <item x="432"/>
        <item x="343"/>
        <item x="214"/>
        <item x="56"/>
        <item x="387"/>
        <item x="189"/>
        <item x="207"/>
        <item x="43"/>
        <item x="35"/>
        <item x="362"/>
        <item x="201"/>
        <item x="174"/>
        <item x="536"/>
        <item x="395"/>
        <item x="429"/>
        <item x="85"/>
        <item x="535"/>
        <item x="14"/>
        <item x="45"/>
        <item x="12"/>
        <item x="167"/>
        <item x="513"/>
        <item x="279"/>
        <item x="347"/>
        <item x="311"/>
        <item x="376"/>
        <item x="195"/>
        <item x="220"/>
        <item x="238"/>
        <item x="297"/>
        <item x="135"/>
        <item x="455"/>
        <item x="401"/>
        <item x="90"/>
        <item x="326"/>
        <item x="283"/>
        <item x="386"/>
        <item x="287"/>
        <item x="336"/>
        <item x="268"/>
        <item x="488"/>
        <item x="523"/>
        <item x="269"/>
        <item x="231"/>
        <item x="495"/>
        <item x="450"/>
        <item x="272"/>
        <item x="452"/>
        <item x="44"/>
        <item x="239"/>
        <item x="389"/>
        <item x="373"/>
        <item x="59"/>
        <item x="203"/>
        <item x="142"/>
        <item x="300"/>
        <item x="116"/>
        <item x="458"/>
        <item x="292"/>
        <item x="31"/>
        <item x="87"/>
        <item x="325"/>
        <item x="100"/>
        <item x="334"/>
        <item x="219"/>
        <item x="512"/>
        <item x="17"/>
        <item x="141"/>
        <item x="6"/>
        <item x="256"/>
        <item x="258"/>
        <item x="410"/>
        <item x="0"/>
        <item x="89"/>
        <item x="175"/>
        <item x="146"/>
        <item x="206"/>
        <item x="34"/>
        <item x="396"/>
        <item x="193"/>
        <item x="298"/>
        <item x="265"/>
        <item x="75"/>
        <item x="487"/>
        <item x="192"/>
        <item x="422"/>
        <item x="434"/>
        <item x="137"/>
        <item x="316"/>
        <item x="337"/>
        <item x="104"/>
        <item x="391"/>
        <item x="81"/>
        <item x="33"/>
        <item x="257"/>
        <item x="399"/>
        <item x="61"/>
        <item x="418"/>
        <item x="509"/>
        <item x="420"/>
        <item x="28"/>
        <item x="251"/>
        <item x="404"/>
        <item x="105"/>
        <item x="454"/>
        <item x="330"/>
        <item x="24"/>
        <item x="305"/>
        <item x="374"/>
        <item x="94"/>
        <item x="492"/>
        <item x="350"/>
        <item x="254"/>
        <item x="505"/>
        <item x="364"/>
        <item x="147"/>
        <item x="282"/>
        <item x="397"/>
        <item x="295"/>
        <item x="277"/>
        <item x="296"/>
        <item x="516"/>
        <item x="46"/>
        <item x="237"/>
        <item x="72"/>
        <item x="263"/>
        <item x="340"/>
        <item x="212"/>
        <item x="494"/>
        <item x="15"/>
        <item x="508"/>
        <item x="242"/>
        <item x="291"/>
        <item x="223"/>
        <item x="413"/>
        <item x="320"/>
        <item x="145"/>
        <item x="91"/>
        <item x="93"/>
        <item x="522"/>
        <item x="11"/>
        <item x="419"/>
        <item x="315"/>
        <item x="276"/>
        <item x="328"/>
        <item x="443"/>
        <item x="245"/>
        <item x="424"/>
        <item x="208"/>
        <item x="227"/>
        <item t="default"/>
      </items>
    </pivotField>
    <pivotField showAll="0">
      <items count="11">
        <item x="7"/>
        <item x="0"/>
        <item x="2"/>
        <item x="5"/>
        <item x="6"/>
        <item x="8"/>
        <item x="9"/>
        <item x="3"/>
        <item x="1"/>
        <item x="4"/>
        <item t="default"/>
      </items>
    </pivotField>
    <pivotField showAll="0">
      <items count="3">
        <item x="1"/>
        <item x="0"/>
        <item t="default"/>
      </items>
    </pivotField>
    <pivotField numFmtId="1" showAll="0"/>
    <pivotField numFmtId="1" showAll="0"/>
    <pivotField numFmtId="1" showAll="0"/>
    <pivotField showAll="0"/>
    <pivotField showAll="0"/>
    <pivotField showAll="0"/>
    <pivotField showAll="0"/>
    <pivotField showAll="0"/>
    <pivotField showAll="0"/>
    <pivotField showAll="0">
      <items count="4">
        <item x="0"/>
        <item x="2"/>
        <item x="1"/>
        <item t="default"/>
      </items>
    </pivotField>
    <pivotField axis="axisRow" showAll="0">
      <items count="8">
        <item x="0"/>
        <item x="2"/>
        <item x="3"/>
        <item x="4"/>
        <item x="1"/>
        <item x="5"/>
        <item m="1" x="6"/>
        <item t="default"/>
      </items>
    </pivotField>
    <pivotField showAll="0"/>
    <pivotField numFmtI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9"/>
  </rowFields>
  <rowItems count="6">
    <i>
      <x/>
    </i>
    <i>
      <x v="1"/>
    </i>
    <i>
      <x v="2"/>
    </i>
    <i>
      <x v="3"/>
    </i>
    <i>
      <x v="4"/>
    </i>
    <i>
      <x v="5"/>
    </i>
  </rowItems>
  <colItems count="1">
    <i/>
  </colItems>
  <dataFields count="1">
    <dataField name="Total Sales" fld="5" baseField="19" baseItem="0" numFmtId="165"/>
  </dataFields>
  <formats count="6">
    <format dxfId="137">
      <pivotArea type="all" dataOnly="0" outline="0" fieldPosition="0"/>
    </format>
    <format dxfId="136">
      <pivotArea outline="0" collapsedLevelsAreSubtotals="1" fieldPosition="0"/>
    </format>
    <format dxfId="135">
      <pivotArea field="19" type="button" dataOnly="0" labelOnly="1" outline="0" axis="axisRow" fieldPosition="0"/>
    </format>
    <format dxfId="134">
      <pivotArea dataOnly="0" labelOnly="1" fieldPosition="0">
        <references count="1">
          <reference field="19" count="0"/>
        </references>
      </pivotArea>
    </format>
    <format dxfId="133">
      <pivotArea dataOnly="0" labelOnly="1" outline="0" axis="axisValues" fieldPosition="0"/>
    </format>
    <format dxfId="132">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4"/>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 chart="0" format="3">
      <pivotArea type="data" outline="0" fieldPosition="0">
        <references count="2">
          <reference field="4294967294" count="1" selected="0">
            <x v="0"/>
          </reference>
          <reference field="19" count="1" selected="0">
            <x v="2"/>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9" count="1" selected="0">
            <x v="0"/>
          </reference>
        </references>
      </pivotArea>
    </chartFormat>
    <chartFormat chart="3" format="13">
      <pivotArea type="data" outline="0" fieldPosition="0">
        <references count="2">
          <reference field="4294967294" count="1" selected="0">
            <x v="0"/>
          </reference>
          <reference field="19" count="1" selected="0">
            <x v="1"/>
          </reference>
        </references>
      </pivotArea>
    </chartFormat>
    <chartFormat chart="3" format="14">
      <pivotArea type="data" outline="0" fieldPosition="0">
        <references count="2">
          <reference field="4294967294" count="1" selected="0">
            <x v="0"/>
          </reference>
          <reference field="19" count="1" selected="0">
            <x v="2"/>
          </reference>
        </references>
      </pivotArea>
    </chartFormat>
    <chartFormat chart="3" format="15">
      <pivotArea type="data" outline="0" fieldPosition="0">
        <references count="2">
          <reference field="4294967294" count="1" selected="0">
            <x v="0"/>
          </reference>
          <reference field="19" count="1" selected="0">
            <x v="3"/>
          </reference>
        </references>
      </pivotArea>
    </chartFormat>
    <chartFormat chart="3" format="16">
      <pivotArea type="data" outline="0" fieldPosition="0">
        <references count="2">
          <reference field="4294967294" count="1" selected="0">
            <x v="0"/>
          </reference>
          <reference field="19" count="1" selected="0">
            <x v="4"/>
          </reference>
        </references>
      </pivotArea>
    </chartFormat>
    <chartFormat chart="3" format="17">
      <pivotArea type="data" outline="0" fieldPosition="0">
        <references count="2">
          <reference field="4294967294" count="1" selected="0">
            <x v="0"/>
          </reference>
          <reference field="19" count="1" selected="0">
            <x v="5"/>
          </reference>
        </references>
      </pivotArea>
    </chartFormat>
    <chartFormat chart="0" format="4">
      <pivotArea type="data" outline="0" fieldPosition="0">
        <references count="2">
          <reference field="4294967294" count="1" selected="0">
            <x v="0"/>
          </reference>
          <reference field="19" count="1" selected="0">
            <x v="0"/>
          </reference>
        </references>
      </pivotArea>
    </chartFormat>
    <chartFormat chart="0" format="5">
      <pivotArea type="data" outline="0" fieldPosition="0">
        <references count="2">
          <reference field="4294967294" count="1" selected="0">
            <x v="0"/>
          </reference>
          <reference field="19" count="1" selected="0">
            <x v="3"/>
          </reference>
        </references>
      </pivotArea>
    </chartFormat>
    <chartFormat chart="0" format="6">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0EA7BE-00A6-46B5-96BE-52A01DB05F32}"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rowHeaderCaption="Brands">
  <location ref="A58:C68" firstHeaderRow="0" firstDataRow="1" firstDataCol="1"/>
  <pivotFields count="25">
    <pivotField showAll="0"/>
    <pivotField showAll="0"/>
    <pivotField showAll="0"/>
    <pivotField numFmtId="164" showAll="0"/>
    <pivotField showAll="0"/>
    <pivotField dataField="1" showAll="0"/>
    <pivotField numFmtId="14" showAll="0">
      <items count="538">
        <item x="88"/>
        <item x="74"/>
        <item x="121"/>
        <item x="435"/>
        <item x="250"/>
        <item x="437"/>
        <item x="25"/>
        <item x="467"/>
        <item x="342"/>
        <item x="153"/>
        <item x="393"/>
        <item x="514"/>
        <item x="482"/>
        <item x="369"/>
        <item x="110"/>
        <item x="400"/>
        <item x="496"/>
        <item x="360"/>
        <item x="164"/>
        <item x="442"/>
        <item x="273"/>
        <item x="474"/>
        <item x="382"/>
        <item x="431"/>
        <item x="225"/>
        <item x="108"/>
        <item x="79"/>
        <item x="441"/>
        <item x="229"/>
        <item x="349"/>
        <item x="333"/>
        <item x="246"/>
        <item x="9"/>
        <item x="275"/>
        <item x="58"/>
        <item x="502"/>
        <item x="284"/>
        <item x="351"/>
        <item x="78"/>
        <item x="285"/>
        <item x="21"/>
        <item x="183"/>
        <item x="163"/>
        <item x="37"/>
        <item x="357"/>
        <item x="344"/>
        <item x="124"/>
        <item x="67"/>
        <item x="515"/>
        <item x="60"/>
        <item x="169"/>
        <item x="66"/>
        <item x="491"/>
        <item x="534"/>
        <item x="353"/>
        <item x="510"/>
        <item x="1"/>
        <item x="448"/>
        <item x="83"/>
        <item x="280"/>
        <item x="438"/>
        <item x="39"/>
        <item x="498"/>
        <item x="76"/>
        <item x="411"/>
        <item x="106"/>
        <item x="365"/>
        <item x="469"/>
        <item x="493"/>
        <item x="471"/>
        <item x="486"/>
        <item x="381"/>
        <item x="160"/>
        <item x="339"/>
        <item x="318"/>
        <item x="107"/>
        <item x="161"/>
        <item x="200"/>
        <item x="531"/>
        <item x="479"/>
        <item x="267"/>
        <item x="244"/>
        <item x="497"/>
        <item x="335"/>
        <item x="232"/>
        <item x="158"/>
        <item x="133"/>
        <item x="367"/>
        <item x="308"/>
        <item x="172"/>
        <item x="354"/>
        <item x="462"/>
        <item x="209"/>
        <item x="484"/>
        <item x="449"/>
        <item x="321"/>
        <item x="68"/>
        <item x="346"/>
        <item x="310"/>
        <item x="481"/>
        <item x="412"/>
        <item x="125"/>
        <item x="525"/>
        <item x="480"/>
        <item x="188"/>
        <item x="503"/>
        <item x="16"/>
        <item x="363"/>
        <item x="235"/>
        <item x="304"/>
        <item x="425"/>
        <item x="196"/>
        <item x="317"/>
        <item x="64"/>
        <item x="507"/>
        <item x="118"/>
        <item x="103"/>
        <item x="211"/>
        <item x="466"/>
        <item x="199"/>
        <item x="92"/>
        <item x="98"/>
        <item x="224"/>
        <item x="430"/>
        <item x="138"/>
        <item x="130"/>
        <item x="309"/>
        <item x="368"/>
        <item x="159"/>
        <item x="489"/>
        <item x="181"/>
        <item x="528"/>
        <item x="511"/>
        <item x="457"/>
        <item x="221"/>
        <item x="327"/>
        <item x="461"/>
        <item x="403"/>
        <item x="379"/>
        <item x="329"/>
        <item x="324"/>
        <item x="129"/>
        <item x="252"/>
        <item x="476"/>
        <item x="170"/>
        <item x="20"/>
        <item x="468"/>
        <item x="29"/>
        <item x="134"/>
        <item x="470"/>
        <item x="436"/>
        <item x="140"/>
        <item x="477"/>
        <item x="259"/>
        <item x="500"/>
        <item x="4"/>
        <item x="234"/>
        <item x="281"/>
        <item x="521"/>
        <item x="377"/>
        <item x="483"/>
        <item x="341"/>
        <item x="338"/>
        <item x="38"/>
        <item x="388"/>
        <item x="359"/>
        <item x="70"/>
        <item x="345"/>
        <item x="501"/>
        <item x="439"/>
        <item x="69"/>
        <item x="162"/>
        <item x="202"/>
        <item x="176"/>
        <item x="414"/>
        <item x="290"/>
        <item x="530"/>
        <item x="115"/>
        <item x="426"/>
        <item x="370"/>
        <item x="527"/>
        <item x="191"/>
        <item x="99"/>
        <item x="222"/>
        <item x="459"/>
        <item x="52"/>
        <item x="278"/>
        <item x="36"/>
        <item x="187"/>
        <item x="331"/>
        <item x="166"/>
        <item x="102"/>
        <item x="47"/>
        <item x="240"/>
        <item x="50"/>
        <item x="186"/>
        <item x="179"/>
        <item x="248"/>
        <item x="243"/>
        <item x="423"/>
        <item x="49"/>
        <item x="149"/>
        <item x="182"/>
        <item x="289"/>
        <item x="532"/>
        <item x="355"/>
        <item x="32"/>
        <item x="139"/>
        <item x="408"/>
        <item x="286"/>
        <item x="205"/>
        <item x="184"/>
        <item x="10"/>
        <item x="312"/>
        <item x="301"/>
        <item x="255"/>
        <item x="270"/>
        <item x="132"/>
        <item x="144"/>
        <item x="460"/>
        <item x="478"/>
        <item x="55"/>
        <item x="314"/>
        <item x="101"/>
        <item x="433"/>
        <item x="113"/>
        <item x="19"/>
        <item x="302"/>
        <item x="271"/>
        <item x="177"/>
        <item x="156"/>
        <item x="445"/>
        <item x="80"/>
        <item x="294"/>
        <item x="185"/>
        <item x="119"/>
        <item x="288"/>
        <item x="3"/>
        <item x="41"/>
        <item x="417"/>
        <item x="453"/>
        <item x="247"/>
        <item x="198"/>
        <item x="8"/>
        <item x="65"/>
        <item x="57"/>
        <item x="447"/>
        <item x="5"/>
        <item x="264"/>
        <item x="7"/>
        <item x="13"/>
        <item x="143"/>
        <item x="372"/>
        <item x="71"/>
        <item x="180"/>
        <item x="319"/>
        <item x="194"/>
        <item x="190"/>
        <item x="517"/>
        <item x="322"/>
        <item x="154"/>
        <item x="415"/>
        <item x="54"/>
        <item x="380"/>
        <item x="241"/>
        <item x="394"/>
        <item x="128"/>
        <item x="53"/>
        <item x="456"/>
        <item x="428"/>
        <item x="215"/>
        <item x="260"/>
        <item x="120"/>
        <item x="84"/>
        <item x="348"/>
        <item x="48"/>
        <item x="485"/>
        <item x="261"/>
        <item x="293"/>
        <item x="40"/>
        <item x="323"/>
        <item x="409"/>
        <item x="216"/>
        <item x="26"/>
        <item x="262"/>
        <item x="472"/>
        <item x="230"/>
        <item x="18"/>
        <item x="529"/>
        <item x="444"/>
        <item x="371"/>
        <item x="126"/>
        <item x="307"/>
        <item x="151"/>
        <item x="157"/>
        <item x="178"/>
        <item x="111"/>
        <item x="27"/>
        <item x="440"/>
        <item x="95"/>
        <item x="127"/>
        <item x="313"/>
        <item x="213"/>
        <item x="451"/>
        <item x="390"/>
        <item x="416"/>
        <item x="303"/>
        <item x="358"/>
        <item x="168"/>
        <item x="490"/>
        <item x="499"/>
        <item x="77"/>
        <item x="22"/>
        <item x="23"/>
        <item x="361"/>
        <item x="299"/>
        <item x="63"/>
        <item x="506"/>
        <item x="526"/>
        <item x="155"/>
        <item x="421"/>
        <item x="332"/>
        <item x="173"/>
        <item x="520"/>
        <item x="96"/>
        <item x="375"/>
        <item x="226"/>
        <item x="306"/>
        <item x="228"/>
        <item x="82"/>
        <item x="123"/>
        <item x="30"/>
        <item x="385"/>
        <item x="518"/>
        <item x="406"/>
        <item x="2"/>
        <item x="210"/>
        <item x="122"/>
        <item x="356"/>
        <item x="402"/>
        <item x="398"/>
        <item x="464"/>
        <item x="384"/>
        <item x="204"/>
        <item x="112"/>
        <item x="266"/>
        <item x="352"/>
        <item x="117"/>
        <item x="152"/>
        <item x="171"/>
        <item x="405"/>
        <item x="114"/>
        <item x="236"/>
        <item x="86"/>
        <item x="150"/>
        <item x="73"/>
        <item x="463"/>
        <item x="136"/>
        <item x="109"/>
        <item x="519"/>
        <item x="392"/>
        <item x="274"/>
        <item x="427"/>
        <item x="524"/>
        <item x="97"/>
        <item x="233"/>
        <item x="249"/>
        <item x="473"/>
        <item x="465"/>
        <item x="366"/>
        <item x="504"/>
        <item x="197"/>
        <item x="533"/>
        <item x="62"/>
        <item x="253"/>
        <item x="217"/>
        <item x="51"/>
        <item x="218"/>
        <item x="165"/>
        <item x="407"/>
        <item x="131"/>
        <item x="378"/>
        <item x="42"/>
        <item x="148"/>
        <item x="475"/>
        <item x="383"/>
        <item x="446"/>
        <item x="432"/>
        <item x="343"/>
        <item x="214"/>
        <item x="56"/>
        <item x="387"/>
        <item x="189"/>
        <item x="207"/>
        <item x="43"/>
        <item x="35"/>
        <item x="362"/>
        <item x="201"/>
        <item x="174"/>
        <item x="536"/>
        <item x="395"/>
        <item x="429"/>
        <item x="85"/>
        <item x="535"/>
        <item x="14"/>
        <item x="45"/>
        <item x="12"/>
        <item x="167"/>
        <item x="513"/>
        <item x="279"/>
        <item x="347"/>
        <item x="311"/>
        <item x="376"/>
        <item x="195"/>
        <item x="220"/>
        <item x="238"/>
        <item x="297"/>
        <item x="135"/>
        <item x="455"/>
        <item x="401"/>
        <item x="90"/>
        <item x="326"/>
        <item x="283"/>
        <item x="386"/>
        <item x="287"/>
        <item x="336"/>
        <item x="268"/>
        <item x="488"/>
        <item x="523"/>
        <item x="269"/>
        <item x="231"/>
        <item x="495"/>
        <item x="450"/>
        <item x="272"/>
        <item x="452"/>
        <item x="44"/>
        <item x="239"/>
        <item x="389"/>
        <item x="373"/>
        <item x="59"/>
        <item x="203"/>
        <item x="142"/>
        <item x="300"/>
        <item x="116"/>
        <item x="458"/>
        <item x="292"/>
        <item x="31"/>
        <item x="87"/>
        <item x="325"/>
        <item x="100"/>
        <item x="334"/>
        <item x="219"/>
        <item x="512"/>
        <item x="17"/>
        <item x="141"/>
        <item x="6"/>
        <item x="256"/>
        <item x="258"/>
        <item x="410"/>
        <item x="0"/>
        <item x="89"/>
        <item x="175"/>
        <item x="146"/>
        <item x="206"/>
        <item x="34"/>
        <item x="396"/>
        <item x="193"/>
        <item x="298"/>
        <item x="265"/>
        <item x="75"/>
        <item x="487"/>
        <item x="192"/>
        <item x="422"/>
        <item x="434"/>
        <item x="137"/>
        <item x="316"/>
        <item x="337"/>
        <item x="104"/>
        <item x="391"/>
        <item x="81"/>
        <item x="33"/>
        <item x="257"/>
        <item x="399"/>
        <item x="61"/>
        <item x="418"/>
        <item x="509"/>
        <item x="420"/>
        <item x="28"/>
        <item x="251"/>
        <item x="404"/>
        <item x="105"/>
        <item x="454"/>
        <item x="330"/>
        <item x="24"/>
        <item x="305"/>
        <item x="374"/>
        <item x="94"/>
        <item x="492"/>
        <item x="350"/>
        <item x="254"/>
        <item x="505"/>
        <item x="364"/>
        <item x="147"/>
        <item x="282"/>
        <item x="397"/>
        <item x="295"/>
        <item x="277"/>
        <item x="296"/>
        <item x="516"/>
        <item x="46"/>
        <item x="237"/>
        <item x="72"/>
        <item x="263"/>
        <item x="340"/>
        <item x="212"/>
        <item x="494"/>
        <item x="15"/>
        <item x="508"/>
        <item x="242"/>
        <item x="291"/>
        <item x="223"/>
        <item x="413"/>
        <item x="320"/>
        <item x="145"/>
        <item x="91"/>
        <item x="93"/>
        <item x="522"/>
        <item x="11"/>
        <item x="419"/>
        <item x="315"/>
        <item x="276"/>
        <item x="328"/>
        <item x="443"/>
        <item x="245"/>
        <item x="424"/>
        <item x="208"/>
        <item x="227"/>
        <item t="default"/>
      </items>
    </pivotField>
    <pivotField axis="axisRow" showAll="0">
      <items count="11">
        <item x="7"/>
        <item x="0"/>
        <item x="2"/>
        <item x="5"/>
        <item x="6"/>
        <item x="8"/>
        <item x="9"/>
        <item x="3"/>
        <item x="1"/>
        <item x="4"/>
        <item t="default"/>
      </items>
    </pivotField>
    <pivotField showAll="0">
      <items count="3">
        <item x="1"/>
        <item x="0"/>
        <item t="default"/>
      </items>
    </pivotField>
    <pivotField numFmtId="1" showAll="0"/>
    <pivotField dataField="1" numFmtId="1" showAll="0"/>
    <pivotField numFmtId="1" showAll="0"/>
    <pivotField showAll="0"/>
    <pivotField showAll="0"/>
    <pivotField showAll="0"/>
    <pivotField showAll="0"/>
    <pivotField showAll="0"/>
    <pivotField showAll="0"/>
    <pivotField showAll="0">
      <items count="4">
        <item x="0"/>
        <item x="2"/>
        <item x="1"/>
        <item t="default"/>
      </items>
    </pivotField>
    <pivotField showAll="0">
      <items count="8">
        <item x="0"/>
        <item x="2"/>
        <item x="3"/>
        <item x="4"/>
        <item x="1"/>
        <item x="5"/>
        <item m="1" x="6"/>
        <item t="default"/>
      </items>
    </pivotField>
    <pivotField showAll="0"/>
    <pivotField numFmtId="1" showAll="0"/>
    <pivotField showAll="0" defaultSubtotal="0"/>
    <pivotField showAll="0" defaultSubtotal="0"/>
    <pivotField showAll="0" defaultSubtotal="0">
      <items count="4">
        <item x="0"/>
        <item x="1"/>
        <item x="2"/>
        <item x="3"/>
      </items>
    </pivotField>
  </pivotFields>
  <rowFields count="1">
    <field x="7"/>
  </rowFields>
  <rowItems count="10">
    <i>
      <x/>
    </i>
    <i>
      <x v="1"/>
    </i>
    <i>
      <x v="2"/>
    </i>
    <i>
      <x v="3"/>
    </i>
    <i>
      <x v="4"/>
    </i>
    <i>
      <x v="5"/>
    </i>
    <i>
      <x v="6"/>
    </i>
    <i>
      <x v="7"/>
    </i>
    <i>
      <x v="8"/>
    </i>
    <i>
      <x v="9"/>
    </i>
  </rowItems>
  <colFields count="1">
    <field x="-2"/>
  </colFields>
  <colItems count="2">
    <i>
      <x/>
    </i>
    <i i="1">
      <x v="1"/>
    </i>
  </colItems>
  <dataFields count="2">
    <dataField name="Price of bike" fld="5" baseField="7" baseItem="0"/>
    <dataField name="Profit " fld="10" baseField="7" baseItem="0"/>
  </dataFields>
  <formats count="6">
    <format dxfId="143">
      <pivotArea type="all" dataOnly="0" outline="0" fieldPosition="0"/>
    </format>
    <format dxfId="142">
      <pivotArea outline="0" collapsedLevelsAreSubtotals="1" fieldPosition="0"/>
    </format>
    <format dxfId="141">
      <pivotArea field="7" type="button" dataOnly="0" labelOnly="1" outline="0" axis="axisRow" fieldPosition="0"/>
    </format>
    <format dxfId="140">
      <pivotArea dataOnly="0" labelOnly="1" fieldPosition="0">
        <references count="1">
          <reference field="7" count="0"/>
        </references>
      </pivotArea>
    </format>
    <format dxfId="139">
      <pivotArea dataOnly="0" labelOnly="1" outline="0" fieldPosition="0">
        <references count="1">
          <reference field="4294967294" count="2">
            <x v="0"/>
            <x v="1"/>
          </reference>
        </references>
      </pivotArea>
    </format>
    <format dxfId="1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09DB00-7CF1-4C2F-AC94-9BAE9E177225}"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2" rowHeaderCaption="Region">
  <location ref="A26:B29" firstHeaderRow="1" firstDataRow="1" firstDataCol="1"/>
  <pivotFields count="25">
    <pivotField showAll="0"/>
    <pivotField showAll="0"/>
    <pivotField showAll="0"/>
    <pivotField numFmtId="164" showAll="0"/>
    <pivotField showAll="0"/>
    <pivotField dataField="1" showAll="0"/>
    <pivotField numFmtId="14" showAll="0">
      <items count="538">
        <item x="88"/>
        <item x="74"/>
        <item x="121"/>
        <item x="435"/>
        <item x="250"/>
        <item x="437"/>
        <item x="25"/>
        <item x="467"/>
        <item x="342"/>
        <item x="153"/>
        <item x="393"/>
        <item x="514"/>
        <item x="482"/>
        <item x="369"/>
        <item x="110"/>
        <item x="400"/>
        <item x="496"/>
        <item x="360"/>
        <item x="164"/>
        <item x="442"/>
        <item x="273"/>
        <item x="474"/>
        <item x="382"/>
        <item x="431"/>
        <item x="225"/>
        <item x="108"/>
        <item x="79"/>
        <item x="441"/>
        <item x="229"/>
        <item x="349"/>
        <item x="333"/>
        <item x="246"/>
        <item x="9"/>
        <item x="275"/>
        <item x="58"/>
        <item x="502"/>
        <item x="284"/>
        <item x="351"/>
        <item x="78"/>
        <item x="285"/>
        <item x="21"/>
        <item x="183"/>
        <item x="163"/>
        <item x="37"/>
        <item x="357"/>
        <item x="344"/>
        <item x="124"/>
        <item x="67"/>
        <item x="515"/>
        <item x="60"/>
        <item x="169"/>
        <item x="66"/>
        <item x="491"/>
        <item x="534"/>
        <item x="353"/>
        <item x="510"/>
        <item x="1"/>
        <item x="448"/>
        <item x="83"/>
        <item x="280"/>
        <item x="438"/>
        <item x="39"/>
        <item x="498"/>
        <item x="76"/>
        <item x="411"/>
        <item x="106"/>
        <item x="365"/>
        <item x="469"/>
        <item x="493"/>
        <item x="471"/>
        <item x="486"/>
        <item x="381"/>
        <item x="160"/>
        <item x="339"/>
        <item x="318"/>
        <item x="107"/>
        <item x="161"/>
        <item x="200"/>
        <item x="531"/>
        <item x="479"/>
        <item x="267"/>
        <item x="244"/>
        <item x="497"/>
        <item x="335"/>
        <item x="232"/>
        <item x="158"/>
        <item x="133"/>
        <item x="367"/>
        <item x="308"/>
        <item x="172"/>
        <item x="354"/>
        <item x="462"/>
        <item x="209"/>
        <item x="484"/>
        <item x="449"/>
        <item x="321"/>
        <item x="68"/>
        <item x="346"/>
        <item x="310"/>
        <item x="481"/>
        <item x="412"/>
        <item x="125"/>
        <item x="525"/>
        <item x="480"/>
        <item x="188"/>
        <item x="503"/>
        <item x="16"/>
        <item x="363"/>
        <item x="235"/>
        <item x="304"/>
        <item x="425"/>
        <item x="196"/>
        <item x="317"/>
        <item x="64"/>
        <item x="507"/>
        <item x="118"/>
        <item x="103"/>
        <item x="211"/>
        <item x="466"/>
        <item x="199"/>
        <item x="92"/>
        <item x="98"/>
        <item x="224"/>
        <item x="430"/>
        <item x="138"/>
        <item x="130"/>
        <item x="309"/>
        <item x="368"/>
        <item x="159"/>
        <item x="489"/>
        <item x="181"/>
        <item x="528"/>
        <item x="511"/>
        <item x="457"/>
        <item x="221"/>
        <item x="327"/>
        <item x="461"/>
        <item x="403"/>
        <item x="379"/>
        <item x="329"/>
        <item x="324"/>
        <item x="129"/>
        <item x="252"/>
        <item x="476"/>
        <item x="170"/>
        <item x="20"/>
        <item x="468"/>
        <item x="29"/>
        <item x="134"/>
        <item x="470"/>
        <item x="436"/>
        <item x="140"/>
        <item x="477"/>
        <item x="259"/>
        <item x="500"/>
        <item x="4"/>
        <item x="234"/>
        <item x="281"/>
        <item x="521"/>
        <item x="377"/>
        <item x="483"/>
        <item x="341"/>
        <item x="338"/>
        <item x="38"/>
        <item x="388"/>
        <item x="359"/>
        <item x="70"/>
        <item x="345"/>
        <item x="501"/>
        <item x="439"/>
        <item x="69"/>
        <item x="162"/>
        <item x="202"/>
        <item x="176"/>
        <item x="414"/>
        <item x="290"/>
        <item x="530"/>
        <item x="115"/>
        <item x="426"/>
        <item x="370"/>
        <item x="527"/>
        <item x="191"/>
        <item x="99"/>
        <item x="222"/>
        <item x="459"/>
        <item x="52"/>
        <item x="278"/>
        <item x="36"/>
        <item x="187"/>
        <item x="331"/>
        <item x="166"/>
        <item x="102"/>
        <item x="47"/>
        <item x="240"/>
        <item x="50"/>
        <item x="186"/>
        <item x="179"/>
        <item x="248"/>
        <item x="243"/>
        <item x="423"/>
        <item x="49"/>
        <item x="149"/>
        <item x="182"/>
        <item x="289"/>
        <item x="532"/>
        <item x="355"/>
        <item x="32"/>
        <item x="139"/>
        <item x="408"/>
        <item x="286"/>
        <item x="205"/>
        <item x="184"/>
        <item x="10"/>
        <item x="312"/>
        <item x="301"/>
        <item x="255"/>
        <item x="270"/>
        <item x="132"/>
        <item x="144"/>
        <item x="460"/>
        <item x="478"/>
        <item x="55"/>
        <item x="314"/>
        <item x="101"/>
        <item x="433"/>
        <item x="113"/>
        <item x="19"/>
        <item x="302"/>
        <item x="271"/>
        <item x="177"/>
        <item x="156"/>
        <item x="445"/>
        <item x="80"/>
        <item x="294"/>
        <item x="185"/>
        <item x="119"/>
        <item x="288"/>
        <item x="3"/>
        <item x="41"/>
        <item x="417"/>
        <item x="453"/>
        <item x="247"/>
        <item x="198"/>
        <item x="8"/>
        <item x="65"/>
        <item x="57"/>
        <item x="447"/>
        <item x="5"/>
        <item x="264"/>
        <item x="7"/>
        <item x="13"/>
        <item x="143"/>
        <item x="372"/>
        <item x="71"/>
        <item x="180"/>
        <item x="319"/>
        <item x="194"/>
        <item x="190"/>
        <item x="517"/>
        <item x="322"/>
        <item x="154"/>
        <item x="415"/>
        <item x="54"/>
        <item x="380"/>
        <item x="241"/>
        <item x="394"/>
        <item x="128"/>
        <item x="53"/>
        <item x="456"/>
        <item x="428"/>
        <item x="215"/>
        <item x="260"/>
        <item x="120"/>
        <item x="84"/>
        <item x="348"/>
        <item x="48"/>
        <item x="485"/>
        <item x="261"/>
        <item x="293"/>
        <item x="40"/>
        <item x="323"/>
        <item x="409"/>
        <item x="216"/>
        <item x="26"/>
        <item x="262"/>
        <item x="472"/>
        <item x="230"/>
        <item x="18"/>
        <item x="529"/>
        <item x="444"/>
        <item x="371"/>
        <item x="126"/>
        <item x="307"/>
        <item x="151"/>
        <item x="157"/>
        <item x="178"/>
        <item x="111"/>
        <item x="27"/>
        <item x="440"/>
        <item x="95"/>
        <item x="127"/>
        <item x="313"/>
        <item x="213"/>
        <item x="451"/>
        <item x="390"/>
        <item x="416"/>
        <item x="303"/>
        <item x="358"/>
        <item x="168"/>
        <item x="490"/>
        <item x="499"/>
        <item x="77"/>
        <item x="22"/>
        <item x="23"/>
        <item x="361"/>
        <item x="299"/>
        <item x="63"/>
        <item x="506"/>
        <item x="526"/>
        <item x="155"/>
        <item x="421"/>
        <item x="332"/>
        <item x="173"/>
        <item x="520"/>
        <item x="96"/>
        <item x="375"/>
        <item x="226"/>
        <item x="306"/>
        <item x="228"/>
        <item x="82"/>
        <item x="123"/>
        <item x="30"/>
        <item x="385"/>
        <item x="518"/>
        <item x="406"/>
        <item x="2"/>
        <item x="210"/>
        <item x="122"/>
        <item x="356"/>
        <item x="402"/>
        <item x="398"/>
        <item x="464"/>
        <item x="384"/>
        <item x="204"/>
        <item x="112"/>
        <item x="266"/>
        <item x="352"/>
        <item x="117"/>
        <item x="152"/>
        <item x="171"/>
        <item x="405"/>
        <item x="114"/>
        <item x="236"/>
        <item x="86"/>
        <item x="150"/>
        <item x="73"/>
        <item x="463"/>
        <item x="136"/>
        <item x="109"/>
        <item x="519"/>
        <item x="392"/>
        <item x="274"/>
        <item x="427"/>
        <item x="524"/>
        <item x="97"/>
        <item x="233"/>
        <item x="249"/>
        <item x="473"/>
        <item x="465"/>
        <item x="366"/>
        <item x="504"/>
        <item x="197"/>
        <item x="533"/>
        <item x="62"/>
        <item x="253"/>
        <item x="217"/>
        <item x="51"/>
        <item x="218"/>
        <item x="165"/>
        <item x="407"/>
        <item x="131"/>
        <item x="378"/>
        <item x="42"/>
        <item x="148"/>
        <item x="475"/>
        <item x="383"/>
        <item x="446"/>
        <item x="432"/>
        <item x="343"/>
        <item x="214"/>
        <item x="56"/>
        <item x="387"/>
        <item x="189"/>
        <item x="207"/>
        <item x="43"/>
        <item x="35"/>
        <item x="362"/>
        <item x="201"/>
        <item x="174"/>
        <item x="536"/>
        <item x="395"/>
        <item x="429"/>
        <item x="85"/>
        <item x="535"/>
        <item x="14"/>
        <item x="45"/>
        <item x="12"/>
        <item x="167"/>
        <item x="513"/>
        <item x="279"/>
        <item x="347"/>
        <item x="311"/>
        <item x="376"/>
        <item x="195"/>
        <item x="220"/>
        <item x="238"/>
        <item x="297"/>
        <item x="135"/>
        <item x="455"/>
        <item x="401"/>
        <item x="90"/>
        <item x="326"/>
        <item x="283"/>
        <item x="386"/>
        <item x="287"/>
        <item x="336"/>
        <item x="268"/>
        <item x="488"/>
        <item x="523"/>
        <item x="269"/>
        <item x="231"/>
        <item x="495"/>
        <item x="450"/>
        <item x="272"/>
        <item x="452"/>
        <item x="44"/>
        <item x="239"/>
        <item x="389"/>
        <item x="373"/>
        <item x="59"/>
        <item x="203"/>
        <item x="142"/>
        <item x="300"/>
        <item x="116"/>
        <item x="458"/>
        <item x="292"/>
        <item x="31"/>
        <item x="87"/>
        <item x="325"/>
        <item x="100"/>
        <item x="334"/>
        <item x="219"/>
        <item x="512"/>
        <item x="17"/>
        <item x="141"/>
        <item x="6"/>
        <item x="256"/>
        <item x="258"/>
        <item x="410"/>
        <item x="0"/>
        <item x="89"/>
        <item x="175"/>
        <item x="146"/>
        <item x="206"/>
        <item x="34"/>
        <item x="396"/>
        <item x="193"/>
        <item x="298"/>
        <item x="265"/>
        <item x="75"/>
        <item x="487"/>
        <item x="192"/>
        <item x="422"/>
        <item x="434"/>
        <item x="137"/>
        <item x="316"/>
        <item x="337"/>
        <item x="104"/>
        <item x="391"/>
        <item x="81"/>
        <item x="33"/>
        <item x="257"/>
        <item x="399"/>
        <item x="61"/>
        <item x="418"/>
        <item x="509"/>
        <item x="420"/>
        <item x="28"/>
        <item x="251"/>
        <item x="404"/>
        <item x="105"/>
        <item x="454"/>
        <item x="330"/>
        <item x="24"/>
        <item x="305"/>
        <item x="374"/>
        <item x="94"/>
        <item x="492"/>
        <item x="350"/>
        <item x="254"/>
        <item x="505"/>
        <item x="364"/>
        <item x="147"/>
        <item x="282"/>
        <item x="397"/>
        <item x="295"/>
        <item x="277"/>
        <item x="296"/>
        <item x="516"/>
        <item x="46"/>
        <item x="237"/>
        <item x="72"/>
        <item x="263"/>
        <item x="340"/>
        <item x="212"/>
        <item x="494"/>
        <item x="15"/>
        <item x="508"/>
        <item x="242"/>
        <item x="291"/>
        <item x="223"/>
        <item x="413"/>
        <item x="320"/>
        <item x="145"/>
        <item x="91"/>
        <item x="93"/>
        <item x="522"/>
        <item x="11"/>
        <item x="419"/>
        <item x="315"/>
        <item x="276"/>
        <item x="328"/>
        <item x="443"/>
        <item x="245"/>
        <item x="424"/>
        <item x="208"/>
        <item x="227"/>
        <item t="default"/>
      </items>
    </pivotField>
    <pivotField showAll="0">
      <items count="11">
        <item x="7"/>
        <item x="0"/>
        <item x="2"/>
        <item x="5"/>
        <item x="6"/>
        <item x="8"/>
        <item x="9"/>
        <item x="3"/>
        <item x="1"/>
        <item x="4"/>
        <item t="default"/>
      </items>
    </pivotField>
    <pivotField showAll="0">
      <items count="3">
        <item x="1"/>
        <item x="0"/>
        <item t="default"/>
      </items>
    </pivotField>
    <pivotField numFmtId="1" showAll="0"/>
    <pivotField numFmtId="1" showAll="0"/>
    <pivotField numFmtId="1" showAll="0"/>
    <pivotField showAll="0"/>
    <pivotField showAll="0"/>
    <pivotField showAll="0"/>
    <pivotField showAll="0"/>
    <pivotField showAll="0"/>
    <pivotField showAll="0"/>
    <pivotField axis="axisRow" showAll="0">
      <items count="4">
        <item x="0"/>
        <item x="2"/>
        <item x="1"/>
        <item t="default"/>
      </items>
    </pivotField>
    <pivotField showAll="0">
      <items count="8">
        <item x="0"/>
        <item x="2"/>
        <item x="3"/>
        <item x="4"/>
        <item x="1"/>
        <item x="5"/>
        <item m="1" x="6"/>
        <item t="default"/>
      </items>
    </pivotField>
    <pivotField showAll="0"/>
    <pivotField numFmtId="1" showAll="0"/>
    <pivotField showAll="0" defaultSubtotal="0"/>
    <pivotField showAll="0" defaultSubtotal="0"/>
    <pivotField showAll="0" defaultSubtotal="0">
      <items count="4">
        <item x="0"/>
        <item x="1"/>
        <item x="2"/>
        <item x="3"/>
      </items>
    </pivotField>
  </pivotFields>
  <rowFields count="1">
    <field x="18"/>
  </rowFields>
  <rowItems count="3">
    <i>
      <x/>
    </i>
    <i>
      <x v="1"/>
    </i>
    <i>
      <x v="2"/>
    </i>
  </rowItems>
  <colItems count="1">
    <i/>
  </colItems>
  <dataFields count="1">
    <dataField name="Revenue" fld="5" baseField="18" baseItem="0"/>
  </dataFields>
  <formats count="16">
    <format dxfId="159">
      <pivotArea type="all" dataOnly="0" outline="0" fieldPosition="0"/>
    </format>
    <format dxfId="158">
      <pivotArea outline="0" collapsedLevelsAreSubtotals="1" fieldPosition="0"/>
    </format>
    <format dxfId="157">
      <pivotArea field="18" type="button" dataOnly="0" labelOnly="1" outline="0" axis="axisRow" fieldPosition="0"/>
    </format>
    <format dxfId="156">
      <pivotArea dataOnly="0" labelOnly="1" fieldPosition="0">
        <references count="1">
          <reference field="18" count="0"/>
        </references>
      </pivotArea>
    </format>
    <format dxfId="155">
      <pivotArea dataOnly="0" labelOnly="1" grandRow="1" outline="0" fieldPosition="0"/>
    </format>
    <format dxfId="154">
      <pivotArea dataOnly="0" labelOnly="1" outline="0" axis="axisValues" fieldPosition="0"/>
    </format>
    <format dxfId="153">
      <pivotArea type="all" dataOnly="0" outline="0" fieldPosition="0"/>
    </format>
    <format dxfId="152">
      <pivotArea outline="0" collapsedLevelsAreSubtotals="1" fieldPosition="0"/>
    </format>
    <format dxfId="151">
      <pivotArea field="18" type="button" dataOnly="0" labelOnly="1" outline="0" axis="axisRow" fieldPosition="0"/>
    </format>
    <format dxfId="150">
      <pivotArea dataOnly="0" labelOnly="1" fieldPosition="0">
        <references count="1">
          <reference field="18" count="0"/>
        </references>
      </pivotArea>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field="18" type="button" dataOnly="0" labelOnly="1" outline="0" axis="axisRow" fieldPosition="0"/>
    </format>
    <format dxfId="145">
      <pivotArea dataOnly="0" labelOnly="1" fieldPosition="0">
        <references count="1">
          <reference field="18" count="0"/>
        </references>
      </pivotArea>
    </format>
    <format dxfId="14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8" count="1" selected="0">
            <x v="0"/>
          </reference>
        </references>
      </pivotArea>
    </chartFormat>
    <chartFormat chart="5" format="4">
      <pivotArea type="data" outline="0" fieldPosition="0">
        <references count="2">
          <reference field="4294967294" count="1" selected="0">
            <x v="0"/>
          </reference>
          <reference field="18" count="1" selected="0">
            <x v="1"/>
          </reference>
        </references>
      </pivotArea>
    </chartFormat>
    <chartFormat chart="5" format="5">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685F7A-49DA-4E4A-81A7-7892295B8641}"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8" rowHeaderCaption="Brands" colHeaderCaption="Years">
  <location ref="A8:C19" firstHeaderRow="1" firstDataRow="2" firstDataCol="1"/>
  <pivotFields count="25">
    <pivotField showAll="0"/>
    <pivotField showAll="0"/>
    <pivotField showAll="0"/>
    <pivotField numFmtId="164" showAll="0"/>
    <pivotField showAll="0"/>
    <pivotField dataField="1" showAll="0"/>
    <pivotField numFmtId="14" showAll="0">
      <items count="538">
        <item x="88"/>
        <item x="74"/>
        <item x="121"/>
        <item x="435"/>
        <item x="250"/>
        <item x="437"/>
        <item x="25"/>
        <item x="467"/>
        <item x="342"/>
        <item x="153"/>
        <item x="393"/>
        <item x="514"/>
        <item x="482"/>
        <item x="369"/>
        <item x="110"/>
        <item x="400"/>
        <item x="496"/>
        <item x="360"/>
        <item x="164"/>
        <item x="442"/>
        <item x="273"/>
        <item x="474"/>
        <item x="382"/>
        <item x="431"/>
        <item x="225"/>
        <item x="108"/>
        <item x="79"/>
        <item x="441"/>
        <item x="229"/>
        <item x="349"/>
        <item x="333"/>
        <item x="246"/>
        <item x="9"/>
        <item x="275"/>
        <item x="58"/>
        <item x="502"/>
        <item x="284"/>
        <item x="351"/>
        <item x="78"/>
        <item x="285"/>
        <item x="21"/>
        <item x="183"/>
        <item x="163"/>
        <item x="37"/>
        <item x="357"/>
        <item x="344"/>
        <item x="124"/>
        <item x="67"/>
        <item x="515"/>
        <item x="60"/>
        <item x="169"/>
        <item x="66"/>
        <item x="491"/>
        <item x="534"/>
        <item x="353"/>
        <item x="510"/>
        <item x="1"/>
        <item x="448"/>
        <item x="83"/>
        <item x="280"/>
        <item x="438"/>
        <item x="39"/>
        <item x="498"/>
        <item x="76"/>
        <item x="411"/>
        <item x="106"/>
        <item x="365"/>
        <item x="469"/>
        <item x="493"/>
        <item x="471"/>
        <item x="486"/>
        <item x="381"/>
        <item x="160"/>
        <item x="339"/>
        <item x="318"/>
        <item x="107"/>
        <item x="161"/>
        <item x="200"/>
        <item x="531"/>
        <item x="479"/>
        <item x="267"/>
        <item x="244"/>
        <item x="497"/>
        <item x="335"/>
        <item x="232"/>
        <item x="158"/>
        <item x="133"/>
        <item x="367"/>
        <item x="308"/>
        <item x="172"/>
        <item x="354"/>
        <item x="462"/>
        <item x="209"/>
        <item x="484"/>
        <item x="449"/>
        <item x="321"/>
        <item x="68"/>
        <item x="346"/>
        <item x="310"/>
        <item x="481"/>
        <item x="412"/>
        <item x="125"/>
        <item x="525"/>
        <item x="480"/>
        <item x="188"/>
        <item x="503"/>
        <item x="16"/>
        <item x="363"/>
        <item x="235"/>
        <item x="304"/>
        <item x="425"/>
        <item x="196"/>
        <item x="317"/>
        <item x="64"/>
        <item x="507"/>
        <item x="118"/>
        <item x="103"/>
        <item x="211"/>
        <item x="466"/>
        <item x="199"/>
        <item x="92"/>
        <item x="98"/>
        <item x="224"/>
        <item x="430"/>
        <item x="138"/>
        <item x="130"/>
        <item x="309"/>
        <item x="368"/>
        <item x="159"/>
        <item x="489"/>
        <item x="181"/>
        <item x="528"/>
        <item x="511"/>
        <item x="457"/>
        <item x="221"/>
        <item x="327"/>
        <item x="461"/>
        <item x="403"/>
        <item x="379"/>
        <item x="329"/>
        <item x="324"/>
        <item x="129"/>
        <item x="252"/>
        <item x="476"/>
        <item x="170"/>
        <item x="20"/>
        <item x="468"/>
        <item x="29"/>
        <item x="134"/>
        <item x="470"/>
        <item x="436"/>
        <item x="140"/>
        <item x="477"/>
        <item x="259"/>
        <item x="500"/>
        <item x="4"/>
        <item x="234"/>
        <item x="281"/>
        <item x="521"/>
        <item x="377"/>
        <item x="483"/>
        <item x="341"/>
        <item x="338"/>
        <item x="38"/>
        <item x="388"/>
        <item x="359"/>
        <item x="70"/>
        <item x="345"/>
        <item x="501"/>
        <item x="439"/>
        <item x="69"/>
        <item x="162"/>
        <item x="202"/>
        <item x="176"/>
        <item x="414"/>
        <item x="290"/>
        <item x="530"/>
        <item x="115"/>
        <item x="426"/>
        <item x="370"/>
        <item x="527"/>
        <item x="191"/>
        <item x="99"/>
        <item x="222"/>
        <item x="459"/>
        <item x="52"/>
        <item x="278"/>
        <item x="36"/>
        <item x="187"/>
        <item x="331"/>
        <item x="166"/>
        <item x="102"/>
        <item x="47"/>
        <item x="240"/>
        <item x="50"/>
        <item x="186"/>
        <item x="179"/>
        <item x="248"/>
        <item x="243"/>
        <item x="423"/>
        <item x="49"/>
        <item x="149"/>
        <item x="182"/>
        <item x="289"/>
        <item x="532"/>
        <item x="355"/>
        <item x="32"/>
        <item x="139"/>
        <item x="408"/>
        <item x="286"/>
        <item x="205"/>
        <item x="184"/>
        <item x="10"/>
        <item x="312"/>
        <item x="301"/>
        <item x="255"/>
        <item x="270"/>
        <item x="132"/>
        <item x="144"/>
        <item x="460"/>
        <item x="478"/>
        <item x="55"/>
        <item x="314"/>
        <item x="101"/>
        <item x="433"/>
        <item x="113"/>
        <item x="19"/>
        <item x="302"/>
        <item x="271"/>
        <item x="177"/>
        <item x="156"/>
        <item x="445"/>
        <item x="80"/>
        <item x="294"/>
        <item x="185"/>
        <item x="119"/>
        <item x="288"/>
        <item x="3"/>
        <item x="41"/>
        <item x="417"/>
        <item x="453"/>
        <item x="247"/>
        <item x="198"/>
        <item x="8"/>
        <item x="65"/>
        <item x="57"/>
        <item x="447"/>
        <item x="5"/>
        <item x="264"/>
        <item x="7"/>
        <item x="13"/>
        <item x="143"/>
        <item x="372"/>
        <item x="71"/>
        <item x="180"/>
        <item x="319"/>
        <item x="194"/>
        <item x="190"/>
        <item x="517"/>
        <item x="322"/>
        <item x="154"/>
        <item x="415"/>
        <item x="54"/>
        <item x="380"/>
        <item x="241"/>
        <item x="394"/>
        <item x="128"/>
        <item x="53"/>
        <item x="456"/>
        <item x="428"/>
        <item x="215"/>
        <item x="260"/>
        <item x="120"/>
        <item x="84"/>
        <item x="348"/>
        <item x="48"/>
        <item x="485"/>
        <item x="261"/>
        <item x="293"/>
        <item x="40"/>
        <item x="323"/>
        <item x="409"/>
        <item x="216"/>
        <item x="26"/>
        <item x="262"/>
        <item x="472"/>
        <item x="230"/>
        <item x="18"/>
        <item x="529"/>
        <item x="444"/>
        <item x="371"/>
        <item x="126"/>
        <item x="307"/>
        <item x="151"/>
        <item x="157"/>
        <item x="178"/>
        <item x="111"/>
        <item x="27"/>
        <item x="440"/>
        <item x="95"/>
        <item x="127"/>
        <item x="313"/>
        <item x="213"/>
        <item x="451"/>
        <item x="390"/>
        <item x="416"/>
        <item x="303"/>
        <item x="358"/>
        <item x="168"/>
        <item x="490"/>
        <item x="499"/>
        <item x="77"/>
        <item x="22"/>
        <item x="23"/>
        <item x="361"/>
        <item x="299"/>
        <item x="63"/>
        <item x="506"/>
        <item x="526"/>
        <item x="155"/>
        <item x="421"/>
        <item x="332"/>
        <item x="173"/>
        <item x="520"/>
        <item x="96"/>
        <item x="375"/>
        <item x="226"/>
        <item x="306"/>
        <item x="228"/>
        <item x="82"/>
        <item x="123"/>
        <item x="30"/>
        <item x="385"/>
        <item x="518"/>
        <item x="406"/>
        <item x="2"/>
        <item x="210"/>
        <item x="122"/>
        <item x="356"/>
        <item x="402"/>
        <item x="398"/>
        <item x="464"/>
        <item x="384"/>
        <item x="204"/>
        <item x="112"/>
        <item x="266"/>
        <item x="352"/>
        <item x="117"/>
        <item x="152"/>
        <item x="171"/>
        <item x="405"/>
        <item x="114"/>
        <item x="236"/>
        <item x="86"/>
        <item x="150"/>
        <item x="73"/>
        <item x="463"/>
        <item x="136"/>
        <item x="109"/>
        <item x="519"/>
        <item x="392"/>
        <item x="274"/>
        <item x="427"/>
        <item x="524"/>
        <item x="97"/>
        <item x="233"/>
        <item x="249"/>
        <item x="473"/>
        <item x="465"/>
        <item x="366"/>
        <item x="504"/>
        <item x="197"/>
        <item x="533"/>
        <item x="62"/>
        <item x="253"/>
        <item x="217"/>
        <item x="51"/>
        <item x="218"/>
        <item x="165"/>
        <item x="407"/>
        <item x="131"/>
        <item x="378"/>
        <item x="42"/>
        <item x="148"/>
        <item x="475"/>
        <item x="383"/>
        <item x="446"/>
        <item x="432"/>
        <item x="343"/>
        <item x="214"/>
        <item x="56"/>
        <item x="387"/>
        <item x="189"/>
        <item x="207"/>
        <item x="43"/>
        <item x="35"/>
        <item x="362"/>
        <item x="201"/>
        <item x="174"/>
        <item x="536"/>
        <item x="395"/>
        <item x="429"/>
        <item x="85"/>
        <item x="535"/>
        <item x="14"/>
        <item x="45"/>
        <item x="12"/>
        <item x="167"/>
        <item x="513"/>
        <item x="279"/>
        <item x="347"/>
        <item x="311"/>
        <item x="376"/>
        <item x="195"/>
        <item x="220"/>
        <item x="238"/>
        <item x="297"/>
        <item x="135"/>
        <item x="455"/>
        <item x="401"/>
        <item x="90"/>
        <item x="326"/>
        <item x="283"/>
        <item x="386"/>
        <item x="287"/>
        <item x="336"/>
        <item x="268"/>
        <item x="488"/>
        <item x="523"/>
        <item x="269"/>
        <item x="231"/>
        <item x="495"/>
        <item x="450"/>
        <item x="272"/>
        <item x="452"/>
        <item x="44"/>
        <item x="239"/>
        <item x="389"/>
        <item x="373"/>
        <item x="59"/>
        <item x="203"/>
        <item x="142"/>
        <item x="300"/>
        <item x="116"/>
        <item x="458"/>
        <item x="292"/>
        <item x="31"/>
        <item x="87"/>
        <item x="325"/>
        <item x="100"/>
        <item x="334"/>
        <item x="219"/>
        <item x="512"/>
        <item x="17"/>
        <item x="141"/>
        <item x="6"/>
        <item x="256"/>
        <item x="258"/>
        <item x="410"/>
        <item x="0"/>
        <item x="89"/>
        <item x="175"/>
        <item x="146"/>
        <item x="206"/>
        <item x="34"/>
        <item x="396"/>
        <item x="193"/>
        <item x="298"/>
        <item x="265"/>
        <item x="75"/>
        <item x="487"/>
        <item x="192"/>
        <item x="422"/>
        <item x="434"/>
        <item x="137"/>
        <item x="316"/>
        <item x="337"/>
        <item x="104"/>
        <item x="391"/>
        <item x="81"/>
        <item x="33"/>
        <item x="257"/>
        <item x="399"/>
        <item x="61"/>
        <item x="418"/>
        <item x="509"/>
        <item x="420"/>
        <item x="28"/>
        <item x="251"/>
        <item x="404"/>
        <item x="105"/>
        <item x="454"/>
        <item x="330"/>
        <item x="24"/>
        <item x="305"/>
        <item x="374"/>
        <item x="94"/>
        <item x="492"/>
        <item x="350"/>
        <item x="254"/>
        <item x="505"/>
        <item x="364"/>
        <item x="147"/>
        <item x="282"/>
        <item x="397"/>
        <item x="295"/>
        <item x="277"/>
        <item x="296"/>
        <item x="516"/>
        <item x="46"/>
        <item x="237"/>
        <item x="72"/>
        <item x="263"/>
        <item x="340"/>
        <item x="212"/>
        <item x="494"/>
        <item x="15"/>
        <item x="508"/>
        <item x="242"/>
        <item x="291"/>
        <item x="223"/>
        <item x="413"/>
        <item x="320"/>
        <item x="145"/>
        <item x="91"/>
        <item x="93"/>
        <item x="522"/>
        <item x="11"/>
        <item x="419"/>
        <item x="315"/>
        <item x="276"/>
        <item x="328"/>
        <item x="443"/>
        <item x="245"/>
        <item x="424"/>
        <item x="208"/>
        <item x="227"/>
        <item t="default"/>
      </items>
    </pivotField>
    <pivotField axis="axisRow" showAll="0">
      <items count="11">
        <item x="7"/>
        <item x="0"/>
        <item x="2"/>
        <item x="5"/>
        <item x="6"/>
        <item x="8"/>
        <item x="9"/>
        <item x="3"/>
        <item x="1"/>
        <item x="4"/>
        <item t="default"/>
      </items>
    </pivotField>
    <pivotField showAll="0">
      <items count="3">
        <item x="1"/>
        <item x="0"/>
        <item t="default"/>
      </items>
    </pivotField>
    <pivotField numFmtId="1" showAll="0"/>
    <pivotField numFmtId="1" showAll="0"/>
    <pivotField numFmtId="1" showAll="0"/>
    <pivotField showAll="0"/>
    <pivotField showAll="0"/>
    <pivotField showAll="0"/>
    <pivotField showAll="0"/>
    <pivotField showAll="0"/>
    <pivotField showAll="0"/>
    <pivotField showAll="0">
      <items count="4">
        <item x="0"/>
        <item x="2"/>
        <item x="1"/>
        <item t="default"/>
      </items>
    </pivotField>
    <pivotField showAll="0">
      <items count="8">
        <item x="0"/>
        <item x="2"/>
        <item x="3"/>
        <item x="4"/>
        <item x="1"/>
        <item x="5"/>
        <item m="1" x="6"/>
        <item t="default"/>
      </items>
    </pivotField>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h="1" sd="0" x="0"/>
        <item sd="0" x="1"/>
        <item sd="0" x="2"/>
        <item h="1" sd="0" x="3"/>
        <item t="default"/>
      </items>
    </pivotField>
  </pivotFields>
  <rowFields count="1">
    <field x="7"/>
  </rowFields>
  <rowItems count="10">
    <i>
      <x/>
    </i>
    <i>
      <x v="1"/>
    </i>
    <i>
      <x v="2"/>
    </i>
    <i>
      <x v="3"/>
    </i>
    <i>
      <x v="4"/>
    </i>
    <i>
      <x v="5"/>
    </i>
    <i>
      <x v="6"/>
    </i>
    <i>
      <x v="7"/>
    </i>
    <i>
      <x v="8"/>
    </i>
    <i>
      <x v="9"/>
    </i>
  </rowItems>
  <colFields count="1">
    <field x="24"/>
  </colFields>
  <colItems count="2">
    <i>
      <x v="1"/>
    </i>
    <i>
      <x v="2"/>
    </i>
  </colItems>
  <dataFields count="1">
    <dataField name="Sales" fld="5" baseField="0" baseItem="0"/>
  </dataFields>
  <formats count="7">
    <format dxfId="166">
      <pivotArea dataOnly="0" fieldPosition="0">
        <references count="1">
          <reference field="7" count="0"/>
        </references>
      </pivotArea>
    </format>
    <format dxfId="165">
      <pivotArea dataOnly="0" fieldPosition="0">
        <references count="1">
          <reference field="7" count="0"/>
        </references>
      </pivotArea>
    </format>
    <format dxfId="164">
      <pivotArea field="7" type="button" dataOnly="0" labelOnly="1" outline="0" axis="axisRow" fieldPosition="0"/>
    </format>
    <format dxfId="163">
      <pivotArea dataOnly="0" labelOnly="1" fieldPosition="0">
        <references count="2">
          <reference field="4294967294" count="1" selected="0">
            <x v="0"/>
          </reference>
          <reference field="24" count="2">
            <x v="1"/>
            <x v="2"/>
          </reference>
        </references>
      </pivotArea>
    </format>
    <format dxfId="162">
      <pivotArea field="7" type="button" dataOnly="0" labelOnly="1" outline="0" axis="axisRow" fieldPosition="0"/>
    </format>
    <format dxfId="161">
      <pivotArea dataOnly="0" labelOnly="1" fieldPosition="0">
        <references count="2">
          <reference field="4294967294" count="1" selected="0">
            <x v="0"/>
          </reference>
          <reference field="24" count="2">
            <x v="1"/>
            <x v="2"/>
          </reference>
        </references>
      </pivotArea>
    </format>
    <format dxfId="160">
      <pivotArea type="all" dataOnly="0" outline="0" fieldPosition="0"/>
    </format>
  </formats>
  <chartFormats count="6">
    <chartFormat chart="4" format="0" series="1">
      <pivotArea type="data" outline="0" fieldPosition="0">
        <references count="2">
          <reference field="4294967294" count="1" selected="0">
            <x v="0"/>
          </reference>
          <reference field="24" count="1" selected="0">
            <x v="1"/>
          </reference>
        </references>
      </pivotArea>
    </chartFormat>
    <chartFormat chart="4" format="1" series="1">
      <pivotArea type="data" outline="0" fieldPosition="0">
        <references count="2">
          <reference field="4294967294" count="1" selected="0">
            <x v="0"/>
          </reference>
          <reference field="24" count="1" selected="0">
            <x v="2"/>
          </reference>
        </references>
      </pivotArea>
    </chartFormat>
    <chartFormat chart="11" format="8" series="1">
      <pivotArea type="data" outline="0" fieldPosition="0">
        <references count="2">
          <reference field="4294967294" count="1" selected="0">
            <x v="0"/>
          </reference>
          <reference field="24" count="1" selected="0">
            <x v="1"/>
          </reference>
        </references>
      </pivotArea>
    </chartFormat>
    <chartFormat chart="11" format="9" series="1">
      <pivotArea type="data" outline="0" fieldPosition="0">
        <references count="2">
          <reference field="4294967294" count="1" selected="0">
            <x v="0"/>
          </reference>
          <reference field="24" count="1" selected="0">
            <x v="2"/>
          </reference>
        </references>
      </pivotArea>
    </chartFormat>
    <chartFormat chart="11" format="1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7D2EE1-ECF1-43E8-9220-87AAABC41875}" name="PivotTable8"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7" rowHeaderCaption="Fuel type">
  <location ref="A92:B100" firstHeaderRow="1" firstDataRow="1" firstDataCol="1"/>
  <pivotFields count="25">
    <pivotField showAll="0"/>
    <pivotField showAll="0"/>
    <pivotField showAll="0"/>
    <pivotField numFmtId="164" showAll="0"/>
    <pivotField showAll="0"/>
    <pivotField dataField="1" showAll="0"/>
    <pivotField numFmtId="14" showAll="0">
      <items count="538">
        <item x="88"/>
        <item x="74"/>
        <item x="121"/>
        <item x="435"/>
        <item x="250"/>
        <item x="437"/>
        <item x="25"/>
        <item x="467"/>
        <item x="342"/>
        <item x="153"/>
        <item x="393"/>
        <item x="514"/>
        <item x="482"/>
        <item x="369"/>
        <item x="110"/>
        <item x="400"/>
        <item x="496"/>
        <item x="360"/>
        <item x="164"/>
        <item x="442"/>
        <item x="273"/>
        <item x="474"/>
        <item x="382"/>
        <item x="431"/>
        <item x="225"/>
        <item x="108"/>
        <item x="79"/>
        <item x="441"/>
        <item x="229"/>
        <item x="349"/>
        <item x="333"/>
        <item x="246"/>
        <item x="9"/>
        <item x="275"/>
        <item x="58"/>
        <item x="502"/>
        <item x="284"/>
        <item x="351"/>
        <item x="78"/>
        <item x="285"/>
        <item x="21"/>
        <item x="183"/>
        <item x="163"/>
        <item x="37"/>
        <item x="357"/>
        <item x="344"/>
        <item x="124"/>
        <item x="67"/>
        <item x="515"/>
        <item x="60"/>
        <item x="169"/>
        <item x="66"/>
        <item x="491"/>
        <item x="534"/>
        <item x="353"/>
        <item x="510"/>
        <item x="1"/>
        <item x="448"/>
        <item x="83"/>
        <item x="280"/>
        <item x="438"/>
        <item x="39"/>
        <item x="498"/>
        <item x="76"/>
        <item x="411"/>
        <item x="106"/>
        <item x="365"/>
        <item x="469"/>
        <item x="493"/>
        <item x="471"/>
        <item x="486"/>
        <item x="381"/>
        <item x="160"/>
        <item x="339"/>
        <item x="318"/>
        <item x="107"/>
        <item x="161"/>
        <item x="200"/>
        <item x="531"/>
        <item x="479"/>
        <item x="267"/>
        <item x="244"/>
        <item x="497"/>
        <item x="335"/>
        <item x="232"/>
        <item x="158"/>
        <item x="133"/>
        <item x="367"/>
        <item x="308"/>
        <item x="172"/>
        <item x="354"/>
        <item x="462"/>
        <item x="209"/>
        <item x="484"/>
        <item x="449"/>
        <item x="321"/>
        <item x="68"/>
        <item x="346"/>
        <item x="310"/>
        <item x="481"/>
        <item x="412"/>
        <item x="125"/>
        <item x="525"/>
        <item x="480"/>
        <item x="188"/>
        <item x="503"/>
        <item x="16"/>
        <item x="363"/>
        <item x="235"/>
        <item x="304"/>
        <item x="425"/>
        <item x="196"/>
        <item x="317"/>
        <item x="64"/>
        <item x="507"/>
        <item x="118"/>
        <item x="103"/>
        <item x="211"/>
        <item x="466"/>
        <item x="199"/>
        <item x="92"/>
        <item x="98"/>
        <item x="224"/>
        <item x="430"/>
        <item x="138"/>
        <item x="130"/>
        <item x="309"/>
        <item x="368"/>
        <item x="159"/>
        <item x="489"/>
        <item x="181"/>
        <item x="528"/>
        <item x="511"/>
        <item x="457"/>
        <item x="221"/>
        <item x="327"/>
        <item x="461"/>
        <item x="403"/>
        <item x="379"/>
        <item x="329"/>
        <item x="324"/>
        <item x="129"/>
        <item x="252"/>
        <item x="476"/>
        <item x="170"/>
        <item x="20"/>
        <item x="468"/>
        <item x="29"/>
        <item x="134"/>
        <item x="470"/>
        <item x="436"/>
        <item x="140"/>
        <item x="477"/>
        <item x="259"/>
        <item x="500"/>
        <item x="4"/>
        <item x="234"/>
        <item x="281"/>
        <item x="521"/>
        <item x="377"/>
        <item x="483"/>
        <item x="341"/>
        <item x="338"/>
        <item x="38"/>
        <item x="388"/>
        <item x="359"/>
        <item x="70"/>
        <item x="345"/>
        <item x="501"/>
        <item x="439"/>
        <item x="69"/>
        <item x="162"/>
        <item x="202"/>
        <item x="176"/>
        <item x="414"/>
        <item x="290"/>
        <item x="530"/>
        <item x="115"/>
        <item x="426"/>
        <item x="370"/>
        <item x="527"/>
        <item x="191"/>
        <item x="99"/>
        <item x="222"/>
        <item x="459"/>
        <item x="52"/>
        <item x="278"/>
        <item x="36"/>
        <item x="187"/>
        <item x="331"/>
        <item x="166"/>
        <item x="102"/>
        <item x="47"/>
        <item x="240"/>
        <item x="50"/>
        <item x="186"/>
        <item x="179"/>
        <item x="248"/>
        <item x="243"/>
        <item x="423"/>
        <item x="49"/>
        <item x="149"/>
        <item x="182"/>
        <item x="289"/>
        <item x="532"/>
        <item x="355"/>
        <item x="32"/>
        <item x="139"/>
        <item x="408"/>
        <item x="286"/>
        <item x="205"/>
        <item x="184"/>
        <item x="10"/>
        <item x="312"/>
        <item x="301"/>
        <item x="255"/>
        <item x="270"/>
        <item x="132"/>
        <item x="144"/>
        <item x="460"/>
        <item x="478"/>
        <item x="55"/>
        <item x="314"/>
        <item x="101"/>
        <item x="433"/>
        <item x="113"/>
        <item x="19"/>
        <item x="302"/>
        <item x="271"/>
        <item x="177"/>
        <item x="156"/>
        <item x="445"/>
        <item x="80"/>
        <item x="294"/>
        <item x="185"/>
        <item x="119"/>
        <item x="288"/>
        <item x="3"/>
        <item x="41"/>
        <item x="417"/>
        <item x="453"/>
        <item x="247"/>
        <item x="198"/>
        <item x="8"/>
        <item x="65"/>
        <item x="57"/>
        <item x="447"/>
        <item x="5"/>
        <item x="264"/>
        <item x="7"/>
        <item x="13"/>
        <item x="143"/>
        <item x="372"/>
        <item x="71"/>
        <item x="180"/>
        <item x="319"/>
        <item x="194"/>
        <item x="190"/>
        <item x="517"/>
        <item x="322"/>
        <item x="154"/>
        <item x="415"/>
        <item x="54"/>
        <item x="380"/>
        <item x="241"/>
        <item x="394"/>
        <item x="128"/>
        <item x="53"/>
        <item x="456"/>
        <item x="428"/>
        <item x="215"/>
        <item x="260"/>
        <item x="120"/>
        <item x="84"/>
        <item x="348"/>
        <item x="48"/>
        <item x="485"/>
        <item x="261"/>
        <item x="293"/>
        <item x="40"/>
        <item x="323"/>
        <item x="409"/>
        <item x="216"/>
        <item x="26"/>
        <item x="262"/>
        <item x="472"/>
        <item x="230"/>
        <item x="18"/>
        <item x="529"/>
        <item x="444"/>
        <item x="371"/>
        <item x="126"/>
        <item x="307"/>
        <item x="151"/>
        <item x="157"/>
        <item x="178"/>
        <item x="111"/>
        <item x="27"/>
        <item x="440"/>
        <item x="95"/>
        <item x="127"/>
        <item x="313"/>
        <item x="213"/>
        <item x="451"/>
        <item x="390"/>
        <item x="416"/>
        <item x="303"/>
        <item x="358"/>
        <item x="168"/>
        <item x="490"/>
        <item x="499"/>
        <item x="77"/>
        <item x="22"/>
        <item x="23"/>
        <item x="361"/>
        <item x="299"/>
        <item x="63"/>
        <item x="506"/>
        <item x="526"/>
        <item x="155"/>
        <item x="421"/>
        <item x="332"/>
        <item x="173"/>
        <item x="520"/>
        <item x="96"/>
        <item x="375"/>
        <item x="226"/>
        <item x="306"/>
        <item x="228"/>
        <item x="82"/>
        <item x="123"/>
        <item x="30"/>
        <item x="385"/>
        <item x="518"/>
        <item x="406"/>
        <item x="2"/>
        <item x="210"/>
        <item x="122"/>
        <item x="356"/>
        <item x="402"/>
        <item x="398"/>
        <item x="464"/>
        <item x="384"/>
        <item x="204"/>
        <item x="112"/>
        <item x="266"/>
        <item x="352"/>
        <item x="117"/>
        <item x="152"/>
        <item x="171"/>
        <item x="405"/>
        <item x="114"/>
        <item x="236"/>
        <item x="86"/>
        <item x="150"/>
        <item x="73"/>
        <item x="463"/>
        <item x="136"/>
        <item x="109"/>
        <item x="519"/>
        <item x="392"/>
        <item x="274"/>
        <item x="427"/>
        <item x="524"/>
        <item x="97"/>
        <item x="233"/>
        <item x="249"/>
        <item x="473"/>
        <item x="465"/>
        <item x="366"/>
        <item x="504"/>
        <item x="197"/>
        <item x="533"/>
        <item x="62"/>
        <item x="253"/>
        <item x="217"/>
        <item x="51"/>
        <item x="218"/>
        <item x="165"/>
        <item x="407"/>
        <item x="131"/>
        <item x="378"/>
        <item x="42"/>
        <item x="148"/>
        <item x="475"/>
        <item x="383"/>
        <item x="446"/>
        <item x="432"/>
        <item x="343"/>
        <item x="214"/>
        <item x="56"/>
        <item x="387"/>
        <item x="189"/>
        <item x="207"/>
        <item x="43"/>
        <item x="35"/>
        <item x="362"/>
        <item x="201"/>
        <item x="174"/>
        <item x="536"/>
        <item x="395"/>
        <item x="429"/>
        <item x="85"/>
        <item x="535"/>
        <item x="14"/>
        <item x="45"/>
        <item x="12"/>
        <item x="167"/>
        <item x="513"/>
        <item x="279"/>
        <item x="347"/>
        <item x="311"/>
        <item x="376"/>
        <item x="195"/>
        <item x="220"/>
        <item x="238"/>
        <item x="297"/>
        <item x="135"/>
        <item x="455"/>
        <item x="401"/>
        <item x="90"/>
        <item x="326"/>
        <item x="283"/>
        <item x="386"/>
        <item x="287"/>
        <item x="336"/>
        <item x="268"/>
        <item x="488"/>
        <item x="523"/>
        <item x="269"/>
        <item x="231"/>
        <item x="495"/>
        <item x="450"/>
        <item x="272"/>
        <item x="452"/>
        <item x="44"/>
        <item x="239"/>
        <item x="389"/>
        <item x="373"/>
        <item x="59"/>
        <item x="203"/>
        <item x="142"/>
        <item x="300"/>
        <item x="116"/>
        <item x="458"/>
        <item x="292"/>
        <item x="31"/>
        <item x="87"/>
        <item x="325"/>
        <item x="100"/>
        <item x="334"/>
        <item x="219"/>
        <item x="512"/>
        <item x="17"/>
        <item x="141"/>
        <item x="6"/>
        <item x="256"/>
        <item x="258"/>
        <item x="410"/>
        <item x="0"/>
        <item x="89"/>
        <item x="175"/>
        <item x="146"/>
        <item x="206"/>
        <item x="34"/>
        <item x="396"/>
        <item x="193"/>
        <item x="298"/>
        <item x="265"/>
        <item x="75"/>
        <item x="487"/>
        <item x="192"/>
        <item x="422"/>
        <item x="434"/>
        <item x="137"/>
        <item x="316"/>
        <item x="337"/>
        <item x="104"/>
        <item x="391"/>
        <item x="81"/>
        <item x="33"/>
        <item x="257"/>
        <item x="399"/>
        <item x="61"/>
        <item x="418"/>
        <item x="509"/>
        <item x="420"/>
        <item x="28"/>
        <item x="251"/>
        <item x="404"/>
        <item x="105"/>
        <item x="454"/>
        <item x="330"/>
        <item x="24"/>
        <item x="305"/>
        <item x="374"/>
        <item x="94"/>
        <item x="492"/>
        <item x="350"/>
        <item x="254"/>
        <item x="505"/>
        <item x="364"/>
        <item x="147"/>
        <item x="282"/>
        <item x="397"/>
        <item x="295"/>
        <item x="277"/>
        <item x="296"/>
        <item x="516"/>
        <item x="46"/>
        <item x="237"/>
        <item x="72"/>
        <item x="263"/>
        <item x="340"/>
        <item x="212"/>
        <item x="494"/>
        <item x="15"/>
        <item x="508"/>
        <item x="242"/>
        <item x="291"/>
        <item x="223"/>
        <item x="413"/>
        <item x="320"/>
        <item x="145"/>
        <item x="91"/>
        <item x="93"/>
        <item x="522"/>
        <item x="11"/>
        <item x="419"/>
        <item x="315"/>
        <item x="276"/>
        <item x="328"/>
        <item x="443"/>
        <item x="245"/>
        <item x="424"/>
        <item x="208"/>
        <item x="227"/>
        <item t="default"/>
      </items>
    </pivotField>
    <pivotField showAll="0">
      <items count="11">
        <item x="7"/>
        <item x="0"/>
        <item x="2"/>
        <item x="5"/>
        <item x="6"/>
        <item x="8"/>
        <item x="9"/>
        <item x="3"/>
        <item x="1"/>
        <item x="4"/>
        <item t="default"/>
      </items>
    </pivotField>
    <pivotField axis="axisRow" showAll="0">
      <items count="3">
        <item x="1"/>
        <item x="0"/>
        <item t="default"/>
      </items>
    </pivotField>
    <pivotField numFmtId="1" showAll="0"/>
    <pivotField numFmtId="1" showAll="0"/>
    <pivotField numFmtId="1" showAll="0"/>
    <pivotField showAll="0"/>
    <pivotField showAll="0"/>
    <pivotField showAll="0"/>
    <pivotField showAll="0"/>
    <pivotField showAll="0"/>
    <pivotField showAll="0"/>
    <pivotField axis="axisRow" showAll="0">
      <items count="4">
        <item x="0"/>
        <item x="2"/>
        <item x="1"/>
        <item t="default"/>
      </items>
    </pivotField>
    <pivotField showAll="0">
      <items count="8">
        <item x="0"/>
        <item x="2"/>
        <item x="3"/>
        <item x="4"/>
        <item x="1"/>
        <item x="5"/>
        <item m="1" x="6"/>
        <item t="default"/>
      </items>
    </pivotField>
    <pivotField showAll="0"/>
    <pivotField numFmtId="1" showAll="0"/>
    <pivotField showAll="0" defaultSubtotal="0"/>
    <pivotField showAll="0" defaultSubtotal="0"/>
    <pivotField showAll="0" defaultSubtotal="0">
      <items count="4">
        <item x="0"/>
        <item x="1"/>
        <item x="2"/>
        <item x="3"/>
      </items>
    </pivotField>
  </pivotFields>
  <rowFields count="2">
    <field x="8"/>
    <field x="18"/>
  </rowFields>
  <rowItems count="8">
    <i>
      <x/>
    </i>
    <i r="1">
      <x/>
    </i>
    <i r="1">
      <x v="1"/>
    </i>
    <i r="1">
      <x v="2"/>
    </i>
    <i>
      <x v="1"/>
    </i>
    <i r="1">
      <x/>
    </i>
    <i r="1">
      <x v="1"/>
    </i>
    <i r="1">
      <x v="2"/>
    </i>
  </rowItems>
  <colItems count="1">
    <i/>
  </colItems>
  <dataFields count="1">
    <dataField name="Sum of Price(in USD)" fld="5" baseField="0" baseItem="0" numFmtId="165"/>
  </dataFields>
  <formats count="8">
    <format dxfId="174">
      <pivotArea type="all" dataOnly="0" outline="0" fieldPosition="0"/>
    </format>
    <format dxfId="173">
      <pivotArea outline="0" collapsedLevelsAreSubtotals="1" fieldPosition="0"/>
    </format>
    <format dxfId="172">
      <pivotArea field="8" type="button" dataOnly="0" labelOnly="1" outline="0" axis="axisRow" fieldPosition="0"/>
    </format>
    <format dxfId="171">
      <pivotArea dataOnly="0" labelOnly="1" fieldPosition="0">
        <references count="1">
          <reference field="8" count="0"/>
        </references>
      </pivotArea>
    </format>
    <format dxfId="170">
      <pivotArea dataOnly="0" labelOnly="1" fieldPosition="0">
        <references count="2">
          <reference field="8" count="1" selected="0">
            <x v="0"/>
          </reference>
          <reference field="18" count="0"/>
        </references>
      </pivotArea>
    </format>
    <format dxfId="169">
      <pivotArea dataOnly="0" labelOnly="1" fieldPosition="0">
        <references count="2">
          <reference field="8" count="1" selected="0">
            <x v="1"/>
          </reference>
          <reference field="18" count="0"/>
        </references>
      </pivotArea>
    </format>
    <format dxfId="168">
      <pivotArea dataOnly="0" labelOnly="1" outline="0" axis="axisValues" fieldPosition="0"/>
    </format>
    <format dxfId="167">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7DD2A1-245B-42E7-BD60-249325E4B53E}"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8">
  <location ref="A41:C51" firstHeaderRow="0" firstDataRow="1" firstDataCol="1"/>
  <pivotFields count="25">
    <pivotField showAll="0"/>
    <pivotField showAll="0"/>
    <pivotField showAll="0"/>
    <pivotField numFmtId="164" showAll="0"/>
    <pivotField showAll="0"/>
    <pivotField dataField="1" showAll="0"/>
    <pivotField numFmtId="14" showAll="0">
      <items count="538">
        <item x="88"/>
        <item x="74"/>
        <item x="121"/>
        <item x="435"/>
        <item x="250"/>
        <item x="437"/>
        <item x="25"/>
        <item x="467"/>
        <item x="342"/>
        <item x="153"/>
        <item x="393"/>
        <item x="514"/>
        <item x="482"/>
        <item x="369"/>
        <item x="110"/>
        <item x="400"/>
        <item x="496"/>
        <item x="360"/>
        <item x="164"/>
        <item x="442"/>
        <item x="273"/>
        <item x="474"/>
        <item x="382"/>
        <item x="431"/>
        <item x="225"/>
        <item x="108"/>
        <item x="79"/>
        <item x="441"/>
        <item x="229"/>
        <item x="349"/>
        <item x="333"/>
        <item x="246"/>
        <item x="9"/>
        <item x="275"/>
        <item x="58"/>
        <item x="502"/>
        <item x="284"/>
        <item x="351"/>
        <item x="78"/>
        <item x="285"/>
        <item x="21"/>
        <item x="183"/>
        <item x="163"/>
        <item x="37"/>
        <item x="357"/>
        <item x="344"/>
        <item x="124"/>
        <item x="67"/>
        <item x="515"/>
        <item x="60"/>
        <item x="169"/>
        <item x="66"/>
        <item x="491"/>
        <item x="534"/>
        <item x="353"/>
        <item x="510"/>
        <item x="1"/>
        <item x="448"/>
        <item x="83"/>
        <item x="280"/>
        <item x="438"/>
        <item x="39"/>
        <item x="498"/>
        <item x="76"/>
        <item x="411"/>
        <item x="106"/>
        <item x="365"/>
        <item x="469"/>
        <item x="493"/>
        <item x="471"/>
        <item x="486"/>
        <item x="381"/>
        <item x="160"/>
        <item x="339"/>
        <item x="318"/>
        <item x="107"/>
        <item x="161"/>
        <item x="200"/>
        <item x="531"/>
        <item x="479"/>
        <item x="267"/>
        <item x="244"/>
        <item x="497"/>
        <item x="335"/>
        <item x="232"/>
        <item x="158"/>
        <item x="133"/>
        <item x="367"/>
        <item x="308"/>
        <item x="172"/>
        <item x="354"/>
        <item x="462"/>
        <item x="209"/>
        <item x="484"/>
        <item x="449"/>
        <item x="321"/>
        <item x="68"/>
        <item x="346"/>
        <item x="310"/>
        <item x="481"/>
        <item x="412"/>
        <item x="125"/>
        <item x="525"/>
        <item x="480"/>
        <item x="188"/>
        <item x="503"/>
        <item x="16"/>
        <item x="363"/>
        <item x="235"/>
        <item x="304"/>
        <item x="425"/>
        <item x="196"/>
        <item x="317"/>
        <item x="64"/>
        <item x="507"/>
        <item x="118"/>
        <item x="103"/>
        <item x="211"/>
        <item x="466"/>
        <item x="199"/>
        <item x="92"/>
        <item x="98"/>
        <item x="224"/>
        <item x="430"/>
        <item x="138"/>
        <item x="130"/>
        <item x="309"/>
        <item x="368"/>
        <item x="159"/>
        <item x="489"/>
        <item x="181"/>
        <item x="528"/>
        <item x="511"/>
        <item x="457"/>
        <item x="221"/>
        <item x="327"/>
        <item x="461"/>
        <item x="403"/>
        <item x="379"/>
        <item x="329"/>
        <item x="324"/>
        <item x="129"/>
        <item x="252"/>
        <item x="476"/>
        <item x="170"/>
        <item x="20"/>
        <item x="468"/>
        <item x="29"/>
        <item x="134"/>
        <item x="470"/>
        <item x="436"/>
        <item x="140"/>
        <item x="477"/>
        <item x="259"/>
        <item x="500"/>
        <item x="4"/>
        <item x="234"/>
        <item x="281"/>
        <item x="521"/>
        <item x="377"/>
        <item x="483"/>
        <item x="341"/>
        <item x="338"/>
        <item x="38"/>
        <item x="388"/>
        <item x="359"/>
        <item x="70"/>
        <item x="345"/>
        <item x="501"/>
        <item x="439"/>
        <item x="69"/>
        <item x="162"/>
        <item x="202"/>
        <item x="176"/>
        <item x="414"/>
        <item x="290"/>
        <item x="530"/>
        <item x="115"/>
        <item x="426"/>
        <item x="370"/>
        <item x="527"/>
        <item x="191"/>
        <item x="99"/>
        <item x="222"/>
        <item x="459"/>
        <item x="52"/>
        <item x="278"/>
        <item x="36"/>
        <item x="187"/>
        <item x="331"/>
        <item x="166"/>
        <item x="102"/>
        <item x="47"/>
        <item x="240"/>
        <item x="50"/>
        <item x="186"/>
        <item x="179"/>
        <item x="248"/>
        <item x="243"/>
        <item x="423"/>
        <item x="49"/>
        <item x="149"/>
        <item x="182"/>
        <item x="289"/>
        <item x="532"/>
        <item x="355"/>
        <item x="32"/>
        <item x="139"/>
        <item x="408"/>
        <item x="286"/>
        <item x="205"/>
        <item x="184"/>
        <item x="10"/>
        <item x="312"/>
        <item x="301"/>
        <item x="255"/>
        <item x="270"/>
        <item x="132"/>
        <item x="144"/>
        <item x="460"/>
        <item x="478"/>
        <item x="55"/>
        <item x="314"/>
        <item x="101"/>
        <item x="433"/>
        <item x="113"/>
        <item x="19"/>
        <item x="302"/>
        <item x="271"/>
        <item x="177"/>
        <item x="156"/>
        <item x="445"/>
        <item x="80"/>
        <item x="294"/>
        <item x="185"/>
        <item x="119"/>
        <item x="288"/>
        <item x="3"/>
        <item x="41"/>
        <item x="417"/>
        <item x="453"/>
        <item x="247"/>
        <item x="198"/>
        <item x="8"/>
        <item x="65"/>
        <item x="57"/>
        <item x="447"/>
        <item x="5"/>
        <item x="264"/>
        <item x="7"/>
        <item x="13"/>
        <item x="143"/>
        <item x="372"/>
        <item x="71"/>
        <item x="180"/>
        <item x="319"/>
        <item x="194"/>
        <item x="190"/>
        <item x="517"/>
        <item x="322"/>
        <item x="154"/>
        <item x="415"/>
        <item x="54"/>
        <item x="380"/>
        <item x="241"/>
        <item x="394"/>
        <item x="128"/>
        <item x="53"/>
        <item x="456"/>
        <item x="428"/>
        <item x="215"/>
        <item x="260"/>
        <item x="120"/>
        <item x="84"/>
        <item x="348"/>
        <item x="48"/>
        <item x="485"/>
        <item x="261"/>
        <item x="293"/>
        <item x="40"/>
        <item x="323"/>
        <item x="409"/>
        <item x="216"/>
        <item x="26"/>
        <item x="262"/>
        <item x="472"/>
        <item x="230"/>
        <item x="18"/>
        <item x="529"/>
        <item x="444"/>
        <item x="371"/>
        <item x="126"/>
        <item x="307"/>
        <item x="151"/>
        <item x="157"/>
        <item x="178"/>
        <item x="111"/>
        <item x="27"/>
        <item x="440"/>
        <item x="95"/>
        <item x="127"/>
        <item x="313"/>
        <item x="213"/>
        <item x="451"/>
        <item x="390"/>
        <item x="416"/>
        <item x="303"/>
        <item x="358"/>
        <item x="168"/>
        <item x="490"/>
        <item x="499"/>
        <item x="77"/>
        <item x="22"/>
        <item x="23"/>
        <item x="361"/>
        <item x="299"/>
        <item x="63"/>
        <item x="506"/>
        <item x="526"/>
        <item x="155"/>
        <item x="421"/>
        <item x="332"/>
        <item x="173"/>
        <item x="520"/>
        <item x="96"/>
        <item x="375"/>
        <item x="226"/>
        <item x="306"/>
        <item x="228"/>
        <item x="82"/>
        <item x="123"/>
        <item x="30"/>
        <item x="385"/>
        <item x="518"/>
        <item x="406"/>
        <item x="2"/>
        <item x="210"/>
        <item x="122"/>
        <item x="356"/>
        <item x="402"/>
        <item x="398"/>
        <item x="464"/>
        <item x="384"/>
        <item x="204"/>
        <item x="112"/>
        <item x="266"/>
        <item x="352"/>
        <item x="117"/>
        <item x="152"/>
        <item x="171"/>
        <item x="405"/>
        <item x="114"/>
        <item x="236"/>
        <item x="86"/>
        <item x="150"/>
        <item x="73"/>
        <item x="463"/>
        <item x="136"/>
        <item x="109"/>
        <item x="519"/>
        <item x="392"/>
        <item x="274"/>
        <item x="427"/>
        <item x="524"/>
        <item x="97"/>
        <item x="233"/>
        <item x="249"/>
        <item x="473"/>
        <item x="465"/>
        <item x="366"/>
        <item x="504"/>
        <item x="197"/>
        <item x="533"/>
        <item x="62"/>
        <item x="253"/>
        <item x="217"/>
        <item x="51"/>
        <item x="218"/>
        <item x="165"/>
        <item x="407"/>
        <item x="131"/>
        <item x="378"/>
        <item x="42"/>
        <item x="148"/>
        <item x="475"/>
        <item x="383"/>
        <item x="446"/>
        <item x="432"/>
        <item x="343"/>
        <item x="214"/>
        <item x="56"/>
        <item x="387"/>
        <item x="189"/>
        <item x="207"/>
        <item x="43"/>
        <item x="35"/>
        <item x="362"/>
        <item x="201"/>
        <item x="174"/>
        <item x="536"/>
        <item x="395"/>
        <item x="429"/>
        <item x="85"/>
        <item x="535"/>
        <item x="14"/>
        <item x="45"/>
        <item x="12"/>
        <item x="167"/>
        <item x="513"/>
        <item x="279"/>
        <item x="347"/>
        <item x="311"/>
        <item x="376"/>
        <item x="195"/>
        <item x="220"/>
        <item x="238"/>
        <item x="297"/>
        <item x="135"/>
        <item x="455"/>
        <item x="401"/>
        <item x="90"/>
        <item x="326"/>
        <item x="283"/>
        <item x="386"/>
        <item x="287"/>
        <item x="336"/>
        <item x="268"/>
        <item x="488"/>
        <item x="523"/>
        <item x="269"/>
        <item x="231"/>
        <item x="495"/>
        <item x="450"/>
        <item x="272"/>
        <item x="452"/>
        <item x="44"/>
        <item x="239"/>
        <item x="389"/>
        <item x="373"/>
        <item x="59"/>
        <item x="203"/>
        <item x="142"/>
        <item x="300"/>
        <item x="116"/>
        <item x="458"/>
        <item x="292"/>
        <item x="31"/>
        <item x="87"/>
        <item x="325"/>
        <item x="100"/>
        <item x="334"/>
        <item x="219"/>
        <item x="512"/>
        <item x="17"/>
        <item x="141"/>
        <item x="6"/>
        <item x="256"/>
        <item x="258"/>
        <item x="410"/>
        <item x="0"/>
        <item x="89"/>
        <item x="175"/>
        <item x="146"/>
        <item x="206"/>
        <item x="34"/>
        <item x="396"/>
        <item x="193"/>
        <item x="298"/>
        <item x="265"/>
        <item x="75"/>
        <item x="487"/>
        <item x="192"/>
        <item x="422"/>
        <item x="434"/>
        <item x="137"/>
        <item x="316"/>
        <item x="337"/>
        <item x="104"/>
        <item x="391"/>
        <item x="81"/>
        <item x="33"/>
        <item x="257"/>
        <item x="399"/>
        <item x="61"/>
        <item x="418"/>
        <item x="509"/>
        <item x="420"/>
        <item x="28"/>
        <item x="251"/>
        <item x="404"/>
        <item x="105"/>
        <item x="454"/>
        <item x="330"/>
        <item x="24"/>
        <item x="305"/>
        <item x="374"/>
        <item x="94"/>
        <item x="492"/>
        <item x="350"/>
        <item x="254"/>
        <item x="505"/>
        <item x="364"/>
        <item x="147"/>
        <item x="282"/>
        <item x="397"/>
        <item x="295"/>
        <item x="277"/>
        <item x="296"/>
        <item x="516"/>
        <item x="46"/>
        <item x="237"/>
        <item x="72"/>
        <item x="263"/>
        <item x="340"/>
        <item x="212"/>
        <item x="494"/>
        <item x="15"/>
        <item x="508"/>
        <item x="242"/>
        <item x="291"/>
        <item x="223"/>
        <item x="413"/>
        <item x="320"/>
        <item x="145"/>
        <item x="91"/>
        <item x="93"/>
        <item x="522"/>
        <item x="11"/>
        <item x="419"/>
        <item x="315"/>
        <item x="276"/>
        <item x="328"/>
        <item x="443"/>
        <item x="245"/>
        <item x="424"/>
        <item x="208"/>
        <item x="227"/>
        <item t="default"/>
      </items>
    </pivotField>
    <pivotField axis="axisRow" showAll="0">
      <items count="11">
        <item x="7"/>
        <item x="0"/>
        <item x="2"/>
        <item x="5"/>
        <item x="6"/>
        <item x="8"/>
        <item x="9"/>
        <item x="3"/>
        <item x="1"/>
        <item x="4"/>
        <item t="default"/>
      </items>
    </pivotField>
    <pivotField showAll="0">
      <items count="3">
        <item x="1"/>
        <item x="0"/>
        <item t="default"/>
      </items>
    </pivotField>
    <pivotField dataField="1" numFmtId="1" showAll="0"/>
    <pivotField numFmtId="1" showAll="0"/>
    <pivotField numFmtId="1" showAll="0"/>
    <pivotField showAll="0"/>
    <pivotField showAll="0"/>
    <pivotField showAll="0"/>
    <pivotField showAll="0"/>
    <pivotField showAll="0"/>
    <pivotField showAll="0"/>
    <pivotField showAll="0">
      <items count="4">
        <item x="0"/>
        <item x="2"/>
        <item x="1"/>
        <item t="default"/>
      </items>
    </pivotField>
    <pivotField showAll="0">
      <items count="8">
        <item x="0"/>
        <item x="2"/>
        <item x="3"/>
        <item x="4"/>
        <item x="1"/>
        <item x="5"/>
        <item m="1" x="6"/>
        <item t="default"/>
      </items>
    </pivotField>
    <pivotField showAll="0"/>
    <pivotField numFmtId="1" showAll="0"/>
    <pivotField showAll="0" defaultSubtotal="0"/>
    <pivotField showAll="0" defaultSubtotal="0"/>
    <pivotField showAll="0" defaultSubtotal="0">
      <items count="4">
        <item x="0"/>
        <item x="1"/>
        <item x="2"/>
        <item x="3"/>
      </items>
    </pivotField>
  </pivotFields>
  <rowFields count="1">
    <field x="7"/>
  </rowFields>
  <rowItems count="10">
    <i>
      <x/>
    </i>
    <i>
      <x v="1"/>
    </i>
    <i>
      <x v="2"/>
    </i>
    <i>
      <x v="3"/>
    </i>
    <i>
      <x v="4"/>
    </i>
    <i>
      <x v="5"/>
    </i>
    <i>
      <x v="6"/>
    </i>
    <i>
      <x v="7"/>
    </i>
    <i>
      <x v="8"/>
    </i>
    <i>
      <x v="9"/>
    </i>
  </rowItems>
  <colFields count="1">
    <field x="-2"/>
  </colFields>
  <colItems count="2">
    <i>
      <x/>
    </i>
    <i i="1">
      <x v="1"/>
    </i>
  </colItems>
  <dataFields count="2">
    <dataField name="Sum of Production Cost (in USD)" fld="9" baseField="0" baseItem="0"/>
    <dataField name="Sum of Price(in USD)" fld="5" baseField="0" baseItem="0"/>
  </dataFields>
  <formats count="10">
    <format dxfId="184">
      <pivotArea type="all" dataOnly="0" outline="0" fieldPosition="0"/>
    </format>
    <format dxfId="183">
      <pivotArea outline="0" collapsedLevelsAreSubtotals="1" fieldPosition="0"/>
    </format>
    <format dxfId="182">
      <pivotArea field="7" type="button" dataOnly="0" labelOnly="1" outline="0" axis="axisRow" fieldPosition="0"/>
    </format>
    <format dxfId="181">
      <pivotArea dataOnly="0" labelOnly="1" fieldPosition="0">
        <references count="1">
          <reference field="7" count="0"/>
        </references>
      </pivotArea>
    </format>
    <format dxfId="180">
      <pivotArea dataOnly="0" labelOnly="1" outline="0" fieldPosition="0">
        <references count="1">
          <reference field="4294967294" count="2">
            <x v="0"/>
            <x v="1"/>
          </reference>
        </references>
      </pivotArea>
    </format>
    <format dxfId="179">
      <pivotArea type="all" dataOnly="0" outline="0" fieldPosition="0"/>
    </format>
    <format dxfId="178">
      <pivotArea outline="0" collapsedLevelsAreSubtotals="1" fieldPosition="0"/>
    </format>
    <format dxfId="177">
      <pivotArea field="7" type="button" dataOnly="0" labelOnly="1" outline="0" axis="axisRow" fieldPosition="0"/>
    </format>
    <format dxfId="176">
      <pivotArea dataOnly="0" labelOnly="1" fieldPosition="0">
        <references count="1">
          <reference field="7" count="0"/>
        </references>
      </pivotArea>
    </format>
    <format dxfId="175">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3B4748-8FBC-4A0B-998E-216622B1A27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25">
    <pivotField dataField="1" showAll="0"/>
    <pivotField showAll="0"/>
    <pivotField showAll="0"/>
    <pivotField numFmtId="164" showAll="0"/>
    <pivotField showAll="0"/>
    <pivotField dataField="1" showAll="0"/>
    <pivotField numFmtId="14" showAll="0">
      <items count="538">
        <item x="88"/>
        <item x="74"/>
        <item x="121"/>
        <item x="435"/>
        <item x="250"/>
        <item x="437"/>
        <item x="25"/>
        <item x="467"/>
        <item x="342"/>
        <item x="153"/>
        <item x="393"/>
        <item x="514"/>
        <item x="482"/>
        <item x="369"/>
        <item x="110"/>
        <item x="400"/>
        <item x="496"/>
        <item x="360"/>
        <item x="164"/>
        <item x="442"/>
        <item x="273"/>
        <item x="474"/>
        <item x="382"/>
        <item x="431"/>
        <item x="225"/>
        <item x="108"/>
        <item x="79"/>
        <item x="441"/>
        <item x="229"/>
        <item x="349"/>
        <item x="333"/>
        <item x="246"/>
        <item x="9"/>
        <item x="275"/>
        <item x="58"/>
        <item x="502"/>
        <item x="284"/>
        <item x="351"/>
        <item x="78"/>
        <item x="285"/>
        <item x="21"/>
        <item x="183"/>
        <item x="163"/>
        <item x="37"/>
        <item x="357"/>
        <item x="344"/>
        <item x="124"/>
        <item x="67"/>
        <item x="515"/>
        <item x="60"/>
        <item x="169"/>
        <item x="66"/>
        <item x="491"/>
        <item x="534"/>
        <item x="353"/>
        <item x="510"/>
        <item x="1"/>
        <item x="448"/>
        <item x="83"/>
        <item x="280"/>
        <item x="438"/>
        <item x="39"/>
        <item x="498"/>
        <item x="76"/>
        <item x="411"/>
        <item x="106"/>
        <item x="365"/>
        <item x="469"/>
        <item x="493"/>
        <item x="471"/>
        <item x="486"/>
        <item x="381"/>
        <item x="160"/>
        <item x="339"/>
        <item x="318"/>
        <item x="107"/>
        <item x="161"/>
        <item x="200"/>
        <item x="531"/>
        <item x="479"/>
        <item x="267"/>
        <item x="244"/>
        <item x="497"/>
        <item x="335"/>
        <item x="232"/>
        <item x="158"/>
        <item x="133"/>
        <item x="367"/>
        <item x="308"/>
        <item x="172"/>
        <item x="354"/>
        <item x="462"/>
        <item x="209"/>
        <item x="484"/>
        <item x="449"/>
        <item x="321"/>
        <item x="68"/>
        <item x="346"/>
        <item x="310"/>
        <item x="481"/>
        <item x="412"/>
        <item x="125"/>
        <item x="525"/>
        <item x="480"/>
        <item x="188"/>
        <item x="503"/>
        <item x="16"/>
        <item x="363"/>
        <item x="235"/>
        <item x="304"/>
        <item x="425"/>
        <item x="196"/>
        <item x="317"/>
        <item x="64"/>
        <item x="507"/>
        <item x="118"/>
        <item x="103"/>
        <item x="211"/>
        <item x="466"/>
        <item x="199"/>
        <item x="92"/>
        <item x="98"/>
        <item x="224"/>
        <item x="430"/>
        <item x="138"/>
        <item x="130"/>
        <item x="309"/>
        <item x="368"/>
        <item x="159"/>
        <item x="489"/>
        <item x="181"/>
        <item x="528"/>
        <item x="511"/>
        <item x="457"/>
        <item x="221"/>
        <item x="327"/>
        <item x="461"/>
        <item x="403"/>
        <item x="379"/>
        <item x="329"/>
        <item x="324"/>
        <item x="129"/>
        <item x="252"/>
        <item x="476"/>
        <item x="170"/>
        <item x="20"/>
        <item x="468"/>
        <item x="29"/>
        <item x="134"/>
        <item x="470"/>
        <item x="436"/>
        <item x="140"/>
        <item x="477"/>
        <item x="259"/>
        <item x="500"/>
        <item x="4"/>
        <item x="234"/>
        <item x="281"/>
        <item x="521"/>
        <item x="377"/>
        <item x="483"/>
        <item x="341"/>
        <item x="338"/>
        <item x="38"/>
        <item x="388"/>
        <item x="359"/>
        <item x="70"/>
        <item x="345"/>
        <item x="501"/>
        <item x="439"/>
        <item x="69"/>
        <item x="162"/>
        <item x="202"/>
        <item x="176"/>
        <item x="414"/>
        <item x="290"/>
        <item x="530"/>
        <item x="115"/>
        <item x="426"/>
        <item x="370"/>
        <item x="527"/>
        <item x="191"/>
        <item x="99"/>
        <item x="222"/>
        <item x="459"/>
        <item x="52"/>
        <item x="278"/>
        <item x="36"/>
        <item x="187"/>
        <item x="331"/>
        <item x="166"/>
        <item x="102"/>
        <item x="47"/>
        <item x="240"/>
        <item x="50"/>
        <item x="186"/>
        <item x="179"/>
        <item x="248"/>
        <item x="243"/>
        <item x="423"/>
        <item x="49"/>
        <item x="149"/>
        <item x="182"/>
        <item x="289"/>
        <item x="532"/>
        <item x="355"/>
        <item x="32"/>
        <item x="139"/>
        <item x="408"/>
        <item x="286"/>
        <item x="205"/>
        <item x="184"/>
        <item x="10"/>
        <item x="312"/>
        <item x="301"/>
        <item x="255"/>
        <item x="270"/>
        <item x="132"/>
        <item x="144"/>
        <item x="460"/>
        <item x="478"/>
        <item x="55"/>
        <item x="314"/>
        <item x="101"/>
        <item x="433"/>
        <item x="113"/>
        <item x="19"/>
        <item x="302"/>
        <item x="271"/>
        <item x="177"/>
        <item x="156"/>
        <item x="445"/>
        <item x="80"/>
        <item x="294"/>
        <item x="185"/>
        <item x="119"/>
        <item x="288"/>
        <item x="3"/>
        <item x="41"/>
        <item x="417"/>
        <item x="453"/>
        <item x="247"/>
        <item x="198"/>
        <item x="8"/>
        <item x="65"/>
        <item x="57"/>
        <item x="447"/>
        <item x="5"/>
        <item x="264"/>
        <item x="7"/>
        <item x="13"/>
        <item x="143"/>
        <item x="372"/>
        <item x="71"/>
        <item x="180"/>
        <item x="319"/>
        <item x="194"/>
        <item x="190"/>
        <item x="517"/>
        <item x="322"/>
        <item x="154"/>
        <item x="415"/>
        <item x="54"/>
        <item x="380"/>
        <item x="241"/>
        <item x="394"/>
        <item x="128"/>
        <item x="53"/>
        <item x="456"/>
        <item x="428"/>
        <item x="215"/>
        <item x="260"/>
        <item x="120"/>
        <item x="84"/>
        <item x="348"/>
        <item x="48"/>
        <item x="485"/>
        <item x="261"/>
        <item x="293"/>
        <item x="40"/>
        <item x="323"/>
        <item x="409"/>
        <item x="216"/>
        <item x="26"/>
        <item x="262"/>
        <item x="472"/>
        <item x="230"/>
        <item x="18"/>
        <item x="529"/>
        <item x="444"/>
        <item x="371"/>
        <item x="126"/>
        <item x="307"/>
        <item x="151"/>
        <item x="157"/>
        <item x="178"/>
        <item x="111"/>
        <item x="27"/>
        <item x="440"/>
        <item x="95"/>
        <item x="127"/>
        <item x="313"/>
        <item x="213"/>
        <item x="451"/>
        <item x="390"/>
        <item x="416"/>
        <item x="303"/>
        <item x="358"/>
        <item x="168"/>
        <item x="490"/>
        <item x="499"/>
        <item x="77"/>
        <item x="22"/>
        <item x="23"/>
        <item x="361"/>
        <item x="299"/>
        <item x="63"/>
        <item x="506"/>
        <item x="526"/>
        <item x="155"/>
        <item x="421"/>
        <item x="332"/>
        <item x="173"/>
        <item x="520"/>
        <item x="96"/>
        <item x="375"/>
        <item x="226"/>
        <item x="306"/>
        <item x="228"/>
        <item x="82"/>
        <item x="123"/>
        <item x="30"/>
        <item x="385"/>
        <item x="518"/>
        <item x="406"/>
        <item x="2"/>
        <item x="210"/>
        <item x="122"/>
        <item x="356"/>
        <item x="402"/>
        <item x="398"/>
        <item x="464"/>
        <item x="384"/>
        <item x="204"/>
        <item x="112"/>
        <item x="266"/>
        <item x="352"/>
        <item x="117"/>
        <item x="152"/>
        <item x="171"/>
        <item x="405"/>
        <item x="114"/>
        <item x="236"/>
        <item x="86"/>
        <item x="150"/>
        <item x="73"/>
        <item x="463"/>
        <item x="136"/>
        <item x="109"/>
        <item x="519"/>
        <item x="392"/>
        <item x="274"/>
        <item x="427"/>
        <item x="524"/>
        <item x="97"/>
        <item x="233"/>
        <item x="249"/>
        <item x="473"/>
        <item x="465"/>
        <item x="366"/>
        <item x="504"/>
        <item x="197"/>
        <item x="533"/>
        <item x="62"/>
        <item x="253"/>
        <item x="217"/>
        <item x="51"/>
        <item x="218"/>
        <item x="165"/>
        <item x="407"/>
        <item x="131"/>
        <item x="378"/>
        <item x="42"/>
        <item x="148"/>
        <item x="475"/>
        <item x="383"/>
        <item x="446"/>
        <item x="432"/>
        <item x="343"/>
        <item x="214"/>
        <item x="56"/>
        <item x="387"/>
        <item x="189"/>
        <item x="207"/>
        <item x="43"/>
        <item x="35"/>
        <item x="362"/>
        <item x="201"/>
        <item x="174"/>
        <item x="536"/>
        <item x="395"/>
        <item x="429"/>
        <item x="85"/>
        <item x="535"/>
        <item x="14"/>
        <item x="45"/>
        <item x="12"/>
        <item x="167"/>
        <item x="513"/>
        <item x="279"/>
        <item x="347"/>
        <item x="311"/>
        <item x="376"/>
        <item x="195"/>
        <item x="220"/>
        <item x="238"/>
        <item x="297"/>
        <item x="135"/>
        <item x="455"/>
        <item x="401"/>
        <item x="90"/>
        <item x="326"/>
        <item x="283"/>
        <item x="386"/>
        <item x="287"/>
        <item x="336"/>
        <item x="268"/>
        <item x="488"/>
        <item x="523"/>
        <item x="269"/>
        <item x="231"/>
        <item x="495"/>
        <item x="450"/>
        <item x="272"/>
        <item x="452"/>
        <item x="44"/>
        <item x="239"/>
        <item x="389"/>
        <item x="373"/>
        <item x="59"/>
        <item x="203"/>
        <item x="142"/>
        <item x="300"/>
        <item x="116"/>
        <item x="458"/>
        <item x="292"/>
        <item x="31"/>
        <item x="87"/>
        <item x="325"/>
        <item x="100"/>
        <item x="334"/>
        <item x="219"/>
        <item x="512"/>
        <item x="17"/>
        <item x="141"/>
        <item x="6"/>
        <item x="256"/>
        <item x="258"/>
        <item x="410"/>
        <item x="0"/>
        <item x="89"/>
        <item x="175"/>
        <item x="146"/>
        <item x="206"/>
        <item x="34"/>
        <item x="396"/>
        <item x="193"/>
        <item x="298"/>
        <item x="265"/>
        <item x="75"/>
        <item x="487"/>
        <item x="192"/>
        <item x="422"/>
        <item x="434"/>
        <item x="137"/>
        <item x="316"/>
        <item x="337"/>
        <item x="104"/>
        <item x="391"/>
        <item x="81"/>
        <item x="33"/>
        <item x="257"/>
        <item x="399"/>
        <item x="61"/>
        <item x="418"/>
        <item x="509"/>
        <item x="420"/>
        <item x="28"/>
        <item x="251"/>
        <item x="404"/>
        <item x="105"/>
        <item x="454"/>
        <item x="330"/>
        <item x="24"/>
        <item x="305"/>
        <item x="374"/>
        <item x="94"/>
        <item x="492"/>
        <item x="350"/>
        <item x="254"/>
        <item x="505"/>
        <item x="364"/>
        <item x="147"/>
        <item x="282"/>
        <item x="397"/>
        <item x="295"/>
        <item x="277"/>
        <item x="296"/>
        <item x="516"/>
        <item x="46"/>
        <item x="237"/>
        <item x="72"/>
        <item x="263"/>
        <item x="340"/>
        <item x="212"/>
        <item x="494"/>
        <item x="15"/>
        <item x="508"/>
        <item x="242"/>
        <item x="291"/>
        <item x="223"/>
        <item x="413"/>
        <item x="320"/>
        <item x="145"/>
        <item x="91"/>
        <item x="93"/>
        <item x="522"/>
        <item x="11"/>
        <item x="419"/>
        <item x="315"/>
        <item x="276"/>
        <item x="328"/>
        <item x="443"/>
        <item x="245"/>
        <item x="424"/>
        <item x="208"/>
        <item x="227"/>
        <item t="default"/>
      </items>
    </pivotField>
    <pivotField showAll="0">
      <items count="11">
        <item x="7"/>
        <item x="0"/>
        <item x="2"/>
        <item x="5"/>
        <item x="6"/>
        <item x="8"/>
        <item x="9"/>
        <item x="3"/>
        <item x="1"/>
        <item x="4"/>
        <item t="default"/>
      </items>
    </pivotField>
    <pivotField showAll="0">
      <items count="3">
        <item x="1"/>
        <item x="0"/>
        <item t="default"/>
      </items>
    </pivotField>
    <pivotField dataField="1" numFmtId="1" showAll="0"/>
    <pivotField dataField="1" numFmtId="1" showAll="0"/>
    <pivotField numFmtId="1" showAll="0"/>
    <pivotField showAll="0"/>
    <pivotField showAll="0"/>
    <pivotField showAll="0"/>
    <pivotField showAll="0"/>
    <pivotField showAll="0"/>
    <pivotField showAll="0"/>
    <pivotField showAll="0">
      <items count="4">
        <item x="0"/>
        <item x="2"/>
        <item x="1"/>
        <item t="default"/>
      </items>
    </pivotField>
    <pivotField showAll="0">
      <items count="8">
        <item x="0"/>
        <item x="2"/>
        <item x="3"/>
        <item x="4"/>
        <item x="1"/>
        <item x="5"/>
        <item m="1" x="6"/>
        <item t="default"/>
      </items>
    </pivotField>
    <pivotField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Total Production Cost" fld="9" baseField="0" baseItem="0" numFmtId="165"/>
    <dataField name="Total Number of Sales" fld="0" subtotal="count" baseField="0" baseItem="1" numFmtId="165"/>
    <dataField name="Total Revenue" fld="5" baseField="0" baseItem="1" numFmtId="165"/>
    <dataField name="Profit Average" fld="10" subtotal="average" baseField="0" baseItem="2" numFmtId="165"/>
  </dataFields>
  <formats count="13">
    <format dxfId="197">
      <pivotArea type="all" dataOnly="0" outline="0" fieldPosition="0"/>
    </format>
    <format dxfId="196">
      <pivotArea outline="0" collapsedLevelsAreSubtotals="1" fieldPosition="0"/>
    </format>
    <format dxfId="195">
      <pivotArea dataOnly="0" labelOnly="1" outline="0" fieldPosition="0">
        <references count="1">
          <reference field="4294967294" count="3">
            <x v="1"/>
            <x v="2"/>
            <x v="3"/>
          </reference>
        </references>
      </pivotArea>
    </format>
    <format dxfId="194">
      <pivotArea type="all" dataOnly="0" outline="0" fieldPosition="0"/>
    </format>
    <format dxfId="193">
      <pivotArea outline="0" collapsedLevelsAreSubtotals="1" fieldPosition="0"/>
    </format>
    <format dxfId="192">
      <pivotArea dataOnly="0" labelOnly="1" outline="0" fieldPosition="0">
        <references count="1">
          <reference field="4294967294" count="3">
            <x v="1"/>
            <x v="2"/>
            <x v="3"/>
          </reference>
        </references>
      </pivotArea>
    </format>
    <format dxfId="191">
      <pivotArea outline="0" collapsedLevelsAreSubtotals="1" fieldPosition="0">
        <references count="1">
          <reference field="4294967294" count="1" selected="0">
            <x v="1"/>
          </reference>
        </references>
      </pivotArea>
    </format>
    <format dxfId="190">
      <pivotArea outline="0" collapsedLevelsAreSubtotals="1" fieldPosition="0">
        <references count="1">
          <reference field="4294967294" count="1" selected="0">
            <x v="2"/>
          </reference>
        </references>
      </pivotArea>
    </format>
    <format dxfId="189">
      <pivotArea outline="0" collapsedLevelsAreSubtotals="1" fieldPosition="0">
        <references count="1">
          <reference field="4294967294" count="1" selected="0">
            <x v="0"/>
          </reference>
        </references>
      </pivotArea>
    </format>
    <format dxfId="188">
      <pivotArea outline="0" collapsedLevelsAreSubtotals="1" fieldPosition="0">
        <references count="1">
          <reference field="4294967294" count="1" selected="0">
            <x v="3"/>
          </reference>
        </references>
      </pivotArea>
    </format>
    <format dxfId="187">
      <pivotArea type="all" dataOnly="0" outline="0" fieldPosition="0"/>
    </format>
    <format dxfId="186">
      <pivotArea outline="0" collapsedLevelsAreSubtotals="1" fieldPosition="0"/>
    </format>
    <format dxfId="18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40458985-1998-47DC-9EAE-B21F33DB781E}" sourceName="Brand">
  <pivotTables>
    <pivotTable tabId="4" name="PivotTable2"/>
    <pivotTable tabId="4" name="PivotTable1"/>
    <pivotTable tabId="4" name="PivotTable4"/>
    <pivotTable tabId="4" name="PivotTable5"/>
    <pivotTable tabId="4" name="PivotTable6"/>
    <pivotTable tabId="4" name="PivotTable7"/>
    <pivotTable tabId="4" name="PivotTable8"/>
  </pivotTables>
  <data>
    <tabular pivotCacheId="1809764714">
      <items count="10">
        <i x="7" s="1"/>
        <i x="0" s="1"/>
        <i x="2" s="1"/>
        <i x="5" s="1"/>
        <i x="6" s="1"/>
        <i x="8" s="1"/>
        <i x="9" s="1"/>
        <i x="3"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_s_name" xr10:uid="{0D25B819-8370-4218-BCDC-0F8896DDA16A}" sourceName="Retailer's name">
  <pivotTables>
    <pivotTable tabId="4" name="PivotTable2"/>
    <pivotTable tabId="4" name="PivotTable1"/>
    <pivotTable tabId="4" name="PivotTable4"/>
    <pivotTable tabId="4" name="PivotTable5"/>
    <pivotTable tabId="4" name="PivotTable6"/>
    <pivotTable tabId="4" name="PivotTable7"/>
    <pivotTable tabId="4" name="PivotTable8"/>
  </pivotTables>
  <data>
    <tabular pivotCacheId="1809764714">
      <items count="7">
        <i x="0" s="1"/>
        <i x="2" s="1"/>
        <i x="3" s="1"/>
        <i x="4" s="1"/>
        <i x="1" s="1"/>
        <i x="5" s="1"/>
        <i x="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 xr10:uid="{82AD915E-6BDD-4B58-B90D-2184E66A3AF5}" sourceName="Fuel">
  <pivotTables>
    <pivotTable tabId="4" name="PivotTable2"/>
    <pivotTable tabId="4" name="PivotTable1"/>
    <pivotTable tabId="4" name="PivotTable4"/>
    <pivotTable tabId="4" name="PivotTable5"/>
    <pivotTable tabId="4" name="PivotTable6"/>
    <pivotTable tabId="4" name="PivotTable7"/>
    <pivotTable tabId="4" name="PivotTable8"/>
  </pivotTables>
  <data>
    <tabular pivotCacheId="180976471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3EC8FC-A093-4930-8386-15F4F60488DC}" sourceName="Region">
  <pivotTables>
    <pivotTable tabId="4" name="PivotTable2"/>
    <pivotTable tabId="4" name="PivotTable1"/>
    <pivotTable tabId="4" name="PivotTable4"/>
    <pivotTable tabId="4" name="PivotTable5"/>
    <pivotTable tabId="4" name="PivotTable6"/>
    <pivotTable tabId="4" name="PivotTable7"/>
    <pivotTable tabId="4" name="PivotTable8"/>
  </pivotTables>
  <data>
    <tabular pivotCacheId="18097647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DAFABA43-2C81-4377-9F3D-8D9166894FA6}" cache="Slicer_Brand" caption="Brand" style="SlicerStyleDark1" rowHeight="241300"/>
  <slicer name="Retailer's name" xr10:uid="{DF81DFFF-E9E7-4266-89C7-73C1F1B0FE89}" cache="Slicer_Retailer_s_name" caption="Retailer's name" style="SlicerStyleDark1" rowHeight="241300"/>
  <slicer name="Fuel" xr10:uid="{3007D867-A3DE-4B5D-9585-E7959F4E82C8}" cache="Slicer_Fuel" caption="Fuel" style="SlicerStyleDark1" rowHeight="241300"/>
  <slicer name="Region" xr10:uid="{D80FDC07-3CA7-4262-A320-3D72CFC4E4FB}"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689768-1794-4E83-A020-39BD8240EBB8}" name="Table1" displayName="Table1" ref="A1:V1027" totalsRowShown="0" headerRowDxfId="221" dataDxfId="220">
  <autoFilter ref="A1:V1027" xr:uid="{6E689768-1794-4E83-A020-39BD8240EBB8}">
    <filterColumn colId="7">
      <filters>
        <filter val="KTM"/>
      </filters>
    </filterColumn>
  </autoFilter>
  <tableColumns count="22">
    <tableColumn id="1" xr3:uid="{9008E4F1-3D9C-4DF7-8DD2-7A7E2311A757}" name="ID" dataDxfId="219"/>
    <tableColumn id="3" xr3:uid="{8B94678A-529D-49B7-8790-514CCB8F4894}" name="Gender" dataDxfId="218"/>
    <tableColumn id="18" xr3:uid="{97E75309-1A98-455A-B646-FE6EA73B403E}" name="Gender (Substituted)" dataDxfId="217">
      <calculatedColumnFormula>SUBSTITUTE(SUBSTITUTE(Table1[[#This Row],[Gender]],"F","Female"),"M","Male")</calculatedColumnFormula>
    </tableColumn>
    <tableColumn id="4" xr3:uid="{55CD0852-5EBF-47CA-932E-00EBB68F3239}" name="Income" dataDxfId="216"/>
    <tableColumn id="14" xr3:uid="{0ABADD37-294E-416C-BB0B-5D2011B47543}" name="Income (in USD)" dataDxfId="215">
      <calculatedColumnFormula>SUBSTITUTE(Table1[[#This Row],[Income]],"$","")</calculatedColumnFormula>
    </tableColumn>
    <tableColumn id="7" xr3:uid="{B6DD9909-74FA-4BD0-A5E0-6B5B45EC0EA1}" name="Price(in USD)" dataDxfId="214"/>
    <tableColumn id="13" xr3:uid="{1AAD42E7-0753-4D29-8E65-CA5E2817B9FE}" name="Purchase  Date" dataDxfId="213"/>
    <tableColumn id="8" xr3:uid="{2FFE912E-43B7-4555-920A-20454CA0BE5B}" name="Brand" dataDxfId="212"/>
    <tableColumn id="16" xr3:uid="{0F556A29-4A0C-481B-A056-0D90A372532D}" name="Fuel" dataDxfId="211"/>
    <tableColumn id="29" xr3:uid="{DCE5AAFA-F075-4796-B7BE-DABCA1D08BB8}" name="Production Cost (in USD)" dataDxfId="210"/>
    <tableColumn id="30" xr3:uid="{859ECA27-89F0-4FF7-85C2-CCED53D2A971}" name="Profit" dataDxfId="209">
      <calculatedColumnFormula>Table1[[#This Row],[Price(in USD)]]-Table1[[#This Row],[Production Cost (in USD)]]</calculatedColumnFormula>
    </tableColumn>
    <tableColumn id="31" xr3:uid="{5FC2484F-CADF-4FBF-AAE3-754CB202D1FE}" name="Profit Margin" dataDxfId="208">
      <calculatedColumnFormula>(Table1[[#This Row],[Profit]]/Table1[[#This Row],[Price(in USD)]])*100</calculatedColumnFormula>
    </tableColumn>
    <tableColumn id="2" xr3:uid="{43E0CF73-EB3E-46A9-9710-8171F848A1AB}" name="Marital Status" dataDxfId="207"/>
    <tableColumn id="20" xr3:uid="{B7D3B99B-F71C-4246-8F83-690C12EDBB24}" name="Marital Status (Substituted)" dataDxfId="206">
      <calculatedColumnFormula>SUBSTITUTE(SUBSTITUTE(SUBSTITUTE(Table1[[#This Row],[Marital Status]],"M","Married"),"S","Single"),"D","Divorced")</calculatedColumnFormula>
    </tableColumn>
    <tableColumn id="6" xr3:uid="{C938F769-2899-4360-8C4F-D61690F98749}" name="Education" dataDxfId="205"/>
    <tableColumn id="15" xr3:uid="{91E9132A-1AFF-433E-A9C4-D01BBF43C0C9}" name="Education(Cleaned)" dataDxfId="204">
      <calculatedColumnFormula>CLEAN(Table1[[#This Row],[Education]])</calculatedColumnFormula>
    </tableColumn>
    <tableColumn id="19" xr3:uid="{234D8F0D-2D75-4579-A4AF-035AC0E48E97}" name="Occupation" dataDxfId="203"/>
    <tableColumn id="10" xr3:uid="{170C9E92-C901-42EE-BD39-635036461282}" name="Commute Distance per day" dataDxfId="202"/>
    <tableColumn id="11" xr3:uid="{D6A3D2F0-C2C4-40E5-A5DE-CCA50DA63C3A}" name="Region" dataDxfId="201"/>
    <tableColumn id="24" xr3:uid="{75FB9207-DD4B-4663-A5A5-0391816BA3F4}" name="Retailer's name" dataDxfId="200"/>
    <tableColumn id="12" xr3:uid="{1A3873D7-C676-4BA6-9364-4BB3EC6CC091}" name="Age of the buyer" dataDxfId="199"/>
    <tableColumn id="17" xr3:uid="{C4AF2537-9B96-4432-AD26-BA8A1EE4BEBC}" name="Age of the buyer ( Filled)" dataDxfId="198">
      <calculatedColumnFormula>IF(ISBLANK(Table1[[#This Row],[Age of the buyer]]),AVERAGE(Table1[Age of the buyer]),Table1[[#This Row],[Age of the buyer]])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urchase__Date" xr10:uid="{9528AF8F-ADDC-43E3-97E1-577C052B82AD}" sourceName="Purchase  Date">
  <pivotTables>
    <pivotTable tabId="4" name="PivotTable2"/>
    <pivotTable tabId="4" name="PivotTable1"/>
    <pivotTable tabId="4" name="PivotTable4"/>
    <pivotTable tabId="4" name="PivotTable5"/>
    <pivotTable tabId="4" name="PivotTable6"/>
    <pivotTable tabId="4" name="PivotTable7"/>
    <pivotTable tabId="4" name="PivotTable8"/>
  </pivotTables>
  <state minimalRefreshVersion="6" lastRefreshVersion="6" pivotCacheId="1809764714"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urchase  Date" xr10:uid="{F2BA329A-271A-44DF-BFB7-11F6F405F612}" cache="NativeTimeline_Purchase__Date" caption="Purchase  Date" level="2" selectionLevel="2" scrollPosition="2022-01-01T00:00:00" style="TimeSlicerStyleDark1"/>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8FA5-E266-4CB6-83D0-6A26C2059775}">
  <dimension ref="A1:M1027"/>
  <sheetViews>
    <sheetView workbookViewId="0">
      <selection activeCell="O12" sqref="O12"/>
    </sheetView>
  </sheetViews>
  <sheetFormatPr defaultRowHeight="14.25" x14ac:dyDescent="0.45"/>
  <cols>
    <col min="2" max="2" width="11.86328125" bestFit="1" customWidth="1"/>
    <col min="4" max="4" width="11.1328125" bestFit="1" customWidth="1"/>
    <col min="13" max="13" width="12.59765625" bestFit="1" customWidth="1"/>
  </cols>
  <sheetData>
    <row r="1" spans="1:13" x14ac:dyDescent="0.45">
      <c r="A1" s="1" t="s">
        <v>0</v>
      </c>
      <c r="B1" s="1" t="s">
        <v>1</v>
      </c>
      <c r="C1" s="1" t="s">
        <v>2</v>
      </c>
      <c r="D1" s="1" t="s">
        <v>3</v>
      </c>
      <c r="E1" s="1" t="s">
        <v>4</v>
      </c>
      <c r="F1" s="1" t="s">
        <v>5</v>
      </c>
      <c r="G1" s="1" t="s">
        <v>6</v>
      </c>
      <c r="H1" s="1" t="s">
        <v>7</v>
      </c>
      <c r="I1" s="1" t="s">
        <v>8</v>
      </c>
      <c r="J1" s="1" t="s">
        <v>9</v>
      </c>
      <c r="K1" s="1" t="s">
        <v>10</v>
      </c>
      <c r="L1" s="1" t="s">
        <v>11</v>
      </c>
      <c r="M1" s="1" t="s">
        <v>12</v>
      </c>
    </row>
    <row r="2" spans="1:13" x14ac:dyDescent="0.45">
      <c r="A2" s="1">
        <v>12496</v>
      </c>
      <c r="B2" s="1" t="s">
        <v>13</v>
      </c>
      <c r="C2" s="1" t="s">
        <v>14</v>
      </c>
      <c r="D2" s="2">
        <v>40000</v>
      </c>
      <c r="E2" s="1">
        <v>1</v>
      </c>
      <c r="F2" s="1" t="s">
        <v>15</v>
      </c>
      <c r="G2" s="1" t="s">
        <v>16</v>
      </c>
      <c r="H2" s="1" t="s">
        <v>17</v>
      </c>
      <c r="I2" s="1">
        <v>0</v>
      </c>
      <c r="J2" s="1" t="s">
        <v>18</v>
      </c>
      <c r="K2" s="1" t="s">
        <v>19</v>
      </c>
      <c r="L2" s="1">
        <v>42</v>
      </c>
      <c r="M2" s="1" t="s">
        <v>20</v>
      </c>
    </row>
    <row r="3" spans="1:13" x14ac:dyDescent="0.45">
      <c r="A3" s="1">
        <v>24107</v>
      </c>
      <c r="B3" s="1" t="s">
        <v>13</v>
      </c>
      <c r="C3" s="1" t="s">
        <v>13</v>
      </c>
      <c r="D3" s="2">
        <v>30000</v>
      </c>
      <c r="E3" s="1">
        <v>3</v>
      </c>
      <c r="F3" s="1" t="s">
        <v>21</v>
      </c>
      <c r="G3" s="1" t="s">
        <v>22</v>
      </c>
      <c r="H3" s="1" t="s">
        <v>17</v>
      </c>
      <c r="I3" s="1">
        <v>1</v>
      </c>
      <c r="J3" s="1" t="s">
        <v>18</v>
      </c>
      <c r="K3" s="1" t="s">
        <v>19</v>
      </c>
      <c r="L3" s="1">
        <v>43</v>
      </c>
      <c r="M3" s="1" t="s">
        <v>20</v>
      </c>
    </row>
    <row r="4" spans="1:13" x14ac:dyDescent="0.45">
      <c r="A4" s="1">
        <v>14177</v>
      </c>
      <c r="B4" s="1" t="s">
        <v>13</v>
      </c>
      <c r="C4" s="1" t="s">
        <v>13</v>
      </c>
      <c r="D4" s="2">
        <v>80000</v>
      </c>
      <c r="E4" s="1">
        <v>5</v>
      </c>
      <c r="F4" s="1" t="s">
        <v>21</v>
      </c>
      <c r="G4" s="1" t="s">
        <v>23</v>
      </c>
      <c r="H4" s="1" t="s">
        <v>20</v>
      </c>
      <c r="I4" s="1">
        <v>2</v>
      </c>
      <c r="J4" s="1" t="s">
        <v>24</v>
      </c>
      <c r="K4" s="1" t="s">
        <v>19</v>
      </c>
      <c r="L4" s="1">
        <v>60</v>
      </c>
      <c r="M4" s="1" t="s">
        <v>20</v>
      </c>
    </row>
    <row r="5" spans="1:13" x14ac:dyDescent="0.45">
      <c r="A5" s="1">
        <v>24381</v>
      </c>
      <c r="B5" s="1" t="s">
        <v>25</v>
      </c>
      <c r="C5" s="1" t="s">
        <v>13</v>
      </c>
      <c r="D5" s="2">
        <v>70000</v>
      </c>
      <c r="E5" s="1">
        <v>0</v>
      </c>
      <c r="F5" s="1" t="s">
        <v>15</v>
      </c>
      <c r="G5" s="1" t="s">
        <v>23</v>
      </c>
      <c r="H5" s="1" t="s">
        <v>17</v>
      </c>
      <c r="I5" s="1">
        <v>1</v>
      </c>
      <c r="J5" s="1" t="s">
        <v>26</v>
      </c>
      <c r="K5" s="1" t="s">
        <v>27</v>
      </c>
      <c r="L5" s="1">
        <v>41</v>
      </c>
      <c r="M5" s="1" t="s">
        <v>17</v>
      </c>
    </row>
    <row r="6" spans="1:13" x14ac:dyDescent="0.45">
      <c r="A6" s="1">
        <v>25597</v>
      </c>
      <c r="B6" s="1" t="s">
        <v>25</v>
      </c>
      <c r="C6" s="1" t="s">
        <v>13</v>
      </c>
      <c r="D6" s="2">
        <v>30000</v>
      </c>
      <c r="E6" s="1">
        <v>0</v>
      </c>
      <c r="F6" s="1" t="s">
        <v>15</v>
      </c>
      <c r="G6" s="1" t="s">
        <v>22</v>
      </c>
      <c r="H6" s="1" t="s">
        <v>20</v>
      </c>
      <c r="I6" s="1">
        <v>0</v>
      </c>
      <c r="J6" s="1" t="s">
        <v>18</v>
      </c>
      <c r="K6" s="1" t="s">
        <v>19</v>
      </c>
      <c r="L6" s="1">
        <v>36</v>
      </c>
      <c r="M6" s="1" t="s">
        <v>17</v>
      </c>
    </row>
    <row r="7" spans="1:13" x14ac:dyDescent="0.45">
      <c r="A7" s="1">
        <v>13507</v>
      </c>
      <c r="B7" s="1" t="s">
        <v>13</v>
      </c>
      <c r="C7" s="1" t="s">
        <v>14</v>
      </c>
      <c r="D7" s="2">
        <v>10000</v>
      </c>
      <c r="E7" s="1">
        <v>2</v>
      </c>
      <c r="F7" s="1" t="s">
        <v>21</v>
      </c>
      <c r="G7" s="1" t="s">
        <v>28</v>
      </c>
      <c r="H7" s="1" t="s">
        <v>17</v>
      </c>
      <c r="I7" s="1">
        <v>0</v>
      </c>
      <c r="J7" s="1" t="s">
        <v>29</v>
      </c>
      <c r="K7" s="1" t="s">
        <v>19</v>
      </c>
      <c r="L7" s="1">
        <v>50</v>
      </c>
      <c r="M7" s="1" t="s">
        <v>20</v>
      </c>
    </row>
    <row r="8" spans="1:13" x14ac:dyDescent="0.45">
      <c r="A8" s="1">
        <v>27974</v>
      </c>
      <c r="B8" s="1" t="s">
        <v>25</v>
      </c>
      <c r="C8" s="1" t="s">
        <v>13</v>
      </c>
      <c r="D8" s="2">
        <v>160000</v>
      </c>
      <c r="E8" s="1">
        <v>2</v>
      </c>
      <c r="F8" s="1" t="s">
        <v>30</v>
      </c>
      <c r="G8" s="1" t="s">
        <v>31</v>
      </c>
      <c r="H8" s="1" t="s">
        <v>17</v>
      </c>
      <c r="I8" s="1">
        <v>4</v>
      </c>
      <c r="J8" s="1" t="s">
        <v>18</v>
      </c>
      <c r="K8" s="1" t="s">
        <v>27</v>
      </c>
      <c r="L8" s="1">
        <v>33</v>
      </c>
      <c r="M8" s="1" t="s">
        <v>17</v>
      </c>
    </row>
    <row r="9" spans="1:13" x14ac:dyDescent="0.45">
      <c r="A9" s="1">
        <v>19364</v>
      </c>
      <c r="B9" s="1" t="s">
        <v>13</v>
      </c>
      <c r="C9" s="1" t="s">
        <v>13</v>
      </c>
      <c r="D9" s="2">
        <v>40000</v>
      </c>
      <c r="E9" s="1">
        <v>1</v>
      </c>
      <c r="F9" s="1" t="s">
        <v>15</v>
      </c>
      <c r="G9" s="1" t="s">
        <v>16</v>
      </c>
      <c r="H9" s="1" t="s">
        <v>17</v>
      </c>
      <c r="I9" s="1">
        <v>0</v>
      </c>
      <c r="J9" s="1" t="s">
        <v>18</v>
      </c>
      <c r="K9" s="1" t="s">
        <v>19</v>
      </c>
      <c r="L9" s="1">
        <v>43</v>
      </c>
      <c r="M9" s="1" t="s">
        <v>17</v>
      </c>
    </row>
    <row r="10" spans="1:13" x14ac:dyDescent="0.4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45">
      <c r="A11" s="1">
        <v>19280</v>
      </c>
      <c r="B11" s="1" t="s">
        <v>13</v>
      </c>
      <c r="C11" s="1" t="s">
        <v>13</v>
      </c>
      <c r="D11" s="2">
        <v>120000</v>
      </c>
      <c r="E11" s="1">
        <v>2</v>
      </c>
      <c r="F11" s="1" t="s">
        <v>21</v>
      </c>
      <c r="G11" s="1" t="s">
        <v>28</v>
      </c>
      <c r="H11" s="1" t="s">
        <v>17</v>
      </c>
      <c r="I11" s="1">
        <v>1</v>
      </c>
      <c r="J11" s="1" t="s">
        <v>18</v>
      </c>
      <c r="K11" s="1" t="s">
        <v>19</v>
      </c>
      <c r="L11" s="1"/>
      <c r="M11" s="1" t="s">
        <v>17</v>
      </c>
    </row>
    <row r="12" spans="1:13" x14ac:dyDescent="0.45">
      <c r="A12" s="1">
        <v>22173</v>
      </c>
      <c r="B12" s="1" t="s">
        <v>13</v>
      </c>
      <c r="C12" s="1" t="s">
        <v>14</v>
      </c>
      <c r="D12" s="2">
        <v>30000</v>
      </c>
      <c r="E12" s="1">
        <v>3</v>
      </c>
      <c r="F12" t="s">
        <v>33</v>
      </c>
      <c r="G12" s="1" t="s">
        <v>16</v>
      </c>
      <c r="H12" s="1" t="s">
        <v>20</v>
      </c>
      <c r="I12" s="1">
        <v>2</v>
      </c>
      <c r="J12" s="1" t="s">
        <v>29</v>
      </c>
      <c r="K12" s="1" t="s">
        <v>27</v>
      </c>
      <c r="L12" s="1">
        <v>54</v>
      </c>
      <c r="M12" s="1" t="s">
        <v>17</v>
      </c>
    </row>
    <row r="13" spans="1:13" x14ac:dyDescent="0.45">
      <c r="A13" s="1">
        <v>12697</v>
      </c>
      <c r="B13" s="1" t="s">
        <v>25</v>
      </c>
      <c r="C13" s="1" t="s">
        <v>14</v>
      </c>
      <c r="D13" s="2">
        <v>90000</v>
      </c>
      <c r="E13" s="1">
        <v>0</v>
      </c>
      <c r="F13" s="1" t="s">
        <v>15</v>
      </c>
      <c r="G13" s="1" t="s">
        <v>23</v>
      </c>
      <c r="H13" s="1" t="s">
        <v>20</v>
      </c>
      <c r="I13" s="1">
        <v>4</v>
      </c>
      <c r="J13" s="1" t="s">
        <v>34</v>
      </c>
      <c r="K13" s="1" t="s">
        <v>27</v>
      </c>
      <c r="L13" s="1">
        <v>36</v>
      </c>
      <c r="M13" s="1" t="s">
        <v>20</v>
      </c>
    </row>
    <row r="14" spans="1:13" x14ac:dyDescent="0.4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4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45">
      <c r="A16" s="1">
        <v>23542</v>
      </c>
      <c r="B16" s="1" t="s">
        <v>25</v>
      </c>
      <c r="C16" s="1" t="s">
        <v>13</v>
      </c>
      <c r="D16" s="2">
        <v>60000</v>
      </c>
      <c r="E16" s="1">
        <v>1</v>
      </c>
      <c r="F16" s="1" t="s">
        <v>21</v>
      </c>
      <c r="G16" s="3" t="s">
        <v>35</v>
      </c>
      <c r="H16" s="1" t="s">
        <v>20</v>
      </c>
      <c r="I16" s="1">
        <v>1</v>
      </c>
      <c r="J16" s="1" t="s">
        <v>18</v>
      </c>
      <c r="K16" s="1" t="s">
        <v>27</v>
      </c>
      <c r="L16" s="1">
        <v>45</v>
      </c>
      <c r="M16" s="1" t="s">
        <v>17</v>
      </c>
    </row>
    <row r="17" spans="1:13" x14ac:dyDescent="0.4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4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45">
      <c r="A19" s="1">
        <v>12610</v>
      </c>
      <c r="B19" s="1" t="s">
        <v>13</v>
      </c>
      <c r="C19" s="1" t="s">
        <v>14</v>
      </c>
      <c r="D19" s="2">
        <v>30000</v>
      </c>
      <c r="E19" s="1">
        <v>1</v>
      </c>
      <c r="F19" t="s">
        <v>36</v>
      </c>
      <c r="G19" s="1" t="s">
        <v>22</v>
      </c>
      <c r="H19" s="1" t="s">
        <v>17</v>
      </c>
      <c r="I19" s="1">
        <v>0</v>
      </c>
      <c r="J19" s="1" t="s">
        <v>18</v>
      </c>
      <c r="K19" s="1" t="s">
        <v>19</v>
      </c>
      <c r="L19" s="1">
        <v>47</v>
      </c>
      <c r="M19" s="1" t="s">
        <v>20</v>
      </c>
    </row>
    <row r="20" spans="1:13" x14ac:dyDescent="0.45">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45">
      <c r="A21" s="1">
        <v>25940</v>
      </c>
      <c r="B21" s="1" t="s">
        <v>25</v>
      </c>
      <c r="C21" s="1" t="s">
        <v>13</v>
      </c>
      <c r="D21" s="2">
        <v>20000</v>
      </c>
      <c r="E21" s="1">
        <v>2</v>
      </c>
      <c r="F21" s="1" t="s">
        <v>32</v>
      </c>
      <c r="G21" s="1" t="s">
        <v>22</v>
      </c>
      <c r="H21" s="1" t="s">
        <v>17</v>
      </c>
      <c r="I21" s="1">
        <v>2</v>
      </c>
      <c r="J21" s="1" t="s">
        <v>26</v>
      </c>
      <c r="K21" s="1" t="s">
        <v>27</v>
      </c>
      <c r="L21" s="1"/>
      <c r="M21" s="1" t="s">
        <v>17</v>
      </c>
    </row>
    <row r="22" spans="1:13" x14ac:dyDescent="0.45">
      <c r="A22" s="1">
        <v>25598</v>
      </c>
      <c r="B22" s="1" t="s">
        <v>13</v>
      </c>
      <c r="C22" s="1" t="s">
        <v>14</v>
      </c>
      <c r="D22" s="2">
        <v>40000</v>
      </c>
      <c r="E22" s="1">
        <v>0</v>
      </c>
      <c r="F22" s="1" t="s">
        <v>37</v>
      </c>
      <c r="G22" s="1" t="s">
        <v>22</v>
      </c>
      <c r="H22" s="1" t="s">
        <v>17</v>
      </c>
      <c r="I22" s="1">
        <v>0</v>
      </c>
      <c r="J22" s="1" t="s">
        <v>18</v>
      </c>
      <c r="K22" s="1" t="s">
        <v>19</v>
      </c>
      <c r="L22" s="1">
        <v>36</v>
      </c>
      <c r="M22" s="1" t="s">
        <v>17</v>
      </c>
    </row>
    <row r="23" spans="1:13" x14ac:dyDescent="0.45">
      <c r="A23" s="1">
        <v>21564</v>
      </c>
      <c r="B23" s="1" t="s">
        <v>25</v>
      </c>
      <c r="C23" s="1" t="s">
        <v>14</v>
      </c>
      <c r="D23" s="2">
        <v>80000</v>
      </c>
      <c r="E23" s="1">
        <v>0</v>
      </c>
      <c r="F23" s="1" t="s">
        <v>15</v>
      </c>
      <c r="G23" s="1" t="s">
        <v>23</v>
      </c>
      <c r="H23" s="1" t="s">
        <v>17</v>
      </c>
      <c r="I23" s="1">
        <v>4</v>
      </c>
      <c r="J23" s="1" t="s">
        <v>34</v>
      </c>
      <c r="K23" s="1" t="s">
        <v>27</v>
      </c>
      <c r="L23" s="1">
        <v>35</v>
      </c>
      <c r="M23" s="1" t="s">
        <v>20</v>
      </c>
    </row>
    <row r="24" spans="1:13" x14ac:dyDescent="0.45">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45">
      <c r="A25" s="1">
        <v>26412</v>
      </c>
      <c r="B25" s="1" t="s">
        <v>13</v>
      </c>
      <c r="C25" s="1" t="s">
        <v>14</v>
      </c>
      <c r="D25" s="2">
        <v>80000</v>
      </c>
      <c r="E25" s="1">
        <v>5</v>
      </c>
      <c r="F25" t="s">
        <v>33</v>
      </c>
      <c r="G25" s="1" t="s">
        <v>31</v>
      </c>
      <c r="H25" s="1" t="s">
        <v>20</v>
      </c>
      <c r="I25" s="1">
        <v>3</v>
      </c>
      <c r="J25" s="1" t="s">
        <v>26</v>
      </c>
      <c r="K25" s="1" t="s">
        <v>19</v>
      </c>
      <c r="L25" s="1">
        <v>56</v>
      </c>
      <c r="M25" s="1" t="s">
        <v>20</v>
      </c>
    </row>
    <row r="26" spans="1:13" x14ac:dyDescent="0.45">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45">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45">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45">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45">
      <c r="A30" s="1">
        <v>18299</v>
      </c>
      <c r="B30" s="1" t="s">
        <v>13</v>
      </c>
      <c r="C30" s="1" t="s">
        <v>13</v>
      </c>
      <c r="D30" s="2">
        <v>70000</v>
      </c>
      <c r="E30" s="1">
        <v>5</v>
      </c>
      <c r="F30" s="1" t="s">
        <v>21</v>
      </c>
      <c r="G30" s="3" t="s">
        <v>35</v>
      </c>
      <c r="H30" s="1" t="s">
        <v>17</v>
      </c>
      <c r="I30" s="1">
        <v>2</v>
      </c>
      <c r="J30" s="1" t="s">
        <v>26</v>
      </c>
      <c r="K30" s="1" t="s">
        <v>27</v>
      </c>
      <c r="L30" s="1">
        <v>44</v>
      </c>
      <c r="M30" s="1" t="s">
        <v>20</v>
      </c>
    </row>
    <row r="31" spans="1:13" x14ac:dyDescent="0.45">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45">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45">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45">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45">
      <c r="A35" s="1">
        <v>18484</v>
      </c>
      <c r="B35" s="1" t="s">
        <v>25</v>
      </c>
      <c r="C35" s="1" t="s">
        <v>13</v>
      </c>
      <c r="D35" s="2">
        <v>80000</v>
      </c>
      <c r="E35" s="1">
        <v>2</v>
      </c>
      <c r="F35" s="1" t="s">
        <v>30</v>
      </c>
      <c r="G35" s="1" t="s">
        <v>16</v>
      </c>
      <c r="H35" s="1" t="s">
        <v>20</v>
      </c>
      <c r="I35" s="1">
        <v>2</v>
      </c>
      <c r="J35" s="1" t="s">
        <v>29</v>
      </c>
      <c r="K35" s="1" t="s">
        <v>27</v>
      </c>
      <c r="L35" s="1"/>
      <c r="M35" s="1" t="s">
        <v>17</v>
      </c>
    </row>
    <row r="36" spans="1:13" x14ac:dyDescent="0.45">
      <c r="A36" s="1">
        <v>12291</v>
      </c>
      <c r="B36" s="1" t="s">
        <v>25</v>
      </c>
      <c r="C36" s="1" t="s">
        <v>13</v>
      </c>
      <c r="D36" s="2">
        <v>90000</v>
      </c>
      <c r="E36" s="1">
        <v>5</v>
      </c>
      <c r="F36" s="1" t="s">
        <v>21</v>
      </c>
      <c r="G36" s="3" t="s">
        <v>38</v>
      </c>
      <c r="H36" s="1" t="s">
        <v>20</v>
      </c>
      <c r="I36" s="1">
        <v>2</v>
      </c>
      <c r="J36" s="1" t="s">
        <v>24</v>
      </c>
      <c r="K36" s="1" t="s">
        <v>19</v>
      </c>
      <c r="L36" s="1">
        <v>62</v>
      </c>
      <c r="M36" s="1" t="s">
        <v>17</v>
      </c>
    </row>
    <row r="37" spans="1:13" x14ac:dyDescent="0.45">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45">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45">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45">
      <c r="A40" s="1">
        <v>26863</v>
      </c>
      <c r="B40" s="1" t="s">
        <v>25</v>
      </c>
      <c r="C40" s="1" t="s">
        <v>13</v>
      </c>
      <c r="D40" s="2">
        <v>20000</v>
      </c>
      <c r="E40" s="1">
        <v>0</v>
      </c>
      <c r="F40" t="s">
        <v>33</v>
      </c>
      <c r="G40" s="1" t="s">
        <v>28</v>
      </c>
      <c r="H40" s="1" t="s">
        <v>20</v>
      </c>
      <c r="I40" s="1">
        <v>1</v>
      </c>
      <c r="J40" s="1" t="s">
        <v>24</v>
      </c>
      <c r="K40" s="1" t="s">
        <v>19</v>
      </c>
      <c r="L40" s="1">
        <v>28</v>
      </c>
      <c r="M40" s="1" t="s">
        <v>20</v>
      </c>
    </row>
    <row r="41" spans="1:13" x14ac:dyDescent="0.45">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45">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45">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45">
      <c r="A44" s="1">
        <v>17703</v>
      </c>
      <c r="B44" s="1" t="s">
        <v>13</v>
      </c>
      <c r="C44" s="1" t="s">
        <v>14</v>
      </c>
      <c r="D44" s="2">
        <v>10000</v>
      </c>
      <c r="E44" s="1">
        <v>1</v>
      </c>
      <c r="F44" s="1" t="s">
        <v>37</v>
      </c>
      <c r="G44" s="1" t="s">
        <v>28</v>
      </c>
      <c r="H44" s="1" t="s">
        <v>17</v>
      </c>
      <c r="I44" s="1">
        <v>0</v>
      </c>
      <c r="J44" s="1" t="s">
        <v>18</v>
      </c>
      <c r="K44" s="1" t="s">
        <v>19</v>
      </c>
      <c r="L44" s="1">
        <v>40</v>
      </c>
      <c r="M44" s="1" t="s">
        <v>20</v>
      </c>
    </row>
    <row r="45" spans="1:13" x14ac:dyDescent="0.45">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45">
      <c r="A46" s="1">
        <v>29380</v>
      </c>
      <c r="B46" s="1" t="s">
        <v>13</v>
      </c>
      <c r="C46" s="1" t="s">
        <v>14</v>
      </c>
      <c r="D46" s="2">
        <v>20000</v>
      </c>
      <c r="E46" s="1">
        <v>3</v>
      </c>
      <c r="F46" t="s">
        <v>33</v>
      </c>
      <c r="G46" s="1" t="s">
        <v>28</v>
      </c>
      <c r="H46" s="1" t="s">
        <v>17</v>
      </c>
      <c r="I46" s="1">
        <v>0</v>
      </c>
      <c r="J46" s="1" t="s">
        <v>18</v>
      </c>
      <c r="K46" s="1" t="s">
        <v>19</v>
      </c>
      <c r="L46" s="1">
        <v>41</v>
      </c>
      <c r="M46" s="1" t="s">
        <v>17</v>
      </c>
    </row>
    <row r="47" spans="1:13" x14ac:dyDescent="0.45">
      <c r="A47" s="1">
        <v>23986</v>
      </c>
      <c r="B47" s="1" t="s">
        <v>13</v>
      </c>
      <c r="C47" s="1" t="s">
        <v>14</v>
      </c>
      <c r="D47" s="2">
        <v>20000</v>
      </c>
      <c r="E47" s="1">
        <v>1</v>
      </c>
      <c r="F47" s="1" t="s">
        <v>15</v>
      </c>
      <c r="G47" s="1" t="s">
        <v>22</v>
      </c>
      <c r="H47" s="1" t="s">
        <v>17</v>
      </c>
      <c r="I47" s="1">
        <v>0</v>
      </c>
      <c r="J47" s="1" t="s">
        <v>18</v>
      </c>
      <c r="K47" s="1" t="s">
        <v>19</v>
      </c>
      <c r="L47" s="1"/>
      <c r="M47" s="1" t="s">
        <v>17</v>
      </c>
    </row>
    <row r="48" spans="1:13" x14ac:dyDescent="0.45">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45">
      <c r="A49" s="1">
        <v>29097</v>
      </c>
      <c r="B49" s="1" t="s">
        <v>25</v>
      </c>
      <c r="C49" s="1" t="s">
        <v>14</v>
      </c>
      <c r="D49" s="2">
        <v>40000</v>
      </c>
      <c r="E49" s="1">
        <v>2</v>
      </c>
      <c r="F49" s="1" t="s">
        <v>21</v>
      </c>
      <c r="G49" s="3" t="s">
        <v>35</v>
      </c>
      <c r="H49" s="1" t="s">
        <v>17</v>
      </c>
      <c r="I49" s="1">
        <v>2</v>
      </c>
      <c r="J49" s="1" t="s">
        <v>26</v>
      </c>
      <c r="K49" s="1" t="s">
        <v>27</v>
      </c>
      <c r="L49" s="1">
        <v>52</v>
      </c>
      <c r="M49" s="1" t="s">
        <v>17</v>
      </c>
    </row>
    <row r="50" spans="1:13" x14ac:dyDescent="0.45">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45">
      <c r="A51" s="1">
        <v>14939</v>
      </c>
      <c r="B51" s="1" t="s">
        <v>25</v>
      </c>
      <c r="C51" s="1" t="s">
        <v>13</v>
      </c>
      <c r="D51" s="2">
        <v>40000</v>
      </c>
      <c r="E51" s="1">
        <v>0</v>
      </c>
      <c r="F51" t="s">
        <v>36</v>
      </c>
      <c r="G51" s="1" t="s">
        <v>22</v>
      </c>
      <c r="H51" s="1" t="s">
        <v>17</v>
      </c>
      <c r="I51" s="1">
        <v>0</v>
      </c>
      <c r="J51" s="1" t="s">
        <v>18</v>
      </c>
      <c r="K51" s="1" t="s">
        <v>19</v>
      </c>
      <c r="L51" s="1">
        <v>39</v>
      </c>
      <c r="M51" s="1" t="s">
        <v>17</v>
      </c>
    </row>
    <row r="52" spans="1:13" x14ac:dyDescent="0.45">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45">
      <c r="A53" s="1">
        <v>20619</v>
      </c>
      <c r="B53" s="1" t="s">
        <v>25</v>
      </c>
      <c r="C53" s="1" t="s">
        <v>13</v>
      </c>
      <c r="D53" s="2">
        <v>80000</v>
      </c>
      <c r="E53" s="1">
        <v>0</v>
      </c>
      <c r="F53" s="1" t="s">
        <v>15</v>
      </c>
      <c r="G53" s="1" t="s">
        <v>23</v>
      </c>
      <c r="H53" s="1" t="s">
        <v>20</v>
      </c>
      <c r="I53" s="1">
        <v>4</v>
      </c>
      <c r="J53" s="1" t="s">
        <v>34</v>
      </c>
      <c r="K53" s="1" t="s">
        <v>27</v>
      </c>
      <c r="L53" s="1">
        <v>35</v>
      </c>
      <c r="M53" s="1" t="s">
        <v>20</v>
      </c>
    </row>
    <row r="54" spans="1:13" x14ac:dyDescent="0.45">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45">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45">
      <c r="A56" s="1">
        <v>17319</v>
      </c>
      <c r="B56" s="1" t="s">
        <v>25</v>
      </c>
      <c r="C56" s="1" t="s">
        <v>14</v>
      </c>
      <c r="D56" s="2">
        <v>70000</v>
      </c>
      <c r="E56" s="1">
        <v>0</v>
      </c>
      <c r="F56" s="1" t="s">
        <v>15</v>
      </c>
      <c r="G56" s="3" t="s">
        <v>38</v>
      </c>
      <c r="H56" s="1" t="s">
        <v>20</v>
      </c>
      <c r="I56" s="1">
        <v>1</v>
      </c>
      <c r="J56" s="1" t="s">
        <v>26</v>
      </c>
      <c r="K56" s="1" t="s">
        <v>27</v>
      </c>
      <c r="L56" s="1">
        <v>42</v>
      </c>
      <c r="M56" s="1" t="s">
        <v>20</v>
      </c>
    </row>
    <row r="57" spans="1:13" x14ac:dyDescent="0.45">
      <c r="A57" s="1">
        <v>28906</v>
      </c>
      <c r="B57" s="1" t="s">
        <v>13</v>
      </c>
      <c r="C57" s="1" t="s">
        <v>13</v>
      </c>
      <c r="D57" s="2">
        <v>80000</v>
      </c>
      <c r="E57" s="1">
        <v>4</v>
      </c>
      <c r="F57" t="s">
        <v>39</v>
      </c>
      <c r="G57" s="1" t="s">
        <v>23</v>
      </c>
      <c r="H57" s="1" t="s">
        <v>17</v>
      </c>
      <c r="I57" s="1">
        <v>2</v>
      </c>
      <c r="J57" s="1" t="s">
        <v>34</v>
      </c>
      <c r="K57" s="1" t="s">
        <v>19</v>
      </c>
      <c r="L57" s="1">
        <v>54</v>
      </c>
      <c r="M57" s="1" t="s">
        <v>20</v>
      </c>
    </row>
    <row r="58" spans="1:13" x14ac:dyDescent="0.45">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45">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45">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45">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45">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45">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45">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45">
      <c r="A65" s="1">
        <v>16185</v>
      </c>
      <c r="B65" s="1" t="s">
        <v>25</v>
      </c>
      <c r="C65" s="1" t="s">
        <v>13</v>
      </c>
      <c r="D65" s="2">
        <v>60000</v>
      </c>
      <c r="E65" s="1">
        <v>4</v>
      </c>
      <c r="F65" s="1" t="s">
        <v>15</v>
      </c>
      <c r="G65" s="1" t="s">
        <v>23</v>
      </c>
      <c r="H65" s="1" t="s">
        <v>17</v>
      </c>
      <c r="I65" s="1">
        <v>3</v>
      </c>
      <c r="J65" s="1" t="s">
        <v>34</v>
      </c>
      <c r="K65" s="1" t="s">
        <v>27</v>
      </c>
      <c r="L65" s="1">
        <v>41</v>
      </c>
      <c r="M65" s="1" t="s">
        <v>20</v>
      </c>
    </row>
    <row r="66" spans="1:13" x14ac:dyDescent="0.45">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45">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45">
      <c r="A68" s="1">
        <v>29355</v>
      </c>
      <c r="B68" s="1" t="s">
        <v>13</v>
      </c>
      <c r="C68" s="1" t="s">
        <v>14</v>
      </c>
      <c r="D68" s="2">
        <v>40000</v>
      </c>
      <c r="E68" s="1">
        <v>0</v>
      </c>
      <c r="F68" s="1" t="s">
        <v>37</v>
      </c>
      <c r="G68" s="1" t="s">
        <v>22</v>
      </c>
      <c r="H68" s="1" t="s">
        <v>17</v>
      </c>
      <c r="I68" s="1">
        <v>0</v>
      </c>
      <c r="J68" s="1" t="s">
        <v>18</v>
      </c>
      <c r="K68" s="1" t="s">
        <v>19</v>
      </c>
      <c r="L68" s="1">
        <v>37</v>
      </c>
      <c r="M68" s="1" t="s">
        <v>17</v>
      </c>
    </row>
    <row r="69" spans="1:13" x14ac:dyDescent="0.45">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45">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45">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45">
      <c r="A72" s="1">
        <v>14238</v>
      </c>
      <c r="B72" s="1" t="s">
        <v>13</v>
      </c>
      <c r="C72" s="1" t="s">
        <v>13</v>
      </c>
      <c r="D72" s="2">
        <v>120000</v>
      </c>
      <c r="E72" s="1">
        <v>0</v>
      </c>
      <c r="F72" s="1" t="s">
        <v>32</v>
      </c>
      <c r="G72" s="1" t="s">
        <v>23</v>
      </c>
      <c r="H72" s="1" t="s">
        <v>17</v>
      </c>
      <c r="I72" s="1">
        <v>4</v>
      </c>
      <c r="J72" s="1" t="s">
        <v>34</v>
      </c>
      <c r="K72" s="1" t="s">
        <v>27</v>
      </c>
      <c r="L72" s="1">
        <v>36</v>
      </c>
      <c r="M72" s="1" t="s">
        <v>17</v>
      </c>
    </row>
    <row r="73" spans="1:13" x14ac:dyDescent="0.45">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45">
      <c r="A74" s="1">
        <v>24857</v>
      </c>
      <c r="B74" s="1" t="s">
        <v>13</v>
      </c>
      <c r="C74" s="1" t="s">
        <v>14</v>
      </c>
      <c r="D74" s="2">
        <v>130000</v>
      </c>
      <c r="E74" s="1">
        <v>3</v>
      </c>
      <c r="F74" s="1" t="s">
        <v>30</v>
      </c>
      <c r="G74" s="3" t="s">
        <v>38</v>
      </c>
      <c r="H74" s="1" t="s">
        <v>17</v>
      </c>
      <c r="I74" s="1">
        <v>4</v>
      </c>
      <c r="J74" s="1" t="s">
        <v>18</v>
      </c>
      <c r="K74" s="1" t="s">
        <v>19</v>
      </c>
      <c r="L74" s="1">
        <v>52</v>
      </c>
      <c r="M74" s="1" t="s">
        <v>20</v>
      </c>
    </row>
    <row r="75" spans="1:13" x14ac:dyDescent="0.45">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45">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45">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45">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45">
      <c r="A79" s="1">
        <v>27969</v>
      </c>
      <c r="B79" s="1" t="s">
        <v>13</v>
      </c>
      <c r="C79" s="1" t="s">
        <v>13</v>
      </c>
      <c r="D79" s="2">
        <v>80000</v>
      </c>
      <c r="E79" s="1">
        <v>0</v>
      </c>
      <c r="F79" s="1" t="s">
        <v>15</v>
      </c>
      <c r="G79" s="1" t="s">
        <v>23</v>
      </c>
      <c r="H79" s="1" t="s">
        <v>17</v>
      </c>
      <c r="I79" s="1">
        <v>2</v>
      </c>
      <c r="J79" s="1" t="s">
        <v>34</v>
      </c>
      <c r="K79" s="1" t="s">
        <v>27</v>
      </c>
      <c r="L79" s="1">
        <v>29</v>
      </c>
      <c r="M79" s="1" t="s">
        <v>17</v>
      </c>
    </row>
    <row r="80" spans="1:13" x14ac:dyDescent="0.45">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45">
      <c r="A81" s="1">
        <v>27745</v>
      </c>
      <c r="B81" s="1" t="s">
        <v>25</v>
      </c>
      <c r="C81" s="1" t="s">
        <v>13</v>
      </c>
      <c r="D81" s="2">
        <v>40000</v>
      </c>
      <c r="E81" s="1">
        <v>2</v>
      </c>
      <c r="F81" s="1" t="s">
        <v>15</v>
      </c>
      <c r="G81" s="1" t="s">
        <v>31</v>
      </c>
      <c r="H81" s="1" t="s">
        <v>17</v>
      </c>
      <c r="I81" s="1">
        <v>2</v>
      </c>
      <c r="J81" s="1" t="s">
        <v>26</v>
      </c>
      <c r="K81" s="1" t="s">
        <v>27</v>
      </c>
      <c r="L81" s="1"/>
      <c r="M81" s="1" t="s">
        <v>17</v>
      </c>
    </row>
    <row r="82" spans="1:13" x14ac:dyDescent="0.45">
      <c r="A82" s="1">
        <v>20828</v>
      </c>
      <c r="B82" s="1" t="s">
        <v>13</v>
      </c>
      <c r="C82" s="1" t="s">
        <v>14</v>
      </c>
      <c r="D82" s="2">
        <v>30000</v>
      </c>
      <c r="E82" s="1">
        <v>4</v>
      </c>
      <c r="F82" s="1" t="s">
        <v>37</v>
      </c>
      <c r="G82" s="1" t="s">
        <v>22</v>
      </c>
      <c r="H82" s="1" t="s">
        <v>17</v>
      </c>
      <c r="I82" s="1">
        <v>0</v>
      </c>
      <c r="J82" s="1" t="s">
        <v>18</v>
      </c>
      <c r="K82" s="1" t="s">
        <v>19</v>
      </c>
      <c r="L82" s="1">
        <v>45</v>
      </c>
      <c r="M82" s="1" t="s">
        <v>17</v>
      </c>
    </row>
    <row r="83" spans="1:13" x14ac:dyDescent="0.45">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45">
      <c r="A84" s="1">
        <v>26941</v>
      </c>
      <c r="B84" s="1" t="s">
        <v>13</v>
      </c>
      <c r="C84" s="1" t="s">
        <v>13</v>
      </c>
      <c r="D84" s="2">
        <v>30000</v>
      </c>
      <c r="E84" s="1">
        <v>0</v>
      </c>
      <c r="F84" t="s">
        <v>36</v>
      </c>
      <c r="G84" s="1" t="s">
        <v>22</v>
      </c>
      <c r="H84" s="1" t="s">
        <v>17</v>
      </c>
      <c r="I84" s="1">
        <v>0</v>
      </c>
      <c r="J84" s="1" t="s">
        <v>18</v>
      </c>
      <c r="K84" s="1" t="s">
        <v>19</v>
      </c>
      <c r="L84" s="1">
        <v>47</v>
      </c>
      <c r="M84" s="1" t="s">
        <v>17</v>
      </c>
    </row>
    <row r="85" spans="1:13" x14ac:dyDescent="0.45">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45">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45">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45">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45">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45">
      <c r="A90" s="1">
        <v>24119</v>
      </c>
      <c r="B90" s="1" t="s">
        <v>25</v>
      </c>
      <c r="C90" s="1" t="s">
        <v>13</v>
      </c>
      <c r="D90" s="2">
        <v>30000</v>
      </c>
      <c r="E90" s="1">
        <v>0</v>
      </c>
      <c r="F90" s="1" t="s">
        <v>21</v>
      </c>
      <c r="G90" s="1" t="s">
        <v>22</v>
      </c>
      <c r="H90" s="1" t="s">
        <v>20</v>
      </c>
      <c r="I90" s="1">
        <v>1</v>
      </c>
      <c r="J90" s="1" t="s">
        <v>24</v>
      </c>
      <c r="K90" s="1" t="s">
        <v>19</v>
      </c>
      <c r="L90" s="1"/>
      <c r="M90" s="1" t="s">
        <v>20</v>
      </c>
    </row>
    <row r="91" spans="1:13" x14ac:dyDescent="0.45">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45">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45">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45">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45">
      <c r="A95" s="1">
        <v>15608</v>
      </c>
      <c r="B95" s="1" t="s">
        <v>25</v>
      </c>
      <c r="C95" s="1" t="s">
        <v>14</v>
      </c>
      <c r="D95" s="2">
        <v>30000</v>
      </c>
      <c r="E95" s="1">
        <v>0</v>
      </c>
      <c r="F95" s="3" t="s">
        <v>40</v>
      </c>
      <c r="G95" s="1" t="s">
        <v>22</v>
      </c>
      <c r="H95" s="1" t="s">
        <v>20</v>
      </c>
      <c r="I95" s="1">
        <v>1</v>
      </c>
      <c r="J95" s="1" t="s">
        <v>24</v>
      </c>
      <c r="K95" s="1" t="s">
        <v>19</v>
      </c>
      <c r="L95" s="1">
        <v>33</v>
      </c>
      <c r="M95" s="1" t="s">
        <v>20</v>
      </c>
    </row>
    <row r="96" spans="1:13" x14ac:dyDescent="0.45">
      <c r="A96" s="1">
        <v>16487</v>
      </c>
      <c r="B96" s="1" t="s">
        <v>25</v>
      </c>
      <c r="C96" s="1" t="s">
        <v>14</v>
      </c>
      <c r="D96" s="2">
        <v>30000</v>
      </c>
      <c r="E96" s="1">
        <v>3</v>
      </c>
      <c r="F96" t="s">
        <v>33</v>
      </c>
      <c r="G96" s="1" t="s">
        <v>16</v>
      </c>
      <c r="H96" s="1" t="s">
        <v>17</v>
      </c>
      <c r="I96" s="1">
        <v>2</v>
      </c>
      <c r="J96" s="1" t="s">
        <v>26</v>
      </c>
      <c r="K96" s="1" t="s">
        <v>27</v>
      </c>
      <c r="L96" s="1">
        <v>55</v>
      </c>
      <c r="M96" s="1" t="s">
        <v>20</v>
      </c>
    </row>
    <row r="97" spans="1:13" x14ac:dyDescent="0.45">
      <c r="A97" s="1">
        <v>17197</v>
      </c>
      <c r="B97" s="1" t="s">
        <v>25</v>
      </c>
      <c r="C97" s="1" t="s">
        <v>14</v>
      </c>
      <c r="D97" s="2">
        <v>90000</v>
      </c>
      <c r="E97" s="1">
        <v>5</v>
      </c>
      <c r="F97" s="1" t="s">
        <v>21</v>
      </c>
      <c r="G97" s="3" t="s">
        <v>38</v>
      </c>
      <c r="H97" s="1" t="s">
        <v>17</v>
      </c>
      <c r="I97" s="1">
        <v>2</v>
      </c>
      <c r="J97" s="1" t="s">
        <v>34</v>
      </c>
      <c r="K97" s="1" t="s">
        <v>19</v>
      </c>
      <c r="L97" s="1">
        <v>62</v>
      </c>
      <c r="M97" s="1" t="s">
        <v>20</v>
      </c>
    </row>
    <row r="98" spans="1:13" x14ac:dyDescent="0.45">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45">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45">
      <c r="A100" s="1">
        <v>19441</v>
      </c>
      <c r="B100" s="1" t="s">
        <v>13</v>
      </c>
      <c r="C100" s="1" t="s">
        <v>13</v>
      </c>
      <c r="D100" s="2">
        <v>40000</v>
      </c>
      <c r="E100" s="1">
        <v>0</v>
      </c>
      <c r="F100" s="1" t="s">
        <v>37</v>
      </c>
      <c r="G100" s="1" t="s">
        <v>22</v>
      </c>
      <c r="H100" s="1" t="s">
        <v>17</v>
      </c>
      <c r="I100" s="1">
        <v>0</v>
      </c>
      <c r="J100" s="1" t="s">
        <v>18</v>
      </c>
      <c r="K100" s="1" t="s">
        <v>19</v>
      </c>
      <c r="L100" s="1">
        <v>25</v>
      </c>
      <c r="M100" s="1" t="s">
        <v>17</v>
      </c>
    </row>
    <row r="101" spans="1:13" x14ac:dyDescent="0.4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4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4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4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4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4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4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4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4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4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4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4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4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4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45">
      <c r="A115" s="1">
        <v>29191</v>
      </c>
      <c r="B115" s="1" t="s">
        <v>25</v>
      </c>
      <c r="C115" s="1" t="s">
        <v>14</v>
      </c>
      <c r="D115" s="2">
        <v>130000</v>
      </c>
      <c r="E115" s="1">
        <v>1</v>
      </c>
      <c r="F115" s="1" t="s">
        <v>37</v>
      </c>
      <c r="G115" s="1" t="s">
        <v>31</v>
      </c>
      <c r="H115" s="1" t="s">
        <v>20</v>
      </c>
      <c r="I115" s="1">
        <v>1</v>
      </c>
      <c r="J115" s="1" t="s">
        <v>18</v>
      </c>
      <c r="K115" s="1" t="s">
        <v>27</v>
      </c>
      <c r="L115" s="1">
        <v>36</v>
      </c>
      <c r="M115" s="1" t="s">
        <v>17</v>
      </c>
    </row>
    <row r="116" spans="1:13" x14ac:dyDescent="0.4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45">
      <c r="A117" s="1">
        <v>24140</v>
      </c>
      <c r="B117" s="1" t="s">
        <v>25</v>
      </c>
      <c r="C117" s="1" t="s">
        <v>13</v>
      </c>
      <c r="D117" s="2">
        <v>10000</v>
      </c>
      <c r="E117" s="1">
        <v>0</v>
      </c>
      <c r="F117" s="1" t="s">
        <v>37</v>
      </c>
      <c r="G117" s="1" t="s">
        <v>28</v>
      </c>
      <c r="H117" s="1" t="s">
        <v>20</v>
      </c>
      <c r="I117" s="1">
        <v>0</v>
      </c>
      <c r="J117" s="1" t="s">
        <v>18</v>
      </c>
      <c r="K117" s="1" t="s">
        <v>19</v>
      </c>
      <c r="L117" s="1">
        <v>30</v>
      </c>
      <c r="M117" s="1" t="s">
        <v>17</v>
      </c>
    </row>
    <row r="118" spans="1:13" x14ac:dyDescent="0.4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4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4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4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4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4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45">
      <c r="A124" s="1">
        <v>12344</v>
      </c>
      <c r="B124" s="1" t="s">
        <v>25</v>
      </c>
      <c r="C124" s="1" t="s">
        <v>14</v>
      </c>
      <c r="D124" s="2">
        <v>80000</v>
      </c>
      <c r="E124" s="1">
        <v>0</v>
      </c>
      <c r="F124" s="1" t="s">
        <v>15</v>
      </c>
      <c r="G124" s="1" t="s">
        <v>23</v>
      </c>
      <c r="H124" s="1" t="s">
        <v>20</v>
      </c>
      <c r="I124" s="1">
        <v>3</v>
      </c>
      <c r="J124" s="1" t="s">
        <v>34</v>
      </c>
      <c r="K124" s="1" t="s">
        <v>27</v>
      </c>
      <c r="L124" s="1">
        <v>31</v>
      </c>
      <c r="M124" s="1" t="s">
        <v>20</v>
      </c>
    </row>
    <row r="125" spans="1:13" x14ac:dyDescent="0.4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4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4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45">
      <c r="A128" s="1">
        <v>12716</v>
      </c>
      <c r="B128" s="1" t="s">
        <v>25</v>
      </c>
      <c r="C128" s="1" t="s">
        <v>13</v>
      </c>
      <c r="D128" s="2">
        <v>30000</v>
      </c>
      <c r="E128" s="1">
        <v>0</v>
      </c>
      <c r="F128" s="1" t="s">
        <v>21</v>
      </c>
      <c r="G128" s="1" t="s">
        <v>22</v>
      </c>
      <c r="H128" s="1" t="s">
        <v>17</v>
      </c>
      <c r="I128" s="1">
        <v>1</v>
      </c>
      <c r="J128" s="1" t="s">
        <v>24</v>
      </c>
      <c r="K128" s="1" t="s">
        <v>19</v>
      </c>
      <c r="L128" s="1"/>
      <c r="M128" s="1" t="s">
        <v>20</v>
      </c>
    </row>
    <row r="129" spans="1:13" x14ac:dyDescent="0.4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4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4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4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4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4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4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4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4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4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45">
      <c r="A139" s="1">
        <v>17994</v>
      </c>
      <c r="B139" s="1" t="s">
        <v>25</v>
      </c>
      <c r="C139" s="1" t="s">
        <v>13</v>
      </c>
      <c r="D139" s="2">
        <v>20000</v>
      </c>
      <c r="E139" s="1">
        <v>2</v>
      </c>
      <c r="F139" t="s">
        <v>39</v>
      </c>
      <c r="G139" s="1" t="s">
        <v>28</v>
      </c>
      <c r="H139" s="1" t="s">
        <v>17</v>
      </c>
      <c r="I139" s="1">
        <v>2</v>
      </c>
      <c r="J139" s="1" t="s">
        <v>18</v>
      </c>
      <c r="K139" s="1" t="s">
        <v>19</v>
      </c>
      <c r="L139" s="1">
        <v>42</v>
      </c>
      <c r="M139" s="1" t="s">
        <v>20</v>
      </c>
    </row>
    <row r="140" spans="1:13" x14ac:dyDescent="0.4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4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45">
      <c r="A142" s="1">
        <v>22500</v>
      </c>
      <c r="B142" s="1" t="s">
        <v>25</v>
      </c>
      <c r="C142" s="1" t="s">
        <v>13</v>
      </c>
      <c r="D142" s="2">
        <v>40000</v>
      </c>
      <c r="E142" s="1">
        <v>0</v>
      </c>
      <c r="F142" t="s">
        <v>36</v>
      </c>
      <c r="G142" s="1" t="s">
        <v>23</v>
      </c>
      <c r="H142" s="1" t="s">
        <v>20</v>
      </c>
      <c r="I142" s="1">
        <v>0</v>
      </c>
      <c r="J142" s="1" t="s">
        <v>18</v>
      </c>
      <c r="K142" s="1" t="s">
        <v>19</v>
      </c>
      <c r="L142" s="1">
        <v>40</v>
      </c>
      <c r="M142" s="1" t="s">
        <v>17</v>
      </c>
    </row>
    <row r="143" spans="1:13" x14ac:dyDescent="0.45">
      <c r="A143" s="1">
        <v>23993</v>
      </c>
      <c r="B143" s="1" t="s">
        <v>25</v>
      </c>
      <c r="C143" s="1" t="s">
        <v>14</v>
      </c>
      <c r="D143" s="2">
        <v>10000</v>
      </c>
      <c r="E143" s="1">
        <v>0</v>
      </c>
      <c r="F143" s="3" t="s">
        <v>40</v>
      </c>
      <c r="G143" s="1" t="s">
        <v>28</v>
      </c>
      <c r="H143" s="1" t="s">
        <v>20</v>
      </c>
      <c r="I143" s="1">
        <v>1</v>
      </c>
      <c r="J143" s="1" t="s">
        <v>18</v>
      </c>
      <c r="K143" s="1" t="s">
        <v>27</v>
      </c>
      <c r="L143" s="1">
        <v>26</v>
      </c>
      <c r="M143" s="1" t="s">
        <v>17</v>
      </c>
    </row>
    <row r="144" spans="1:13" x14ac:dyDescent="0.4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45">
      <c r="A145" s="1">
        <v>16614</v>
      </c>
      <c r="B145" s="1" t="s">
        <v>13</v>
      </c>
      <c r="C145" s="1" t="s">
        <v>14</v>
      </c>
      <c r="D145" s="2">
        <v>80000</v>
      </c>
      <c r="E145" s="1">
        <v>0</v>
      </c>
      <c r="F145" s="1" t="s">
        <v>15</v>
      </c>
      <c r="G145" s="1" t="s">
        <v>23</v>
      </c>
      <c r="H145" s="1" t="s">
        <v>17</v>
      </c>
      <c r="I145" s="1">
        <v>3</v>
      </c>
      <c r="J145" s="1" t="s">
        <v>34</v>
      </c>
      <c r="K145" s="1" t="s">
        <v>27</v>
      </c>
      <c r="L145" s="1">
        <v>32</v>
      </c>
      <c r="M145" s="1" t="s">
        <v>20</v>
      </c>
    </row>
    <row r="146" spans="1:13" x14ac:dyDescent="0.4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4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45">
      <c r="A148" s="1">
        <v>22464</v>
      </c>
      <c r="B148" s="1" t="s">
        <v>13</v>
      </c>
      <c r="C148" s="1" t="s">
        <v>13</v>
      </c>
      <c r="D148" s="2">
        <v>40000</v>
      </c>
      <c r="E148" s="1">
        <v>0</v>
      </c>
      <c r="F148" s="1" t="s">
        <v>37</v>
      </c>
      <c r="G148" s="1" t="s">
        <v>22</v>
      </c>
      <c r="H148" s="1" t="s">
        <v>17</v>
      </c>
      <c r="I148" s="1">
        <v>0</v>
      </c>
      <c r="J148" s="1" t="s">
        <v>18</v>
      </c>
      <c r="K148" s="1" t="s">
        <v>19</v>
      </c>
      <c r="L148" s="1">
        <v>37</v>
      </c>
      <c r="M148" s="1" t="s">
        <v>17</v>
      </c>
    </row>
    <row r="149" spans="1:13" x14ac:dyDescent="0.4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4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4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45">
      <c r="A152" s="1">
        <v>26154</v>
      </c>
      <c r="B152" s="1" t="s">
        <v>13</v>
      </c>
      <c r="C152" s="1" t="s">
        <v>13</v>
      </c>
      <c r="D152" s="2">
        <v>60000</v>
      </c>
      <c r="E152" s="1">
        <v>1</v>
      </c>
      <c r="F152" s="1" t="s">
        <v>21</v>
      </c>
      <c r="G152" s="3" t="s">
        <v>35</v>
      </c>
      <c r="H152" s="1" t="s">
        <v>17</v>
      </c>
      <c r="I152" s="1">
        <v>1</v>
      </c>
      <c r="J152" s="1" t="s">
        <v>26</v>
      </c>
      <c r="K152" s="1" t="s">
        <v>27</v>
      </c>
      <c r="L152" s="1">
        <v>43</v>
      </c>
      <c r="M152" s="1" t="s">
        <v>17</v>
      </c>
    </row>
    <row r="153" spans="1:13" x14ac:dyDescent="0.4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4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4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45">
      <c r="A156" s="1">
        <v>23426</v>
      </c>
      <c r="B156" s="1" t="s">
        <v>25</v>
      </c>
      <c r="C156" s="1" t="s">
        <v>13</v>
      </c>
      <c r="D156" s="2">
        <v>80000</v>
      </c>
      <c r="E156" s="1">
        <v>5</v>
      </c>
      <c r="F156" s="1" t="s">
        <v>37</v>
      </c>
      <c r="G156" s="1" t="s">
        <v>31</v>
      </c>
      <c r="H156" s="1" t="s">
        <v>17</v>
      </c>
      <c r="I156" s="1">
        <v>3</v>
      </c>
      <c r="J156" s="1" t="s">
        <v>18</v>
      </c>
      <c r="K156" s="1" t="s">
        <v>27</v>
      </c>
      <c r="L156" s="1">
        <v>40</v>
      </c>
      <c r="M156" s="1" t="s">
        <v>20</v>
      </c>
    </row>
    <row r="157" spans="1:13" x14ac:dyDescent="0.4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4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4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4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4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4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4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4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4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4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45">
      <c r="A167" s="1">
        <v>15465</v>
      </c>
      <c r="B167" s="1" t="s">
        <v>13</v>
      </c>
      <c r="C167" s="1" t="s">
        <v>14</v>
      </c>
      <c r="D167" s="2">
        <v>10000</v>
      </c>
      <c r="E167" s="1">
        <v>0</v>
      </c>
      <c r="F167" s="3" t="s">
        <v>40</v>
      </c>
      <c r="G167" s="1" t="s">
        <v>28</v>
      </c>
      <c r="H167" s="1" t="s">
        <v>20</v>
      </c>
      <c r="I167" s="1">
        <v>1</v>
      </c>
      <c r="J167" s="1" t="s">
        <v>18</v>
      </c>
      <c r="K167" s="1" t="s">
        <v>27</v>
      </c>
      <c r="L167" s="1">
        <v>25</v>
      </c>
      <c r="M167" s="1" t="s">
        <v>20</v>
      </c>
    </row>
    <row r="168" spans="1:13" x14ac:dyDescent="0.4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45">
      <c r="A169" s="1">
        <v>14233</v>
      </c>
      <c r="B169" s="1" t="s">
        <v>25</v>
      </c>
      <c r="C169" s="1" t="s">
        <v>13</v>
      </c>
      <c r="D169" s="2">
        <v>100000</v>
      </c>
      <c r="E169" s="1">
        <v>0</v>
      </c>
      <c r="F169" s="1" t="s">
        <v>30</v>
      </c>
      <c r="G169" s="1" t="s">
        <v>31</v>
      </c>
      <c r="H169" s="1" t="s">
        <v>17</v>
      </c>
      <c r="I169" s="1">
        <v>3</v>
      </c>
      <c r="J169" s="1" t="s">
        <v>34</v>
      </c>
      <c r="K169" s="1" t="s">
        <v>27</v>
      </c>
      <c r="L169" s="1">
        <v>35</v>
      </c>
      <c r="M169" s="1" t="s">
        <v>20</v>
      </c>
    </row>
    <row r="170" spans="1:13" x14ac:dyDescent="0.4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4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4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4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4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4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45">
      <c r="A176" s="1">
        <v>19442</v>
      </c>
      <c r="B176" s="1" t="s">
        <v>25</v>
      </c>
      <c r="C176" s="1" t="s">
        <v>13</v>
      </c>
      <c r="D176" s="2">
        <v>50000</v>
      </c>
      <c r="E176" s="1">
        <v>0</v>
      </c>
      <c r="F176" s="1" t="s">
        <v>37</v>
      </c>
      <c r="G176" s="1" t="s">
        <v>16</v>
      </c>
      <c r="H176" s="1" t="s">
        <v>17</v>
      </c>
      <c r="I176" s="1">
        <v>0</v>
      </c>
      <c r="J176" s="1" t="s">
        <v>18</v>
      </c>
      <c r="K176" s="1" t="s">
        <v>19</v>
      </c>
      <c r="L176" s="1">
        <v>37</v>
      </c>
      <c r="M176" s="1" t="s">
        <v>17</v>
      </c>
    </row>
    <row r="177" spans="1:13" x14ac:dyDescent="0.4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4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4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45">
      <c r="A180" s="1">
        <v>14191</v>
      </c>
      <c r="B180" s="1" t="s">
        <v>13</v>
      </c>
      <c r="C180" s="1" t="s">
        <v>13</v>
      </c>
      <c r="D180" s="2">
        <v>160000</v>
      </c>
      <c r="E180" s="1">
        <v>4</v>
      </c>
      <c r="F180" s="1" t="s">
        <v>21</v>
      </c>
      <c r="G180" s="1" t="s">
        <v>23</v>
      </c>
      <c r="H180" s="1" t="s">
        <v>20</v>
      </c>
      <c r="I180" s="1">
        <v>2</v>
      </c>
      <c r="J180" s="1" t="s">
        <v>34</v>
      </c>
      <c r="K180" s="1" t="s">
        <v>19</v>
      </c>
      <c r="L180" s="1">
        <v>55</v>
      </c>
      <c r="M180" s="1" t="s">
        <v>17</v>
      </c>
    </row>
    <row r="181" spans="1:13" x14ac:dyDescent="0.45">
      <c r="A181" s="1">
        <v>12212</v>
      </c>
      <c r="B181" s="1" t="s">
        <v>13</v>
      </c>
      <c r="C181" s="1" t="s">
        <v>14</v>
      </c>
      <c r="D181" s="2">
        <v>10000</v>
      </c>
      <c r="E181" s="1">
        <v>0</v>
      </c>
      <c r="F181" s="1" t="s">
        <v>37</v>
      </c>
      <c r="G181" s="1" t="s">
        <v>28</v>
      </c>
      <c r="H181" s="1" t="s">
        <v>17</v>
      </c>
      <c r="I181" s="1">
        <v>0</v>
      </c>
      <c r="J181" s="1" t="s">
        <v>18</v>
      </c>
      <c r="K181" s="1" t="s">
        <v>19</v>
      </c>
      <c r="L181" s="1">
        <v>37</v>
      </c>
      <c r="M181" s="1" t="s">
        <v>17</v>
      </c>
    </row>
    <row r="182" spans="1:13" x14ac:dyDescent="0.45">
      <c r="A182" s="1">
        <v>25529</v>
      </c>
      <c r="B182" s="1" t="s">
        <v>25</v>
      </c>
      <c r="C182" s="1" t="s">
        <v>13</v>
      </c>
      <c r="D182" s="2">
        <v>10000</v>
      </c>
      <c r="E182" s="1">
        <v>1</v>
      </c>
      <c r="F182" s="1" t="s">
        <v>37</v>
      </c>
      <c r="G182" s="1" t="s">
        <v>28</v>
      </c>
      <c r="H182" s="1" t="s">
        <v>17</v>
      </c>
      <c r="I182" s="1">
        <v>0</v>
      </c>
      <c r="J182" s="1" t="s">
        <v>18</v>
      </c>
      <c r="K182" s="1" t="s">
        <v>19</v>
      </c>
      <c r="L182" s="1">
        <v>44</v>
      </c>
      <c r="M182" s="1" t="s">
        <v>20</v>
      </c>
    </row>
    <row r="183" spans="1:13" x14ac:dyDescent="0.4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4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4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45">
      <c r="A186" s="1">
        <v>28918</v>
      </c>
      <c r="B186" s="1" t="s">
        <v>13</v>
      </c>
      <c r="C186" s="1" t="s">
        <v>14</v>
      </c>
      <c r="D186" s="2">
        <v>130000</v>
      </c>
      <c r="E186" s="1">
        <v>4</v>
      </c>
      <c r="F186" s="1" t="s">
        <v>30</v>
      </c>
      <c r="G186" s="1" t="s">
        <v>31</v>
      </c>
      <c r="H186" s="1" t="s">
        <v>20</v>
      </c>
      <c r="I186" s="1">
        <v>4</v>
      </c>
      <c r="J186" s="1" t="s">
        <v>34</v>
      </c>
      <c r="K186" s="1" t="s">
        <v>19</v>
      </c>
      <c r="L186" s="1">
        <v>58</v>
      </c>
      <c r="M186" s="1" t="s">
        <v>20</v>
      </c>
    </row>
    <row r="187" spans="1:13" x14ac:dyDescent="0.4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4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45">
      <c r="A189" s="1">
        <v>18151</v>
      </c>
      <c r="B189" s="1" t="s">
        <v>25</v>
      </c>
      <c r="C189" s="1" t="s">
        <v>13</v>
      </c>
      <c r="D189" s="2">
        <v>80000</v>
      </c>
      <c r="E189" s="1">
        <v>5</v>
      </c>
      <c r="F189" s="1" t="s">
        <v>21</v>
      </c>
      <c r="G189" s="1" t="s">
        <v>23</v>
      </c>
      <c r="H189" s="1" t="s">
        <v>20</v>
      </c>
      <c r="I189" s="1">
        <v>2</v>
      </c>
      <c r="J189" s="1" t="s">
        <v>34</v>
      </c>
      <c r="K189" s="1" t="s">
        <v>19</v>
      </c>
      <c r="L189" s="1"/>
      <c r="M189" s="1" t="s">
        <v>20</v>
      </c>
    </row>
    <row r="190" spans="1:13" x14ac:dyDescent="0.45">
      <c r="A190" s="1">
        <v>20606</v>
      </c>
      <c r="B190" s="1" t="s">
        <v>13</v>
      </c>
      <c r="C190" s="1" t="s">
        <v>14</v>
      </c>
      <c r="D190" s="2">
        <v>70000</v>
      </c>
      <c r="E190" s="1">
        <v>0</v>
      </c>
      <c r="F190" s="1" t="s">
        <v>15</v>
      </c>
      <c r="G190" s="1" t="s">
        <v>23</v>
      </c>
      <c r="H190" s="1" t="s">
        <v>17</v>
      </c>
      <c r="I190" s="1">
        <v>4</v>
      </c>
      <c r="J190" s="1" t="s">
        <v>34</v>
      </c>
      <c r="K190" s="1" t="s">
        <v>27</v>
      </c>
      <c r="L190" s="1">
        <v>32</v>
      </c>
      <c r="M190" s="1" t="s">
        <v>17</v>
      </c>
    </row>
    <row r="191" spans="1:13" x14ac:dyDescent="0.4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4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45">
      <c r="A193" s="1">
        <v>26944</v>
      </c>
      <c r="B193" s="1" t="s">
        <v>25</v>
      </c>
      <c r="C193" s="1" t="s">
        <v>13</v>
      </c>
      <c r="D193" s="2">
        <v>90000</v>
      </c>
      <c r="E193" s="1">
        <v>2</v>
      </c>
      <c r="F193" t="s">
        <v>39</v>
      </c>
      <c r="G193" s="1" t="s">
        <v>28</v>
      </c>
      <c r="H193" s="1" t="s">
        <v>17</v>
      </c>
      <c r="I193" s="1">
        <v>0</v>
      </c>
      <c r="J193" s="1" t="s">
        <v>18</v>
      </c>
      <c r="K193" s="1" t="s">
        <v>19</v>
      </c>
      <c r="L193" s="1">
        <v>36</v>
      </c>
      <c r="M193" s="1" t="s">
        <v>17</v>
      </c>
    </row>
    <row r="194" spans="1:13" x14ac:dyDescent="0.45">
      <c r="A194" s="1">
        <v>15682</v>
      </c>
      <c r="B194" s="1" t="s">
        <v>25</v>
      </c>
      <c r="C194" s="1" t="s">
        <v>14</v>
      </c>
      <c r="D194" s="2">
        <v>80000</v>
      </c>
      <c r="E194" s="1">
        <v>5</v>
      </c>
      <c r="F194" s="1" t="s">
        <v>15</v>
      </c>
      <c r="G194" s="1" t="s">
        <v>31</v>
      </c>
      <c r="H194" s="1" t="s">
        <v>17</v>
      </c>
      <c r="I194" s="1">
        <v>2</v>
      </c>
      <c r="J194" s="1" t="s">
        <v>34</v>
      </c>
      <c r="K194" s="1" t="s">
        <v>19</v>
      </c>
      <c r="L194" s="1">
        <v>62</v>
      </c>
      <c r="M194" s="1" t="s">
        <v>20</v>
      </c>
    </row>
    <row r="195" spans="1:13" x14ac:dyDescent="0.45">
      <c r="A195" s="1">
        <v>26032</v>
      </c>
      <c r="B195" s="1" t="s">
        <v>13</v>
      </c>
      <c r="C195" s="1" t="s">
        <v>14</v>
      </c>
      <c r="D195" s="2">
        <v>70000</v>
      </c>
      <c r="E195" s="1">
        <v>5</v>
      </c>
      <c r="F195" s="1" t="s">
        <v>15</v>
      </c>
      <c r="G195" s="1" t="s">
        <v>23</v>
      </c>
      <c r="H195" s="1" t="s">
        <v>17</v>
      </c>
      <c r="I195" s="1">
        <v>4</v>
      </c>
      <c r="J195" s="1" t="s">
        <v>34</v>
      </c>
      <c r="K195" s="1" t="s">
        <v>27</v>
      </c>
      <c r="L195" s="1">
        <v>41</v>
      </c>
      <c r="M195" s="1" t="s">
        <v>20</v>
      </c>
    </row>
    <row r="196" spans="1:13" x14ac:dyDescent="0.4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4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45">
      <c r="A198" s="1">
        <v>16209</v>
      </c>
      <c r="B198" s="1" t="s">
        <v>25</v>
      </c>
      <c r="C198" s="1" t="s">
        <v>14</v>
      </c>
      <c r="D198" s="2">
        <v>50000</v>
      </c>
      <c r="E198" s="1">
        <v>0</v>
      </c>
      <c r="F198" s="1" t="s">
        <v>37</v>
      </c>
      <c r="G198" s="1" t="s">
        <v>16</v>
      </c>
      <c r="H198" s="1" t="s">
        <v>17</v>
      </c>
      <c r="I198" s="1">
        <v>0</v>
      </c>
      <c r="J198" s="1" t="s">
        <v>29</v>
      </c>
      <c r="K198" s="1" t="s">
        <v>19</v>
      </c>
      <c r="L198" s="1">
        <v>36</v>
      </c>
      <c r="M198" s="1" t="s">
        <v>20</v>
      </c>
    </row>
    <row r="199" spans="1:13" x14ac:dyDescent="0.45">
      <c r="A199" s="1">
        <v>11147</v>
      </c>
      <c r="B199" s="1" t="s">
        <v>13</v>
      </c>
      <c r="C199" s="1" t="s">
        <v>13</v>
      </c>
      <c r="D199" s="2">
        <v>60000</v>
      </c>
      <c r="E199" s="1">
        <v>2</v>
      </c>
      <c r="F199" s="1" t="s">
        <v>37</v>
      </c>
      <c r="G199" s="1" t="s">
        <v>31</v>
      </c>
      <c r="H199" s="1" t="s">
        <v>17</v>
      </c>
      <c r="I199" s="1">
        <v>1</v>
      </c>
      <c r="J199" s="1" t="s">
        <v>18</v>
      </c>
      <c r="K199" s="1" t="s">
        <v>27</v>
      </c>
      <c r="L199" s="1">
        <v>67</v>
      </c>
      <c r="M199" s="1" t="s">
        <v>17</v>
      </c>
    </row>
    <row r="200" spans="1:13" x14ac:dyDescent="0.45">
      <c r="A200" s="1">
        <v>15214</v>
      </c>
      <c r="B200" s="1" t="s">
        <v>25</v>
      </c>
      <c r="C200" s="1" t="s">
        <v>14</v>
      </c>
      <c r="D200" s="2">
        <v>100000</v>
      </c>
      <c r="E200" s="1">
        <v>0</v>
      </c>
      <c r="F200" s="1" t="s">
        <v>37</v>
      </c>
      <c r="G200" s="1" t="s">
        <v>31</v>
      </c>
      <c r="H200" s="1" t="s">
        <v>20</v>
      </c>
      <c r="I200" s="1">
        <v>1</v>
      </c>
      <c r="J200" s="1" t="s">
        <v>29</v>
      </c>
      <c r="K200" s="1" t="s">
        <v>27</v>
      </c>
      <c r="L200" s="1">
        <v>39</v>
      </c>
      <c r="M200" s="1" t="s">
        <v>17</v>
      </c>
    </row>
    <row r="201" spans="1:13" x14ac:dyDescent="0.45">
      <c r="A201" s="1">
        <v>11453</v>
      </c>
      <c r="B201" s="1" t="s">
        <v>25</v>
      </c>
      <c r="C201" s="1" t="s">
        <v>13</v>
      </c>
      <c r="D201" s="2">
        <v>80000</v>
      </c>
      <c r="E201" s="1">
        <v>0</v>
      </c>
      <c r="F201" s="1" t="s">
        <v>15</v>
      </c>
      <c r="G201" s="1" t="s">
        <v>23</v>
      </c>
      <c r="H201" s="1" t="s">
        <v>20</v>
      </c>
      <c r="I201" s="1">
        <v>3</v>
      </c>
      <c r="J201" s="1" t="s">
        <v>34</v>
      </c>
      <c r="K201" s="1" t="s">
        <v>27</v>
      </c>
      <c r="L201" s="1">
        <v>33</v>
      </c>
      <c r="M201" s="1" t="s">
        <v>17</v>
      </c>
    </row>
    <row r="202" spans="1:13" x14ac:dyDescent="0.4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4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4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45">
      <c r="A205" s="1">
        <v>29298</v>
      </c>
      <c r="B205" s="1" t="s">
        <v>25</v>
      </c>
      <c r="C205" s="1" t="s">
        <v>14</v>
      </c>
      <c r="D205" s="2">
        <v>60000</v>
      </c>
      <c r="E205" s="1">
        <v>1</v>
      </c>
      <c r="F205" s="3" t="s">
        <v>40</v>
      </c>
      <c r="G205" s="1" t="s">
        <v>16</v>
      </c>
      <c r="H205" s="1" t="s">
        <v>17</v>
      </c>
      <c r="I205" s="1">
        <v>1</v>
      </c>
      <c r="J205" s="1" t="s">
        <v>26</v>
      </c>
      <c r="K205" s="1" t="s">
        <v>27</v>
      </c>
      <c r="L205" s="1">
        <v>46</v>
      </c>
      <c r="M205" s="1" t="s">
        <v>17</v>
      </c>
    </row>
    <row r="206" spans="1:13" x14ac:dyDescent="0.4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45">
      <c r="A207" s="1">
        <v>15657</v>
      </c>
      <c r="B207" s="1" t="s">
        <v>13</v>
      </c>
      <c r="C207" s="1" t="s">
        <v>13</v>
      </c>
      <c r="D207" s="2">
        <v>30000</v>
      </c>
      <c r="E207" s="1">
        <v>3</v>
      </c>
      <c r="F207" s="1" t="s">
        <v>37</v>
      </c>
      <c r="G207" s="1" t="s">
        <v>22</v>
      </c>
      <c r="H207" s="1" t="s">
        <v>17</v>
      </c>
      <c r="I207" s="1">
        <v>0</v>
      </c>
      <c r="J207" s="1" t="s">
        <v>18</v>
      </c>
      <c r="K207" s="1" t="s">
        <v>19</v>
      </c>
      <c r="L207" s="1">
        <v>46</v>
      </c>
      <c r="M207" s="1" t="s">
        <v>17</v>
      </c>
    </row>
    <row r="208" spans="1:13" x14ac:dyDescent="0.45">
      <c r="A208" s="1">
        <v>11415</v>
      </c>
      <c r="B208" s="1" t="s">
        <v>25</v>
      </c>
      <c r="C208" s="1" t="s">
        <v>13</v>
      </c>
      <c r="D208" s="2">
        <v>90000</v>
      </c>
      <c r="E208" s="1">
        <v>5</v>
      </c>
      <c r="F208" s="1" t="s">
        <v>21</v>
      </c>
      <c r="G208" s="1" t="s">
        <v>23</v>
      </c>
      <c r="H208" s="1" t="s">
        <v>20</v>
      </c>
      <c r="I208" s="1">
        <v>2</v>
      </c>
      <c r="J208" s="1" t="s">
        <v>34</v>
      </c>
      <c r="K208" s="1" t="s">
        <v>19</v>
      </c>
      <c r="L208" s="1">
        <v>62</v>
      </c>
      <c r="M208" s="1" t="s">
        <v>20</v>
      </c>
    </row>
    <row r="209" spans="1:13" x14ac:dyDescent="0.4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45">
      <c r="A210" s="1">
        <v>22633</v>
      </c>
      <c r="B210" s="1" t="s">
        <v>25</v>
      </c>
      <c r="C210" s="1" t="s">
        <v>14</v>
      </c>
      <c r="D210" s="2">
        <v>40000</v>
      </c>
      <c r="E210" s="1">
        <v>0</v>
      </c>
      <c r="F210" s="1" t="s">
        <v>37</v>
      </c>
      <c r="G210" s="1" t="s">
        <v>22</v>
      </c>
      <c r="H210" s="1" t="s">
        <v>17</v>
      </c>
      <c r="I210" s="1">
        <v>0</v>
      </c>
      <c r="J210" s="1" t="s">
        <v>18</v>
      </c>
      <c r="K210" s="1" t="s">
        <v>19</v>
      </c>
      <c r="L210" s="1">
        <v>37</v>
      </c>
      <c r="M210" s="1" t="s">
        <v>17</v>
      </c>
    </row>
    <row r="211" spans="1:13" x14ac:dyDescent="0.4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45">
      <c r="A212" s="1">
        <v>14669</v>
      </c>
      <c r="B212" s="1" t="s">
        <v>13</v>
      </c>
      <c r="C212" s="1" t="s">
        <v>14</v>
      </c>
      <c r="D212" s="2">
        <v>80000</v>
      </c>
      <c r="E212" s="1">
        <v>4</v>
      </c>
      <c r="F212" s="1" t="s">
        <v>37</v>
      </c>
      <c r="G212" s="1" t="s">
        <v>31</v>
      </c>
      <c r="H212" s="1" t="s">
        <v>17</v>
      </c>
      <c r="I212" s="1">
        <v>1</v>
      </c>
      <c r="J212" s="1" t="s">
        <v>18</v>
      </c>
      <c r="K212" s="1" t="s">
        <v>27</v>
      </c>
      <c r="L212" s="1">
        <v>36</v>
      </c>
      <c r="M212" s="1" t="s">
        <v>20</v>
      </c>
    </row>
    <row r="213" spans="1:13" x14ac:dyDescent="0.45">
      <c r="A213" s="1">
        <v>19299</v>
      </c>
      <c r="B213" s="1" t="s">
        <v>13</v>
      </c>
      <c r="C213" s="1" t="s">
        <v>14</v>
      </c>
      <c r="D213" s="2">
        <v>50000</v>
      </c>
      <c r="E213" s="1">
        <v>0</v>
      </c>
      <c r="F213" s="1" t="s">
        <v>37</v>
      </c>
      <c r="G213" s="1" t="s">
        <v>16</v>
      </c>
      <c r="H213" s="1" t="s">
        <v>17</v>
      </c>
      <c r="I213" s="1">
        <v>0</v>
      </c>
      <c r="J213" s="1" t="s">
        <v>18</v>
      </c>
      <c r="K213" s="1" t="s">
        <v>19</v>
      </c>
      <c r="L213" s="1">
        <v>36</v>
      </c>
      <c r="M213" s="1" t="s">
        <v>17</v>
      </c>
    </row>
    <row r="214" spans="1:13" x14ac:dyDescent="0.4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45">
      <c r="A215" s="1">
        <v>11451</v>
      </c>
      <c r="B215" s="1" t="s">
        <v>25</v>
      </c>
      <c r="C215" s="1" t="s">
        <v>13</v>
      </c>
      <c r="D215" s="2">
        <v>70000</v>
      </c>
      <c r="E215" s="1">
        <v>0</v>
      </c>
      <c r="F215" s="1" t="s">
        <v>15</v>
      </c>
      <c r="G215" s="1" t="s">
        <v>23</v>
      </c>
      <c r="H215" s="1" t="s">
        <v>20</v>
      </c>
      <c r="I215" s="1">
        <v>4</v>
      </c>
      <c r="J215" s="1" t="s">
        <v>34</v>
      </c>
      <c r="K215" s="1" t="s">
        <v>27</v>
      </c>
      <c r="L215" s="1">
        <v>31</v>
      </c>
      <c r="M215" s="1" t="s">
        <v>17</v>
      </c>
    </row>
    <row r="216" spans="1:13" x14ac:dyDescent="0.4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4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4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4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4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4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4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4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4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45">
      <c r="A225" s="1">
        <v>18711</v>
      </c>
      <c r="B225" s="1" t="s">
        <v>25</v>
      </c>
      <c r="C225" s="1" t="s">
        <v>14</v>
      </c>
      <c r="D225" s="2">
        <v>70000</v>
      </c>
      <c r="E225" s="1">
        <v>5</v>
      </c>
      <c r="F225" s="1" t="s">
        <v>15</v>
      </c>
      <c r="G225" s="1" t="s">
        <v>23</v>
      </c>
      <c r="H225" s="1" t="s">
        <v>17</v>
      </c>
      <c r="I225" s="1">
        <v>4</v>
      </c>
      <c r="J225" s="1" t="s">
        <v>34</v>
      </c>
      <c r="K225" s="1" t="s">
        <v>27</v>
      </c>
      <c r="L225" s="1">
        <v>39</v>
      </c>
      <c r="M225" s="1" t="s">
        <v>20</v>
      </c>
    </row>
    <row r="226" spans="1:13" x14ac:dyDescent="0.4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4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4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4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45">
      <c r="A230" s="1">
        <v>20962</v>
      </c>
      <c r="B230" s="1" t="s">
        <v>13</v>
      </c>
      <c r="C230" s="1" t="s">
        <v>14</v>
      </c>
      <c r="D230" s="2">
        <v>20000</v>
      </c>
      <c r="E230" s="1">
        <v>1</v>
      </c>
      <c r="F230" s="1" t="s">
        <v>37</v>
      </c>
      <c r="G230" s="1" t="s">
        <v>22</v>
      </c>
      <c r="H230" s="1" t="s">
        <v>17</v>
      </c>
      <c r="I230" s="1">
        <v>0</v>
      </c>
      <c r="J230" s="1" t="s">
        <v>18</v>
      </c>
      <c r="K230" s="1" t="s">
        <v>19</v>
      </c>
      <c r="L230" s="1">
        <v>45</v>
      </c>
      <c r="M230" s="1" t="s">
        <v>20</v>
      </c>
    </row>
    <row r="231" spans="1:13" x14ac:dyDescent="0.45">
      <c r="A231" s="1">
        <v>28915</v>
      </c>
      <c r="B231" s="1" t="s">
        <v>25</v>
      </c>
      <c r="C231" s="1" t="s">
        <v>13</v>
      </c>
      <c r="D231" s="2">
        <v>80000</v>
      </c>
      <c r="E231" s="1">
        <v>5</v>
      </c>
      <c r="F231" s="1" t="s">
        <v>30</v>
      </c>
      <c r="G231" s="1" t="s">
        <v>31</v>
      </c>
      <c r="H231" s="1" t="s">
        <v>17</v>
      </c>
      <c r="I231" s="1">
        <v>3</v>
      </c>
      <c r="J231" s="1" t="s">
        <v>34</v>
      </c>
      <c r="K231" s="1" t="s">
        <v>19</v>
      </c>
      <c r="L231" s="1">
        <v>57</v>
      </c>
      <c r="M231" s="1" t="s">
        <v>20</v>
      </c>
    </row>
    <row r="232" spans="1:13" x14ac:dyDescent="0.45">
      <c r="A232" s="1">
        <v>22830</v>
      </c>
      <c r="B232" s="1" t="s">
        <v>13</v>
      </c>
      <c r="C232" s="1" t="s">
        <v>13</v>
      </c>
      <c r="D232" s="2">
        <v>120000</v>
      </c>
      <c r="E232" s="1">
        <v>4</v>
      </c>
      <c r="F232" s="1" t="s">
        <v>21</v>
      </c>
      <c r="G232" s="1" t="s">
        <v>31</v>
      </c>
      <c r="H232" s="1" t="s">
        <v>17</v>
      </c>
      <c r="I232" s="1">
        <v>3</v>
      </c>
      <c r="J232" s="1" t="s">
        <v>34</v>
      </c>
      <c r="K232" s="1" t="s">
        <v>19</v>
      </c>
      <c r="L232" s="1">
        <v>56</v>
      </c>
      <c r="M232" s="1" t="s">
        <v>20</v>
      </c>
    </row>
    <row r="233" spans="1:13" x14ac:dyDescent="0.4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45">
      <c r="A234" s="1">
        <v>12591</v>
      </c>
      <c r="B234" s="1" t="s">
        <v>13</v>
      </c>
      <c r="C234" s="1" t="s">
        <v>14</v>
      </c>
      <c r="D234" s="2">
        <v>30000</v>
      </c>
      <c r="E234" s="1">
        <v>4</v>
      </c>
      <c r="F234" s="1" t="s">
        <v>37</v>
      </c>
      <c r="G234" s="1" t="s">
        <v>22</v>
      </c>
      <c r="H234" s="1" t="s">
        <v>17</v>
      </c>
      <c r="I234" s="1">
        <v>0</v>
      </c>
      <c r="J234" s="1" t="s">
        <v>18</v>
      </c>
      <c r="K234" s="1" t="s">
        <v>19</v>
      </c>
      <c r="L234" s="1">
        <v>45</v>
      </c>
      <c r="M234" s="1" t="s">
        <v>20</v>
      </c>
    </row>
    <row r="235" spans="1:13" x14ac:dyDescent="0.4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45">
      <c r="A236" s="1">
        <v>24611</v>
      </c>
      <c r="B236" s="1" t="s">
        <v>25</v>
      </c>
      <c r="C236" s="1" t="s">
        <v>13</v>
      </c>
      <c r="D236" s="2">
        <v>90000</v>
      </c>
      <c r="E236" s="1">
        <v>0</v>
      </c>
      <c r="F236" s="1" t="s">
        <v>15</v>
      </c>
      <c r="G236" s="3" t="s">
        <v>38</v>
      </c>
      <c r="H236" s="1" t="s">
        <v>20</v>
      </c>
      <c r="I236" s="1">
        <v>4</v>
      </c>
      <c r="J236" s="1" t="s">
        <v>34</v>
      </c>
      <c r="K236" s="1" t="s">
        <v>27</v>
      </c>
      <c r="L236" s="1">
        <v>35</v>
      </c>
      <c r="M236" s="1" t="s">
        <v>17</v>
      </c>
    </row>
    <row r="237" spans="1:13" x14ac:dyDescent="0.45">
      <c r="A237" s="1">
        <v>11340</v>
      </c>
      <c r="B237" s="1" t="s">
        <v>13</v>
      </c>
      <c r="C237" s="1" t="s">
        <v>14</v>
      </c>
      <c r="D237" s="2">
        <v>10000</v>
      </c>
      <c r="E237" s="1">
        <v>1</v>
      </c>
      <c r="F237" s="1" t="s">
        <v>37</v>
      </c>
      <c r="G237" s="1" t="s">
        <v>22</v>
      </c>
      <c r="H237" s="1" t="s">
        <v>17</v>
      </c>
      <c r="I237" s="1">
        <v>0</v>
      </c>
      <c r="J237" s="1" t="s">
        <v>18</v>
      </c>
      <c r="K237" s="1" t="s">
        <v>19</v>
      </c>
      <c r="L237" s="1">
        <v>70</v>
      </c>
      <c r="M237" s="1" t="s">
        <v>17</v>
      </c>
    </row>
    <row r="238" spans="1:13" x14ac:dyDescent="0.45">
      <c r="A238" s="1">
        <v>25693</v>
      </c>
      <c r="B238" s="1" t="s">
        <v>25</v>
      </c>
      <c r="C238" s="1" t="s">
        <v>14</v>
      </c>
      <c r="D238" s="2">
        <v>30000</v>
      </c>
      <c r="E238" s="1">
        <v>5</v>
      </c>
      <c r="F238" s="1" t="s">
        <v>37</v>
      </c>
      <c r="G238" s="1" t="s">
        <v>22</v>
      </c>
      <c r="H238" s="1" t="s">
        <v>17</v>
      </c>
      <c r="I238" s="1">
        <v>0</v>
      </c>
      <c r="J238" s="1" t="s">
        <v>18</v>
      </c>
      <c r="K238" s="1" t="s">
        <v>19</v>
      </c>
      <c r="L238" s="1">
        <v>44</v>
      </c>
      <c r="M238" s="1" t="s">
        <v>17</v>
      </c>
    </row>
    <row r="239" spans="1:13" x14ac:dyDescent="0.4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4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4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45">
      <c r="A242" s="1">
        <v>17702</v>
      </c>
      <c r="B242" s="1" t="s">
        <v>13</v>
      </c>
      <c r="C242" s="1" t="s">
        <v>13</v>
      </c>
      <c r="D242" s="2">
        <v>10000</v>
      </c>
      <c r="E242" s="1">
        <v>1</v>
      </c>
      <c r="F242" s="1" t="s">
        <v>37</v>
      </c>
      <c r="G242" s="1" t="s">
        <v>28</v>
      </c>
      <c r="H242" s="1" t="s">
        <v>17</v>
      </c>
      <c r="I242" s="1">
        <v>0</v>
      </c>
      <c r="J242" s="1" t="s">
        <v>18</v>
      </c>
      <c r="K242" s="1" t="s">
        <v>19</v>
      </c>
      <c r="L242" s="1">
        <v>37</v>
      </c>
      <c r="M242" s="1" t="s">
        <v>20</v>
      </c>
    </row>
    <row r="243" spans="1:13" x14ac:dyDescent="0.4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4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4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45">
      <c r="A246" s="1">
        <v>19057</v>
      </c>
      <c r="B246" s="1" t="s">
        <v>13</v>
      </c>
      <c r="C246" s="1" t="s">
        <v>14</v>
      </c>
      <c r="D246" s="2">
        <v>120000</v>
      </c>
      <c r="E246" s="1">
        <v>3</v>
      </c>
      <c r="F246" s="1" t="s">
        <v>15</v>
      </c>
      <c r="G246" s="1" t="s">
        <v>31</v>
      </c>
      <c r="H246" s="1" t="s">
        <v>20</v>
      </c>
      <c r="I246" s="1">
        <v>2</v>
      </c>
      <c r="J246" s="1" t="s">
        <v>34</v>
      </c>
      <c r="K246" s="1" t="s">
        <v>19</v>
      </c>
      <c r="L246" s="1"/>
      <c r="M246" s="1" t="s">
        <v>17</v>
      </c>
    </row>
    <row r="247" spans="1:13" x14ac:dyDescent="0.4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4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45">
      <c r="A249" s="1">
        <v>21568</v>
      </c>
      <c r="B249" s="1" t="s">
        <v>13</v>
      </c>
      <c r="C249" s="1" t="s">
        <v>14</v>
      </c>
      <c r="D249" s="2">
        <v>100000</v>
      </c>
      <c r="E249" s="1">
        <v>0</v>
      </c>
      <c r="F249" s="1" t="s">
        <v>30</v>
      </c>
      <c r="G249" s="1" t="s">
        <v>31</v>
      </c>
      <c r="H249" s="1" t="s">
        <v>17</v>
      </c>
      <c r="I249" s="1">
        <v>4</v>
      </c>
      <c r="J249" s="1" t="s">
        <v>34</v>
      </c>
      <c r="K249" s="1" t="s">
        <v>27</v>
      </c>
      <c r="L249" s="1">
        <v>34</v>
      </c>
      <c r="M249" s="1" t="s">
        <v>17</v>
      </c>
    </row>
    <row r="250" spans="1:13" x14ac:dyDescent="0.4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4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45">
      <c r="A252" s="1">
        <v>22931</v>
      </c>
      <c r="B252" s="1" t="s">
        <v>13</v>
      </c>
      <c r="C252" s="1" t="s">
        <v>13</v>
      </c>
      <c r="D252" s="2">
        <v>100000</v>
      </c>
      <c r="E252" s="1">
        <v>5</v>
      </c>
      <c r="F252" s="1" t="s">
        <v>37</v>
      </c>
      <c r="G252" s="1" t="s">
        <v>31</v>
      </c>
      <c r="H252" s="1" t="s">
        <v>20</v>
      </c>
      <c r="I252" s="1">
        <v>1</v>
      </c>
      <c r="J252" s="1" t="s">
        <v>29</v>
      </c>
      <c r="K252" s="1" t="s">
        <v>27</v>
      </c>
      <c r="L252" s="1">
        <v>78</v>
      </c>
      <c r="M252" s="1" t="s">
        <v>17</v>
      </c>
    </row>
    <row r="253" spans="1:13" x14ac:dyDescent="0.4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45">
      <c r="A254" s="1">
        <v>12666</v>
      </c>
      <c r="B254" s="1" t="s">
        <v>25</v>
      </c>
      <c r="C254" s="1" t="s">
        <v>13</v>
      </c>
      <c r="D254" s="2">
        <v>60000</v>
      </c>
      <c r="E254" s="1">
        <v>0</v>
      </c>
      <c r="F254" t="s">
        <v>36</v>
      </c>
      <c r="G254" s="1" t="s">
        <v>23</v>
      </c>
      <c r="H254" s="1" t="s">
        <v>20</v>
      </c>
      <c r="I254" s="1">
        <v>4</v>
      </c>
      <c r="J254" s="1" t="s">
        <v>24</v>
      </c>
      <c r="K254" s="1" t="s">
        <v>27</v>
      </c>
      <c r="L254" s="1">
        <v>31</v>
      </c>
      <c r="M254" s="1" t="s">
        <v>20</v>
      </c>
    </row>
    <row r="255" spans="1:13" x14ac:dyDescent="0.45">
      <c r="A255" s="1">
        <v>20598</v>
      </c>
      <c r="B255" s="1" t="s">
        <v>13</v>
      </c>
      <c r="C255" s="1" t="s">
        <v>13</v>
      </c>
      <c r="D255" s="2">
        <v>100000</v>
      </c>
      <c r="E255" s="1">
        <v>3</v>
      </c>
      <c r="F255" s="1" t="s">
        <v>32</v>
      </c>
      <c r="G255" s="1" t="s">
        <v>23</v>
      </c>
      <c r="H255" s="1" t="s">
        <v>17</v>
      </c>
      <c r="I255" s="1">
        <v>0</v>
      </c>
      <c r="J255" s="1" t="s">
        <v>34</v>
      </c>
      <c r="K255" s="1" t="s">
        <v>19</v>
      </c>
      <c r="L255" s="1">
        <v>59</v>
      </c>
      <c r="M255" s="1" t="s">
        <v>17</v>
      </c>
    </row>
    <row r="256" spans="1:13" x14ac:dyDescent="0.45">
      <c r="A256" s="1">
        <v>21375</v>
      </c>
      <c r="B256" s="1" t="s">
        <v>25</v>
      </c>
      <c r="C256" s="1" t="s">
        <v>13</v>
      </c>
      <c r="D256" s="2">
        <v>20000</v>
      </c>
      <c r="E256" s="1">
        <v>2</v>
      </c>
      <c r="F256" s="1" t="s">
        <v>32</v>
      </c>
      <c r="G256" s="1" t="s">
        <v>22</v>
      </c>
      <c r="H256" s="1" t="s">
        <v>17</v>
      </c>
      <c r="I256" s="1">
        <v>2</v>
      </c>
      <c r="J256" s="1" t="s">
        <v>26</v>
      </c>
      <c r="K256" s="1" t="s">
        <v>27</v>
      </c>
      <c r="L256" s="1"/>
      <c r="M256" s="1" t="s">
        <v>20</v>
      </c>
    </row>
    <row r="257" spans="1:13" x14ac:dyDescent="0.45">
      <c r="A257" s="1">
        <v>20839</v>
      </c>
      <c r="B257" s="1" t="s">
        <v>25</v>
      </c>
      <c r="C257" s="1" t="s">
        <v>14</v>
      </c>
      <c r="D257" s="2">
        <v>30000</v>
      </c>
      <c r="E257" s="1">
        <v>3</v>
      </c>
      <c r="F257" s="1" t="s">
        <v>37</v>
      </c>
      <c r="G257" s="1" t="s">
        <v>22</v>
      </c>
      <c r="H257" s="1" t="s">
        <v>17</v>
      </c>
      <c r="I257" s="1">
        <v>0</v>
      </c>
      <c r="J257" s="1" t="s">
        <v>18</v>
      </c>
      <c r="K257" s="1" t="s">
        <v>19</v>
      </c>
      <c r="L257" s="1">
        <v>47</v>
      </c>
      <c r="M257" s="1" t="s">
        <v>17</v>
      </c>
    </row>
    <row r="258" spans="1:13" x14ac:dyDescent="0.45">
      <c r="A258" s="1">
        <v>21738</v>
      </c>
      <c r="B258" s="1" t="s">
        <v>13</v>
      </c>
      <c r="C258" s="1" t="s">
        <v>13</v>
      </c>
      <c r="D258" s="2">
        <v>20000</v>
      </c>
      <c r="E258" s="1">
        <v>1</v>
      </c>
      <c r="F258" s="1" t="s">
        <v>37</v>
      </c>
      <c r="G258" s="1" t="s">
        <v>22</v>
      </c>
      <c r="H258" s="1" t="s">
        <v>17</v>
      </c>
      <c r="I258" s="1">
        <v>0</v>
      </c>
      <c r="J258" s="1" t="s">
        <v>18</v>
      </c>
      <c r="K258" s="1" t="s">
        <v>19</v>
      </c>
      <c r="L258" s="1">
        <v>43</v>
      </c>
      <c r="M258" s="1" t="s">
        <v>20</v>
      </c>
    </row>
    <row r="259" spans="1:13" x14ac:dyDescent="0.45">
      <c r="A259" s="1">
        <v>14164</v>
      </c>
      <c r="B259" s="1" t="s">
        <v>25</v>
      </c>
      <c r="C259" s="1" t="s">
        <v>14</v>
      </c>
      <c r="D259" s="2">
        <v>50000</v>
      </c>
      <c r="E259" s="1">
        <v>0</v>
      </c>
      <c r="F259" s="1" t="s">
        <v>37</v>
      </c>
      <c r="G259" s="1" t="s">
        <v>16</v>
      </c>
      <c r="H259" s="1" t="s">
        <v>17</v>
      </c>
      <c r="I259" s="1">
        <v>0</v>
      </c>
      <c r="J259" s="1" t="s">
        <v>18</v>
      </c>
      <c r="K259" s="1" t="s">
        <v>19</v>
      </c>
      <c r="L259" s="1">
        <v>36</v>
      </c>
      <c r="M259" s="1" t="s">
        <v>17</v>
      </c>
    </row>
    <row r="260" spans="1:13" x14ac:dyDescent="0.45">
      <c r="A260" s="1">
        <v>14193</v>
      </c>
      <c r="B260" s="1" t="s">
        <v>25</v>
      </c>
      <c r="C260" s="1" t="s">
        <v>14</v>
      </c>
      <c r="D260" s="2">
        <v>100000</v>
      </c>
      <c r="E260" s="1">
        <v>3</v>
      </c>
      <c r="F260" s="1" t="s">
        <v>21</v>
      </c>
      <c r="G260" s="1" t="s">
        <v>31</v>
      </c>
      <c r="H260" s="1" t="s">
        <v>17</v>
      </c>
      <c r="I260" s="1">
        <v>4</v>
      </c>
      <c r="J260" s="1" t="s">
        <v>34</v>
      </c>
      <c r="K260" s="1" t="s">
        <v>19</v>
      </c>
      <c r="L260" s="1">
        <v>56</v>
      </c>
      <c r="M260" s="1" t="s">
        <v>20</v>
      </c>
    </row>
    <row r="261" spans="1:13" x14ac:dyDescent="0.4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4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4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4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45">
      <c r="A265" s="1">
        <v>23419</v>
      </c>
      <c r="B265" s="1" t="s">
        <v>25</v>
      </c>
      <c r="C265" s="1" t="s">
        <v>14</v>
      </c>
      <c r="D265" s="2">
        <v>70000</v>
      </c>
      <c r="E265" s="1">
        <v>5</v>
      </c>
      <c r="F265" s="1" t="s">
        <v>15</v>
      </c>
      <c r="G265" s="1" t="s">
        <v>23</v>
      </c>
      <c r="H265" s="1" t="s">
        <v>17</v>
      </c>
      <c r="I265" s="1">
        <v>3</v>
      </c>
      <c r="J265" s="1" t="s">
        <v>34</v>
      </c>
      <c r="K265" s="1" t="s">
        <v>27</v>
      </c>
      <c r="L265" s="1">
        <v>39</v>
      </c>
      <c r="M265" s="1" t="s">
        <v>20</v>
      </c>
    </row>
    <row r="266" spans="1:13" x14ac:dyDescent="0.45">
      <c r="A266" s="1">
        <v>17964</v>
      </c>
      <c r="B266" s="1" t="s">
        <v>13</v>
      </c>
      <c r="C266" s="1" t="s">
        <v>13</v>
      </c>
      <c r="D266" s="2">
        <v>40000</v>
      </c>
      <c r="E266" s="1">
        <v>0</v>
      </c>
      <c r="F266" s="1" t="s">
        <v>37</v>
      </c>
      <c r="G266" s="1" t="s">
        <v>22</v>
      </c>
      <c r="H266" s="1" t="s">
        <v>17</v>
      </c>
      <c r="I266" s="1">
        <v>0</v>
      </c>
      <c r="J266" s="1" t="s">
        <v>18</v>
      </c>
      <c r="K266" s="1" t="s">
        <v>19</v>
      </c>
      <c r="L266" s="1">
        <v>37</v>
      </c>
      <c r="M266" s="1" t="s">
        <v>17</v>
      </c>
    </row>
    <row r="267" spans="1:13" x14ac:dyDescent="0.4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4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4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4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45">
      <c r="A271" s="1">
        <v>21039</v>
      </c>
      <c r="B271" s="1" t="s">
        <v>25</v>
      </c>
      <c r="C271" s="1" t="s">
        <v>14</v>
      </c>
      <c r="D271" s="2">
        <v>50000</v>
      </c>
      <c r="E271" s="1">
        <v>0</v>
      </c>
      <c r="F271" s="1" t="s">
        <v>37</v>
      </c>
      <c r="G271" s="1" t="s">
        <v>16</v>
      </c>
      <c r="H271" s="1" t="s">
        <v>20</v>
      </c>
      <c r="I271" s="1">
        <v>0</v>
      </c>
      <c r="J271" s="1" t="s">
        <v>18</v>
      </c>
      <c r="K271" s="1" t="s">
        <v>19</v>
      </c>
      <c r="L271" s="1">
        <v>37</v>
      </c>
      <c r="M271" s="1" t="s">
        <v>17</v>
      </c>
    </row>
    <row r="272" spans="1:13" x14ac:dyDescent="0.4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4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4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4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4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45">
      <c r="A277" s="1">
        <v>26654</v>
      </c>
      <c r="B277" s="1" t="s">
        <v>13</v>
      </c>
      <c r="C277" s="1" t="s">
        <v>14</v>
      </c>
      <c r="D277" s="2">
        <v>90000</v>
      </c>
      <c r="E277" s="1">
        <v>1</v>
      </c>
      <c r="F277" s="1" t="s">
        <v>37</v>
      </c>
      <c r="G277" s="1" t="s">
        <v>31</v>
      </c>
      <c r="H277" s="1" t="s">
        <v>17</v>
      </c>
      <c r="I277" s="1">
        <v>0</v>
      </c>
      <c r="J277" s="1" t="s">
        <v>18</v>
      </c>
      <c r="K277" s="1" t="s">
        <v>27</v>
      </c>
      <c r="L277" s="1">
        <v>37</v>
      </c>
      <c r="M277" s="1" t="s">
        <v>17</v>
      </c>
    </row>
    <row r="278" spans="1:13" x14ac:dyDescent="0.4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4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45">
      <c r="A280" s="1">
        <v>20625</v>
      </c>
      <c r="B280" s="1" t="s">
        <v>13</v>
      </c>
      <c r="C280" s="1" t="s">
        <v>13</v>
      </c>
      <c r="D280" s="2">
        <v>100000</v>
      </c>
      <c r="E280" s="1">
        <v>0</v>
      </c>
      <c r="F280" s="1" t="s">
        <v>30</v>
      </c>
      <c r="G280" s="1" t="s">
        <v>31</v>
      </c>
      <c r="H280" s="1" t="s">
        <v>17</v>
      </c>
      <c r="I280" s="1">
        <v>3</v>
      </c>
      <c r="J280" s="1" t="s">
        <v>34</v>
      </c>
      <c r="K280" s="1" t="s">
        <v>27</v>
      </c>
      <c r="L280" s="1">
        <v>35</v>
      </c>
      <c r="M280" s="1" t="s">
        <v>17</v>
      </c>
    </row>
    <row r="281" spans="1:13" x14ac:dyDescent="0.4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4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4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4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4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4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4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4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45">
      <c r="A289" s="1">
        <v>24187</v>
      </c>
      <c r="B289" s="1" t="s">
        <v>25</v>
      </c>
      <c r="C289" s="1" t="s">
        <v>14</v>
      </c>
      <c r="D289" s="2">
        <v>30000</v>
      </c>
      <c r="E289" s="1">
        <v>3</v>
      </c>
      <c r="F289" s="1" t="s">
        <v>37</v>
      </c>
      <c r="G289" s="1" t="s">
        <v>22</v>
      </c>
      <c r="H289" s="1" t="s">
        <v>20</v>
      </c>
      <c r="I289" s="1">
        <v>0</v>
      </c>
      <c r="J289" s="1" t="s">
        <v>18</v>
      </c>
      <c r="K289" s="1" t="s">
        <v>19</v>
      </c>
      <c r="L289" s="1">
        <v>46</v>
      </c>
      <c r="M289" s="1" t="s">
        <v>17</v>
      </c>
    </row>
    <row r="290" spans="1:13" x14ac:dyDescent="0.45">
      <c r="A290" s="1">
        <v>15758</v>
      </c>
      <c r="B290" s="1" t="s">
        <v>13</v>
      </c>
      <c r="C290" s="1" t="s">
        <v>13</v>
      </c>
      <c r="D290" s="2">
        <v>130000</v>
      </c>
      <c r="E290" s="1">
        <v>0</v>
      </c>
      <c r="F290" s="1" t="s">
        <v>37</v>
      </c>
      <c r="G290" s="1" t="s">
        <v>31</v>
      </c>
      <c r="H290" s="1" t="s">
        <v>17</v>
      </c>
      <c r="I290" s="1">
        <v>0</v>
      </c>
      <c r="J290" s="1" t="s">
        <v>26</v>
      </c>
      <c r="K290" s="1" t="s">
        <v>27</v>
      </c>
      <c r="L290" s="1">
        <v>48</v>
      </c>
      <c r="M290" s="1" t="s">
        <v>20</v>
      </c>
    </row>
    <row r="291" spans="1:13" x14ac:dyDescent="0.4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4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4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4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4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4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45">
      <c r="A297" s="1">
        <v>21557</v>
      </c>
      <c r="B297" s="1" t="s">
        <v>25</v>
      </c>
      <c r="C297" s="1" t="s">
        <v>14</v>
      </c>
      <c r="D297" s="2">
        <v>110000</v>
      </c>
      <c r="E297" s="1">
        <v>0</v>
      </c>
      <c r="F297" s="1" t="s">
        <v>21</v>
      </c>
      <c r="G297" s="1" t="s">
        <v>31</v>
      </c>
      <c r="H297" s="1" t="s">
        <v>17</v>
      </c>
      <c r="I297" s="1">
        <v>3</v>
      </c>
      <c r="J297" s="1" t="s">
        <v>34</v>
      </c>
      <c r="K297" s="1" t="s">
        <v>27</v>
      </c>
      <c r="L297" s="1">
        <v>32</v>
      </c>
      <c r="M297" s="1" t="s">
        <v>17</v>
      </c>
    </row>
    <row r="298" spans="1:13" x14ac:dyDescent="0.45">
      <c r="A298" s="1">
        <v>26663</v>
      </c>
      <c r="B298" s="1" t="s">
        <v>25</v>
      </c>
      <c r="C298" s="1" t="s">
        <v>14</v>
      </c>
      <c r="D298" s="2">
        <v>60000</v>
      </c>
      <c r="E298" s="1">
        <v>2</v>
      </c>
      <c r="F298" s="1" t="s">
        <v>15</v>
      </c>
      <c r="G298" s="1" t="s">
        <v>23</v>
      </c>
      <c r="H298" s="1" t="s">
        <v>20</v>
      </c>
      <c r="I298" s="1">
        <v>1</v>
      </c>
      <c r="J298" s="1" t="s">
        <v>18</v>
      </c>
      <c r="K298" s="1" t="s">
        <v>41</v>
      </c>
      <c r="L298" s="1">
        <v>39</v>
      </c>
      <c r="M298" s="1" t="s">
        <v>17</v>
      </c>
    </row>
    <row r="299" spans="1:13" x14ac:dyDescent="0.45">
      <c r="A299" s="1">
        <v>11896</v>
      </c>
      <c r="B299" s="1" t="s">
        <v>13</v>
      </c>
      <c r="C299" s="1" t="s">
        <v>13</v>
      </c>
      <c r="D299" s="2">
        <v>100000</v>
      </c>
      <c r="E299" s="1">
        <v>1</v>
      </c>
      <c r="F299" s="1" t="s">
        <v>37</v>
      </c>
      <c r="G299" s="1" t="s">
        <v>31</v>
      </c>
      <c r="H299" s="1" t="s">
        <v>17</v>
      </c>
      <c r="I299" s="1">
        <v>0</v>
      </c>
      <c r="J299" s="1" t="s">
        <v>24</v>
      </c>
      <c r="K299" s="1" t="s">
        <v>41</v>
      </c>
      <c r="L299" s="1">
        <v>36</v>
      </c>
      <c r="M299" s="1" t="s">
        <v>17</v>
      </c>
    </row>
    <row r="300" spans="1:13" x14ac:dyDescent="0.4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4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4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4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4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4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45">
      <c r="A306" s="1">
        <v>28207</v>
      </c>
      <c r="B306" s="1" t="s">
        <v>13</v>
      </c>
      <c r="C306" s="1" t="s">
        <v>13</v>
      </c>
      <c r="D306" s="2">
        <v>80000</v>
      </c>
      <c r="E306" s="1">
        <v>4</v>
      </c>
      <c r="F306" s="1" t="s">
        <v>37</v>
      </c>
      <c r="G306" s="1" t="s">
        <v>31</v>
      </c>
      <c r="H306" s="1" t="s">
        <v>17</v>
      </c>
      <c r="I306" s="1">
        <v>1</v>
      </c>
      <c r="J306" s="1" t="s">
        <v>18</v>
      </c>
      <c r="K306" s="1" t="s">
        <v>27</v>
      </c>
      <c r="L306" s="1">
        <v>36</v>
      </c>
      <c r="M306" s="1" t="s">
        <v>17</v>
      </c>
    </row>
    <row r="307" spans="1:13" x14ac:dyDescent="0.4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4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45">
      <c r="A309" s="1">
        <v>20974</v>
      </c>
      <c r="B309" s="1" t="s">
        <v>13</v>
      </c>
      <c r="C309" s="1" t="s">
        <v>13</v>
      </c>
      <c r="D309" s="2">
        <v>10000</v>
      </c>
      <c r="E309" s="1">
        <v>2</v>
      </c>
      <c r="F309" s="1" t="s">
        <v>15</v>
      </c>
      <c r="G309" s="1" t="s">
        <v>22</v>
      </c>
      <c r="H309" s="1" t="s">
        <v>17</v>
      </c>
      <c r="I309" s="1">
        <v>1</v>
      </c>
      <c r="J309" s="1" t="s">
        <v>18</v>
      </c>
      <c r="K309" s="1" t="s">
        <v>19</v>
      </c>
      <c r="L309" s="1"/>
      <c r="M309" s="1" t="s">
        <v>20</v>
      </c>
    </row>
    <row r="310" spans="1:13" x14ac:dyDescent="0.45">
      <c r="A310" s="1">
        <v>28758</v>
      </c>
      <c r="B310" s="1" t="s">
        <v>13</v>
      </c>
      <c r="C310" s="1" t="s">
        <v>13</v>
      </c>
      <c r="D310" s="2">
        <v>40000</v>
      </c>
      <c r="E310" s="1">
        <v>2</v>
      </c>
      <c r="F310" s="1" t="s">
        <v>21</v>
      </c>
      <c r="G310" s="1" t="s">
        <v>22</v>
      </c>
      <c r="H310" s="1" t="s">
        <v>17</v>
      </c>
      <c r="I310" s="1">
        <v>1</v>
      </c>
      <c r="J310" s="1" t="s">
        <v>29</v>
      </c>
      <c r="K310" s="1" t="s">
        <v>19</v>
      </c>
      <c r="L310" s="1"/>
      <c r="M310" s="1" t="s">
        <v>17</v>
      </c>
    </row>
    <row r="311" spans="1:13" x14ac:dyDescent="0.4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4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4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4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4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4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4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45">
      <c r="A318" s="1">
        <v>17352</v>
      </c>
      <c r="B318" s="1" t="s">
        <v>13</v>
      </c>
      <c r="C318" s="1" t="s">
        <v>13</v>
      </c>
      <c r="D318" s="2">
        <v>50000</v>
      </c>
      <c r="E318" s="1">
        <v>2</v>
      </c>
      <c r="F318" s="1" t="s">
        <v>37</v>
      </c>
      <c r="G318" s="1" t="s">
        <v>31</v>
      </c>
      <c r="H318" s="1" t="s">
        <v>17</v>
      </c>
      <c r="I318" s="1">
        <v>1</v>
      </c>
      <c r="J318" s="1" t="s">
        <v>26</v>
      </c>
      <c r="K318" s="1" t="s">
        <v>27</v>
      </c>
      <c r="L318" s="1">
        <v>64</v>
      </c>
      <c r="M318" s="1" t="s">
        <v>17</v>
      </c>
    </row>
    <row r="319" spans="1:13" x14ac:dyDescent="0.4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45">
      <c r="A320" s="1">
        <v>19066</v>
      </c>
      <c r="B320" s="1" t="s">
        <v>13</v>
      </c>
      <c r="C320" s="1" t="s">
        <v>13</v>
      </c>
      <c r="D320" s="2">
        <v>130000</v>
      </c>
      <c r="E320" s="1">
        <v>4</v>
      </c>
      <c r="F320" s="1" t="s">
        <v>21</v>
      </c>
      <c r="G320" s="1" t="s">
        <v>23</v>
      </c>
      <c r="H320" s="1" t="s">
        <v>20</v>
      </c>
      <c r="I320" s="1">
        <v>3</v>
      </c>
      <c r="J320" s="1" t="s">
        <v>34</v>
      </c>
      <c r="K320" s="1" t="s">
        <v>19</v>
      </c>
      <c r="L320" s="1">
        <v>54</v>
      </c>
      <c r="M320" s="1" t="s">
        <v>20</v>
      </c>
    </row>
    <row r="321" spans="1:13" x14ac:dyDescent="0.45">
      <c r="A321" s="1">
        <v>11386</v>
      </c>
      <c r="B321" s="1" t="s">
        <v>13</v>
      </c>
      <c r="C321" s="1" t="s">
        <v>14</v>
      </c>
      <c r="D321" s="2">
        <v>30000</v>
      </c>
      <c r="E321" s="1">
        <v>3</v>
      </c>
      <c r="F321" s="1" t="s">
        <v>15</v>
      </c>
      <c r="G321" s="1" t="s">
        <v>22</v>
      </c>
      <c r="H321" s="1" t="s">
        <v>17</v>
      </c>
      <c r="I321" s="1">
        <v>0</v>
      </c>
      <c r="J321" s="1" t="s">
        <v>18</v>
      </c>
      <c r="K321" s="1" t="s">
        <v>19</v>
      </c>
      <c r="L321" s="1"/>
      <c r="M321" s="1" t="s">
        <v>20</v>
      </c>
    </row>
    <row r="322" spans="1:13" x14ac:dyDescent="0.45">
      <c r="A322" s="1">
        <v>20228</v>
      </c>
      <c r="B322" s="1" t="s">
        <v>13</v>
      </c>
      <c r="C322" s="1" t="s">
        <v>13</v>
      </c>
      <c r="D322" s="2">
        <v>100000</v>
      </c>
      <c r="E322" s="1">
        <v>0</v>
      </c>
      <c r="F322" s="1" t="s">
        <v>37</v>
      </c>
      <c r="G322" s="1" t="s">
        <v>31</v>
      </c>
      <c r="H322" s="1" t="s">
        <v>17</v>
      </c>
      <c r="I322" s="1">
        <v>0</v>
      </c>
      <c r="J322" s="1" t="s">
        <v>24</v>
      </c>
      <c r="K322" s="1" t="s">
        <v>27</v>
      </c>
      <c r="L322" s="1">
        <v>40</v>
      </c>
      <c r="M322" s="1" t="s">
        <v>17</v>
      </c>
    </row>
    <row r="323" spans="1:13" x14ac:dyDescent="0.45">
      <c r="A323" s="1">
        <v>16675</v>
      </c>
      <c r="B323" s="1" t="s">
        <v>25</v>
      </c>
      <c r="C323" s="1" t="s">
        <v>14</v>
      </c>
      <c r="D323" s="2">
        <v>160000</v>
      </c>
      <c r="E323" s="1">
        <v>0</v>
      </c>
      <c r="F323" s="1" t="s">
        <v>37</v>
      </c>
      <c r="G323" s="1" t="s">
        <v>31</v>
      </c>
      <c r="H323" s="1" t="s">
        <v>20</v>
      </c>
      <c r="I323" s="1">
        <v>3</v>
      </c>
      <c r="J323" s="1" t="s">
        <v>18</v>
      </c>
      <c r="K323" s="1" t="s">
        <v>27</v>
      </c>
      <c r="L323" s="1">
        <v>47</v>
      </c>
      <c r="M323" s="1" t="s">
        <v>17</v>
      </c>
    </row>
    <row r="324" spans="1:13" x14ac:dyDescent="0.4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45">
      <c r="A325" s="1">
        <v>27760</v>
      </c>
      <c r="B325" s="1" t="s">
        <v>25</v>
      </c>
      <c r="C325" s="1" t="s">
        <v>14</v>
      </c>
      <c r="D325" s="2">
        <v>40000</v>
      </c>
      <c r="E325" s="1">
        <v>0</v>
      </c>
      <c r="F325" s="1" t="s">
        <v>37</v>
      </c>
      <c r="G325" s="1" t="s">
        <v>22</v>
      </c>
      <c r="H325" s="1" t="s">
        <v>20</v>
      </c>
      <c r="I325" s="1">
        <v>0</v>
      </c>
      <c r="J325" s="1" t="s">
        <v>18</v>
      </c>
      <c r="K325" s="1" t="s">
        <v>19</v>
      </c>
      <c r="L325" s="1">
        <v>37</v>
      </c>
      <c r="M325" s="1" t="s">
        <v>17</v>
      </c>
    </row>
    <row r="326" spans="1:13" x14ac:dyDescent="0.4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4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4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4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4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45">
      <c r="A331" s="1">
        <v>12663</v>
      </c>
      <c r="B331" s="1" t="s">
        <v>13</v>
      </c>
      <c r="C331" s="1" t="s">
        <v>14</v>
      </c>
      <c r="D331" s="2">
        <v>90000</v>
      </c>
      <c r="E331" s="1">
        <v>5</v>
      </c>
      <c r="F331" s="1" t="s">
        <v>32</v>
      </c>
      <c r="G331" s="1" t="s">
        <v>16</v>
      </c>
      <c r="H331" s="1" t="s">
        <v>17</v>
      </c>
      <c r="I331" s="1">
        <v>2</v>
      </c>
      <c r="J331" s="1" t="s">
        <v>34</v>
      </c>
      <c r="K331" s="1" t="s">
        <v>19</v>
      </c>
      <c r="L331" s="1">
        <v>59</v>
      </c>
      <c r="M331" s="1" t="s">
        <v>20</v>
      </c>
    </row>
    <row r="332" spans="1:13" x14ac:dyDescent="0.45">
      <c r="A332" s="1">
        <v>24898</v>
      </c>
      <c r="B332" s="1" t="s">
        <v>25</v>
      </c>
      <c r="C332" s="1" t="s">
        <v>14</v>
      </c>
      <c r="D332" s="2">
        <v>80000</v>
      </c>
      <c r="E332" s="1">
        <v>0</v>
      </c>
      <c r="F332" s="1" t="s">
        <v>15</v>
      </c>
      <c r="G332" s="1" t="s">
        <v>23</v>
      </c>
      <c r="H332" s="1" t="s">
        <v>17</v>
      </c>
      <c r="I332" s="1">
        <v>3</v>
      </c>
      <c r="J332" s="1" t="s">
        <v>34</v>
      </c>
      <c r="K332" s="1" t="s">
        <v>27</v>
      </c>
      <c r="L332" s="1">
        <v>32</v>
      </c>
      <c r="M332" s="1" t="s">
        <v>20</v>
      </c>
    </row>
    <row r="333" spans="1:13" x14ac:dyDescent="0.4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4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4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4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45">
      <c r="A337" s="1">
        <v>24369</v>
      </c>
      <c r="B337" s="1" t="s">
        <v>13</v>
      </c>
      <c r="C337" s="1" t="s">
        <v>13</v>
      </c>
      <c r="D337" s="2">
        <v>80000</v>
      </c>
      <c r="E337" s="1">
        <v>5</v>
      </c>
      <c r="F337" s="1" t="s">
        <v>37</v>
      </c>
      <c r="G337" s="1" t="s">
        <v>31</v>
      </c>
      <c r="H337" s="1" t="s">
        <v>20</v>
      </c>
      <c r="I337" s="1">
        <v>2</v>
      </c>
      <c r="J337" s="1" t="s">
        <v>18</v>
      </c>
      <c r="K337" s="1" t="s">
        <v>27</v>
      </c>
      <c r="L337" s="1">
        <v>39</v>
      </c>
      <c r="M337" s="1" t="s">
        <v>20</v>
      </c>
    </row>
    <row r="338" spans="1:13" x14ac:dyDescent="0.4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4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4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4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4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4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4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4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4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45">
      <c r="A347" s="1">
        <v>17894</v>
      </c>
      <c r="B347" s="1" t="s">
        <v>13</v>
      </c>
      <c r="C347" s="1" t="s">
        <v>14</v>
      </c>
      <c r="D347" s="2">
        <v>20000</v>
      </c>
      <c r="E347" s="1">
        <v>1</v>
      </c>
      <c r="F347" s="1" t="s">
        <v>15</v>
      </c>
      <c r="G347" s="1" t="s">
        <v>22</v>
      </c>
      <c r="H347" s="1" t="s">
        <v>17</v>
      </c>
      <c r="I347" s="1">
        <v>0</v>
      </c>
      <c r="J347" s="1" t="s">
        <v>18</v>
      </c>
      <c r="K347" s="1" t="s">
        <v>19</v>
      </c>
      <c r="L347" s="1"/>
      <c r="M347" s="1" t="s">
        <v>17</v>
      </c>
    </row>
    <row r="348" spans="1:13" x14ac:dyDescent="0.4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4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45">
      <c r="A350" s="1">
        <v>23915</v>
      </c>
      <c r="B350" s="1" t="s">
        <v>13</v>
      </c>
      <c r="C350" s="1" t="s">
        <v>13</v>
      </c>
      <c r="D350" s="2">
        <v>20000</v>
      </c>
      <c r="E350" s="1">
        <v>2</v>
      </c>
      <c r="F350" t="s">
        <v>39</v>
      </c>
      <c r="G350" s="1" t="s">
        <v>28</v>
      </c>
      <c r="H350" s="1" t="s">
        <v>17</v>
      </c>
      <c r="I350" s="1">
        <v>2</v>
      </c>
      <c r="J350" s="1" t="s">
        <v>18</v>
      </c>
      <c r="K350" s="1" t="s">
        <v>19</v>
      </c>
      <c r="L350" s="1">
        <v>42</v>
      </c>
      <c r="M350" s="1" t="s">
        <v>20</v>
      </c>
    </row>
    <row r="351" spans="1:13" x14ac:dyDescent="0.4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45">
      <c r="A352" s="1">
        <v>27878</v>
      </c>
      <c r="B352" s="1" t="s">
        <v>25</v>
      </c>
      <c r="C352" s="1" t="s">
        <v>13</v>
      </c>
      <c r="D352" s="2">
        <v>20000</v>
      </c>
      <c r="E352" s="1">
        <v>0</v>
      </c>
      <c r="F352" s="3" t="s">
        <v>40</v>
      </c>
      <c r="G352" s="1" t="s">
        <v>28</v>
      </c>
      <c r="H352" s="1" t="s">
        <v>20</v>
      </c>
      <c r="I352" s="1">
        <v>0</v>
      </c>
      <c r="J352" s="1" t="s">
        <v>18</v>
      </c>
      <c r="K352" s="1" t="s">
        <v>27</v>
      </c>
      <c r="L352" s="1">
        <v>28</v>
      </c>
      <c r="M352" s="1" t="s">
        <v>17</v>
      </c>
    </row>
    <row r="353" spans="1:13" x14ac:dyDescent="0.4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4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45">
      <c r="A355" s="1">
        <v>26354</v>
      </c>
      <c r="B355" s="1" t="s">
        <v>25</v>
      </c>
      <c r="C355" s="1" t="s">
        <v>13</v>
      </c>
      <c r="D355" s="2">
        <v>40000</v>
      </c>
      <c r="E355" s="1">
        <v>0</v>
      </c>
      <c r="F355" s="1" t="s">
        <v>37</v>
      </c>
      <c r="G355" s="1" t="s">
        <v>22</v>
      </c>
      <c r="H355" s="1" t="s">
        <v>20</v>
      </c>
      <c r="I355" s="1">
        <v>0</v>
      </c>
      <c r="J355" s="1" t="s">
        <v>18</v>
      </c>
      <c r="K355" s="1" t="s">
        <v>19</v>
      </c>
      <c r="L355" s="1">
        <v>38</v>
      </c>
      <c r="M355" s="1" t="s">
        <v>17</v>
      </c>
    </row>
    <row r="356" spans="1:13" x14ac:dyDescent="0.4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45">
      <c r="A357" s="1">
        <v>17238</v>
      </c>
      <c r="B357" s="1" t="s">
        <v>25</v>
      </c>
      <c r="C357" s="1" t="s">
        <v>13</v>
      </c>
      <c r="D357" s="2">
        <v>80000</v>
      </c>
      <c r="E357" s="1">
        <v>0</v>
      </c>
      <c r="F357" s="1" t="s">
        <v>15</v>
      </c>
      <c r="G357" s="1" t="s">
        <v>23</v>
      </c>
      <c r="H357" s="1" t="s">
        <v>17</v>
      </c>
      <c r="I357" s="1">
        <v>3</v>
      </c>
      <c r="J357" s="1" t="s">
        <v>34</v>
      </c>
      <c r="K357" s="1" t="s">
        <v>27</v>
      </c>
      <c r="L357" s="1">
        <v>32</v>
      </c>
      <c r="M357" s="1" t="s">
        <v>20</v>
      </c>
    </row>
    <row r="358" spans="1:13" x14ac:dyDescent="0.4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4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4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45">
      <c r="A361" s="1">
        <v>17230</v>
      </c>
      <c r="B361" s="1" t="s">
        <v>13</v>
      </c>
      <c r="C361" s="1" t="s">
        <v>13</v>
      </c>
      <c r="D361" s="2">
        <v>80000</v>
      </c>
      <c r="E361" s="1">
        <v>0</v>
      </c>
      <c r="F361" s="1" t="s">
        <v>15</v>
      </c>
      <c r="G361" s="1" t="s">
        <v>23</v>
      </c>
      <c r="H361" s="1" t="s">
        <v>17</v>
      </c>
      <c r="I361" s="1">
        <v>3</v>
      </c>
      <c r="J361" s="1" t="s">
        <v>34</v>
      </c>
      <c r="K361" s="1" t="s">
        <v>27</v>
      </c>
      <c r="L361" s="1">
        <v>30</v>
      </c>
      <c r="M361" s="1" t="s">
        <v>20</v>
      </c>
    </row>
    <row r="362" spans="1:13" x14ac:dyDescent="0.45">
      <c r="A362" s="1">
        <v>13082</v>
      </c>
      <c r="B362" s="1" t="s">
        <v>25</v>
      </c>
      <c r="C362" s="1" t="s">
        <v>13</v>
      </c>
      <c r="D362" s="2">
        <v>130000</v>
      </c>
      <c r="E362" s="1">
        <v>0</v>
      </c>
      <c r="F362" s="1" t="s">
        <v>37</v>
      </c>
      <c r="G362" s="1" t="s">
        <v>31</v>
      </c>
      <c r="H362" s="1" t="s">
        <v>17</v>
      </c>
      <c r="I362" s="1">
        <v>0</v>
      </c>
      <c r="J362" s="1" t="s">
        <v>24</v>
      </c>
      <c r="K362" s="1" t="s">
        <v>27</v>
      </c>
      <c r="L362" s="1">
        <v>48</v>
      </c>
      <c r="M362" s="1" t="s">
        <v>17</v>
      </c>
    </row>
    <row r="363" spans="1:13" x14ac:dyDescent="0.4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4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4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4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4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4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45">
      <c r="A369" s="1">
        <v>12133</v>
      </c>
      <c r="B369" s="1" t="s">
        <v>13</v>
      </c>
      <c r="C369" s="1" t="s">
        <v>14</v>
      </c>
      <c r="D369" s="2">
        <v>130000</v>
      </c>
      <c r="E369" s="1">
        <v>3</v>
      </c>
      <c r="F369" s="3" t="s">
        <v>40</v>
      </c>
      <c r="G369" s="1" t="s">
        <v>23</v>
      </c>
      <c r="H369" s="1" t="s">
        <v>17</v>
      </c>
      <c r="I369" s="1">
        <v>3</v>
      </c>
      <c r="J369" s="1" t="s">
        <v>26</v>
      </c>
      <c r="K369" s="1" t="s">
        <v>19</v>
      </c>
      <c r="L369" s="1">
        <v>50</v>
      </c>
      <c r="M369" s="1" t="s">
        <v>17</v>
      </c>
    </row>
    <row r="370" spans="1:13" x14ac:dyDescent="0.4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45">
      <c r="A371" s="1">
        <v>25752</v>
      </c>
      <c r="B371" s="1" t="s">
        <v>25</v>
      </c>
      <c r="C371" s="1" t="s">
        <v>14</v>
      </c>
      <c r="D371" s="2">
        <v>20000</v>
      </c>
      <c r="E371" s="1">
        <v>2</v>
      </c>
      <c r="F371" s="3" t="s">
        <v>40</v>
      </c>
      <c r="G371" s="1" t="s">
        <v>28</v>
      </c>
      <c r="H371" s="1" t="s">
        <v>20</v>
      </c>
      <c r="I371" s="1">
        <v>1</v>
      </c>
      <c r="J371" s="1" t="s">
        <v>18</v>
      </c>
      <c r="K371" s="1" t="s">
        <v>19</v>
      </c>
      <c r="L371" s="1">
        <v>53</v>
      </c>
      <c r="M371" s="1" t="s">
        <v>17</v>
      </c>
    </row>
    <row r="372" spans="1:13" x14ac:dyDescent="0.45">
      <c r="A372" s="1">
        <v>17324</v>
      </c>
      <c r="B372" s="1" t="s">
        <v>13</v>
      </c>
      <c r="C372" s="1" t="s">
        <v>14</v>
      </c>
      <c r="D372" s="2">
        <v>100000</v>
      </c>
      <c r="E372" s="1">
        <v>4</v>
      </c>
      <c r="F372" s="1" t="s">
        <v>15</v>
      </c>
      <c r="G372" s="1" t="s">
        <v>23</v>
      </c>
      <c r="H372" s="1" t="s">
        <v>17</v>
      </c>
      <c r="I372" s="1">
        <v>1</v>
      </c>
      <c r="J372" s="1" t="s">
        <v>34</v>
      </c>
      <c r="K372" s="1" t="s">
        <v>27</v>
      </c>
      <c r="L372" s="1">
        <v>46</v>
      </c>
      <c r="M372" s="1" t="s">
        <v>20</v>
      </c>
    </row>
    <row r="373" spans="1:13" x14ac:dyDescent="0.45">
      <c r="A373" s="1">
        <v>22918</v>
      </c>
      <c r="B373" s="1" t="s">
        <v>25</v>
      </c>
      <c r="C373" s="1" t="s">
        <v>13</v>
      </c>
      <c r="D373" s="2">
        <v>80000</v>
      </c>
      <c r="E373" s="1">
        <v>5</v>
      </c>
      <c r="F373" s="1" t="s">
        <v>37</v>
      </c>
      <c r="G373" s="1" t="s">
        <v>31</v>
      </c>
      <c r="H373" s="1" t="s">
        <v>17</v>
      </c>
      <c r="I373" s="1">
        <v>3</v>
      </c>
      <c r="J373" s="1" t="s">
        <v>18</v>
      </c>
      <c r="K373" s="1" t="s">
        <v>27</v>
      </c>
      <c r="L373" s="1">
        <v>50</v>
      </c>
      <c r="M373" s="1" t="s">
        <v>20</v>
      </c>
    </row>
    <row r="374" spans="1:13" x14ac:dyDescent="0.4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4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4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4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4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4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4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4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45">
      <c r="A382" s="1">
        <v>13620</v>
      </c>
      <c r="B382" s="1" t="s">
        <v>25</v>
      </c>
      <c r="C382" s="1" t="s">
        <v>13</v>
      </c>
      <c r="D382" s="2">
        <v>70000</v>
      </c>
      <c r="E382" s="1">
        <v>0</v>
      </c>
      <c r="F382" s="1" t="s">
        <v>15</v>
      </c>
      <c r="G382" s="1" t="s">
        <v>23</v>
      </c>
      <c r="H382" s="1" t="s">
        <v>20</v>
      </c>
      <c r="I382" s="1">
        <v>3</v>
      </c>
      <c r="J382" s="1" t="s">
        <v>34</v>
      </c>
      <c r="K382" s="1" t="s">
        <v>27</v>
      </c>
      <c r="L382" s="1">
        <v>30</v>
      </c>
      <c r="M382" s="1" t="s">
        <v>17</v>
      </c>
    </row>
    <row r="383" spans="1:13" x14ac:dyDescent="0.4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45">
      <c r="A384" s="1">
        <v>13586</v>
      </c>
      <c r="B384" s="1" t="s">
        <v>13</v>
      </c>
      <c r="C384" s="1" t="s">
        <v>13</v>
      </c>
      <c r="D384" s="2">
        <v>80000</v>
      </c>
      <c r="E384" s="1">
        <v>4</v>
      </c>
      <c r="F384" s="1" t="s">
        <v>21</v>
      </c>
      <c r="G384" s="1" t="s">
        <v>23</v>
      </c>
      <c r="H384" s="1" t="s">
        <v>17</v>
      </c>
      <c r="I384" s="1">
        <v>2</v>
      </c>
      <c r="J384" s="1" t="s">
        <v>34</v>
      </c>
      <c r="K384" s="1" t="s">
        <v>19</v>
      </c>
      <c r="L384" s="1">
        <v>53</v>
      </c>
      <c r="M384" s="1" t="s">
        <v>20</v>
      </c>
    </row>
    <row r="385" spans="1:13" x14ac:dyDescent="0.45">
      <c r="A385" s="1">
        <v>17978</v>
      </c>
      <c r="B385" s="1" t="s">
        <v>13</v>
      </c>
      <c r="C385" s="1" t="s">
        <v>13</v>
      </c>
      <c r="D385" s="2">
        <v>40000</v>
      </c>
      <c r="E385" s="1">
        <v>0</v>
      </c>
      <c r="F385" s="1" t="s">
        <v>37</v>
      </c>
      <c r="G385" s="1" t="s">
        <v>22</v>
      </c>
      <c r="H385" s="1" t="s">
        <v>17</v>
      </c>
      <c r="I385" s="1">
        <v>0</v>
      </c>
      <c r="J385" s="1" t="s">
        <v>18</v>
      </c>
      <c r="K385" s="1" t="s">
        <v>19</v>
      </c>
      <c r="L385" s="1">
        <v>37</v>
      </c>
      <c r="M385" s="1" t="s">
        <v>17</v>
      </c>
    </row>
    <row r="386" spans="1:13" x14ac:dyDescent="0.4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4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45">
      <c r="A388" s="1">
        <v>28957</v>
      </c>
      <c r="B388" s="1" t="s">
        <v>25</v>
      </c>
      <c r="C388" s="1" t="s">
        <v>14</v>
      </c>
      <c r="D388" s="2">
        <v>120000</v>
      </c>
      <c r="E388" s="1">
        <v>0</v>
      </c>
      <c r="F388" s="1" t="s">
        <v>32</v>
      </c>
      <c r="G388" s="3" t="s">
        <v>38</v>
      </c>
      <c r="H388" s="1" t="s">
        <v>17</v>
      </c>
      <c r="I388" s="1">
        <v>4</v>
      </c>
      <c r="J388" s="1" t="s">
        <v>34</v>
      </c>
      <c r="K388" s="1" t="s">
        <v>27</v>
      </c>
      <c r="L388" s="1">
        <v>34</v>
      </c>
      <c r="M388" s="1" t="s">
        <v>17</v>
      </c>
    </row>
    <row r="389" spans="1:13" x14ac:dyDescent="0.4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4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4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4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4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4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4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4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4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4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4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4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4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45">
      <c r="A402" s="1">
        <v>25792</v>
      </c>
      <c r="B402" s="1" t="s">
        <v>25</v>
      </c>
      <c r="C402" s="1" t="s">
        <v>14</v>
      </c>
      <c r="D402" s="2">
        <v>110000</v>
      </c>
      <c r="E402" s="1">
        <v>3</v>
      </c>
      <c r="F402" t="s">
        <v>36</v>
      </c>
      <c r="G402" s="1" t="s">
        <v>31</v>
      </c>
      <c r="H402" s="1" t="s">
        <v>17</v>
      </c>
      <c r="I402" s="1">
        <v>4</v>
      </c>
      <c r="J402" s="1" t="s">
        <v>34</v>
      </c>
      <c r="K402" s="1" t="s">
        <v>19</v>
      </c>
      <c r="L402" s="1">
        <v>53</v>
      </c>
      <c r="M402" s="1" t="s">
        <v>20</v>
      </c>
    </row>
    <row r="403" spans="1:13" x14ac:dyDescent="0.4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45">
      <c r="A404" s="1">
        <v>22381</v>
      </c>
      <c r="B404" s="1" t="s">
        <v>13</v>
      </c>
      <c r="C404" s="1" t="s">
        <v>13</v>
      </c>
      <c r="D404" s="2">
        <v>10000</v>
      </c>
      <c r="E404" s="1">
        <v>1</v>
      </c>
      <c r="F404" s="1" t="s">
        <v>37</v>
      </c>
      <c r="G404" s="1" t="s">
        <v>28</v>
      </c>
      <c r="H404" s="1" t="s">
        <v>17</v>
      </c>
      <c r="I404" s="1">
        <v>0</v>
      </c>
      <c r="J404" s="1" t="s">
        <v>18</v>
      </c>
      <c r="K404" s="1" t="s">
        <v>19</v>
      </c>
      <c r="L404" s="1">
        <v>44</v>
      </c>
      <c r="M404" s="1" t="s">
        <v>20</v>
      </c>
    </row>
    <row r="405" spans="1:13" x14ac:dyDescent="0.45">
      <c r="A405" s="1">
        <v>17882</v>
      </c>
      <c r="B405" s="1" t="s">
        <v>13</v>
      </c>
      <c r="C405" s="1" t="s">
        <v>13</v>
      </c>
      <c r="D405" s="2">
        <v>20000</v>
      </c>
      <c r="E405" s="1">
        <v>1</v>
      </c>
      <c r="F405" s="1" t="s">
        <v>37</v>
      </c>
      <c r="G405" s="1" t="s">
        <v>22</v>
      </c>
      <c r="H405" s="1" t="s">
        <v>17</v>
      </c>
      <c r="I405" s="1">
        <v>0</v>
      </c>
      <c r="J405" s="1" t="s">
        <v>18</v>
      </c>
      <c r="K405" s="1" t="s">
        <v>19</v>
      </c>
      <c r="L405" s="1">
        <v>44</v>
      </c>
      <c r="M405" s="1" t="s">
        <v>20</v>
      </c>
    </row>
    <row r="406" spans="1:13" x14ac:dyDescent="0.4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4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4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4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4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4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4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4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4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4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45">
      <c r="A416" s="1">
        <v>17960</v>
      </c>
      <c r="B416" s="1" t="s">
        <v>13</v>
      </c>
      <c r="C416" s="1" t="s">
        <v>14</v>
      </c>
      <c r="D416" s="2">
        <v>40000</v>
      </c>
      <c r="E416" s="1">
        <v>0</v>
      </c>
      <c r="F416" s="1" t="s">
        <v>37</v>
      </c>
      <c r="G416" s="1" t="s">
        <v>22</v>
      </c>
      <c r="H416" s="1" t="s">
        <v>17</v>
      </c>
      <c r="I416" s="1">
        <v>0</v>
      </c>
      <c r="J416" s="1" t="s">
        <v>18</v>
      </c>
      <c r="K416" s="1" t="s">
        <v>19</v>
      </c>
      <c r="L416" s="1">
        <v>35</v>
      </c>
      <c r="M416" s="1" t="s">
        <v>17</v>
      </c>
    </row>
    <row r="417" spans="1:13" x14ac:dyDescent="0.45">
      <c r="A417" s="1">
        <v>13961</v>
      </c>
      <c r="B417" s="1" t="s">
        <v>13</v>
      </c>
      <c r="C417" s="1" t="s">
        <v>14</v>
      </c>
      <c r="D417" s="2">
        <v>80000</v>
      </c>
      <c r="E417" s="1">
        <v>5</v>
      </c>
      <c r="F417" s="1" t="s">
        <v>37</v>
      </c>
      <c r="G417" s="1" t="s">
        <v>31</v>
      </c>
      <c r="H417" s="1" t="s">
        <v>17</v>
      </c>
      <c r="I417" s="1">
        <v>3</v>
      </c>
      <c r="J417" s="1" t="s">
        <v>18</v>
      </c>
      <c r="K417" s="1" t="s">
        <v>27</v>
      </c>
      <c r="L417" s="1">
        <v>40</v>
      </c>
      <c r="M417" s="1" t="s">
        <v>20</v>
      </c>
    </row>
    <row r="418" spans="1:13" x14ac:dyDescent="0.4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4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4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4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45">
      <c r="A422" s="1">
        <v>18153</v>
      </c>
      <c r="B422" s="1" t="s">
        <v>13</v>
      </c>
      <c r="C422" s="1" t="s">
        <v>14</v>
      </c>
      <c r="D422" s="2">
        <v>100000</v>
      </c>
      <c r="E422" s="1">
        <v>2</v>
      </c>
      <c r="F422" s="1" t="s">
        <v>15</v>
      </c>
      <c r="G422" s="1" t="s">
        <v>31</v>
      </c>
      <c r="H422" s="1" t="s">
        <v>17</v>
      </c>
      <c r="I422" s="1">
        <v>4</v>
      </c>
      <c r="J422" s="1" t="s">
        <v>34</v>
      </c>
      <c r="K422" s="1" t="s">
        <v>19</v>
      </c>
      <c r="L422" s="1"/>
      <c r="M422" s="1" t="s">
        <v>20</v>
      </c>
    </row>
    <row r="423" spans="1:13" x14ac:dyDescent="0.4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45">
      <c r="A424" s="1">
        <v>24901</v>
      </c>
      <c r="B424" s="1" t="s">
        <v>25</v>
      </c>
      <c r="C424" s="1" t="s">
        <v>13</v>
      </c>
      <c r="D424" s="2">
        <v>110000</v>
      </c>
      <c r="E424" s="1">
        <v>0</v>
      </c>
      <c r="F424" s="1" t="s">
        <v>21</v>
      </c>
      <c r="G424" s="1" t="s">
        <v>31</v>
      </c>
      <c r="H424" s="1" t="s">
        <v>20</v>
      </c>
      <c r="I424" s="1">
        <v>3</v>
      </c>
      <c r="J424" s="1" t="s">
        <v>34</v>
      </c>
      <c r="K424" s="1" t="s">
        <v>27</v>
      </c>
      <c r="L424" s="1">
        <v>32</v>
      </c>
      <c r="M424" s="1" t="s">
        <v>17</v>
      </c>
    </row>
    <row r="425" spans="1:13" x14ac:dyDescent="0.4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4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4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4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45">
      <c r="A429" s="1">
        <v>17048</v>
      </c>
      <c r="B429" s="1" t="s">
        <v>25</v>
      </c>
      <c r="C429" s="1" t="s">
        <v>14</v>
      </c>
      <c r="D429" s="2">
        <v>90000</v>
      </c>
      <c r="E429" s="1">
        <v>1</v>
      </c>
      <c r="F429" s="1" t="s">
        <v>37</v>
      </c>
      <c r="G429" s="1" t="s">
        <v>31</v>
      </c>
      <c r="H429" s="1" t="s">
        <v>17</v>
      </c>
      <c r="I429" s="1">
        <v>0</v>
      </c>
      <c r="J429" s="1" t="s">
        <v>18</v>
      </c>
      <c r="K429" s="1" t="s">
        <v>27</v>
      </c>
      <c r="L429" s="1">
        <v>36</v>
      </c>
      <c r="M429" s="1" t="s">
        <v>17</v>
      </c>
    </row>
    <row r="430" spans="1:13" x14ac:dyDescent="0.4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4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4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4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45">
      <c r="A434" s="1">
        <v>21891</v>
      </c>
      <c r="B434" s="1" t="s">
        <v>13</v>
      </c>
      <c r="C434" s="1" t="s">
        <v>14</v>
      </c>
      <c r="D434" s="2">
        <v>110000</v>
      </c>
      <c r="E434" s="1">
        <v>0</v>
      </c>
      <c r="F434" s="1" t="s">
        <v>30</v>
      </c>
      <c r="G434" s="1" t="s">
        <v>31</v>
      </c>
      <c r="H434" s="1" t="s">
        <v>17</v>
      </c>
      <c r="I434" s="1">
        <v>3</v>
      </c>
      <c r="J434" s="1" t="s">
        <v>34</v>
      </c>
      <c r="K434" s="1" t="s">
        <v>27</v>
      </c>
      <c r="L434" s="1">
        <v>34</v>
      </c>
      <c r="M434" s="1" t="s">
        <v>17</v>
      </c>
    </row>
    <row r="435" spans="1:13" x14ac:dyDescent="0.4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4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4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4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4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45">
      <c r="A440" s="1">
        <v>24093</v>
      </c>
      <c r="B440" s="1" t="s">
        <v>25</v>
      </c>
      <c r="C440" s="1" t="s">
        <v>14</v>
      </c>
      <c r="D440" s="2">
        <v>80000</v>
      </c>
      <c r="E440" s="1">
        <v>0</v>
      </c>
      <c r="F440" s="1" t="s">
        <v>37</v>
      </c>
      <c r="G440" s="1" t="s">
        <v>16</v>
      </c>
      <c r="H440" s="1" t="s">
        <v>20</v>
      </c>
      <c r="I440" s="1">
        <v>0</v>
      </c>
      <c r="J440" s="1" t="s">
        <v>18</v>
      </c>
      <c r="K440" s="1" t="s">
        <v>19</v>
      </c>
      <c r="L440" s="1">
        <v>40</v>
      </c>
      <c r="M440" s="1" t="s">
        <v>17</v>
      </c>
    </row>
    <row r="441" spans="1:13" x14ac:dyDescent="0.4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45">
      <c r="A442" s="1">
        <v>21561</v>
      </c>
      <c r="B442" s="1" t="s">
        <v>25</v>
      </c>
      <c r="C442" s="1" t="s">
        <v>13</v>
      </c>
      <c r="D442" s="2">
        <v>90000</v>
      </c>
      <c r="E442" s="1">
        <v>0</v>
      </c>
      <c r="F442" s="1" t="s">
        <v>15</v>
      </c>
      <c r="G442" s="1" t="s">
        <v>23</v>
      </c>
      <c r="H442" s="1" t="s">
        <v>20</v>
      </c>
      <c r="I442" s="1">
        <v>3</v>
      </c>
      <c r="J442" s="1" t="s">
        <v>34</v>
      </c>
      <c r="K442" s="1" t="s">
        <v>27</v>
      </c>
      <c r="L442" s="1">
        <v>34</v>
      </c>
      <c r="M442" s="1" t="s">
        <v>17</v>
      </c>
    </row>
    <row r="443" spans="1:13" x14ac:dyDescent="0.4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45">
      <c r="A444" s="1">
        <v>26651</v>
      </c>
      <c r="B444" s="1" t="s">
        <v>25</v>
      </c>
      <c r="C444" s="1" t="s">
        <v>13</v>
      </c>
      <c r="D444" s="2">
        <v>80000</v>
      </c>
      <c r="E444" s="1">
        <v>4</v>
      </c>
      <c r="F444" s="1" t="s">
        <v>37</v>
      </c>
      <c r="G444" s="1" t="s">
        <v>31</v>
      </c>
      <c r="H444" s="1" t="s">
        <v>17</v>
      </c>
      <c r="I444" s="1">
        <v>0</v>
      </c>
      <c r="J444" s="1" t="s">
        <v>18</v>
      </c>
      <c r="K444" s="1" t="s">
        <v>27</v>
      </c>
      <c r="L444" s="1">
        <v>36</v>
      </c>
      <c r="M444" s="1" t="s">
        <v>17</v>
      </c>
    </row>
    <row r="445" spans="1:13" x14ac:dyDescent="0.4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4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4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45">
      <c r="A448" s="1">
        <v>14278</v>
      </c>
      <c r="B448" s="1" t="s">
        <v>13</v>
      </c>
      <c r="C448" s="1" t="s">
        <v>14</v>
      </c>
      <c r="D448" s="2">
        <v>130000</v>
      </c>
      <c r="E448" s="1">
        <v>0</v>
      </c>
      <c r="F448" s="1" t="s">
        <v>37</v>
      </c>
      <c r="G448" s="1" t="s">
        <v>31</v>
      </c>
      <c r="H448" s="1" t="s">
        <v>17</v>
      </c>
      <c r="I448" s="1">
        <v>1</v>
      </c>
      <c r="J448" s="1" t="s">
        <v>34</v>
      </c>
      <c r="K448" s="1" t="s">
        <v>27</v>
      </c>
      <c r="L448" s="1">
        <v>48</v>
      </c>
      <c r="M448" s="1" t="s">
        <v>20</v>
      </c>
    </row>
    <row r="449" spans="1:13" x14ac:dyDescent="0.4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45">
      <c r="A450" s="1">
        <v>11383</v>
      </c>
      <c r="B450" s="1" t="s">
        <v>13</v>
      </c>
      <c r="C450" s="1" t="s">
        <v>14</v>
      </c>
      <c r="D450" s="2">
        <v>30000</v>
      </c>
      <c r="E450" s="1">
        <v>3</v>
      </c>
      <c r="F450" s="1" t="s">
        <v>37</v>
      </c>
      <c r="G450" s="1" t="s">
        <v>22</v>
      </c>
      <c r="H450" s="1" t="s">
        <v>17</v>
      </c>
      <c r="I450" s="1">
        <v>0</v>
      </c>
      <c r="J450" s="1" t="s">
        <v>18</v>
      </c>
      <c r="K450" s="1" t="s">
        <v>19</v>
      </c>
      <c r="L450" s="1">
        <v>46</v>
      </c>
      <c r="M450" s="1" t="s">
        <v>20</v>
      </c>
    </row>
    <row r="451" spans="1:13" x14ac:dyDescent="0.4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4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4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4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4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4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4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4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4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45">
      <c r="A460" s="1">
        <v>21560</v>
      </c>
      <c r="B460" s="1" t="s">
        <v>13</v>
      </c>
      <c r="C460" s="1" t="s">
        <v>13</v>
      </c>
      <c r="D460" s="2">
        <v>120000</v>
      </c>
      <c r="E460" s="1">
        <v>0</v>
      </c>
      <c r="F460" s="1" t="s">
        <v>32</v>
      </c>
      <c r="G460" s="1" t="s">
        <v>23</v>
      </c>
      <c r="H460" s="1" t="s">
        <v>17</v>
      </c>
      <c r="I460" s="1">
        <v>4</v>
      </c>
      <c r="J460" s="1" t="s">
        <v>34</v>
      </c>
      <c r="K460" s="1" t="s">
        <v>27</v>
      </c>
      <c r="L460" s="1">
        <v>32</v>
      </c>
      <c r="M460" s="1" t="s">
        <v>17</v>
      </c>
    </row>
    <row r="461" spans="1:13" x14ac:dyDescent="0.45">
      <c r="A461" s="1">
        <v>21554</v>
      </c>
      <c r="B461" s="1" t="s">
        <v>25</v>
      </c>
      <c r="C461" s="1" t="s">
        <v>14</v>
      </c>
      <c r="D461" s="2">
        <v>80000</v>
      </c>
      <c r="E461" s="1">
        <v>0</v>
      </c>
      <c r="F461" s="1" t="s">
        <v>15</v>
      </c>
      <c r="G461" s="3" t="s">
        <v>38</v>
      </c>
      <c r="H461" s="1" t="s">
        <v>20</v>
      </c>
      <c r="I461" s="1">
        <v>3</v>
      </c>
      <c r="J461" s="1" t="s">
        <v>34</v>
      </c>
      <c r="K461" s="1" t="s">
        <v>27</v>
      </c>
      <c r="L461" s="1">
        <v>33</v>
      </c>
      <c r="M461" s="1" t="s">
        <v>20</v>
      </c>
    </row>
    <row r="462" spans="1:13" x14ac:dyDescent="0.4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45">
      <c r="A463" s="1">
        <v>13089</v>
      </c>
      <c r="B463" s="1" t="s">
        <v>13</v>
      </c>
      <c r="C463" s="1" t="s">
        <v>14</v>
      </c>
      <c r="D463" s="2">
        <v>120000</v>
      </c>
      <c r="E463" s="1">
        <v>1</v>
      </c>
      <c r="F463" s="1" t="s">
        <v>15</v>
      </c>
      <c r="G463" s="1" t="s">
        <v>31</v>
      </c>
      <c r="H463" s="1" t="s">
        <v>17</v>
      </c>
      <c r="I463" s="1">
        <v>2</v>
      </c>
      <c r="J463" s="1" t="s">
        <v>18</v>
      </c>
      <c r="K463" s="1" t="s">
        <v>42</v>
      </c>
      <c r="L463" s="1">
        <v>46</v>
      </c>
      <c r="M463" s="1" t="s">
        <v>17</v>
      </c>
    </row>
    <row r="464" spans="1:13" x14ac:dyDescent="0.4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4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45">
      <c r="A466" s="1">
        <v>17754</v>
      </c>
      <c r="B466" s="1" t="s">
        <v>25</v>
      </c>
      <c r="C466" s="1" t="s">
        <v>14</v>
      </c>
      <c r="D466" s="2">
        <v>30000</v>
      </c>
      <c r="E466" s="1">
        <v>3</v>
      </c>
      <c r="F466" s="1" t="s">
        <v>15</v>
      </c>
      <c r="G466" s="1" t="s">
        <v>22</v>
      </c>
      <c r="H466" s="1" t="s">
        <v>17</v>
      </c>
      <c r="I466" s="1">
        <v>0</v>
      </c>
      <c r="J466" s="1" t="s">
        <v>18</v>
      </c>
      <c r="K466" s="1" t="s">
        <v>43</v>
      </c>
      <c r="L466" s="1">
        <v>46</v>
      </c>
      <c r="M466" s="1" t="s">
        <v>17</v>
      </c>
    </row>
    <row r="467" spans="1:13" x14ac:dyDescent="0.4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4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4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45">
      <c r="A470" s="1">
        <v>18253</v>
      </c>
      <c r="B470" s="1" t="s">
        <v>13</v>
      </c>
      <c r="C470" s="1" t="s">
        <v>14</v>
      </c>
      <c r="D470" s="2">
        <v>80000</v>
      </c>
      <c r="E470" s="1">
        <v>5</v>
      </c>
      <c r="F470" s="1" t="s">
        <v>37</v>
      </c>
      <c r="G470" s="1" t="s">
        <v>31</v>
      </c>
      <c r="H470" s="1" t="s">
        <v>17</v>
      </c>
      <c r="I470" s="1">
        <v>3</v>
      </c>
      <c r="J470" s="1" t="s">
        <v>18</v>
      </c>
      <c r="K470" s="1" t="s">
        <v>27</v>
      </c>
      <c r="L470" s="1">
        <v>40</v>
      </c>
      <c r="M470" s="1" t="s">
        <v>20</v>
      </c>
    </row>
    <row r="471" spans="1:13" x14ac:dyDescent="0.4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4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4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45">
      <c r="A474" s="1">
        <v>22634</v>
      </c>
      <c r="B474" s="1" t="s">
        <v>25</v>
      </c>
      <c r="C474" s="1" t="s">
        <v>14</v>
      </c>
      <c r="D474" s="2">
        <v>40000</v>
      </c>
      <c r="E474" s="1">
        <v>0</v>
      </c>
      <c r="F474" s="1" t="s">
        <v>37</v>
      </c>
      <c r="G474" s="1" t="s">
        <v>22</v>
      </c>
      <c r="H474" s="1" t="s">
        <v>17</v>
      </c>
      <c r="I474" s="1">
        <v>0</v>
      </c>
      <c r="J474" s="1" t="s">
        <v>18</v>
      </c>
      <c r="K474" s="1" t="s">
        <v>19</v>
      </c>
      <c r="L474" s="1">
        <v>38</v>
      </c>
      <c r="M474" s="1" t="s">
        <v>17</v>
      </c>
    </row>
    <row r="475" spans="1:13" x14ac:dyDescent="0.4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4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4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4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4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45">
      <c r="A480" s="1">
        <v>22610</v>
      </c>
      <c r="B480" s="1" t="s">
        <v>13</v>
      </c>
      <c r="C480" s="1" t="s">
        <v>13</v>
      </c>
      <c r="D480" s="2">
        <v>30000</v>
      </c>
      <c r="E480" s="1">
        <v>0</v>
      </c>
      <c r="F480" s="1" t="s">
        <v>15</v>
      </c>
      <c r="G480" s="1" t="s">
        <v>22</v>
      </c>
      <c r="H480" s="1" t="s">
        <v>17</v>
      </c>
      <c r="I480" s="1">
        <v>0</v>
      </c>
      <c r="J480" s="1" t="s">
        <v>18</v>
      </c>
      <c r="K480" s="1" t="s">
        <v>43</v>
      </c>
      <c r="L480" s="1">
        <v>35</v>
      </c>
      <c r="M480" s="1" t="s">
        <v>17</v>
      </c>
    </row>
    <row r="481" spans="1:13" x14ac:dyDescent="0.4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4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4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45">
      <c r="A484" s="1">
        <v>28521</v>
      </c>
      <c r="B484" s="1" t="s">
        <v>25</v>
      </c>
      <c r="C484" s="1" t="s">
        <v>13</v>
      </c>
      <c r="D484" s="2">
        <v>40000</v>
      </c>
      <c r="E484" s="1">
        <v>0</v>
      </c>
      <c r="F484" s="1" t="s">
        <v>37</v>
      </c>
      <c r="G484" s="1" t="s">
        <v>22</v>
      </c>
      <c r="H484" s="1" t="s">
        <v>20</v>
      </c>
      <c r="I484" s="1">
        <v>0</v>
      </c>
      <c r="J484" s="1" t="s">
        <v>18</v>
      </c>
      <c r="K484" s="1" t="s">
        <v>19</v>
      </c>
      <c r="L484" s="1">
        <v>36</v>
      </c>
      <c r="M484" s="1" t="s">
        <v>17</v>
      </c>
    </row>
    <row r="485" spans="1:13" x14ac:dyDescent="0.45">
      <c r="A485" s="1">
        <v>15450</v>
      </c>
      <c r="B485" s="1" t="s">
        <v>13</v>
      </c>
      <c r="C485" s="1" t="s">
        <v>13</v>
      </c>
      <c r="D485" s="2">
        <v>10000</v>
      </c>
      <c r="E485" s="1">
        <v>1</v>
      </c>
      <c r="F485" s="1" t="s">
        <v>37</v>
      </c>
      <c r="G485" s="1" t="s">
        <v>22</v>
      </c>
      <c r="H485" s="1" t="s">
        <v>17</v>
      </c>
      <c r="I485" s="1">
        <v>0</v>
      </c>
      <c r="J485" s="1" t="s">
        <v>18</v>
      </c>
      <c r="K485" s="1" t="s">
        <v>19</v>
      </c>
      <c r="L485" s="1">
        <v>70</v>
      </c>
      <c r="M485" s="1" t="s">
        <v>20</v>
      </c>
    </row>
    <row r="486" spans="1:13" x14ac:dyDescent="0.4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4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45">
      <c r="A488" s="1">
        <v>26415</v>
      </c>
      <c r="B488" s="1" t="s">
        <v>13</v>
      </c>
      <c r="C488" s="1" t="s">
        <v>14</v>
      </c>
      <c r="D488" s="2">
        <v>90000</v>
      </c>
      <c r="E488" s="1">
        <v>4</v>
      </c>
      <c r="F488" s="1" t="s">
        <v>32</v>
      </c>
      <c r="G488" s="1" t="s">
        <v>16</v>
      </c>
      <c r="H488" s="1" t="s">
        <v>17</v>
      </c>
      <c r="I488" s="1">
        <v>4</v>
      </c>
      <c r="J488" s="1" t="s">
        <v>34</v>
      </c>
      <c r="K488" s="1" t="s">
        <v>19</v>
      </c>
      <c r="L488" s="1">
        <v>58</v>
      </c>
      <c r="M488" s="1" t="s">
        <v>20</v>
      </c>
    </row>
    <row r="489" spans="1:13" x14ac:dyDescent="0.4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4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4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45">
      <c r="A492" s="1">
        <v>11738</v>
      </c>
      <c r="B492" s="1" t="s">
        <v>13</v>
      </c>
      <c r="C492" s="1" t="s">
        <v>13</v>
      </c>
      <c r="D492" s="2">
        <v>60000</v>
      </c>
      <c r="E492" s="1">
        <v>4</v>
      </c>
      <c r="F492" s="1" t="s">
        <v>15</v>
      </c>
      <c r="G492" s="1" t="s">
        <v>23</v>
      </c>
      <c r="H492" s="1" t="s">
        <v>17</v>
      </c>
      <c r="I492" s="1">
        <v>0</v>
      </c>
      <c r="J492" s="1" t="s">
        <v>24</v>
      </c>
      <c r="K492" s="1" t="s">
        <v>44</v>
      </c>
      <c r="L492" s="1">
        <v>46</v>
      </c>
      <c r="M492" s="1" t="s">
        <v>20</v>
      </c>
    </row>
    <row r="493" spans="1:13" x14ac:dyDescent="0.45">
      <c r="A493" s="1">
        <v>25065</v>
      </c>
      <c r="B493" s="1" t="s">
        <v>13</v>
      </c>
      <c r="C493" s="1" t="s">
        <v>13</v>
      </c>
      <c r="D493" s="2">
        <v>70000</v>
      </c>
      <c r="E493" s="1">
        <v>2</v>
      </c>
      <c r="F493" s="1" t="s">
        <v>32</v>
      </c>
      <c r="G493" s="1" t="s">
        <v>16</v>
      </c>
      <c r="H493" s="1" t="s">
        <v>17</v>
      </c>
      <c r="I493" s="1">
        <v>2</v>
      </c>
      <c r="J493" s="1" t="s">
        <v>26</v>
      </c>
      <c r="K493" s="1" t="s">
        <v>44</v>
      </c>
      <c r="L493" s="1">
        <v>48</v>
      </c>
      <c r="M493" s="1" t="s">
        <v>20</v>
      </c>
    </row>
    <row r="494" spans="1:13" x14ac:dyDescent="0.45">
      <c r="A494" s="1">
        <v>26238</v>
      </c>
      <c r="B494" s="1" t="s">
        <v>25</v>
      </c>
      <c r="C494" s="1" t="s">
        <v>14</v>
      </c>
      <c r="D494" s="2">
        <v>40000</v>
      </c>
      <c r="E494" s="1">
        <v>3</v>
      </c>
      <c r="F494" s="1" t="s">
        <v>21</v>
      </c>
      <c r="G494" s="1" t="s">
        <v>22</v>
      </c>
      <c r="H494" s="1" t="s">
        <v>17</v>
      </c>
      <c r="I494" s="1">
        <v>1</v>
      </c>
      <c r="J494" s="1" t="s">
        <v>29</v>
      </c>
      <c r="K494" s="1" t="s">
        <v>44</v>
      </c>
      <c r="L494" s="1">
        <v>31</v>
      </c>
      <c r="M494" s="1" t="s">
        <v>17</v>
      </c>
    </row>
    <row r="495" spans="1:13" x14ac:dyDescent="0.45">
      <c r="A495" s="1">
        <v>23707</v>
      </c>
      <c r="B495" s="1" t="s">
        <v>25</v>
      </c>
      <c r="C495" s="1" t="s">
        <v>13</v>
      </c>
      <c r="D495" s="2">
        <v>70000</v>
      </c>
      <c r="E495" s="1">
        <v>5</v>
      </c>
      <c r="F495" s="1" t="s">
        <v>15</v>
      </c>
      <c r="G495" s="1" t="s">
        <v>31</v>
      </c>
      <c r="H495" s="1" t="s">
        <v>17</v>
      </c>
      <c r="I495" s="1">
        <v>3</v>
      </c>
      <c r="J495" s="1" t="s">
        <v>34</v>
      </c>
      <c r="K495" s="1" t="s">
        <v>44</v>
      </c>
      <c r="L495" s="1">
        <v>60</v>
      </c>
      <c r="M495" s="1" t="s">
        <v>17</v>
      </c>
    </row>
    <row r="496" spans="1:13" x14ac:dyDescent="0.45">
      <c r="A496" s="1">
        <v>27650</v>
      </c>
      <c r="B496" s="1" t="s">
        <v>13</v>
      </c>
      <c r="C496" s="1" t="s">
        <v>13</v>
      </c>
      <c r="D496" s="2">
        <v>70000</v>
      </c>
      <c r="E496" s="1">
        <v>4</v>
      </c>
      <c r="F496" s="1" t="s">
        <v>30</v>
      </c>
      <c r="G496" s="1" t="s">
        <v>23</v>
      </c>
      <c r="H496" s="1" t="s">
        <v>17</v>
      </c>
      <c r="I496" s="1">
        <v>0</v>
      </c>
      <c r="J496" s="1" t="s">
        <v>26</v>
      </c>
      <c r="K496" s="1" t="s">
        <v>44</v>
      </c>
      <c r="L496" s="1"/>
      <c r="M496" s="1" t="s">
        <v>20</v>
      </c>
    </row>
    <row r="497" spans="1:13" x14ac:dyDescent="0.45">
      <c r="A497" s="1">
        <v>24981</v>
      </c>
      <c r="B497" s="1" t="s">
        <v>13</v>
      </c>
      <c r="C497" s="1" t="s">
        <v>13</v>
      </c>
      <c r="D497" s="2">
        <v>60000</v>
      </c>
      <c r="E497" s="1">
        <v>2</v>
      </c>
      <c r="F497" s="1" t="s">
        <v>21</v>
      </c>
      <c r="G497" s="1" t="s">
        <v>23</v>
      </c>
      <c r="H497" s="1" t="s">
        <v>17</v>
      </c>
      <c r="I497" s="1">
        <v>2</v>
      </c>
      <c r="J497" s="1" t="s">
        <v>34</v>
      </c>
      <c r="K497" s="1" t="s">
        <v>44</v>
      </c>
      <c r="L497" s="1">
        <v>56</v>
      </c>
      <c r="M497" s="1" t="s">
        <v>20</v>
      </c>
    </row>
    <row r="498" spans="1:13" x14ac:dyDescent="0.45">
      <c r="A498" s="1">
        <v>20678</v>
      </c>
      <c r="B498" s="1" t="s">
        <v>25</v>
      </c>
      <c r="C498" s="1" t="s">
        <v>14</v>
      </c>
      <c r="D498" s="2">
        <v>60000</v>
      </c>
      <c r="E498" s="1">
        <v>3</v>
      </c>
      <c r="F498" s="1" t="s">
        <v>15</v>
      </c>
      <c r="G498" s="1" t="s">
        <v>16</v>
      </c>
      <c r="H498" s="1" t="s">
        <v>17</v>
      </c>
      <c r="I498" s="1">
        <v>1</v>
      </c>
      <c r="J498" s="1" t="s">
        <v>24</v>
      </c>
      <c r="K498" s="1" t="s">
        <v>44</v>
      </c>
      <c r="L498" s="1">
        <v>40</v>
      </c>
      <c r="M498" s="1" t="s">
        <v>17</v>
      </c>
    </row>
    <row r="499" spans="1:13" x14ac:dyDescent="0.45">
      <c r="A499" s="1">
        <v>15302</v>
      </c>
      <c r="B499" s="1" t="s">
        <v>25</v>
      </c>
      <c r="C499" s="1" t="s">
        <v>14</v>
      </c>
      <c r="D499" s="2">
        <v>70000</v>
      </c>
      <c r="E499" s="1">
        <v>1</v>
      </c>
      <c r="F499" s="1" t="s">
        <v>37</v>
      </c>
      <c r="G499" s="1" t="s">
        <v>23</v>
      </c>
      <c r="H499" s="1" t="s">
        <v>17</v>
      </c>
      <c r="I499" s="1">
        <v>0</v>
      </c>
      <c r="J499" s="1" t="s">
        <v>24</v>
      </c>
      <c r="K499" s="1" t="s">
        <v>44</v>
      </c>
      <c r="L499" s="1">
        <v>34</v>
      </c>
      <c r="M499" s="1" t="s">
        <v>17</v>
      </c>
    </row>
    <row r="500" spans="1:13" x14ac:dyDescent="0.45">
      <c r="A500" s="1">
        <v>26012</v>
      </c>
      <c r="B500" s="1" t="s">
        <v>13</v>
      </c>
      <c r="C500" s="1" t="s">
        <v>13</v>
      </c>
      <c r="D500" s="2">
        <v>80000</v>
      </c>
      <c r="E500" s="1">
        <v>1</v>
      </c>
      <c r="F500" s="1" t="s">
        <v>21</v>
      </c>
      <c r="G500" s="1" t="s">
        <v>16</v>
      </c>
      <c r="H500" s="1" t="s">
        <v>17</v>
      </c>
      <c r="I500" s="1">
        <v>1</v>
      </c>
      <c r="J500" s="1" t="s">
        <v>24</v>
      </c>
      <c r="K500" s="1" t="s">
        <v>44</v>
      </c>
      <c r="L500" s="1">
        <v>48</v>
      </c>
      <c r="M500" s="1" t="s">
        <v>17</v>
      </c>
    </row>
    <row r="501" spans="1:13" x14ac:dyDescent="0.45">
      <c r="A501" s="1">
        <v>26575</v>
      </c>
      <c r="B501" s="1" t="s">
        <v>25</v>
      </c>
      <c r="C501" s="1" t="s">
        <v>14</v>
      </c>
      <c r="D501" s="2">
        <v>40000</v>
      </c>
      <c r="E501" s="1">
        <v>0</v>
      </c>
      <c r="F501" s="1" t="s">
        <v>30</v>
      </c>
      <c r="G501" s="1" t="s">
        <v>16</v>
      </c>
      <c r="H501" s="1" t="s">
        <v>20</v>
      </c>
      <c r="I501" s="1">
        <v>2</v>
      </c>
      <c r="J501" s="1" t="s">
        <v>29</v>
      </c>
      <c r="K501" s="1" t="s">
        <v>44</v>
      </c>
      <c r="L501" s="1">
        <v>31</v>
      </c>
      <c r="M501" s="1" t="s">
        <v>17</v>
      </c>
    </row>
    <row r="502" spans="1:13" x14ac:dyDescent="0.45">
      <c r="A502" s="1">
        <v>15559</v>
      </c>
      <c r="B502" s="1" t="s">
        <v>13</v>
      </c>
      <c r="C502" s="1" t="s">
        <v>13</v>
      </c>
      <c r="D502" s="2">
        <v>60000</v>
      </c>
      <c r="E502" s="1">
        <v>5</v>
      </c>
      <c r="F502" s="1" t="s">
        <v>15</v>
      </c>
      <c r="G502" s="1" t="s">
        <v>23</v>
      </c>
      <c r="H502" s="1" t="s">
        <v>17</v>
      </c>
      <c r="I502" s="1">
        <v>1</v>
      </c>
      <c r="J502" s="1" t="s">
        <v>24</v>
      </c>
      <c r="K502" s="1" t="s">
        <v>44</v>
      </c>
      <c r="L502" s="1">
        <v>47</v>
      </c>
      <c r="M502" s="1" t="s">
        <v>20</v>
      </c>
    </row>
    <row r="503" spans="1:13" x14ac:dyDescent="0.45">
      <c r="A503" s="1">
        <v>19235</v>
      </c>
      <c r="B503" s="1" t="s">
        <v>13</v>
      </c>
      <c r="C503" s="1" t="s">
        <v>14</v>
      </c>
      <c r="D503" s="2">
        <v>50000</v>
      </c>
      <c r="E503" s="1">
        <v>0</v>
      </c>
      <c r="F503" s="1" t="s">
        <v>37</v>
      </c>
      <c r="G503" s="1" t="s">
        <v>16</v>
      </c>
      <c r="H503" s="1" t="s">
        <v>17</v>
      </c>
      <c r="I503" s="1">
        <v>0</v>
      </c>
      <c r="J503" s="1" t="s">
        <v>18</v>
      </c>
      <c r="K503" s="1" t="s">
        <v>44</v>
      </c>
      <c r="L503" s="1">
        <v>34</v>
      </c>
      <c r="M503" s="1" t="s">
        <v>20</v>
      </c>
    </row>
    <row r="504" spans="1:13" x14ac:dyDescent="0.45">
      <c r="A504" s="1">
        <v>15275</v>
      </c>
      <c r="B504" s="1" t="s">
        <v>13</v>
      </c>
      <c r="C504" s="1" t="s">
        <v>13</v>
      </c>
      <c r="D504" s="2">
        <v>40000</v>
      </c>
      <c r="E504" s="1">
        <v>0</v>
      </c>
      <c r="F504" s="1" t="s">
        <v>21</v>
      </c>
      <c r="G504" s="1" t="s">
        <v>16</v>
      </c>
      <c r="H504" s="1" t="s">
        <v>17</v>
      </c>
      <c r="I504" s="1">
        <v>1</v>
      </c>
      <c r="J504" s="1" t="s">
        <v>26</v>
      </c>
      <c r="K504" s="1" t="s">
        <v>44</v>
      </c>
      <c r="L504" s="1">
        <v>29</v>
      </c>
      <c r="M504" s="1" t="s">
        <v>20</v>
      </c>
    </row>
    <row r="505" spans="1:13" x14ac:dyDescent="0.45">
      <c r="A505" s="1">
        <v>20339</v>
      </c>
      <c r="B505" s="1" t="s">
        <v>13</v>
      </c>
      <c r="C505" s="1" t="s">
        <v>14</v>
      </c>
      <c r="D505" s="2">
        <v>130000</v>
      </c>
      <c r="E505" s="1">
        <v>1</v>
      </c>
      <c r="F505" s="1" t="s">
        <v>15</v>
      </c>
      <c r="G505" s="1" t="s">
        <v>31</v>
      </c>
      <c r="H505" s="1" t="s">
        <v>17</v>
      </c>
      <c r="I505" s="1">
        <v>4</v>
      </c>
      <c r="J505" s="1" t="s">
        <v>24</v>
      </c>
      <c r="K505" s="1" t="s">
        <v>44</v>
      </c>
      <c r="L505" s="1">
        <v>44</v>
      </c>
      <c r="M505" s="1" t="s">
        <v>17</v>
      </c>
    </row>
    <row r="506" spans="1:13" x14ac:dyDescent="0.45">
      <c r="A506" s="1">
        <v>25405</v>
      </c>
      <c r="B506" s="1" t="s">
        <v>13</v>
      </c>
      <c r="C506" s="1" t="s">
        <v>13</v>
      </c>
      <c r="D506" s="2">
        <v>70000</v>
      </c>
      <c r="E506" s="1">
        <v>2</v>
      </c>
      <c r="F506" s="1" t="s">
        <v>15</v>
      </c>
      <c r="G506" s="1" t="s">
        <v>16</v>
      </c>
      <c r="H506" s="1" t="s">
        <v>17</v>
      </c>
      <c r="I506" s="1">
        <v>1</v>
      </c>
      <c r="J506" s="1" t="s">
        <v>24</v>
      </c>
      <c r="K506" s="1" t="s">
        <v>44</v>
      </c>
      <c r="L506" s="1">
        <v>38</v>
      </c>
      <c r="M506" s="1" t="s">
        <v>17</v>
      </c>
    </row>
    <row r="507" spans="1:13" x14ac:dyDescent="0.45">
      <c r="A507" s="1">
        <v>15940</v>
      </c>
      <c r="B507" s="1" t="s">
        <v>13</v>
      </c>
      <c r="C507" s="1" t="s">
        <v>13</v>
      </c>
      <c r="D507" s="2">
        <v>100000</v>
      </c>
      <c r="E507" s="1">
        <v>4</v>
      </c>
      <c r="F507" s="1" t="s">
        <v>21</v>
      </c>
      <c r="G507" s="1" t="s">
        <v>23</v>
      </c>
      <c r="H507" s="1" t="s">
        <v>17</v>
      </c>
      <c r="I507" s="1">
        <v>4</v>
      </c>
      <c r="J507" s="1" t="s">
        <v>18</v>
      </c>
      <c r="K507" s="1" t="s">
        <v>44</v>
      </c>
      <c r="L507" s="1">
        <v>40</v>
      </c>
      <c r="M507" s="1" t="s">
        <v>20</v>
      </c>
    </row>
    <row r="508" spans="1:13" x14ac:dyDescent="0.45">
      <c r="A508" s="1">
        <v>25074</v>
      </c>
      <c r="B508" s="1" t="s">
        <v>13</v>
      </c>
      <c r="C508" s="1" t="s">
        <v>14</v>
      </c>
      <c r="D508" s="2">
        <v>70000</v>
      </c>
      <c r="E508" s="1">
        <v>4</v>
      </c>
      <c r="F508" s="1" t="s">
        <v>15</v>
      </c>
      <c r="G508" s="1" t="s">
        <v>23</v>
      </c>
      <c r="H508" s="1" t="s">
        <v>17</v>
      </c>
      <c r="I508" s="1">
        <v>2</v>
      </c>
      <c r="J508" s="1" t="s">
        <v>24</v>
      </c>
      <c r="K508" s="1" t="s">
        <v>44</v>
      </c>
      <c r="L508" s="1">
        <v>42</v>
      </c>
      <c r="M508" s="1" t="s">
        <v>17</v>
      </c>
    </row>
    <row r="509" spans="1:13" x14ac:dyDescent="0.45">
      <c r="A509" s="1">
        <v>24738</v>
      </c>
      <c r="B509" s="1" t="s">
        <v>13</v>
      </c>
      <c r="C509" s="1" t="s">
        <v>14</v>
      </c>
      <c r="D509" s="2">
        <v>40000</v>
      </c>
      <c r="E509" s="1">
        <v>1</v>
      </c>
      <c r="F509" s="1" t="s">
        <v>21</v>
      </c>
      <c r="G509" s="1" t="s">
        <v>22</v>
      </c>
      <c r="H509" s="1" t="s">
        <v>17</v>
      </c>
      <c r="I509" s="1">
        <v>1</v>
      </c>
      <c r="J509" s="1" t="s">
        <v>29</v>
      </c>
      <c r="K509" s="1" t="s">
        <v>44</v>
      </c>
      <c r="L509" s="1">
        <v>51</v>
      </c>
      <c r="M509" s="1" t="s">
        <v>17</v>
      </c>
    </row>
    <row r="510" spans="1:13" x14ac:dyDescent="0.45">
      <c r="A510" s="1">
        <v>16337</v>
      </c>
      <c r="B510" s="1" t="s">
        <v>13</v>
      </c>
      <c r="C510" s="1" t="s">
        <v>13</v>
      </c>
      <c r="D510" s="2">
        <v>60000</v>
      </c>
      <c r="E510" s="1">
        <v>0</v>
      </c>
      <c r="F510" s="1" t="s">
        <v>21</v>
      </c>
      <c r="G510" s="1" t="s">
        <v>16</v>
      </c>
      <c r="H510" s="1" t="s">
        <v>20</v>
      </c>
      <c r="I510" s="1">
        <v>2</v>
      </c>
      <c r="J510" s="1" t="s">
        <v>29</v>
      </c>
      <c r="K510" s="1" t="s">
        <v>44</v>
      </c>
      <c r="L510" s="1">
        <v>29</v>
      </c>
      <c r="M510" s="1" t="s">
        <v>20</v>
      </c>
    </row>
    <row r="511" spans="1:13" x14ac:dyDescent="0.45">
      <c r="A511" s="1">
        <v>24357</v>
      </c>
      <c r="B511" s="1" t="s">
        <v>13</v>
      </c>
      <c r="C511" s="1" t="s">
        <v>13</v>
      </c>
      <c r="D511" s="2">
        <v>80000</v>
      </c>
      <c r="E511" s="1">
        <v>3</v>
      </c>
      <c r="F511" s="1" t="s">
        <v>15</v>
      </c>
      <c r="G511" s="1" t="s">
        <v>23</v>
      </c>
      <c r="H511" s="1" t="s">
        <v>17</v>
      </c>
      <c r="I511" s="1">
        <v>1</v>
      </c>
      <c r="J511" s="1" t="s">
        <v>24</v>
      </c>
      <c r="K511" s="1" t="s">
        <v>44</v>
      </c>
      <c r="L511" s="1">
        <v>48</v>
      </c>
      <c r="M511" s="1" t="s">
        <v>17</v>
      </c>
    </row>
    <row r="512" spans="1:13" x14ac:dyDescent="0.45">
      <c r="A512" s="1">
        <v>18613</v>
      </c>
      <c r="B512" s="1" t="s">
        <v>25</v>
      </c>
      <c r="C512" s="1" t="s">
        <v>13</v>
      </c>
      <c r="D512" s="2">
        <v>70000</v>
      </c>
      <c r="E512" s="1">
        <v>0</v>
      </c>
      <c r="F512" s="1" t="s">
        <v>15</v>
      </c>
      <c r="G512" s="1" t="s">
        <v>23</v>
      </c>
      <c r="H512" s="1" t="s">
        <v>20</v>
      </c>
      <c r="I512" s="1">
        <v>1</v>
      </c>
      <c r="J512" s="1" t="s">
        <v>24</v>
      </c>
      <c r="K512" s="1" t="s">
        <v>44</v>
      </c>
      <c r="L512" s="1">
        <v>37</v>
      </c>
      <c r="M512" s="1" t="s">
        <v>17</v>
      </c>
    </row>
    <row r="513" spans="1:13" x14ac:dyDescent="0.45">
      <c r="A513" s="1">
        <v>12207</v>
      </c>
      <c r="B513" s="1" t="s">
        <v>25</v>
      </c>
      <c r="C513" s="1" t="s">
        <v>13</v>
      </c>
      <c r="D513" s="2">
        <v>80000</v>
      </c>
      <c r="E513" s="1">
        <v>4</v>
      </c>
      <c r="F513" s="1" t="s">
        <v>15</v>
      </c>
      <c r="G513" s="1" t="s">
        <v>31</v>
      </c>
      <c r="H513" s="1" t="s">
        <v>17</v>
      </c>
      <c r="I513" s="1">
        <v>0</v>
      </c>
      <c r="J513" s="1" t="s">
        <v>26</v>
      </c>
      <c r="K513" s="1" t="s">
        <v>44</v>
      </c>
      <c r="L513" s="1">
        <v>66</v>
      </c>
      <c r="M513" s="1" t="s">
        <v>17</v>
      </c>
    </row>
    <row r="514" spans="1:13" x14ac:dyDescent="0.45">
      <c r="A514" s="1">
        <v>18052</v>
      </c>
      <c r="B514" s="1" t="s">
        <v>13</v>
      </c>
      <c r="C514" s="1" t="s">
        <v>14</v>
      </c>
      <c r="D514" s="2">
        <v>60000</v>
      </c>
      <c r="E514" s="1">
        <v>1</v>
      </c>
      <c r="F514" s="1" t="s">
        <v>21</v>
      </c>
      <c r="G514" s="1" t="s">
        <v>16</v>
      </c>
      <c r="H514" s="1" t="s">
        <v>17</v>
      </c>
      <c r="I514" s="1">
        <v>1</v>
      </c>
      <c r="J514" s="1" t="s">
        <v>18</v>
      </c>
      <c r="K514" s="1" t="s">
        <v>44</v>
      </c>
      <c r="L514" s="1">
        <v>45</v>
      </c>
      <c r="M514" s="1" t="s">
        <v>17</v>
      </c>
    </row>
    <row r="515" spans="1:13" x14ac:dyDescent="0.45">
      <c r="A515" s="1">
        <v>13353</v>
      </c>
      <c r="B515" s="1" t="s">
        <v>25</v>
      </c>
      <c r="C515" s="1" t="s">
        <v>14</v>
      </c>
      <c r="D515" s="2">
        <v>60000</v>
      </c>
      <c r="E515" s="1">
        <v>4</v>
      </c>
      <c r="F515" s="1" t="s">
        <v>37</v>
      </c>
      <c r="G515" s="1" t="s">
        <v>31</v>
      </c>
      <c r="H515" s="1" t="s">
        <v>17</v>
      </c>
      <c r="I515" s="1">
        <v>2</v>
      </c>
      <c r="J515" s="1" t="s">
        <v>34</v>
      </c>
      <c r="K515" s="1" t="s">
        <v>44</v>
      </c>
      <c r="L515" s="1">
        <v>61</v>
      </c>
      <c r="M515" s="1" t="s">
        <v>17</v>
      </c>
    </row>
    <row r="516" spans="1:13" x14ac:dyDescent="0.45">
      <c r="A516" s="1">
        <v>19399</v>
      </c>
      <c r="B516" s="1" t="s">
        <v>25</v>
      </c>
      <c r="C516" s="1" t="s">
        <v>13</v>
      </c>
      <c r="D516" s="2">
        <v>40000</v>
      </c>
      <c r="E516" s="1">
        <v>0</v>
      </c>
      <c r="F516" s="1" t="s">
        <v>15</v>
      </c>
      <c r="G516" s="1" t="s">
        <v>23</v>
      </c>
      <c r="H516" s="1" t="s">
        <v>20</v>
      </c>
      <c r="I516" s="1">
        <v>1</v>
      </c>
      <c r="J516" s="1" t="s">
        <v>24</v>
      </c>
      <c r="K516" s="1" t="s">
        <v>44</v>
      </c>
      <c r="L516" s="1">
        <v>45</v>
      </c>
      <c r="M516" s="1" t="s">
        <v>20</v>
      </c>
    </row>
    <row r="517" spans="1:13" x14ac:dyDescent="0.45">
      <c r="A517" s="1">
        <v>16154</v>
      </c>
      <c r="B517" s="1" t="s">
        <v>13</v>
      </c>
      <c r="C517" s="1" t="s">
        <v>14</v>
      </c>
      <c r="D517" s="2">
        <v>70000</v>
      </c>
      <c r="E517" s="1">
        <v>5</v>
      </c>
      <c r="F517" s="1" t="s">
        <v>15</v>
      </c>
      <c r="G517" s="1" t="s">
        <v>23</v>
      </c>
      <c r="H517" s="1" t="s">
        <v>17</v>
      </c>
      <c r="I517" s="1">
        <v>2</v>
      </c>
      <c r="J517" s="1" t="s">
        <v>24</v>
      </c>
      <c r="K517" s="1" t="s">
        <v>44</v>
      </c>
      <c r="L517" s="1">
        <v>47</v>
      </c>
      <c r="M517" s="1" t="s">
        <v>20</v>
      </c>
    </row>
    <row r="518" spans="1:13" x14ac:dyDescent="0.45">
      <c r="A518" s="1">
        <v>22219</v>
      </c>
      <c r="B518" s="1" t="s">
        <v>13</v>
      </c>
      <c r="C518" s="1" t="s">
        <v>14</v>
      </c>
      <c r="D518" s="2">
        <v>60000</v>
      </c>
      <c r="E518" s="1">
        <v>2</v>
      </c>
      <c r="F518" s="1" t="s">
        <v>30</v>
      </c>
      <c r="G518" s="1" t="s">
        <v>23</v>
      </c>
      <c r="H518" s="1" t="s">
        <v>17</v>
      </c>
      <c r="I518" s="1">
        <v>2</v>
      </c>
      <c r="J518" s="1" t="s">
        <v>26</v>
      </c>
      <c r="K518" s="1" t="s">
        <v>44</v>
      </c>
      <c r="L518" s="1">
        <v>49</v>
      </c>
      <c r="M518" s="1" t="s">
        <v>20</v>
      </c>
    </row>
    <row r="519" spans="1:13" x14ac:dyDescent="0.45">
      <c r="A519" s="1">
        <v>17269</v>
      </c>
      <c r="B519" s="1" t="s">
        <v>25</v>
      </c>
      <c r="C519" s="1" t="s">
        <v>13</v>
      </c>
      <c r="D519" s="2">
        <v>60000</v>
      </c>
      <c r="E519" s="1">
        <v>3</v>
      </c>
      <c r="F519" s="1" t="s">
        <v>15</v>
      </c>
      <c r="G519" s="1" t="s">
        <v>23</v>
      </c>
      <c r="H519" s="1" t="s">
        <v>20</v>
      </c>
      <c r="I519" s="1">
        <v>0</v>
      </c>
      <c r="J519" s="1" t="s">
        <v>18</v>
      </c>
      <c r="K519" s="1" t="s">
        <v>44</v>
      </c>
      <c r="L519" s="1">
        <v>47</v>
      </c>
      <c r="M519" s="1" t="s">
        <v>17</v>
      </c>
    </row>
    <row r="520" spans="1:13" x14ac:dyDescent="0.45">
      <c r="A520" s="1">
        <v>23586</v>
      </c>
      <c r="B520" s="1" t="s">
        <v>13</v>
      </c>
      <c r="C520" s="1" t="s">
        <v>14</v>
      </c>
      <c r="D520" s="2">
        <v>80000</v>
      </c>
      <c r="E520" s="1">
        <v>0</v>
      </c>
      <c r="F520" s="1" t="s">
        <v>15</v>
      </c>
      <c r="G520" s="1" t="s">
        <v>31</v>
      </c>
      <c r="H520" s="1" t="s">
        <v>17</v>
      </c>
      <c r="I520" s="1">
        <v>1</v>
      </c>
      <c r="J520" s="1" t="s">
        <v>29</v>
      </c>
      <c r="K520" s="1" t="s">
        <v>44</v>
      </c>
      <c r="L520" s="1">
        <v>34</v>
      </c>
      <c r="M520" s="1" t="s">
        <v>17</v>
      </c>
    </row>
    <row r="521" spans="1:13" x14ac:dyDescent="0.45">
      <c r="A521" s="1">
        <v>15740</v>
      </c>
      <c r="B521" s="1" t="s">
        <v>13</v>
      </c>
      <c r="C521" s="1" t="s">
        <v>13</v>
      </c>
      <c r="D521" s="2">
        <v>80000</v>
      </c>
      <c r="E521" s="1">
        <v>5</v>
      </c>
      <c r="F521" s="1" t="s">
        <v>15</v>
      </c>
      <c r="G521" s="1" t="s">
        <v>31</v>
      </c>
      <c r="H521" s="1" t="s">
        <v>17</v>
      </c>
      <c r="I521" s="1">
        <v>2</v>
      </c>
      <c r="J521" s="1" t="s">
        <v>29</v>
      </c>
      <c r="K521" s="1" t="s">
        <v>44</v>
      </c>
      <c r="L521" s="1">
        <v>64</v>
      </c>
      <c r="M521" s="1" t="s">
        <v>20</v>
      </c>
    </row>
    <row r="522" spans="1:13" x14ac:dyDescent="0.45">
      <c r="A522" s="1">
        <v>27638</v>
      </c>
      <c r="B522" s="1" t="s">
        <v>25</v>
      </c>
      <c r="C522" s="1" t="s">
        <v>13</v>
      </c>
      <c r="D522" s="2">
        <v>100000</v>
      </c>
      <c r="E522" s="1">
        <v>1</v>
      </c>
      <c r="F522" s="1" t="s">
        <v>21</v>
      </c>
      <c r="G522" s="1" t="s">
        <v>23</v>
      </c>
      <c r="H522" s="1" t="s">
        <v>20</v>
      </c>
      <c r="I522" s="1">
        <v>3</v>
      </c>
      <c r="J522" s="1" t="s">
        <v>29</v>
      </c>
      <c r="K522" s="1" t="s">
        <v>44</v>
      </c>
      <c r="L522" s="1">
        <v>44</v>
      </c>
      <c r="M522" s="1" t="s">
        <v>20</v>
      </c>
    </row>
    <row r="523" spans="1:13" x14ac:dyDescent="0.45">
      <c r="A523" s="1">
        <v>18976</v>
      </c>
      <c r="B523" s="1" t="s">
        <v>25</v>
      </c>
      <c r="C523" s="1" t="s">
        <v>13</v>
      </c>
      <c r="D523" s="2">
        <v>40000</v>
      </c>
      <c r="E523" s="1">
        <v>4</v>
      </c>
      <c r="F523" s="1" t="s">
        <v>30</v>
      </c>
      <c r="G523" s="1" t="s">
        <v>23</v>
      </c>
      <c r="H523" s="1" t="s">
        <v>17</v>
      </c>
      <c r="I523" s="1">
        <v>2</v>
      </c>
      <c r="J523" s="1" t="s">
        <v>34</v>
      </c>
      <c r="K523" s="1" t="s">
        <v>44</v>
      </c>
      <c r="L523" s="1">
        <v>62</v>
      </c>
      <c r="M523" s="1" t="s">
        <v>17</v>
      </c>
    </row>
    <row r="524" spans="1:13" x14ac:dyDescent="0.45">
      <c r="A524" s="1">
        <v>19413</v>
      </c>
      <c r="B524" s="1" t="s">
        <v>25</v>
      </c>
      <c r="C524" s="1" t="s">
        <v>13</v>
      </c>
      <c r="D524" s="2">
        <v>60000</v>
      </c>
      <c r="E524" s="1">
        <v>3</v>
      </c>
      <c r="F524" s="1" t="s">
        <v>15</v>
      </c>
      <c r="G524" s="1" t="s">
        <v>23</v>
      </c>
      <c r="H524" s="1" t="s">
        <v>20</v>
      </c>
      <c r="I524" s="1">
        <v>1</v>
      </c>
      <c r="J524" s="1" t="s">
        <v>18</v>
      </c>
      <c r="K524" s="1" t="s">
        <v>45</v>
      </c>
      <c r="L524" s="1">
        <v>47</v>
      </c>
      <c r="M524" s="1" t="s">
        <v>17</v>
      </c>
    </row>
    <row r="525" spans="1:13" x14ac:dyDescent="0.45">
      <c r="A525" s="1">
        <v>13283</v>
      </c>
      <c r="B525" s="1" t="s">
        <v>13</v>
      </c>
      <c r="C525" s="1" t="s">
        <v>13</v>
      </c>
      <c r="D525" s="2">
        <v>80000</v>
      </c>
      <c r="E525" s="1">
        <v>3</v>
      </c>
      <c r="F525" s="1" t="s">
        <v>21</v>
      </c>
      <c r="G525" s="1" t="s">
        <v>23</v>
      </c>
      <c r="H525" s="1" t="s">
        <v>20</v>
      </c>
      <c r="I525" s="1">
        <v>2</v>
      </c>
      <c r="J525" s="1" t="s">
        <v>18</v>
      </c>
      <c r="K525" s="1" t="s">
        <v>44</v>
      </c>
      <c r="L525" s="1">
        <v>49</v>
      </c>
      <c r="M525" s="1" t="s">
        <v>17</v>
      </c>
    </row>
    <row r="526" spans="1:13" x14ac:dyDescent="0.45">
      <c r="A526" s="1">
        <v>17471</v>
      </c>
      <c r="B526" s="1" t="s">
        <v>25</v>
      </c>
      <c r="C526" s="1" t="s">
        <v>14</v>
      </c>
      <c r="D526" s="2">
        <v>80000</v>
      </c>
      <c r="E526" s="1">
        <v>4</v>
      </c>
      <c r="F526" s="1" t="s">
        <v>37</v>
      </c>
      <c r="G526" s="1" t="s">
        <v>31</v>
      </c>
      <c r="H526" s="1" t="s">
        <v>17</v>
      </c>
      <c r="I526" s="1">
        <v>2</v>
      </c>
      <c r="J526" s="1" t="s">
        <v>26</v>
      </c>
      <c r="K526" s="1" t="s">
        <v>44</v>
      </c>
      <c r="L526" s="1">
        <v>67</v>
      </c>
      <c r="M526" s="1" t="s">
        <v>20</v>
      </c>
    </row>
    <row r="527" spans="1:13" x14ac:dyDescent="0.45">
      <c r="A527" s="1">
        <v>16791</v>
      </c>
      <c r="B527" s="1" t="s">
        <v>25</v>
      </c>
      <c r="C527" s="1" t="s">
        <v>13</v>
      </c>
      <c r="D527" s="2">
        <v>60000</v>
      </c>
      <c r="E527" s="1">
        <v>5</v>
      </c>
      <c r="F527" s="1" t="s">
        <v>15</v>
      </c>
      <c r="G527" s="1" t="s">
        <v>31</v>
      </c>
      <c r="H527" s="1" t="s">
        <v>17</v>
      </c>
      <c r="I527" s="1">
        <v>3</v>
      </c>
      <c r="J527" s="1" t="s">
        <v>34</v>
      </c>
      <c r="K527" s="1" t="s">
        <v>44</v>
      </c>
      <c r="L527" s="1"/>
      <c r="M527" s="1" t="s">
        <v>17</v>
      </c>
    </row>
    <row r="528" spans="1:13" x14ac:dyDescent="0.45">
      <c r="A528" s="1">
        <v>15382</v>
      </c>
      <c r="B528" s="1" t="s">
        <v>13</v>
      </c>
      <c r="C528" s="1" t="s">
        <v>14</v>
      </c>
      <c r="D528" s="2">
        <v>110000</v>
      </c>
      <c r="E528" s="1">
        <v>1</v>
      </c>
      <c r="F528" s="1" t="s">
        <v>15</v>
      </c>
      <c r="G528" s="1" t="s">
        <v>31</v>
      </c>
      <c r="H528" s="1" t="s">
        <v>17</v>
      </c>
      <c r="I528" s="1">
        <v>2</v>
      </c>
      <c r="J528" s="1" t="s">
        <v>29</v>
      </c>
      <c r="K528" s="1" t="s">
        <v>44</v>
      </c>
      <c r="L528" s="1">
        <v>44</v>
      </c>
      <c r="M528" s="1" t="s">
        <v>20</v>
      </c>
    </row>
    <row r="529" spans="1:13" x14ac:dyDescent="0.45">
      <c r="A529" s="1">
        <v>11641</v>
      </c>
      <c r="B529" s="1" t="s">
        <v>13</v>
      </c>
      <c r="C529" s="1" t="s">
        <v>13</v>
      </c>
      <c r="D529" s="2">
        <v>50000</v>
      </c>
      <c r="E529" s="1">
        <v>1</v>
      </c>
      <c r="F529" s="1" t="s">
        <v>15</v>
      </c>
      <c r="G529" s="1" t="s">
        <v>16</v>
      </c>
      <c r="H529" s="1" t="s">
        <v>17</v>
      </c>
      <c r="I529" s="1">
        <v>0</v>
      </c>
      <c r="J529" s="1" t="s">
        <v>18</v>
      </c>
      <c r="K529" s="1" t="s">
        <v>44</v>
      </c>
      <c r="L529" s="1">
        <v>36</v>
      </c>
      <c r="M529" s="1" t="s">
        <v>20</v>
      </c>
    </row>
    <row r="530" spans="1:13" x14ac:dyDescent="0.45">
      <c r="A530" s="1">
        <v>11935</v>
      </c>
      <c r="B530" s="1" t="s">
        <v>25</v>
      </c>
      <c r="C530" s="1" t="s">
        <v>14</v>
      </c>
      <c r="D530" s="2">
        <v>30000</v>
      </c>
      <c r="E530" s="1">
        <v>0</v>
      </c>
      <c r="F530" s="1" t="s">
        <v>21</v>
      </c>
      <c r="G530" s="1" t="s">
        <v>16</v>
      </c>
      <c r="H530" s="1" t="s">
        <v>17</v>
      </c>
      <c r="I530" s="1">
        <v>1</v>
      </c>
      <c r="J530" s="1" t="s">
        <v>26</v>
      </c>
      <c r="K530" s="1" t="s">
        <v>45</v>
      </c>
      <c r="L530" s="1">
        <v>28</v>
      </c>
      <c r="M530" s="1" t="s">
        <v>20</v>
      </c>
    </row>
    <row r="531" spans="1:13" x14ac:dyDescent="0.45">
      <c r="A531" s="1">
        <v>13233</v>
      </c>
      <c r="B531" s="1" t="s">
        <v>13</v>
      </c>
      <c r="C531" s="1" t="s">
        <v>13</v>
      </c>
      <c r="D531" s="2">
        <v>60000</v>
      </c>
      <c r="E531" s="1">
        <v>2</v>
      </c>
      <c r="F531" s="1" t="s">
        <v>21</v>
      </c>
      <c r="G531" s="1" t="s">
        <v>23</v>
      </c>
      <c r="H531" s="1" t="s">
        <v>17</v>
      </c>
      <c r="I531" s="1">
        <v>1</v>
      </c>
      <c r="J531" s="1" t="s">
        <v>34</v>
      </c>
      <c r="K531" s="1" t="s">
        <v>44</v>
      </c>
      <c r="L531" s="1">
        <v>57</v>
      </c>
      <c r="M531" s="1" t="s">
        <v>17</v>
      </c>
    </row>
    <row r="532" spans="1:13" x14ac:dyDescent="0.45">
      <c r="A532" s="1">
        <v>25909</v>
      </c>
      <c r="B532" s="1" t="s">
        <v>13</v>
      </c>
      <c r="C532" s="1" t="s">
        <v>13</v>
      </c>
      <c r="D532" s="2">
        <v>60000</v>
      </c>
      <c r="E532" s="1">
        <v>0</v>
      </c>
      <c r="F532" s="1" t="s">
        <v>21</v>
      </c>
      <c r="G532" s="1" t="s">
        <v>16</v>
      </c>
      <c r="H532" s="1" t="s">
        <v>17</v>
      </c>
      <c r="I532" s="1">
        <v>1</v>
      </c>
      <c r="J532" s="1" t="s">
        <v>26</v>
      </c>
      <c r="K532" s="1" t="s">
        <v>44</v>
      </c>
      <c r="L532" s="1">
        <v>27</v>
      </c>
      <c r="M532" s="1" t="s">
        <v>17</v>
      </c>
    </row>
    <row r="533" spans="1:13" x14ac:dyDescent="0.45">
      <c r="A533" s="1">
        <v>14092</v>
      </c>
      <c r="B533" s="1" t="s">
        <v>25</v>
      </c>
      <c r="C533" s="1" t="s">
        <v>13</v>
      </c>
      <c r="D533" s="2">
        <v>30000</v>
      </c>
      <c r="E533" s="1">
        <v>0</v>
      </c>
      <c r="F533" s="1" t="s">
        <v>32</v>
      </c>
      <c r="G533" s="1" t="s">
        <v>22</v>
      </c>
      <c r="H533" s="1" t="s">
        <v>17</v>
      </c>
      <c r="I533" s="1">
        <v>2</v>
      </c>
      <c r="J533" s="1" t="s">
        <v>26</v>
      </c>
      <c r="K533" s="1" t="s">
        <v>44</v>
      </c>
      <c r="L533" s="1">
        <v>28</v>
      </c>
      <c r="M533" s="1" t="s">
        <v>20</v>
      </c>
    </row>
    <row r="534" spans="1:13" x14ac:dyDescent="0.45">
      <c r="A534" s="1">
        <v>29143</v>
      </c>
      <c r="B534" s="1" t="s">
        <v>25</v>
      </c>
      <c r="C534" s="1" t="s">
        <v>14</v>
      </c>
      <c r="D534" s="2">
        <v>60000</v>
      </c>
      <c r="E534" s="1">
        <v>1</v>
      </c>
      <c r="F534" s="1" t="s">
        <v>15</v>
      </c>
      <c r="G534" s="1" t="s">
        <v>23</v>
      </c>
      <c r="H534" s="1" t="s">
        <v>20</v>
      </c>
      <c r="I534" s="1">
        <v>1</v>
      </c>
      <c r="J534" s="1" t="s">
        <v>18</v>
      </c>
      <c r="K534" s="1" t="s">
        <v>44</v>
      </c>
      <c r="L534" s="1">
        <v>44</v>
      </c>
      <c r="M534" s="1" t="s">
        <v>17</v>
      </c>
    </row>
    <row r="535" spans="1:13" x14ac:dyDescent="0.45">
      <c r="A535" s="1">
        <v>24941</v>
      </c>
      <c r="B535" s="1" t="s">
        <v>13</v>
      </c>
      <c r="C535" s="1" t="s">
        <v>13</v>
      </c>
      <c r="D535" s="2">
        <v>60000</v>
      </c>
      <c r="E535" s="1">
        <v>3</v>
      </c>
      <c r="F535" s="1" t="s">
        <v>15</v>
      </c>
      <c r="G535" s="1" t="s">
        <v>31</v>
      </c>
      <c r="H535" s="1" t="s">
        <v>17</v>
      </c>
      <c r="I535" s="1">
        <v>2</v>
      </c>
      <c r="J535" s="1" t="s">
        <v>34</v>
      </c>
      <c r="K535" s="1" t="s">
        <v>44</v>
      </c>
      <c r="L535" s="1">
        <v>66</v>
      </c>
      <c r="M535" s="1" t="s">
        <v>20</v>
      </c>
    </row>
    <row r="536" spans="1:13" x14ac:dyDescent="0.45">
      <c r="A536" s="1">
        <v>24637</v>
      </c>
      <c r="B536" s="1" t="s">
        <v>13</v>
      </c>
      <c r="C536" s="1" t="s">
        <v>13</v>
      </c>
      <c r="D536" s="2">
        <v>40000</v>
      </c>
      <c r="E536" s="1">
        <v>4</v>
      </c>
      <c r="F536" s="1" t="s">
        <v>30</v>
      </c>
      <c r="G536" s="1" t="s">
        <v>23</v>
      </c>
      <c r="H536" s="1" t="s">
        <v>17</v>
      </c>
      <c r="I536" s="1">
        <v>2</v>
      </c>
      <c r="J536" s="1" t="s">
        <v>34</v>
      </c>
      <c r="K536" s="1" t="s">
        <v>44</v>
      </c>
      <c r="L536" s="1">
        <v>64</v>
      </c>
      <c r="M536" s="1" t="s">
        <v>20</v>
      </c>
    </row>
    <row r="537" spans="1:13" x14ac:dyDescent="0.45">
      <c r="A537" s="1">
        <v>23893</v>
      </c>
      <c r="B537" s="1" t="s">
        <v>13</v>
      </c>
      <c r="C537" s="1" t="s">
        <v>13</v>
      </c>
      <c r="D537" s="2">
        <v>50000</v>
      </c>
      <c r="E537" s="1">
        <v>3</v>
      </c>
      <c r="F537" s="1" t="s">
        <v>15</v>
      </c>
      <c r="G537" s="1" t="s">
        <v>16</v>
      </c>
      <c r="H537" s="1" t="s">
        <v>17</v>
      </c>
      <c r="I537" s="1">
        <v>3</v>
      </c>
      <c r="J537" s="1" t="s">
        <v>34</v>
      </c>
      <c r="K537" s="1" t="s">
        <v>44</v>
      </c>
      <c r="L537" s="1">
        <v>41</v>
      </c>
      <c r="M537" s="1" t="s">
        <v>20</v>
      </c>
    </row>
    <row r="538" spans="1:13" x14ac:dyDescent="0.45">
      <c r="A538" s="1">
        <v>13907</v>
      </c>
      <c r="B538" s="1" t="s">
        <v>25</v>
      </c>
      <c r="C538" s="1" t="s">
        <v>14</v>
      </c>
      <c r="D538" s="2">
        <v>80000</v>
      </c>
      <c r="E538" s="1">
        <v>3</v>
      </c>
      <c r="F538" s="1" t="s">
        <v>15</v>
      </c>
      <c r="G538" s="1" t="s">
        <v>16</v>
      </c>
      <c r="H538" s="1" t="s">
        <v>17</v>
      </c>
      <c r="I538" s="1">
        <v>1</v>
      </c>
      <c r="J538" s="1" t="s">
        <v>18</v>
      </c>
      <c r="K538" s="1" t="s">
        <v>44</v>
      </c>
      <c r="L538" s="1">
        <v>41</v>
      </c>
      <c r="M538" s="1" t="s">
        <v>17</v>
      </c>
    </row>
    <row r="539" spans="1:13" x14ac:dyDescent="0.45">
      <c r="A539" s="1">
        <v>14900</v>
      </c>
      <c r="B539" s="1" t="s">
        <v>13</v>
      </c>
      <c r="C539" s="1" t="s">
        <v>14</v>
      </c>
      <c r="D539" s="2">
        <v>40000</v>
      </c>
      <c r="E539" s="1">
        <v>1</v>
      </c>
      <c r="F539" s="1" t="s">
        <v>21</v>
      </c>
      <c r="G539" s="1" t="s">
        <v>22</v>
      </c>
      <c r="H539" s="1" t="s">
        <v>17</v>
      </c>
      <c r="I539" s="1">
        <v>1</v>
      </c>
      <c r="J539" s="1" t="s">
        <v>29</v>
      </c>
      <c r="K539" s="1" t="s">
        <v>44</v>
      </c>
      <c r="L539" s="1">
        <v>49</v>
      </c>
      <c r="M539" s="1" t="s">
        <v>17</v>
      </c>
    </row>
    <row r="540" spans="1:13" x14ac:dyDescent="0.45">
      <c r="A540" s="1">
        <v>11262</v>
      </c>
      <c r="B540" s="1" t="s">
        <v>13</v>
      </c>
      <c r="C540" s="1" t="s">
        <v>14</v>
      </c>
      <c r="D540" s="2">
        <v>80000</v>
      </c>
      <c r="E540" s="1">
        <v>4</v>
      </c>
      <c r="F540" s="1" t="s">
        <v>15</v>
      </c>
      <c r="G540" s="1" t="s">
        <v>31</v>
      </c>
      <c r="H540" s="1" t="s">
        <v>17</v>
      </c>
      <c r="I540" s="1">
        <v>0</v>
      </c>
      <c r="J540" s="1" t="s">
        <v>18</v>
      </c>
      <c r="K540" s="1" t="s">
        <v>44</v>
      </c>
      <c r="L540" s="1">
        <v>42</v>
      </c>
      <c r="M540" s="1" t="s">
        <v>20</v>
      </c>
    </row>
    <row r="541" spans="1:13" x14ac:dyDescent="0.45">
      <c r="A541" s="1">
        <v>22294</v>
      </c>
      <c r="B541" s="1" t="s">
        <v>25</v>
      </c>
      <c r="C541" s="1" t="s">
        <v>14</v>
      </c>
      <c r="D541" s="2">
        <v>70000</v>
      </c>
      <c r="E541" s="1">
        <v>0</v>
      </c>
      <c r="F541" s="1" t="s">
        <v>15</v>
      </c>
      <c r="G541" s="1" t="s">
        <v>23</v>
      </c>
      <c r="H541" s="1" t="s">
        <v>20</v>
      </c>
      <c r="I541" s="1">
        <v>1</v>
      </c>
      <c r="J541" s="1" t="s">
        <v>24</v>
      </c>
      <c r="K541" s="1" t="s">
        <v>44</v>
      </c>
      <c r="L541" s="1">
        <v>37</v>
      </c>
      <c r="M541" s="1" t="s">
        <v>17</v>
      </c>
    </row>
    <row r="542" spans="1:13" x14ac:dyDescent="0.45">
      <c r="A542" s="1">
        <v>12195</v>
      </c>
      <c r="B542" s="1" t="s">
        <v>25</v>
      </c>
      <c r="C542" s="1" t="s">
        <v>14</v>
      </c>
      <c r="D542" s="2">
        <v>70000</v>
      </c>
      <c r="E542" s="1">
        <v>3</v>
      </c>
      <c r="F542" s="1" t="s">
        <v>37</v>
      </c>
      <c r="G542" s="1" t="s">
        <v>31</v>
      </c>
      <c r="H542" s="1" t="s">
        <v>17</v>
      </c>
      <c r="I542" s="1">
        <v>2</v>
      </c>
      <c r="J542" s="1" t="s">
        <v>29</v>
      </c>
      <c r="K542" s="1" t="s">
        <v>44</v>
      </c>
      <c r="L542" s="1">
        <v>52</v>
      </c>
      <c r="M542" s="1" t="s">
        <v>20</v>
      </c>
    </row>
    <row r="543" spans="1:13" x14ac:dyDescent="0.45">
      <c r="A543" s="1">
        <v>25375</v>
      </c>
      <c r="B543" s="1" t="s">
        <v>13</v>
      </c>
      <c r="C543" s="1" t="s">
        <v>13</v>
      </c>
      <c r="D543" s="2">
        <v>50000</v>
      </c>
      <c r="E543" s="1">
        <v>1</v>
      </c>
      <c r="F543" s="1" t="s">
        <v>37</v>
      </c>
      <c r="G543" s="1" t="s">
        <v>16</v>
      </c>
      <c r="H543" s="1" t="s">
        <v>17</v>
      </c>
      <c r="I543" s="1">
        <v>0</v>
      </c>
      <c r="J543" s="1" t="s">
        <v>29</v>
      </c>
      <c r="K543" s="1" t="s">
        <v>44</v>
      </c>
      <c r="L543" s="1">
        <v>34</v>
      </c>
      <c r="M543" s="1" t="s">
        <v>20</v>
      </c>
    </row>
    <row r="544" spans="1:13" x14ac:dyDescent="0.45">
      <c r="A544" s="1">
        <v>11143</v>
      </c>
      <c r="B544" s="1" t="s">
        <v>13</v>
      </c>
      <c r="C544" s="1" t="s">
        <v>13</v>
      </c>
      <c r="D544" s="2">
        <v>40000</v>
      </c>
      <c r="E544" s="1">
        <v>0</v>
      </c>
      <c r="F544" s="1" t="s">
        <v>30</v>
      </c>
      <c r="G544" s="1" t="s">
        <v>16</v>
      </c>
      <c r="H544" s="1" t="s">
        <v>17</v>
      </c>
      <c r="I544" s="1">
        <v>2</v>
      </c>
      <c r="J544" s="1" t="s">
        <v>26</v>
      </c>
      <c r="K544" s="1" t="s">
        <v>44</v>
      </c>
      <c r="L544" s="1">
        <v>29</v>
      </c>
      <c r="M544" s="1" t="s">
        <v>20</v>
      </c>
    </row>
    <row r="545" spans="1:13" x14ac:dyDescent="0.45">
      <c r="A545" s="1">
        <v>25898</v>
      </c>
      <c r="B545" s="1" t="s">
        <v>13</v>
      </c>
      <c r="C545" s="1" t="s">
        <v>14</v>
      </c>
      <c r="D545" s="2">
        <v>70000</v>
      </c>
      <c r="E545" s="1">
        <v>2</v>
      </c>
      <c r="F545" s="1" t="s">
        <v>30</v>
      </c>
      <c r="G545" s="1" t="s">
        <v>23</v>
      </c>
      <c r="H545" s="1" t="s">
        <v>17</v>
      </c>
      <c r="I545" s="1">
        <v>2</v>
      </c>
      <c r="J545" s="1" t="s">
        <v>24</v>
      </c>
      <c r="K545" s="1" t="s">
        <v>44</v>
      </c>
      <c r="L545" s="1">
        <v>53</v>
      </c>
      <c r="M545" s="1" t="s">
        <v>20</v>
      </c>
    </row>
    <row r="546" spans="1:13" x14ac:dyDescent="0.45">
      <c r="A546" s="1">
        <v>24397</v>
      </c>
      <c r="B546" s="1" t="s">
        <v>25</v>
      </c>
      <c r="C546" s="1" t="s">
        <v>13</v>
      </c>
      <c r="D546" s="2">
        <v>120000</v>
      </c>
      <c r="E546" s="1">
        <v>2</v>
      </c>
      <c r="F546" s="1" t="s">
        <v>15</v>
      </c>
      <c r="G546" s="1" t="s">
        <v>31</v>
      </c>
      <c r="H546" s="1" t="s">
        <v>20</v>
      </c>
      <c r="I546" s="1">
        <v>4</v>
      </c>
      <c r="J546" s="1" t="s">
        <v>29</v>
      </c>
      <c r="K546" s="1" t="s">
        <v>44</v>
      </c>
      <c r="L546" s="1">
        <v>40</v>
      </c>
      <c r="M546" s="1" t="s">
        <v>20</v>
      </c>
    </row>
    <row r="547" spans="1:13" x14ac:dyDescent="0.45">
      <c r="A547" s="1">
        <v>19758</v>
      </c>
      <c r="B547" s="1" t="s">
        <v>25</v>
      </c>
      <c r="C547" s="1" t="s">
        <v>13</v>
      </c>
      <c r="D547" s="2">
        <v>60000</v>
      </c>
      <c r="E547" s="1">
        <v>0</v>
      </c>
      <c r="F547" s="1" t="s">
        <v>21</v>
      </c>
      <c r="G547" s="1" t="s">
        <v>16</v>
      </c>
      <c r="H547" s="1" t="s">
        <v>20</v>
      </c>
      <c r="I547" s="1">
        <v>2</v>
      </c>
      <c r="J547" s="1" t="s">
        <v>29</v>
      </c>
      <c r="K547" s="1" t="s">
        <v>44</v>
      </c>
      <c r="L547" s="1">
        <v>29</v>
      </c>
      <c r="M547" s="1" t="s">
        <v>20</v>
      </c>
    </row>
    <row r="548" spans="1:13" x14ac:dyDescent="0.45">
      <c r="A548" s="1">
        <v>15529</v>
      </c>
      <c r="B548" s="1" t="s">
        <v>13</v>
      </c>
      <c r="C548" s="1" t="s">
        <v>13</v>
      </c>
      <c r="D548" s="2">
        <v>60000</v>
      </c>
      <c r="E548" s="1">
        <v>4</v>
      </c>
      <c r="F548" s="1" t="s">
        <v>15</v>
      </c>
      <c r="G548" s="1" t="s">
        <v>23</v>
      </c>
      <c r="H548" s="1" t="s">
        <v>17</v>
      </c>
      <c r="I548" s="1">
        <v>2</v>
      </c>
      <c r="J548" s="1" t="s">
        <v>24</v>
      </c>
      <c r="K548" s="1" t="s">
        <v>44</v>
      </c>
      <c r="L548" s="1">
        <v>43</v>
      </c>
      <c r="M548" s="1" t="s">
        <v>17</v>
      </c>
    </row>
    <row r="549" spans="1:13" x14ac:dyDescent="0.45">
      <c r="A549" s="1">
        <v>19884</v>
      </c>
      <c r="B549" s="1" t="s">
        <v>13</v>
      </c>
      <c r="C549" s="1" t="s">
        <v>13</v>
      </c>
      <c r="D549" s="2">
        <v>60000</v>
      </c>
      <c r="E549" s="1">
        <v>2</v>
      </c>
      <c r="F549" s="1" t="s">
        <v>30</v>
      </c>
      <c r="G549" s="1" t="s">
        <v>23</v>
      </c>
      <c r="H549" s="1" t="s">
        <v>17</v>
      </c>
      <c r="I549" s="1">
        <v>2</v>
      </c>
      <c r="J549" s="1" t="s">
        <v>24</v>
      </c>
      <c r="K549" s="1" t="s">
        <v>44</v>
      </c>
      <c r="L549" s="1">
        <v>55</v>
      </c>
      <c r="M549" s="1" t="s">
        <v>17</v>
      </c>
    </row>
    <row r="550" spans="1:13" x14ac:dyDescent="0.45">
      <c r="A550" s="1">
        <v>18674</v>
      </c>
      <c r="B550" s="1" t="s">
        <v>25</v>
      </c>
      <c r="C550" s="1" t="s">
        <v>14</v>
      </c>
      <c r="D550" s="2">
        <v>80000</v>
      </c>
      <c r="E550" s="1">
        <v>4</v>
      </c>
      <c r="F550" s="1" t="s">
        <v>37</v>
      </c>
      <c r="G550" s="1" t="s">
        <v>16</v>
      </c>
      <c r="H550" s="1" t="s">
        <v>20</v>
      </c>
      <c r="I550" s="1">
        <v>0</v>
      </c>
      <c r="J550" s="1" t="s">
        <v>18</v>
      </c>
      <c r="K550" s="1" t="s">
        <v>44</v>
      </c>
      <c r="L550" s="1">
        <v>48</v>
      </c>
      <c r="M550" s="1" t="s">
        <v>20</v>
      </c>
    </row>
    <row r="551" spans="1:13" x14ac:dyDescent="0.45">
      <c r="A551" s="1">
        <v>13453</v>
      </c>
      <c r="B551" s="1" t="s">
        <v>13</v>
      </c>
      <c r="C551" s="1" t="s">
        <v>14</v>
      </c>
      <c r="D551" s="2">
        <v>130000</v>
      </c>
      <c r="E551" s="1">
        <v>3</v>
      </c>
      <c r="F551" t="s">
        <v>36</v>
      </c>
      <c r="G551" s="1" t="s">
        <v>31</v>
      </c>
      <c r="H551" s="1" t="s">
        <v>17</v>
      </c>
      <c r="I551" s="1">
        <v>3</v>
      </c>
      <c r="J551" s="1" t="s">
        <v>18</v>
      </c>
      <c r="K551" s="1" t="s">
        <v>44</v>
      </c>
      <c r="L551" s="1">
        <v>45</v>
      </c>
      <c r="M551" s="1" t="s">
        <v>17</v>
      </c>
    </row>
    <row r="552" spans="1:13" x14ac:dyDescent="0.4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45">
      <c r="A553" s="1">
        <v>27393</v>
      </c>
      <c r="B553" s="1" t="s">
        <v>13</v>
      </c>
      <c r="C553" s="1" t="s">
        <v>14</v>
      </c>
      <c r="D553" s="2">
        <v>50000</v>
      </c>
      <c r="E553" s="1">
        <v>4</v>
      </c>
      <c r="F553" s="1" t="s">
        <v>15</v>
      </c>
      <c r="G553" s="1" t="s">
        <v>31</v>
      </c>
      <c r="H553" s="1" t="s">
        <v>17</v>
      </c>
      <c r="I553" s="1">
        <v>2</v>
      </c>
      <c r="J553" s="1" t="s">
        <v>34</v>
      </c>
      <c r="K553" s="1" t="s">
        <v>44</v>
      </c>
      <c r="L553" s="1">
        <v>63</v>
      </c>
      <c r="M553" s="1" t="s">
        <v>20</v>
      </c>
    </row>
    <row r="554" spans="1:13" x14ac:dyDescent="0.45">
      <c r="A554" s="1">
        <v>14417</v>
      </c>
      <c r="B554" s="1" t="s">
        <v>25</v>
      </c>
      <c r="C554" s="1" t="s">
        <v>13</v>
      </c>
      <c r="D554" s="2">
        <v>60000</v>
      </c>
      <c r="E554" s="1">
        <v>3</v>
      </c>
      <c r="F554" s="1" t="s">
        <v>30</v>
      </c>
      <c r="G554" s="1" t="s">
        <v>23</v>
      </c>
      <c r="H554" s="1" t="s">
        <v>17</v>
      </c>
      <c r="I554" s="1">
        <v>2</v>
      </c>
      <c r="J554" s="1" t="s">
        <v>34</v>
      </c>
      <c r="K554" s="1" t="s">
        <v>44</v>
      </c>
      <c r="L554" s="1">
        <v>54</v>
      </c>
      <c r="M554" s="1" t="s">
        <v>17</v>
      </c>
    </row>
    <row r="555" spans="1:13" x14ac:dyDescent="0.45">
      <c r="A555" s="1">
        <v>17533</v>
      </c>
      <c r="B555" s="1" t="s">
        <v>13</v>
      </c>
      <c r="C555" s="1" t="s">
        <v>13</v>
      </c>
      <c r="D555" s="2">
        <v>40000</v>
      </c>
      <c r="E555" s="1">
        <v>3</v>
      </c>
      <c r="F555" s="1" t="s">
        <v>21</v>
      </c>
      <c r="G555" s="1" t="s">
        <v>23</v>
      </c>
      <c r="H555" s="1" t="s">
        <v>20</v>
      </c>
      <c r="I555" s="1">
        <v>2</v>
      </c>
      <c r="J555" s="1" t="s">
        <v>26</v>
      </c>
      <c r="K555" s="1" t="s">
        <v>44</v>
      </c>
      <c r="L555" s="1">
        <v>73</v>
      </c>
      <c r="M555" s="1" t="s">
        <v>17</v>
      </c>
    </row>
    <row r="556" spans="1:13" x14ac:dyDescent="0.45">
      <c r="A556" s="1">
        <v>18580</v>
      </c>
      <c r="B556" s="1" t="s">
        <v>13</v>
      </c>
      <c r="C556" s="1" t="s">
        <v>14</v>
      </c>
      <c r="D556" s="2">
        <v>60000</v>
      </c>
      <c r="E556" s="1">
        <v>2</v>
      </c>
      <c r="F556" s="1" t="s">
        <v>37</v>
      </c>
      <c r="G556" s="1" t="s">
        <v>23</v>
      </c>
      <c r="H556" s="1" t="s">
        <v>17</v>
      </c>
      <c r="I556" s="1">
        <v>0</v>
      </c>
      <c r="J556" s="1" t="s">
        <v>24</v>
      </c>
      <c r="K556" s="1" t="s">
        <v>44</v>
      </c>
      <c r="L556" s="1">
        <v>40</v>
      </c>
      <c r="M556" s="1" t="s">
        <v>17</v>
      </c>
    </row>
    <row r="557" spans="1:13" x14ac:dyDescent="0.45">
      <c r="A557" s="1">
        <v>17025</v>
      </c>
      <c r="B557" s="1" t="s">
        <v>25</v>
      </c>
      <c r="C557" s="1" t="s">
        <v>13</v>
      </c>
      <c r="D557" s="2">
        <v>50000</v>
      </c>
      <c r="E557" s="1">
        <v>0</v>
      </c>
      <c r="F557" s="1" t="s">
        <v>21</v>
      </c>
      <c r="G557" s="1" t="s">
        <v>16</v>
      </c>
      <c r="H557" s="1" t="s">
        <v>20</v>
      </c>
      <c r="I557" s="1">
        <v>1</v>
      </c>
      <c r="J557" s="1" t="s">
        <v>24</v>
      </c>
      <c r="K557" s="1" t="s">
        <v>44</v>
      </c>
      <c r="L557" s="1">
        <v>39</v>
      </c>
      <c r="M557" s="1" t="s">
        <v>17</v>
      </c>
    </row>
    <row r="558" spans="1:13" x14ac:dyDescent="0.45">
      <c r="A558" s="1">
        <v>25293</v>
      </c>
      <c r="B558" s="1" t="s">
        <v>13</v>
      </c>
      <c r="C558" s="1" t="s">
        <v>13</v>
      </c>
      <c r="D558" s="2">
        <v>80000</v>
      </c>
      <c r="E558" s="1">
        <v>4</v>
      </c>
      <c r="F558" s="1" t="s">
        <v>15</v>
      </c>
      <c r="G558" s="1" t="s">
        <v>31</v>
      </c>
      <c r="H558" s="1" t="s">
        <v>17</v>
      </c>
      <c r="I558" s="1">
        <v>0</v>
      </c>
      <c r="J558" s="1" t="s">
        <v>29</v>
      </c>
      <c r="K558" s="1" t="s">
        <v>44</v>
      </c>
      <c r="L558" s="1">
        <v>42</v>
      </c>
      <c r="M558" s="1" t="s">
        <v>20</v>
      </c>
    </row>
    <row r="559" spans="1:13" x14ac:dyDescent="0.45">
      <c r="A559" s="1">
        <v>24725</v>
      </c>
      <c r="B559" s="1" t="s">
        <v>13</v>
      </c>
      <c r="C559" s="1" t="s">
        <v>14</v>
      </c>
      <c r="D559" s="2">
        <v>40000</v>
      </c>
      <c r="E559" s="1">
        <v>3</v>
      </c>
      <c r="F559" s="1" t="s">
        <v>21</v>
      </c>
      <c r="G559" s="1" t="s">
        <v>22</v>
      </c>
      <c r="H559" s="1" t="s">
        <v>17</v>
      </c>
      <c r="I559" s="1">
        <v>0</v>
      </c>
      <c r="J559" s="1" t="s">
        <v>29</v>
      </c>
      <c r="K559" s="1" t="s">
        <v>44</v>
      </c>
      <c r="L559" s="1">
        <v>31</v>
      </c>
      <c r="M559" s="1" t="s">
        <v>20</v>
      </c>
    </row>
    <row r="560" spans="1:13" x14ac:dyDescent="0.45">
      <c r="A560" s="1">
        <v>23200</v>
      </c>
      <c r="B560" s="1" t="s">
        <v>13</v>
      </c>
      <c r="C560" s="1" t="s">
        <v>14</v>
      </c>
      <c r="D560" s="2">
        <v>50000</v>
      </c>
      <c r="E560" s="1">
        <v>3</v>
      </c>
      <c r="F560" s="1" t="s">
        <v>15</v>
      </c>
      <c r="G560" s="1" t="s">
        <v>16</v>
      </c>
      <c r="H560" s="1" t="s">
        <v>17</v>
      </c>
      <c r="I560" s="1">
        <v>2</v>
      </c>
      <c r="J560" s="1" t="s">
        <v>18</v>
      </c>
      <c r="K560" s="1" t="s">
        <v>44</v>
      </c>
      <c r="L560" s="1">
        <v>41</v>
      </c>
      <c r="M560" s="1" t="s">
        <v>20</v>
      </c>
    </row>
    <row r="561" spans="1:13" x14ac:dyDescent="0.45">
      <c r="A561" s="1">
        <v>15895</v>
      </c>
      <c r="B561" s="1" t="s">
        <v>25</v>
      </c>
      <c r="C561" s="1" t="s">
        <v>14</v>
      </c>
      <c r="D561" s="2">
        <v>60000</v>
      </c>
      <c r="E561" s="1">
        <v>2</v>
      </c>
      <c r="F561" s="1" t="s">
        <v>15</v>
      </c>
      <c r="G561" s="1" t="s">
        <v>31</v>
      </c>
      <c r="H561" s="1" t="s">
        <v>17</v>
      </c>
      <c r="I561" s="1">
        <v>0</v>
      </c>
      <c r="J561" s="1" t="s">
        <v>34</v>
      </c>
      <c r="K561" s="1" t="s">
        <v>44</v>
      </c>
      <c r="L561" s="1">
        <v>58</v>
      </c>
      <c r="M561" s="1" t="s">
        <v>20</v>
      </c>
    </row>
    <row r="562" spans="1:13" x14ac:dyDescent="0.45">
      <c r="A562" s="1">
        <v>18577</v>
      </c>
      <c r="B562" s="1" t="s">
        <v>13</v>
      </c>
      <c r="C562" s="1" t="s">
        <v>14</v>
      </c>
      <c r="D562" s="2">
        <v>60000</v>
      </c>
      <c r="E562" s="1">
        <v>0</v>
      </c>
      <c r="F562" s="1" t="s">
        <v>37</v>
      </c>
      <c r="G562" s="1" t="s">
        <v>23</v>
      </c>
      <c r="H562" s="1" t="s">
        <v>17</v>
      </c>
      <c r="I562" s="1">
        <v>0</v>
      </c>
      <c r="J562" s="1" t="s">
        <v>18</v>
      </c>
      <c r="K562" s="1" t="s">
        <v>44</v>
      </c>
      <c r="L562" s="1">
        <v>40</v>
      </c>
      <c r="M562" s="1" t="s">
        <v>20</v>
      </c>
    </row>
    <row r="563" spans="1:13" x14ac:dyDescent="0.45">
      <c r="A563" s="1">
        <v>27218</v>
      </c>
      <c r="B563" s="1" t="s">
        <v>13</v>
      </c>
      <c r="C563" s="1" t="s">
        <v>14</v>
      </c>
      <c r="D563" s="2">
        <v>20000</v>
      </c>
      <c r="E563" s="1">
        <v>2</v>
      </c>
      <c r="F563" s="1" t="s">
        <v>32</v>
      </c>
      <c r="G563" s="1" t="s">
        <v>22</v>
      </c>
      <c r="H563" s="1" t="s">
        <v>20</v>
      </c>
      <c r="I563" s="1">
        <v>0</v>
      </c>
      <c r="J563" s="1" t="s">
        <v>18</v>
      </c>
      <c r="K563" s="1" t="s">
        <v>44</v>
      </c>
      <c r="L563" s="1">
        <v>48</v>
      </c>
      <c r="M563" s="1" t="s">
        <v>20</v>
      </c>
    </row>
    <row r="564" spans="1:13" x14ac:dyDescent="0.45">
      <c r="A564" s="1">
        <v>18560</v>
      </c>
      <c r="B564" s="1" t="s">
        <v>13</v>
      </c>
      <c r="C564" s="1" t="s">
        <v>14</v>
      </c>
      <c r="D564" s="2">
        <v>70000</v>
      </c>
      <c r="E564" s="1">
        <v>2</v>
      </c>
      <c r="F564" s="1" t="s">
        <v>37</v>
      </c>
      <c r="G564" s="1" t="s">
        <v>23</v>
      </c>
      <c r="H564" s="1" t="s">
        <v>17</v>
      </c>
      <c r="I564" s="1">
        <v>0</v>
      </c>
      <c r="J564" s="1" t="s">
        <v>24</v>
      </c>
      <c r="K564" s="1" t="s">
        <v>44</v>
      </c>
      <c r="L564" s="1">
        <v>34</v>
      </c>
      <c r="M564" s="1" t="s">
        <v>17</v>
      </c>
    </row>
    <row r="565" spans="1:13" x14ac:dyDescent="0.45">
      <c r="A565" s="1">
        <v>25006</v>
      </c>
      <c r="B565" s="1" t="s">
        <v>25</v>
      </c>
      <c r="C565" s="1" t="s">
        <v>14</v>
      </c>
      <c r="D565" s="2">
        <v>30000</v>
      </c>
      <c r="E565" s="1">
        <v>0</v>
      </c>
      <c r="F565" s="1" t="s">
        <v>21</v>
      </c>
      <c r="G565" s="1" t="s">
        <v>16</v>
      </c>
      <c r="H565" s="1" t="s">
        <v>17</v>
      </c>
      <c r="I565" s="1">
        <v>1</v>
      </c>
      <c r="J565" s="1" t="s">
        <v>26</v>
      </c>
      <c r="K565" s="1" t="s">
        <v>44</v>
      </c>
      <c r="L565" s="1">
        <v>28</v>
      </c>
      <c r="M565" s="1" t="s">
        <v>20</v>
      </c>
    </row>
    <row r="566" spans="1:13" x14ac:dyDescent="0.45">
      <c r="A566" s="1">
        <v>17369</v>
      </c>
      <c r="B566" s="1" t="s">
        <v>25</v>
      </c>
      <c r="C566" s="1" t="s">
        <v>13</v>
      </c>
      <c r="D566" s="2">
        <v>30000</v>
      </c>
      <c r="E566" s="1">
        <v>0</v>
      </c>
      <c r="F566" s="1" t="s">
        <v>21</v>
      </c>
      <c r="G566" s="1" t="s">
        <v>16</v>
      </c>
      <c r="H566" s="1" t="s">
        <v>17</v>
      </c>
      <c r="I566" s="1">
        <v>1</v>
      </c>
      <c r="J566" s="1" t="s">
        <v>26</v>
      </c>
      <c r="K566" s="1" t="s">
        <v>44</v>
      </c>
      <c r="L566" s="1">
        <v>27</v>
      </c>
      <c r="M566" s="1" t="s">
        <v>20</v>
      </c>
    </row>
    <row r="567" spans="1:13" x14ac:dyDescent="0.45">
      <c r="A567" s="1">
        <v>14495</v>
      </c>
      <c r="B567" s="1" t="s">
        <v>13</v>
      </c>
      <c r="C567" s="1" t="s">
        <v>13</v>
      </c>
      <c r="D567" s="2">
        <v>40000</v>
      </c>
      <c r="E567" s="1">
        <v>3</v>
      </c>
      <c r="F567" s="1" t="s">
        <v>21</v>
      </c>
      <c r="G567" s="1" t="s">
        <v>23</v>
      </c>
      <c r="H567" s="1" t="s">
        <v>20</v>
      </c>
      <c r="I567" s="1">
        <v>2</v>
      </c>
      <c r="J567" s="1" t="s">
        <v>26</v>
      </c>
      <c r="K567" s="1" t="s">
        <v>44</v>
      </c>
      <c r="L567" s="1">
        <v>54</v>
      </c>
      <c r="M567" s="1" t="s">
        <v>17</v>
      </c>
    </row>
    <row r="568" spans="1:13" x14ac:dyDescent="0.45">
      <c r="A568" s="1">
        <v>18847</v>
      </c>
      <c r="B568" s="1" t="s">
        <v>13</v>
      </c>
      <c r="C568" s="1" t="s">
        <v>14</v>
      </c>
      <c r="D568" s="2">
        <v>60000</v>
      </c>
      <c r="E568" s="1">
        <v>2</v>
      </c>
      <c r="F568" s="1" t="s">
        <v>37</v>
      </c>
      <c r="G568" s="1" t="s">
        <v>31</v>
      </c>
      <c r="H568" s="1" t="s">
        <v>17</v>
      </c>
      <c r="I568" s="1">
        <v>2</v>
      </c>
      <c r="J568" s="1" t="s">
        <v>26</v>
      </c>
      <c r="K568" s="1" t="s">
        <v>44</v>
      </c>
      <c r="L568" s="1">
        <v>70</v>
      </c>
      <c r="M568" s="1" t="s">
        <v>20</v>
      </c>
    </row>
    <row r="569" spans="1:13" x14ac:dyDescent="0.45">
      <c r="A569" s="1">
        <v>14754</v>
      </c>
      <c r="B569" s="1" t="s">
        <v>13</v>
      </c>
      <c r="C569" s="1" t="s">
        <v>13</v>
      </c>
      <c r="D569" s="2">
        <v>40000</v>
      </c>
      <c r="E569" s="1">
        <v>1</v>
      </c>
      <c r="F569" s="1" t="s">
        <v>21</v>
      </c>
      <c r="G569" s="1" t="s">
        <v>22</v>
      </c>
      <c r="H569" s="1" t="s">
        <v>17</v>
      </c>
      <c r="I569" s="1">
        <v>1</v>
      </c>
      <c r="J569" s="1" t="s">
        <v>29</v>
      </c>
      <c r="K569" s="1" t="s">
        <v>44</v>
      </c>
      <c r="L569" s="1">
        <v>48</v>
      </c>
      <c r="M569" s="1" t="s">
        <v>17</v>
      </c>
    </row>
    <row r="570" spans="1:13" x14ac:dyDescent="0.45">
      <c r="A570" s="1">
        <v>23378</v>
      </c>
      <c r="B570" s="1" t="s">
        <v>13</v>
      </c>
      <c r="C570" s="1" t="s">
        <v>13</v>
      </c>
      <c r="D570" s="2">
        <v>70000</v>
      </c>
      <c r="E570" s="1">
        <v>1</v>
      </c>
      <c r="F570" s="1" t="s">
        <v>21</v>
      </c>
      <c r="G570" s="1" t="s">
        <v>16</v>
      </c>
      <c r="H570" s="1" t="s">
        <v>17</v>
      </c>
      <c r="I570" s="1">
        <v>1</v>
      </c>
      <c r="J570" s="1" t="s">
        <v>24</v>
      </c>
      <c r="K570" s="1" t="s">
        <v>44</v>
      </c>
      <c r="L570" s="1">
        <v>44</v>
      </c>
      <c r="M570" s="1" t="s">
        <v>17</v>
      </c>
    </row>
    <row r="571" spans="1:13" x14ac:dyDescent="0.45">
      <c r="A571" s="1">
        <v>26452</v>
      </c>
      <c r="B571" s="1" t="s">
        <v>25</v>
      </c>
      <c r="C571" s="1" t="s">
        <v>13</v>
      </c>
      <c r="D571" s="2">
        <v>50000</v>
      </c>
      <c r="E571" s="1">
        <v>3</v>
      </c>
      <c r="F571" s="1" t="s">
        <v>37</v>
      </c>
      <c r="G571" s="1" t="s">
        <v>31</v>
      </c>
      <c r="H571" s="1" t="s">
        <v>17</v>
      </c>
      <c r="I571" s="1">
        <v>2</v>
      </c>
      <c r="J571" s="1" t="s">
        <v>34</v>
      </c>
      <c r="K571" s="1" t="s">
        <v>44</v>
      </c>
      <c r="L571" s="1">
        <v>69</v>
      </c>
      <c r="M571" s="1" t="s">
        <v>20</v>
      </c>
    </row>
    <row r="572" spans="1:13" x14ac:dyDescent="0.45">
      <c r="A572" s="1">
        <v>20370</v>
      </c>
      <c r="B572" s="1" t="s">
        <v>13</v>
      </c>
      <c r="C572" s="1" t="s">
        <v>13</v>
      </c>
      <c r="D572" s="2">
        <v>70000</v>
      </c>
      <c r="E572" s="1">
        <v>3</v>
      </c>
      <c r="F572" s="1" t="s">
        <v>32</v>
      </c>
      <c r="G572" s="1" t="s">
        <v>16</v>
      </c>
      <c r="H572" s="1" t="s">
        <v>17</v>
      </c>
      <c r="I572" s="1">
        <v>2</v>
      </c>
      <c r="J572" s="1" t="s">
        <v>26</v>
      </c>
      <c r="K572" s="1" t="s">
        <v>44</v>
      </c>
      <c r="L572" s="1">
        <v>52</v>
      </c>
      <c r="M572" s="1" t="s">
        <v>20</v>
      </c>
    </row>
    <row r="573" spans="1:13" x14ac:dyDescent="0.45">
      <c r="A573" s="1">
        <v>20528</v>
      </c>
      <c r="B573" s="1" t="s">
        <v>13</v>
      </c>
      <c r="C573" s="1" t="s">
        <v>13</v>
      </c>
      <c r="D573" s="2">
        <v>40000</v>
      </c>
      <c r="E573" s="1">
        <v>2</v>
      </c>
      <c r="F573" s="1" t="s">
        <v>32</v>
      </c>
      <c r="G573" s="1" t="s">
        <v>16</v>
      </c>
      <c r="H573" s="1" t="s">
        <v>17</v>
      </c>
      <c r="I573" s="1">
        <v>2</v>
      </c>
      <c r="J573" s="1" t="s">
        <v>24</v>
      </c>
      <c r="K573" s="1" t="s">
        <v>44</v>
      </c>
      <c r="L573" s="1">
        <v>55</v>
      </c>
      <c r="M573" s="1" t="s">
        <v>20</v>
      </c>
    </row>
    <row r="574" spans="1:13" x14ac:dyDescent="0.45">
      <c r="A574" s="1">
        <v>23549</v>
      </c>
      <c r="B574" s="1" t="s">
        <v>25</v>
      </c>
      <c r="C574" s="1" t="s">
        <v>13</v>
      </c>
      <c r="D574" s="2">
        <v>30000</v>
      </c>
      <c r="E574" s="1">
        <v>0</v>
      </c>
      <c r="F574" s="1" t="s">
        <v>30</v>
      </c>
      <c r="G574" s="1" t="s">
        <v>16</v>
      </c>
      <c r="H574" s="1" t="s">
        <v>17</v>
      </c>
      <c r="I574" s="1">
        <v>2</v>
      </c>
      <c r="J574" s="1" t="s">
        <v>26</v>
      </c>
      <c r="K574" s="1" t="s">
        <v>44</v>
      </c>
      <c r="L574" s="1">
        <v>30</v>
      </c>
      <c r="M574" s="1" t="s">
        <v>20</v>
      </c>
    </row>
    <row r="575" spans="1:13" x14ac:dyDescent="0.45">
      <c r="A575" s="1">
        <v>21751</v>
      </c>
      <c r="B575" s="1" t="s">
        <v>13</v>
      </c>
      <c r="C575" s="1" t="s">
        <v>13</v>
      </c>
      <c r="D575" s="2">
        <v>60000</v>
      </c>
      <c r="E575" s="1">
        <v>3</v>
      </c>
      <c r="F575" s="1" t="s">
        <v>37</v>
      </c>
      <c r="G575" s="1" t="s">
        <v>31</v>
      </c>
      <c r="H575" s="1" t="s">
        <v>17</v>
      </c>
      <c r="I575" s="1">
        <v>2</v>
      </c>
      <c r="J575" s="1" t="s">
        <v>29</v>
      </c>
      <c r="K575" s="1" t="s">
        <v>44</v>
      </c>
      <c r="L575" s="1">
        <v>63</v>
      </c>
      <c r="M575" s="1" t="s">
        <v>20</v>
      </c>
    </row>
    <row r="576" spans="1:13" x14ac:dyDescent="0.45">
      <c r="A576" s="1">
        <v>21266</v>
      </c>
      <c r="B576" s="1" t="s">
        <v>25</v>
      </c>
      <c r="C576" s="1" t="s">
        <v>14</v>
      </c>
      <c r="D576" s="2">
        <v>80000</v>
      </c>
      <c r="E576" s="1">
        <v>0</v>
      </c>
      <c r="F576" s="1" t="s">
        <v>15</v>
      </c>
      <c r="G576" s="1" t="s">
        <v>31</v>
      </c>
      <c r="H576" s="1" t="s">
        <v>17</v>
      </c>
      <c r="I576" s="1">
        <v>1</v>
      </c>
      <c r="J576" s="1" t="s">
        <v>29</v>
      </c>
      <c r="K576" s="1" t="s">
        <v>44</v>
      </c>
      <c r="L576" s="1">
        <v>34</v>
      </c>
      <c r="M576" s="1" t="s">
        <v>17</v>
      </c>
    </row>
    <row r="577" spans="1:13" x14ac:dyDescent="0.45">
      <c r="A577" s="1">
        <v>13388</v>
      </c>
      <c r="B577" s="1" t="s">
        <v>25</v>
      </c>
      <c r="C577" s="1" t="s">
        <v>13</v>
      </c>
      <c r="D577" s="2">
        <v>60000</v>
      </c>
      <c r="E577" s="1">
        <v>2</v>
      </c>
      <c r="F577" s="1" t="s">
        <v>21</v>
      </c>
      <c r="G577" s="1" t="s">
        <v>23</v>
      </c>
      <c r="H577" s="1" t="s">
        <v>17</v>
      </c>
      <c r="I577" s="1">
        <v>1</v>
      </c>
      <c r="J577" s="1" t="s">
        <v>34</v>
      </c>
      <c r="K577" s="1" t="s">
        <v>44</v>
      </c>
      <c r="L577" s="1">
        <v>56</v>
      </c>
      <c r="M577" s="1" t="s">
        <v>20</v>
      </c>
    </row>
    <row r="578" spans="1:13" x14ac:dyDescent="0.45">
      <c r="A578" s="1">
        <v>18752</v>
      </c>
      <c r="B578" s="1" t="s">
        <v>25</v>
      </c>
      <c r="C578" s="1" t="s">
        <v>14</v>
      </c>
      <c r="D578" s="2">
        <v>40000</v>
      </c>
      <c r="E578" s="1">
        <v>0</v>
      </c>
      <c r="F578" s="1" t="s">
        <v>30</v>
      </c>
      <c r="G578" s="1" t="s">
        <v>16</v>
      </c>
      <c r="H578" s="1" t="s">
        <v>17</v>
      </c>
      <c r="I578" s="1">
        <v>1</v>
      </c>
      <c r="J578" s="1" t="s">
        <v>26</v>
      </c>
      <c r="K578" s="1" t="s">
        <v>44</v>
      </c>
      <c r="L578" s="1">
        <v>31</v>
      </c>
      <c r="M578" s="1" t="s">
        <v>20</v>
      </c>
    </row>
    <row r="579" spans="1:13" x14ac:dyDescent="0.45">
      <c r="A579" s="1">
        <v>16917</v>
      </c>
      <c r="B579" s="1" t="s">
        <v>13</v>
      </c>
      <c r="C579" s="1" t="s">
        <v>13</v>
      </c>
      <c r="D579" s="2">
        <v>120000</v>
      </c>
      <c r="E579" s="1">
        <v>1</v>
      </c>
      <c r="F579" s="1" t="s">
        <v>15</v>
      </c>
      <c r="G579" s="1" t="s">
        <v>31</v>
      </c>
      <c r="H579" s="1" t="s">
        <v>17</v>
      </c>
      <c r="I579" s="1">
        <v>4</v>
      </c>
      <c r="J579" s="1" t="s">
        <v>18</v>
      </c>
      <c r="K579" s="1" t="s">
        <v>44</v>
      </c>
      <c r="L579" s="1">
        <v>38</v>
      </c>
      <c r="M579" s="1" t="s">
        <v>20</v>
      </c>
    </row>
    <row r="580" spans="1:13" x14ac:dyDescent="0.45">
      <c r="A580" s="1">
        <v>15313</v>
      </c>
      <c r="B580" s="1" t="s">
        <v>13</v>
      </c>
      <c r="C580" s="1" t="s">
        <v>13</v>
      </c>
      <c r="D580" s="2">
        <v>60000</v>
      </c>
      <c r="E580" s="1">
        <v>4</v>
      </c>
      <c r="F580" s="1" t="s">
        <v>15</v>
      </c>
      <c r="G580" s="1" t="s">
        <v>31</v>
      </c>
      <c r="H580" s="1" t="s">
        <v>17</v>
      </c>
      <c r="I580" s="1">
        <v>2</v>
      </c>
      <c r="J580" s="1" t="s">
        <v>24</v>
      </c>
      <c r="K580" s="1" t="s">
        <v>44</v>
      </c>
      <c r="L580" s="1">
        <v>59</v>
      </c>
      <c r="M580" s="1" t="s">
        <v>20</v>
      </c>
    </row>
    <row r="581" spans="1:13" x14ac:dyDescent="0.45">
      <c r="A581" s="1">
        <v>25329</v>
      </c>
      <c r="B581" s="1" t="s">
        <v>25</v>
      </c>
      <c r="C581" s="1" t="s">
        <v>14</v>
      </c>
      <c r="D581" s="2">
        <v>40000</v>
      </c>
      <c r="E581" s="1">
        <v>3</v>
      </c>
      <c r="F581" s="1" t="s">
        <v>21</v>
      </c>
      <c r="G581" s="1" t="s">
        <v>22</v>
      </c>
      <c r="H581" s="1" t="s">
        <v>20</v>
      </c>
      <c r="I581" s="1">
        <v>2</v>
      </c>
      <c r="J581" s="1" t="s">
        <v>18</v>
      </c>
      <c r="K581" s="1" t="s">
        <v>44</v>
      </c>
      <c r="L581" s="1">
        <v>32</v>
      </c>
      <c r="M581" s="1" t="s">
        <v>20</v>
      </c>
    </row>
    <row r="582" spans="1:13" x14ac:dyDescent="0.45">
      <c r="A582" s="1">
        <v>20380</v>
      </c>
      <c r="B582" s="1" t="s">
        <v>13</v>
      </c>
      <c r="C582" s="1" t="s">
        <v>14</v>
      </c>
      <c r="D582" s="2">
        <v>60000</v>
      </c>
      <c r="E582" s="1">
        <v>3</v>
      </c>
      <c r="F582" s="1" t="s">
        <v>37</v>
      </c>
      <c r="G582" s="1" t="s">
        <v>31</v>
      </c>
      <c r="H582" s="1" t="s">
        <v>17</v>
      </c>
      <c r="I582" s="1">
        <v>2</v>
      </c>
      <c r="J582" s="1" t="s">
        <v>34</v>
      </c>
      <c r="K582" s="1" t="s">
        <v>44</v>
      </c>
      <c r="L582" s="1">
        <v>69</v>
      </c>
      <c r="M582" s="1" t="s">
        <v>20</v>
      </c>
    </row>
    <row r="583" spans="1:13" x14ac:dyDescent="0.45">
      <c r="A583" s="1">
        <v>23089</v>
      </c>
      <c r="B583" s="1" t="s">
        <v>13</v>
      </c>
      <c r="C583" s="1" t="s">
        <v>13</v>
      </c>
      <c r="D583" s="2">
        <v>40000</v>
      </c>
      <c r="E583" s="1">
        <v>0</v>
      </c>
      <c r="F583" s="1" t="s">
        <v>21</v>
      </c>
      <c r="G583" s="1" t="s">
        <v>16</v>
      </c>
      <c r="H583" s="1" t="s">
        <v>17</v>
      </c>
      <c r="I583" s="1">
        <v>1</v>
      </c>
      <c r="J583" s="1" t="s">
        <v>26</v>
      </c>
      <c r="K583" s="1" t="s">
        <v>44</v>
      </c>
      <c r="L583" s="1">
        <v>28</v>
      </c>
      <c r="M583" s="1" t="s">
        <v>20</v>
      </c>
    </row>
    <row r="584" spans="1:13" x14ac:dyDescent="0.45">
      <c r="A584" s="1">
        <v>13749</v>
      </c>
      <c r="B584" s="1" t="s">
        <v>13</v>
      </c>
      <c r="C584" s="1" t="s">
        <v>13</v>
      </c>
      <c r="D584" s="2">
        <v>80000</v>
      </c>
      <c r="E584" s="1">
        <v>4</v>
      </c>
      <c r="F584" s="1" t="s">
        <v>37</v>
      </c>
      <c r="G584" s="1" t="s">
        <v>16</v>
      </c>
      <c r="H584" s="1" t="s">
        <v>17</v>
      </c>
      <c r="I584" s="1">
        <v>0</v>
      </c>
      <c r="J584" s="1" t="s">
        <v>29</v>
      </c>
      <c r="K584" s="1" t="s">
        <v>44</v>
      </c>
      <c r="L584" s="1">
        <v>47</v>
      </c>
      <c r="M584" s="1" t="s">
        <v>20</v>
      </c>
    </row>
    <row r="585" spans="1:13" x14ac:dyDescent="0.45">
      <c r="A585" s="1">
        <v>24943</v>
      </c>
      <c r="B585" s="1" t="s">
        <v>13</v>
      </c>
      <c r="C585" s="1" t="s">
        <v>13</v>
      </c>
      <c r="D585" s="2">
        <v>60000</v>
      </c>
      <c r="E585" s="1">
        <v>3</v>
      </c>
      <c r="F585" s="1" t="s">
        <v>15</v>
      </c>
      <c r="G585" s="1" t="s">
        <v>31</v>
      </c>
      <c r="H585" s="1" t="s">
        <v>17</v>
      </c>
      <c r="I585" s="1">
        <v>2</v>
      </c>
      <c r="J585" s="1" t="s">
        <v>34</v>
      </c>
      <c r="K585" s="1" t="s">
        <v>44</v>
      </c>
      <c r="L585" s="1">
        <v>66</v>
      </c>
      <c r="M585" s="1" t="s">
        <v>20</v>
      </c>
    </row>
    <row r="586" spans="1:13" x14ac:dyDescent="0.45">
      <c r="A586" s="1">
        <v>28667</v>
      </c>
      <c r="B586" s="1" t="s">
        <v>25</v>
      </c>
      <c r="C586" s="1" t="s">
        <v>13</v>
      </c>
      <c r="D586" s="2">
        <v>70000</v>
      </c>
      <c r="E586" s="1">
        <v>2</v>
      </c>
      <c r="F586" s="1" t="s">
        <v>15</v>
      </c>
      <c r="G586" s="1" t="s">
        <v>16</v>
      </c>
      <c r="H586" s="1" t="s">
        <v>20</v>
      </c>
      <c r="I586" s="1">
        <v>1</v>
      </c>
      <c r="J586" s="1" t="s">
        <v>18</v>
      </c>
      <c r="K586" s="1" t="s">
        <v>44</v>
      </c>
      <c r="L586" s="1">
        <v>37</v>
      </c>
      <c r="M586" s="1" t="s">
        <v>17</v>
      </c>
    </row>
    <row r="587" spans="1:13" x14ac:dyDescent="0.45">
      <c r="A587" s="1">
        <v>15194</v>
      </c>
      <c r="B587" s="1" t="s">
        <v>25</v>
      </c>
      <c r="C587" s="1" t="s">
        <v>13</v>
      </c>
      <c r="D587" s="2">
        <v>120000</v>
      </c>
      <c r="E587" s="1">
        <v>2</v>
      </c>
      <c r="F587" s="1" t="s">
        <v>15</v>
      </c>
      <c r="G587" s="1" t="s">
        <v>31</v>
      </c>
      <c r="H587" s="1" t="s">
        <v>20</v>
      </c>
      <c r="I587" s="1">
        <v>3</v>
      </c>
      <c r="J587" s="1" t="s">
        <v>18</v>
      </c>
      <c r="K587" s="1" t="s">
        <v>44</v>
      </c>
      <c r="L587" s="1">
        <v>39</v>
      </c>
      <c r="M587" s="1" t="s">
        <v>17</v>
      </c>
    </row>
    <row r="588" spans="1:13" x14ac:dyDescent="0.45">
      <c r="A588" s="1">
        <v>17436</v>
      </c>
      <c r="B588" s="1" t="s">
        <v>13</v>
      </c>
      <c r="C588" s="1" t="s">
        <v>13</v>
      </c>
      <c r="D588" s="2">
        <v>60000</v>
      </c>
      <c r="E588" s="1">
        <v>2</v>
      </c>
      <c r="F588" s="1" t="s">
        <v>30</v>
      </c>
      <c r="G588" s="1" t="s">
        <v>23</v>
      </c>
      <c r="H588" s="1" t="s">
        <v>20</v>
      </c>
      <c r="I588" s="1">
        <v>2</v>
      </c>
      <c r="J588" s="1" t="s">
        <v>29</v>
      </c>
      <c r="K588" s="1" t="s">
        <v>44</v>
      </c>
      <c r="L588" s="1">
        <v>51</v>
      </c>
      <c r="M588" s="1" t="s">
        <v>20</v>
      </c>
    </row>
    <row r="589" spans="1:13" x14ac:dyDescent="0.45">
      <c r="A589" s="1">
        <v>18935</v>
      </c>
      <c r="B589" s="1" t="s">
        <v>13</v>
      </c>
      <c r="C589" s="1" t="s">
        <v>14</v>
      </c>
      <c r="D589" s="2">
        <v>130000</v>
      </c>
      <c r="E589" s="1">
        <v>0</v>
      </c>
      <c r="F589" s="1" t="s">
        <v>37</v>
      </c>
      <c r="G589" s="1" t="s">
        <v>31</v>
      </c>
      <c r="H589" s="1" t="s">
        <v>17</v>
      </c>
      <c r="I589" s="1">
        <v>3</v>
      </c>
      <c r="J589" s="1" t="s">
        <v>29</v>
      </c>
      <c r="K589" s="1" t="s">
        <v>44</v>
      </c>
      <c r="L589" s="1">
        <v>40</v>
      </c>
      <c r="M589" s="1" t="s">
        <v>20</v>
      </c>
    </row>
    <row r="590" spans="1:13" x14ac:dyDescent="0.45">
      <c r="A590" s="1">
        <v>16871</v>
      </c>
      <c r="B590" s="1" t="s">
        <v>13</v>
      </c>
      <c r="C590" s="1" t="s">
        <v>14</v>
      </c>
      <c r="D590" s="2">
        <v>90000</v>
      </c>
      <c r="E590" s="1">
        <v>2</v>
      </c>
      <c r="F590" s="1" t="s">
        <v>30</v>
      </c>
      <c r="G590" s="1" t="s">
        <v>23</v>
      </c>
      <c r="H590" s="1" t="s">
        <v>17</v>
      </c>
      <c r="I590" s="1">
        <v>1</v>
      </c>
      <c r="J590" s="1" t="s">
        <v>34</v>
      </c>
      <c r="K590" s="1" t="s">
        <v>44</v>
      </c>
      <c r="L590" s="1">
        <v>51</v>
      </c>
      <c r="M590" s="1" t="s">
        <v>17</v>
      </c>
    </row>
    <row r="591" spans="1:13" x14ac:dyDescent="0.45">
      <c r="A591" s="1">
        <v>12100</v>
      </c>
      <c r="B591" s="1" t="s">
        <v>25</v>
      </c>
      <c r="C591" s="1" t="s">
        <v>13</v>
      </c>
      <c r="D591" s="2">
        <v>60000</v>
      </c>
      <c r="E591" s="1">
        <v>2</v>
      </c>
      <c r="F591" s="1" t="s">
        <v>15</v>
      </c>
      <c r="G591" s="1" t="s">
        <v>31</v>
      </c>
      <c r="H591" s="1" t="s">
        <v>17</v>
      </c>
      <c r="I591" s="1">
        <v>0</v>
      </c>
      <c r="J591" s="1" t="s">
        <v>34</v>
      </c>
      <c r="K591" s="1" t="s">
        <v>44</v>
      </c>
      <c r="L591" s="1">
        <v>57</v>
      </c>
      <c r="M591" s="1" t="s">
        <v>20</v>
      </c>
    </row>
    <row r="592" spans="1:13" x14ac:dyDescent="0.45">
      <c r="A592" s="1">
        <v>23158</v>
      </c>
      <c r="B592" s="1" t="s">
        <v>13</v>
      </c>
      <c r="C592" s="1" t="s">
        <v>14</v>
      </c>
      <c r="D592" s="2">
        <v>60000</v>
      </c>
      <c r="E592" s="1">
        <v>1</v>
      </c>
      <c r="F592" s="1" t="s">
        <v>37</v>
      </c>
      <c r="G592" s="1" t="s">
        <v>23</v>
      </c>
      <c r="H592" s="1" t="s">
        <v>20</v>
      </c>
      <c r="I592" s="1">
        <v>0</v>
      </c>
      <c r="J592" s="1" t="s">
        <v>18</v>
      </c>
      <c r="K592" s="1" t="s">
        <v>44</v>
      </c>
      <c r="L592" s="1">
        <v>35</v>
      </c>
      <c r="M592" s="1" t="s">
        <v>17</v>
      </c>
    </row>
    <row r="593" spans="1:13" x14ac:dyDescent="0.45">
      <c r="A593" s="1">
        <v>18545</v>
      </c>
      <c r="B593" s="1" t="s">
        <v>13</v>
      </c>
      <c r="C593" s="1" t="s">
        <v>13</v>
      </c>
      <c r="D593" s="2">
        <v>40000</v>
      </c>
      <c r="E593" s="1">
        <v>4</v>
      </c>
      <c r="F593" s="1" t="s">
        <v>30</v>
      </c>
      <c r="G593" s="1" t="s">
        <v>23</v>
      </c>
      <c r="H593" s="1" t="s">
        <v>20</v>
      </c>
      <c r="I593" s="1">
        <v>2</v>
      </c>
      <c r="J593" s="1" t="s">
        <v>34</v>
      </c>
      <c r="K593" s="1" t="s">
        <v>44</v>
      </c>
      <c r="L593" s="1">
        <v>61</v>
      </c>
      <c r="M593" s="1" t="s">
        <v>17</v>
      </c>
    </row>
    <row r="594" spans="1:13" x14ac:dyDescent="0.45">
      <c r="A594" s="1">
        <v>18391</v>
      </c>
      <c r="B594" s="1" t="s">
        <v>25</v>
      </c>
      <c r="C594" s="1" t="s">
        <v>14</v>
      </c>
      <c r="D594" s="2">
        <v>80000</v>
      </c>
      <c r="E594" s="1">
        <v>5</v>
      </c>
      <c r="F594" s="1" t="s">
        <v>21</v>
      </c>
      <c r="G594" s="1" t="s">
        <v>23</v>
      </c>
      <c r="H594" s="1" t="s">
        <v>17</v>
      </c>
      <c r="I594" s="1">
        <v>2</v>
      </c>
      <c r="J594" s="1" t="s">
        <v>26</v>
      </c>
      <c r="K594" s="1" t="s">
        <v>44</v>
      </c>
      <c r="L594" s="1">
        <v>44</v>
      </c>
      <c r="M594" s="1" t="s">
        <v>20</v>
      </c>
    </row>
    <row r="595" spans="1:13" x14ac:dyDescent="0.45">
      <c r="A595" s="1">
        <v>19812</v>
      </c>
      <c r="B595" s="1" t="s">
        <v>25</v>
      </c>
      <c r="C595" s="1" t="s">
        <v>14</v>
      </c>
      <c r="D595" s="2">
        <v>70000</v>
      </c>
      <c r="E595" s="1">
        <v>2</v>
      </c>
      <c r="F595" s="1" t="s">
        <v>21</v>
      </c>
      <c r="G595" s="1" t="s">
        <v>23</v>
      </c>
      <c r="H595" s="1" t="s">
        <v>17</v>
      </c>
      <c r="I595" s="1">
        <v>0</v>
      </c>
      <c r="J595" s="1" t="s">
        <v>26</v>
      </c>
      <c r="K595" s="1" t="s">
        <v>44</v>
      </c>
      <c r="L595" s="1">
        <v>49</v>
      </c>
      <c r="M595" s="1" t="s">
        <v>17</v>
      </c>
    </row>
    <row r="596" spans="1:13" x14ac:dyDescent="0.45">
      <c r="A596" s="1">
        <v>27660</v>
      </c>
      <c r="B596" s="1" t="s">
        <v>13</v>
      </c>
      <c r="C596" s="1" t="s">
        <v>13</v>
      </c>
      <c r="D596" s="2">
        <v>80000</v>
      </c>
      <c r="E596" s="1">
        <v>4</v>
      </c>
      <c r="F596" s="1" t="s">
        <v>37</v>
      </c>
      <c r="G596" s="1" t="s">
        <v>31</v>
      </c>
      <c r="H596" s="1" t="s">
        <v>17</v>
      </c>
      <c r="I596" s="1">
        <v>2</v>
      </c>
      <c r="J596" s="1" t="s">
        <v>26</v>
      </c>
      <c r="K596" s="1" t="s">
        <v>44</v>
      </c>
      <c r="L596" s="1">
        <v>70</v>
      </c>
      <c r="M596" s="1" t="s">
        <v>20</v>
      </c>
    </row>
    <row r="597" spans="1:13" x14ac:dyDescent="0.45">
      <c r="A597" s="1">
        <v>18058</v>
      </c>
      <c r="B597" s="1" t="s">
        <v>25</v>
      </c>
      <c r="C597" s="1" t="s">
        <v>14</v>
      </c>
      <c r="D597" s="2">
        <v>20000</v>
      </c>
      <c r="E597" s="1">
        <v>3</v>
      </c>
      <c r="F597" s="1" t="s">
        <v>30</v>
      </c>
      <c r="G597" s="1" t="s">
        <v>16</v>
      </c>
      <c r="H597" s="1" t="s">
        <v>17</v>
      </c>
      <c r="I597" s="1">
        <v>2</v>
      </c>
      <c r="J597" s="1" t="s">
        <v>24</v>
      </c>
      <c r="K597" s="1" t="s">
        <v>44</v>
      </c>
      <c r="L597" s="1">
        <v>78</v>
      </c>
      <c r="M597" s="1" t="s">
        <v>20</v>
      </c>
    </row>
    <row r="598" spans="1:13" x14ac:dyDescent="0.45">
      <c r="A598" s="1">
        <v>20343</v>
      </c>
      <c r="B598" s="1" t="s">
        <v>13</v>
      </c>
      <c r="C598" s="1" t="s">
        <v>14</v>
      </c>
      <c r="D598" s="2">
        <v>90000</v>
      </c>
      <c r="E598" s="1">
        <v>4</v>
      </c>
      <c r="F598" s="1" t="s">
        <v>21</v>
      </c>
      <c r="G598" s="1" t="s">
        <v>23</v>
      </c>
      <c r="H598" s="1" t="s">
        <v>17</v>
      </c>
      <c r="I598" s="1">
        <v>1</v>
      </c>
      <c r="J598" s="1" t="s">
        <v>29</v>
      </c>
      <c r="K598" s="1" t="s">
        <v>46</v>
      </c>
      <c r="L598" s="1"/>
      <c r="M598" s="1" t="s">
        <v>20</v>
      </c>
    </row>
    <row r="599" spans="1:13" x14ac:dyDescent="0.45">
      <c r="A599" s="1">
        <v>28997</v>
      </c>
      <c r="B599" s="1" t="s">
        <v>25</v>
      </c>
      <c r="C599" s="1" t="s">
        <v>13</v>
      </c>
      <c r="D599" s="2">
        <v>40000</v>
      </c>
      <c r="E599" s="1">
        <v>2</v>
      </c>
      <c r="F599" s="1" t="s">
        <v>30</v>
      </c>
      <c r="G599" s="1" t="s">
        <v>23</v>
      </c>
      <c r="H599" s="1" t="s">
        <v>20</v>
      </c>
      <c r="I599" s="1">
        <v>1</v>
      </c>
      <c r="J599" s="1" t="s">
        <v>24</v>
      </c>
      <c r="K599" s="1" t="s">
        <v>44</v>
      </c>
      <c r="L599" s="1">
        <v>58</v>
      </c>
      <c r="M599" s="1" t="s">
        <v>17</v>
      </c>
    </row>
    <row r="600" spans="1:13" x14ac:dyDescent="0.45">
      <c r="A600" s="1">
        <v>24398</v>
      </c>
      <c r="B600" s="1" t="s">
        <v>13</v>
      </c>
      <c r="C600" s="1" t="s">
        <v>13</v>
      </c>
      <c r="D600" s="2">
        <v>130000</v>
      </c>
      <c r="E600" s="1">
        <v>1</v>
      </c>
      <c r="F600" s="1" t="s">
        <v>37</v>
      </c>
      <c r="G600" s="1" t="s">
        <v>31</v>
      </c>
      <c r="H600" s="1" t="s">
        <v>17</v>
      </c>
      <c r="I600" s="1">
        <v>4</v>
      </c>
      <c r="J600" s="1" t="s">
        <v>18</v>
      </c>
      <c r="K600" s="1" t="s">
        <v>44</v>
      </c>
      <c r="L600" s="1">
        <v>41</v>
      </c>
      <c r="M600" s="1" t="s">
        <v>20</v>
      </c>
    </row>
    <row r="601" spans="1:13" x14ac:dyDescent="0.45">
      <c r="A601" s="1">
        <v>19002</v>
      </c>
      <c r="B601" s="1" t="s">
        <v>13</v>
      </c>
      <c r="C601" s="1" t="s">
        <v>14</v>
      </c>
      <c r="D601" s="2">
        <v>60000</v>
      </c>
      <c r="E601" s="1">
        <v>2</v>
      </c>
      <c r="F601" s="1" t="s">
        <v>21</v>
      </c>
      <c r="G601" s="1" t="s">
        <v>23</v>
      </c>
      <c r="H601" s="1" t="s">
        <v>17</v>
      </c>
      <c r="I601" s="1">
        <v>1</v>
      </c>
      <c r="J601" s="1" t="s">
        <v>24</v>
      </c>
      <c r="K601" s="1" t="s">
        <v>44</v>
      </c>
      <c r="L601" s="1">
        <v>57</v>
      </c>
      <c r="M601" s="1" t="s">
        <v>17</v>
      </c>
    </row>
    <row r="602" spans="1:13" x14ac:dyDescent="0.45">
      <c r="A602" s="1">
        <v>28609</v>
      </c>
      <c r="B602" s="1" t="s">
        <v>13</v>
      </c>
      <c r="C602" s="1" t="s">
        <v>13</v>
      </c>
      <c r="D602" s="2">
        <v>30000</v>
      </c>
      <c r="E602" s="1">
        <v>2</v>
      </c>
      <c r="F602" s="1" t="s">
        <v>30</v>
      </c>
      <c r="G602" s="1" t="s">
        <v>16</v>
      </c>
      <c r="H602" s="1" t="s">
        <v>20</v>
      </c>
      <c r="I602" s="1">
        <v>2</v>
      </c>
      <c r="J602" s="1" t="s">
        <v>18</v>
      </c>
      <c r="K602" s="1" t="s">
        <v>44</v>
      </c>
      <c r="L602" s="1">
        <v>49</v>
      </c>
      <c r="M602" s="1" t="s">
        <v>20</v>
      </c>
    </row>
    <row r="603" spans="1:13" x14ac:dyDescent="0.45">
      <c r="A603" s="1">
        <v>29231</v>
      </c>
      <c r="B603" s="1" t="s">
        <v>25</v>
      </c>
      <c r="C603" s="1" t="s">
        <v>13</v>
      </c>
      <c r="D603" s="2">
        <v>80000</v>
      </c>
      <c r="E603" s="1">
        <v>4</v>
      </c>
      <c r="F603" s="1" t="s">
        <v>21</v>
      </c>
      <c r="G603" s="1" t="s">
        <v>23</v>
      </c>
      <c r="H603" s="1" t="s">
        <v>20</v>
      </c>
      <c r="I603" s="1">
        <v>2</v>
      </c>
      <c r="J603" s="1" t="s">
        <v>18</v>
      </c>
      <c r="K603" s="1" t="s">
        <v>44</v>
      </c>
      <c r="L603" s="1">
        <v>43</v>
      </c>
      <c r="M603" s="1" t="s">
        <v>20</v>
      </c>
    </row>
    <row r="604" spans="1:13" x14ac:dyDescent="0.45">
      <c r="A604" s="1">
        <v>18858</v>
      </c>
      <c r="B604" s="1" t="s">
        <v>25</v>
      </c>
      <c r="C604" s="1" t="s">
        <v>13</v>
      </c>
      <c r="D604" s="2">
        <v>60000</v>
      </c>
      <c r="E604" s="1">
        <v>2</v>
      </c>
      <c r="F604" s="1" t="s">
        <v>32</v>
      </c>
      <c r="G604" s="1" t="s">
        <v>16</v>
      </c>
      <c r="H604" s="1" t="s">
        <v>17</v>
      </c>
      <c r="I604" s="1">
        <v>2</v>
      </c>
      <c r="J604" s="1" t="s">
        <v>26</v>
      </c>
      <c r="K604" s="1" t="s">
        <v>44</v>
      </c>
      <c r="L604" s="1">
        <v>52</v>
      </c>
      <c r="M604" s="1" t="s">
        <v>17</v>
      </c>
    </row>
    <row r="605" spans="1:13" x14ac:dyDescent="0.45">
      <c r="A605" s="1">
        <v>20000</v>
      </c>
      <c r="B605" s="1" t="s">
        <v>13</v>
      </c>
      <c r="C605" s="1" t="s">
        <v>13</v>
      </c>
      <c r="D605" s="2">
        <v>60000</v>
      </c>
      <c r="E605" s="1">
        <v>1</v>
      </c>
      <c r="F605" s="1" t="s">
        <v>37</v>
      </c>
      <c r="G605" s="1" t="s">
        <v>23</v>
      </c>
      <c r="H605" s="1" t="s">
        <v>17</v>
      </c>
      <c r="I605" s="1">
        <v>0</v>
      </c>
      <c r="J605" s="1" t="s">
        <v>18</v>
      </c>
      <c r="K605" s="1" t="s">
        <v>44</v>
      </c>
      <c r="L605" s="1">
        <v>35</v>
      </c>
      <c r="M605" s="1" t="s">
        <v>17</v>
      </c>
    </row>
    <row r="606" spans="1:13" x14ac:dyDescent="0.45">
      <c r="A606" s="1">
        <v>25261</v>
      </c>
      <c r="B606" s="1" t="s">
        <v>13</v>
      </c>
      <c r="C606" s="1" t="s">
        <v>13</v>
      </c>
      <c r="D606" s="2">
        <v>40000</v>
      </c>
      <c r="E606" s="1">
        <v>0</v>
      </c>
      <c r="F606" s="1" t="s">
        <v>30</v>
      </c>
      <c r="G606" s="1" t="s">
        <v>16</v>
      </c>
      <c r="H606" s="1" t="s">
        <v>17</v>
      </c>
      <c r="I606" s="1">
        <v>2</v>
      </c>
      <c r="J606" s="1" t="s">
        <v>26</v>
      </c>
      <c r="K606" s="1" t="s">
        <v>44</v>
      </c>
      <c r="L606" s="1">
        <v>27</v>
      </c>
      <c r="M606" s="1" t="s">
        <v>20</v>
      </c>
    </row>
    <row r="607" spans="1:13" x14ac:dyDescent="0.45">
      <c r="A607" s="1">
        <v>17458</v>
      </c>
      <c r="B607" s="1" t="s">
        <v>25</v>
      </c>
      <c r="C607" s="1" t="s">
        <v>13</v>
      </c>
      <c r="D607" s="2">
        <v>70000</v>
      </c>
      <c r="E607" s="1">
        <v>3</v>
      </c>
      <c r="F607" s="1" t="s">
        <v>30</v>
      </c>
      <c r="G607" s="1" t="s">
        <v>23</v>
      </c>
      <c r="H607" s="1" t="s">
        <v>17</v>
      </c>
      <c r="I607" s="1">
        <v>0</v>
      </c>
      <c r="J607" s="1" t="s">
        <v>26</v>
      </c>
      <c r="K607" s="1" t="s">
        <v>44</v>
      </c>
      <c r="L607" s="1">
        <v>52</v>
      </c>
      <c r="M607" s="1" t="s">
        <v>17</v>
      </c>
    </row>
    <row r="608" spans="1:13" x14ac:dyDescent="0.45">
      <c r="A608" s="1">
        <v>11644</v>
      </c>
      <c r="B608" s="1" t="s">
        <v>25</v>
      </c>
      <c r="C608" s="1" t="s">
        <v>13</v>
      </c>
      <c r="D608" s="2">
        <v>40000</v>
      </c>
      <c r="E608" s="1">
        <v>2</v>
      </c>
      <c r="F608" s="1" t="s">
        <v>15</v>
      </c>
      <c r="G608" s="1" t="s">
        <v>16</v>
      </c>
      <c r="H608" s="1" t="s">
        <v>17</v>
      </c>
      <c r="I608" s="1">
        <v>0</v>
      </c>
      <c r="J608" s="1" t="s">
        <v>24</v>
      </c>
      <c r="K608" s="1" t="s">
        <v>44</v>
      </c>
      <c r="L608" s="1">
        <v>36</v>
      </c>
      <c r="M608" s="1" t="s">
        <v>20</v>
      </c>
    </row>
    <row r="609" spans="1:13" x14ac:dyDescent="0.45">
      <c r="A609" s="1">
        <v>16145</v>
      </c>
      <c r="B609" s="1" t="s">
        <v>25</v>
      </c>
      <c r="C609" s="1" t="s">
        <v>14</v>
      </c>
      <c r="D609" s="2">
        <v>70000</v>
      </c>
      <c r="E609" s="1">
        <v>5</v>
      </c>
      <c r="F609" s="1" t="s">
        <v>37</v>
      </c>
      <c r="G609" s="1" t="s">
        <v>23</v>
      </c>
      <c r="H609" s="1" t="s">
        <v>17</v>
      </c>
      <c r="I609" s="1">
        <v>3</v>
      </c>
      <c r="J609" s="1" t="s">
        <v>34</v>
      </c>
      <c r="K609" s="1" t="s">
        <v>44</v>
      </c>
      <c r="L609" s="1">
        <v>46</v>
      </c>
      <c r="M609" s="1" t="s">
        <v>17</v>
      </c>
    </row>
    <row r="610" spans="1:13" x14ac:dyDescent="0.45">
      <c r="A610" s="1">
        <v>16890</v>
      </c>
      <c r="B610" s="1" t="s">
        <v>13</v>
      </c>
      <c r="C610" s="1" t="s">
        <v>13</v>
      </c>
      <c r="D610" s="2">
        <v>60000</v>
      </c>
      <c r="E610" s="1">
        <v>3</v>
      </c>
      <c r="F610" s="1" t="s">
        <v>32</v>
      </c>
      <c r="G610" s="1" t="s">
        <v>16</v>
      </c>
      <c r="H610" s="1" t="s">
        <v>17</v>
      </c>
      <c r="I610" s="1">
        <v>2</v>
      </c>
      <c r="J610" s="1" t="s">
        <v>26</v>
      </c>
      <c r="K610" s="1" t="s">
        <v>44</v>
      </c>
      <c r="L610" s="1">
        <v>52</v>
      </c>
      <c r="M610" s="1" t="s">
        <v>17</v>
      </c>
    </row>
    <row r="611" spans="1:13" x14ac:dyDescent="0.45">
      <c r="A611" s="1">
        <v>25983</v>
      </c>
      <c r="B611" s="1" t="s">
        <v>13</v>
      </c>
      <c r="C611" s="1" t="s">
        <v>13</v>
      </c>
      <c r="D611" s="2">
        <v>70000</v>
      </c>
      <c r="E611" s="1">
        <v>0</v>
      </c>
      <c r="F611" s="1" t="s">
        <v>15</v>
      </c>
      <c r="G611" s="1" t="s">
        <v>23</v>
      </c>
      <c r="H611" s="1" t="s">
        <v>20</v>
      </c>
      <c r="I611" s="1">
        <v>1</v>
      </c>
      <c r="J611" s="1" t="s">
        <v>18</v>
      </c>
      <c r="K611" s="1" t="s">
        <v>46</v>
      </c>
      <c r="L611" s="1">
        <v>43</v>
      </c>
      <c r="M611" s="1" t="s">
        <v>20</v>
      </c>
    </row>
    <row r="612" spans="1:13" x14ac:dyDescent="0.45">
      <c r="A612" s="1">
        <v>14633</v>
      </c>
      <c r="B612" s="1" t="s">
        <v>13</v>
      </c>
      <c r="C612" s="1" t="s">
        <v>13</v>
      </c>
      <c r="D612" s="2">
        <v>60000</v>
      </c>
      <c r="E612" s="1">
        <v>1</v>
      </c>
      <c r="F612" s="1" t="s">
        <v>21</v>
      </c>
      <c r="G612" s="1" t="s">
        <v>16</v>
      </c>
      <c r="H612" s="1" t="s">
        <v>17</v>
      </c>
      <c r="I612" s="1">
        <v>1</v>
      </c>
      <c r="J612" s="1" t="s">
        <v>24</v>
      </c>
      <c r="K612" s="1" t="s">
        <v>44</v>
      </c>
      <c r="L612" s="1">
        <v>44</v>
      </c>
      <c r="M612" s="1" t="s">
        <v>20</v>
      </c>
    </row>
    <row r="613" spans="1:13" x14ac:dyDescent="0.45">
      <c r="A613" s="1">
        <v>22994</v>
      </c>
      <c r="B613" s="1" t="s">
        <v>13</v>
      </c>
      <c r="C613" s="1" t="s">
        <v>14</v>
      </c>
      <c r="D613" s="2">
        <v>80000</v>
      </c>
      <c r="E613" s="1">
        <v>0</v>
      </c>
      <c r="F613" s="1" t="s">
        <v>15</v>
      </c>
      <c r="G613" s="1" t="s">
        <v>31</v>
      </c>
      <c r="H613" s="1" t="s">
        <v>17</v>
      </c>
      <c r="I613" s="1">
        <v>1</v>
      </c>
      <c r="J613" s="1" t="s">
        <v>29</v>
      </c>
      <c r="K613" s="1" t="s">
        <v>44</v>
      </c>
      <c r="L613" s="1">
        <v>34</v>
      </c>
      <c r="M613" s="1" t="s">
        <v>17</v>
      </c>
    </row>
    <row r="614" spans="1:13" x14ac:dyDescent="0.45">
      <c r="A614" s="1">
        <v>22983</v>
      </c>
      <c r="B614" s="1" t="s">
        <v>25</v>
      </c>
      <c r="C614" s="1" t="s">
        <v>14</v>
      </c>
      <c r="D614" s="2">
        <v>30000</v>
      </c>
      <c r="E614" s="1">
        <v>0</v>
      </c>
      <c r="F614" s="1" t="s">
        <v>32</v>
      </c>
      <c r="G614" s="1" t="s">
        <v>22</v>
      </c>
      <c r="H614" s="1" t="s">
        <v>17</v>
      </c>
      <c r="I614" s="1">
        <v>2</v>
      </c>
      <c r="J614" s="1" t="s">
        <v>26</v>
      </c>
      <c r="K614" s="1" t="s">
        <v>44</v>
      </c>
      <c r="L614" s="1">
        <v>27</v>
      </c>
      <c r="M614" s="1" t="s">
        <v>20</v>
      </c>
    </row>
    <row r="615" spans="1:13" x14ac:dyDescent="0.45">
      <c r="A615" s="1">
        <v>25184</v>
      </c>
      <c r="B615" s="1" t="s">
        <v>25</v>
      </c>
      <c r="C615" s="1" t="s">
        <v>13</v>
      </c>
      <c r="D615" s="2">
        <v>110000</v>
      </c>
      <c r="E615" s="1">
        <v>1</v>
      </c>
      <c r="F615" s="1" t="s">
        <v>21</v>
      </c>
      <c r="G615" s="1" t="s">
        <v>23</v>
      </c>
      <c r="H615" s="1" t="s">
        <v>17</v>
      </c>
      <c r="I615" s="1">
        <v>4</v>
      </c>
      <c r="J615" s="1" t="s">
        <v>26</v>
      </c>
      <c r="K615" s="1" t="s">
        <v>44</v>
      </c>
      <c r="L615" s="1">
        <v>45</v>
      </c>
      <c r="M615" s="1" t="s">
        <v>17</v>
      </c>
    </row>
    <row r="616" spans="1:13" x14ac:dyDescent="0.45">
      <c r="A616" s="1">
        <v>14469</v>
      </c>
      <c r="B616" s="1" t="s">
        <v>13</v>
      </c>
      <c r="C616" s="1" t="s">
        <v>14</v>
      </c>
      <c r="D616" s="2">
        <v>100000</v>
      </c>
      <c r="E616" s="1">
        <v>3</v>
      </c>
      <c r="F616" s="1" t="s">
        <v>21</v>
      </c>
      <c r="G616" s="1" t="s">
        <v>23</v>
      </c>
      <c r="H616" s="1" t="s">
        <v>17</v>
      </c>
      <c r="I616" s="1">
        <v>4</v>
      </c>
      <c r="J616" s="1" t="s">
        <v>29</v>
      </c>
      <c r="K616" s="1" t="s">
        <v>44</v>
      </c>
      <c r="L616" s="1">
        <v>45</v>
      </c>
      <c r="M616" s="1" t="s">
        <v>20</v>
      </c>
    </row>
    <row r="617" spans="1:13" x14ac:dyDescent="0.45">
      <c r="A617" s="1">
        <v>11538</v>
      </c>
      <c r="B617" s="1" t="s">
        <v>25</v>
      </c>
      <c r="C617" s="1" t="s">
        <v>14</v>
      </c>
      <c r="D617" s="2">
        <v>60000</v>
      </c>
      <c r="E617" s="1">
        <v>4</v>
      </c>
      <c r="F617" s="1" t="s">
        <v>37</v>
      </c>
      <c r="G617" s="1" t="s">
        <v>16</v>
      </c>
      <c r="H617" s="1" t="s">
        <v>20</v>
      </c>
      <c r="I617" s="1">
        <v>0</v>
      </c>
      <c r="J617" s="1" t="s">
        <v>18</v>
      </c>
      <c r="K617" s="1" t="s">
        <v>44</v>
      </c>
      <c r="L617" s="1">
        <v>47</v>
      </c>
      <c r="M617" s="1" t="s">
        <v>17</v>
      </c>
    </row>
    <row r="618" spans="1:13" x14ac:dyDescent="0.45">
      <c r="A618" s="1">
        <v>16245</v>
      </c>
      <c r="B618" s="1" t="s">
        <v>25</v>
      </c>
      <c r="C618" s="1" t="s">
        <v>14</v>
      </c>
      <c r="D618" s="2">
        <v>80000</v>
      </c>
      <c r="E618" s="1">
        <v>4</v>
      </c>
      <c r="F618" s="1" t="s">
        <v>37</v>
      </c>
      <c r="G618" s="1" t="s">
        <v>16</v>
      </c>
      <c r="H618" s="1" t="s">
        <v>17</v>
      </c>
      <c r="I618" s="1">
        <v>0</v>
      </c>
      <c r="J618" s="1" t="s">
        <v>29</v>
      </c>
      <c r="K618" s="1" t="s">
        <v>44</v>
      </c>
      <c r="L618" s="1">
        <v>47</v>
      </c>
      <c r="M618" s="1" t="s">
        <v>20</v>
      </c>
    </row>
    <row r="619" spans="1:13" x14ac:dyDescent="0.45">
      <c r="A619" s="1">
        <v>17858</v>
      </c>
      <c r="B619" s="1" t="s">
        <v>13</v>
      </c>
      <c r="C619" s="1" t="s">
        <v>13</v>
      </c>
      <c r="D619" s="2">
        <v>40000</v>
      </c>
      <c r="E619" s="1">
        <v>4</v>
      </c>
      <c r="F619" s="1" t="s">
        <v>30</v>
      </c>
      <c r="G619" s="1" t="s">
        <v>16</v>
      </c>
      <c r="H619" s="1" t="s">
        <v>17</v>
      </c>
      <c r="I619" s="1">
        <v>2</v>
      </c>
      <c r="J619" s="1" t="s">
        <v>24</v>
      </c>
      <c r="K619" s="1" t="s">
        <v>44</v>
      </c>
      <c r="L619" s="1">
        <v>44</v>
      </c>
      <c r="M619" s="1" t="s">
        <v>17</v>
      </c>
    </row>
    <row r="620" spans="1:13" x14ac:dyDescent="0.45">
      <c r="A620" s="1">
        <v>25347</v>
      </c>
      <c r="B620" s="1" t="s">
        <v>25</v>
      </c>
      <c r="C620" s="1" t="s">
        <v>14</v>
      </c>
      <c r="D620" s="2">
        <v>20000</v>
      </c>
      <c r="E620" s="1">
        <v>3</v>
      </c>
      <c r="F620" s="1" t="s">
        <v>32</v>
      </c>
      <c r="G620" s="1" t="s">
        <v>22</v>
      </c>
      <c r="H620" s="1" t="s">
        <v>20</v>
      </c>
      <c r="I620" s="1">
        <v>2</v>
      </c>
      <c r="J620" s="1" t="s">
        <v>18</v>
      </c>
      <c r="K620" s="1" t="s">
        <v>44</v>
      </c>
      <c r="L620" s="1">
        <v>49</v>
      </c>
      <c r="M620" s="1" t="s">
        <v>20</v>
      </c>
    </row>
    <row r="621" spans="1:13" x14ac:dyDescent="0.45">
      <c r="A621" s="1">
        <v>15814</v>
      </c>
      <c r="B621" s="1" t="s">
        <v>25</v>
      </c>
      <c r="C621" s="1" t="s">
        <v>14</v>
      </c>
      <c r="D621" s="2">
        <v>40000</v>
      </c>
      <c r="E621" s="1">
        <v>0</v>
      </c>
      <c r="F621" s="1" t="s">
        <v>30</v>
      </c>
      <c r="G621" s="1" t="s">
        <v>16</v>
      </c>
      <c r="H621" s="1" t="s">
        <v>17</v>
      </c>
      <c r="I621" s="1">
        <v>1</v>
      </c>
      <c r="J621" s="1" t="s">
        <v>26</v>
      </c>
      <c r="K621" s="1" t="s">
        <v>44</v>
      </c>
      <c r="L621" s="1">
        <v>30</v>
      </c>
      <c r="M621" s="1" t="s">
        <v>20</v>
      </c>
    </row>
    <row r="622" spans="1:13" x14ac:dyDescent="0.45">
      <c r="A622" s="1">
        <v>11259</v>
      </c>
      <c r="B622" s="1" t="s">
        <v>13</v>
      </c>
      <c r="C622" s="1" t="s">
        <v>14</v>
      </c>
      <c r="D622" s="2">
        <v>100000</v>
      </c>
      <c r="E622" s="1">
        <v>4</v>
      </c>
      <c r="F622" s="1" t="s">
        <v>21</v>
      </c>
      <c r="G622" s="1" t="s">
        <v>23</v>
      </c>
      <c r="H622" s="1" t="s">
        <v>17</v>
      </c>
      <c r="I622" s="1">
        <v>4</v>
      </c>
      <c r="J622" s="1" t="s">
        <v>24</v>
      </c>
      <c r="K622" s="1" t="s">
        <v>44</v>
      </c>
      <c r="L622" s="1">
        <v>41</v>
      </c>
      <c r="M622" s="1" t="s">
        <v>17</v>
      </c>
    </row>
    <row r="623" spans="1:13" x14ac:dyDescent="0.45">
      <c r="A623" s="1">
        <v>11200</v>
      </c>
      <c r="B623" s="1" t="s">
        <v>13</v>
      </c>
      <c r="C623" s="1" t="s">
        <v>13</v>
      </c>
      <c r="D623" s="2">
        <v>70000</v>
      </c>
      <c r="E623" s="1">
        <v>4</v>
      </c>
      <c r="F623" s="1" t="s">
        <v>15</v>
      </c>
      <c r="G623" s="1" t="s">
        <v>31</v>
      </c>
      <c r="H623" s="1" t="s">
        <v>17</v>
      </c>
      <c r="I623" s="1">
        <v>1</v>
      </c>
      <c r="J623" s="1" t="s">
        <v>29</v>
      </c>
      <c r="K623" s="1" t="s">
        <v>44</v>
      </c>
      <c r="L623" s="1">
        <v>58</v>
      </c>
      <c r="M623" s="1" t="s">
        <v>20</v>
      </c>
    </row>
    <row r="624" spans="1:13" x14ac:dyDescent="0.45">
      <c r="A624" s="1">
        <v>25101</v>
      </c>
      <c r="B624" s="1" t="s">
        <v>13</v>
      </c>
      <c r="C624" s="1" t="s">
        <v>13</v>
      </c>
      <c r="D624" s="2">
        <v>60000</v>
      </c>
      <c r="E624" s="1">
        <v>5</v>
      </c>
      <c r="F624" s="1" t="s">
        <v>15</v>
      </c>
      <c r="G624" s="1" t="s">
        <v>23</v>
      </c>
      <c r="H624" s="1" t="s">
        <v>17</v>
      </c>
      <c r="I624" s="1">
        <v>1</v>
      </c>
      <c r="J624" s="1" t="s">
        <v>24</v>
      </c>
      <c r="K624" s="1" t="s">
        <v>46</v>
      </c>
      <c r="L624" s="1"/>
      <c r="M624" s="1" t="s">
        <v>20</v>
      </c>
    </row>
    <row r="625" spans="1:13" x14ac:dyDescent="0.45">
      <c r="A625" s="1">
        <v>21801</v>
      </c>
      <c r="B625" s="1" t="s">
        <v>13</v>
      </c>
      <c r="C625" s="1" t="s">
        <v>14</v>
      </c>
      <c r="D625" s="2">
        <v>70000</v>
      </c>
      <c r="E625" s="1">
        <v>4</v>
      </c>
      <c r="F625" s="1" t="s">
        <v>21</v>
      </c>
      <c r="G625" s="1" t="s">
        <v>23</v>
      </c>
      <c r="H625" s="1" t="s">
        <v>17</v>
      </c>
      <c r="I625" s="1">
        <v>1</v>
      </c>
      <c r="J625" s="1" t="s">
        <v>29</v>
      </c>
      <c r="K625" s="1" t="s">
        <v>44</v>
      </c>
      <c r="L625" s="1">
        <v>55</v>
      </c>
      <c r="M625" s="1" t="s">
        <v>20</v>
      </c>
    </row>
    <row r="626" spans="1:13" x14ac:dyDescent="0.45">
      <c r="A626" s="1">
        <v>25943</v>
      </c>
      <c r="B626" s="1" t="s">
        <v>25</v>
      </c>
      <c r="C626" s="1" t="s">
        <v>14</v>
      </c>
      <c r="D626" s="2">
        <v>70000</v>
      </c>
      <c r="E626" s="1">
        <v>0</v>
      </c>
      <c r="F626" s="1" t="s">
        <v>21</v>
      </c>
      <c r="G626" s="1" t="s">
        <v>16</v>
      </c>
      <c r="H626" s="1" t="s">
        <v>20</v>
      </c>
      <c r="I626" s="1">
        <v>2</v>
      </c>
      <c r="J626" s="1" t="s">
        <v>18</v>
      </c>
      <c r="K626" s="1" t="s">
        <v>44</v>
      </c>
      <c r="L626" s="1">
        <v>27</v>
      </c>
      <c r="M626" s="1" t="s">
        <v>17</v>
      </c>
    </row>
    <row r="627" spans="1:13" x14ac:dyDescent="0.45">
      <c r="A627" s="1">
        <v>22127</v>
      </c>
      <c r="B627" s="1" t="s">
        <v>13</v>
      </c>
      <c r="C627" s="1" t="s">
        <v>13</v>
      </c>
      <c r="D627" s="2">
        <v>60000</v>
      </c>
      <c r="E627" s="1">
        <v>3</v>
      </c>
      <c r="F627" s="1" t="s">
        <v>37</v>
      </c>
      <c r="G627" s="1" t="s">
        <v>31</v>
      </c>
      <c r="H627" s="1" t="s">
        <v>17</v>
      </c>
      <c r="I627" s="1">
        <v>2</v>
      </c>
      <c r="J627" s="1" t="s">
        <v>29</v>
      </c>
      <c r="K627" s="1" t="s">
        <v>44</v>
      </c>
      <c r="L627" s="1">
        <v>67</v>
      </c>
      <c r="M627" s="1" t="s">
        <v>20</v>
      </c>
    </row>
    <row r="628" spans="1:13" x14ac:dyDescent="0.45">
      <c r="A628" s="1">
        <v>20414</v>
      </c>
      <c r="B628" s="1" t="s">
        <v>13</v>
      </c>
      <c r="C628" s="1" t="s">
        <v>14</v>
      </c>
      <c r="D628" s="2">
        <v>60000</v>
      </c>
      <c r="E628" s="1">
        <v>0</v>
      </c>
      <c r="F628" s="1" t="s">
        <v>21</v>
      </c>
      <c r="G628" s="1" t="s">
        <v>16</v>
      </c>
      <c r="H628" s="1" t="s">
        <v>17</v>
      </c>
      <c r="I628" s="1">
        <v>2</v>
      </c>
      <c r="J628" s="1" t="s">
        <v>26</v>
      </c>
      <c r="K628" s="1" t="s">
        <v>44</v>
      </c>
      <c r="L628" s="1">
        <v>29</v>
      </c>
      <c r="M628" s="1" t="s">
        <v>20</v>
      </c>
    </row>
    <row r="629" spans="1:13" x14ac:dyDescent="0.45">
      <c r="A629" s="1">
        <v>23672</v>
      </c>
      <c r="B629" s="1" t="s">
        <v>13</v>
      </c>
      <c r="C629" s="1" t="s">
        <v>14</v>
      </c>
      <c r="D629" s="2">
        <v>60000</v>
      </c>
      <c r="E629" s="1">
        <v>3</v>
      </c>
      <c r="F629" s="1" t="s">
        <v>37</v>
      </c>
      <c r="G629" s="1" t="s">
        <v>31</v>
      </c>
      <c r="H629" s="1" t="s">
        <v>17</v>
      </c>
      <c r="I629" s="1">
        <v>2</v>
      </c>
      <c r="J629" s="1" t="s">
        <v>29</v>
      </c>
      <c r="K629" s="1" t="s">
        <v>44</v>
      </c>
      <c r="L629" s="1">
        <v>67</v>
      </c>
      <c r="M629" s="1" t="s">
        <v>20</v>
      </c>
    </row>
    <row r="630" spans="1:13" x14ac:dyDescent="0.45">
      <c r="A630" s="1">
        <v>29255</v>
      </c>
      <c r="B630" s="1" t="s">
        <v>25</v>
      </c>
      <c r="C630" s="1" t="s">
        <v>13</v>
      </c>
      <c r="D630" s="2">
        <v>80000</v>
      </c>
      <c r="E630" s="1">
        <v>3</v>
      </c>
      <c r="F630" s="1" t="s">
        <v>21</v>
      </c>
      <c r="G630" s="1" t="s">
        <v>23</v>
      </c>
      <c r="H630" s="1" t="s">
        <v>20</v>
      </c>
      <c r="I630" s="1">
        <v>1</v>
      </c>
      <c r="J630" s="1" t="s">
        <v>29</v>
      </c>
      <c r="K630" s="1" t="s">
        <v>44</v>
      </c>
      <c r="L630" s="1">
        <v>51</v>
      </c>
      <c r="M630" s="1" t="s">
        <v>17</v>
      </c>
    </row>
    <row r="631" spans="1:13" x14ac:dyDescent="0.45">
      <c r="A631" s="1">
        <v>28815</v>
      </c>
      <c r="B631" s="1" t="s">
        <v>13</v>
      </c>
      <c r="C631" s="1" t="s">
        <v>14</v>
      </c>
      <c r="D631" s="2">
        <v>50000</v>
      </c>
      <c r="E631" s="1">
        <v>1</v>
      </c>
      <c r="F631" s="1" t="s">
        <v>37</v>
      </c>
      <c r="G631" s="1" t="s">
        <v>16</v>
      </c>
      <c r="H631" s="1" t="s">
        <v>17</v>
      </c>
      <c r="I631" s="1">
        <v>0</v>
      </c>
      <c r="J631" s="1" t="s">
        <v>18</v>
      </c>
      <c r="K631" s="1" t="s">
        <v>44</v>
      </c>
      <c r="L631" s="1">
        <v>35</v>
      </c>
      <c r="M631" s="1" t="s">
        <v>20</v>
      </c>
    </row>
    <row r="632" spans="1:13" x14ac:dyDescent="0.45">
      <c r="A632" s="1">
        <v>27753</v>
      </c>
      <c r="B632" s="1" t="s">
        <v>13</v>
      </c>
      <c r="C632" s="1" t="s">
        <v>13</v>
      </c>
      <c r="D632" s="2">
        <v>40000</v>
      </c>
      <c r="E632" s="1">
        <v>0</v>
      </c>
      <c r="F632" s="1" t="s">
        <v>30</v>
      </c>
      <c r="G632" s="1" t="s">
        <v>16</v>
      </c>
      <c r="H632" s="1" t="s">
        <v>20</v>
      </c>
      <c r="I632" s="1">
        <v>2</v>
      </c>
      <c r="J632" s="1" t="s">
        <v>29</v>
      </c>
      <c r="K632" s="1" t="s">
        <v>44</v>
      </c>
      <c r="L632" s="1">
        <v>30</v>
      </c>
      <c r="M632" s="1" t="s">
        <v>20</v>
      </c>
    </row>
    <row r="633" spans="1:13" x14ac:dyDescent="0.45">
      <c r="A633" s="1">
        <v>27643</v>
      </c>
      <c r="B633" s="1" t="s">
        <v>25</v>
      </c>
      <c r="C633" s="1" t="s">
        <v>13</v>
      </c>
      <c r="D633" s="2">
        <v>70000</v>
      </c>
      <c r="E633" s="1">
        <v>5</v>
      </c>
      <c r="F633" s="1" t="s">
        <v>21</v>
      </c>
      <c r="G633" s="1" t="s">
        <v>23</v>
      </c>
      <c r="H633" s="1" t="s">
        <v>17</v>
      </c>
      <c r="I633" s="1">
        <v>3</v>
      </c>
      <c r="J633" s="1" t="s">
        <v>24</v>
      </c>
      <c r="K633" s="1" t="s">
        <v>44</v>
      </c>
      <c r="L633" s="1">
        <v>44</v>
      </c>
      <c r="M633" s="1" t="s">
        <v>20</v>
      </c>
    </row>
    <row r="634" spans="1:13" x14ac:dyDescent="0.45">
      <c r="A634" s="1">
        <v>13754</v>
      </c>
      <c r="B634" s="1" t="s">
        <v>25</v>
      </c>
      <c r="C634" s="1" t="s">
        <v>14</v>
      </c>
      <c r="D634" s="2">
        <v>80000</v>
      </c>
      <c r="E634" s="1">
        <v>4</v>
      </c>
      <c r="F634" s="1" t="s">
        <v>37</v>
      </c>
      <c r="G634" s="1" t="s">
        <v>16</v>
      </c>
      <c r="H634" s="1" t="s">
        <v>17</v>
      </c>
      <c r="I634" s="1">
        <v>0</v>
      </c>
      <c r="J634" s="1" t="s">
        <v>29</v>
      </c>
      <c r="K634" s="1" t="s">
        <v>44</v>
      </c>
      <c r="L634" s="1">
        <v>48</v>
      </c>
      <c r="M634" s="1" t="s">
        <v>20</v>
      </c>
    </row>
    <row r="635" spans="1:13" x14ac:dyDescent="0.45">
      <c r="A635" s="1">
        <v>22088</v>
      </c>
      <c r="B635" s="1" t="s">
        <v>13</v>
      </c>
      <c r="C635" s="1" t="s">
        <v>14</v>
      </c>
      <c r="D635" s="2">
        <v>130000</v>
      </c>
      <c r="E635" s="1">
        <v>1</v>
      </c>
      <c r="F635" s="1" t="s">
        <v>15</v>
      </c>
      <c r="G635" s="1" t="s">
        <v>31</v>
      </c>
      <c r="H635" s="1" t="s">
        <v>17</v>
      </c>
      <c r="I635" s="1">
        <v>2</v>
      </c>
      <c r="J635" s="1" t="s">
        <v>18</v>
      </c>
      <c r="K635" s="1" t="s">
        <v>44</v>
      </c>
      <c r="L635" s="1">
        <v>45</v>
      </c>
      <c r="M635" s="1" t="s">
        <v>17</v>
      </c>
    </row>
    <row r="636" spans="1:13" x14ac:dyDescent="0.45">
      <c r="A636" s="1">
        <v>27388</v>
      </c>
      <c r="B636" s="1" t="s">
        <v>13</v>
      </c>
      <c r="C636" s="1" t="s">
        <v>13</v>
      </c>
      <c r="D636" s="2">
        <v>60000</v>
      </c>
      <c r="E636" s="1">
        <v>3</v>
      </c>
      <c r="F636" s="1" t="s">
        <v>15</v>
      </c>
      <c r="G636" s="1" t="s">
        <v>31</v>
      </c>
      <c r="H636" s="1" t="s">
        <v>20</v>
      </c>
      <c r="I636" s="1">
        <v>2</v>
      </c>
      <c r="J636" s="1" t="s">
        <v>29</v>
      </c>
      <c r="K636" s="1" t="s">
        <v>44</v>
      </c>
      <c r="L636" s="1">
        <v>66</v>
      </c>
      <c r="M636" s="1" t="s">
        <v>20</v>
      </c>
    </row>
    <row r="637" spans="1:13" x14ac:dyDescent="0.45">
      <c r="A637" s="1">
        <v>24745</v>
      </c>
      <c r="B637" s="1" t="s">
        <v>25</v>
      </c>
      <c r="C637" s="1" t="s">
        <v>14</v>
      </c>
      <c r="D637" s="2">
        <v>30000</v>
      </c>
      <c r="E637" s="1">
        <v>2</v>
      </c>
      <c r="F637" s="1" t="s">
        <v>30</v>
      </c>
      <c r="G637" s="1" t="s">
        <v>16</v>
      </c>
      <c r="H637" s="1" t="s">
        <v>20</v>
      </c>
      <c r="I637" s="1">
        <v>2</v>
      </c>
      <c r="J637" s="1" t="s">
        <v>18</v>
      </c>
      <c r="K637" s="1" t="s">
        <v>44</v>
      </c>
      <c r="L637" s="1">
        <v>49</v>
      </c>
      <c r="M637" s="1" t="s">
        <v>20</v>
      </c>
    </row>
    <row r="638" spans="1:13" x14ac:dyDescent="0.45">
      <c r="A638" s="1">
        <v>29237</v>
      </c>
      <c r="B638" s="1" t="s">
        <v>25</v>
      </c>
      <c r="C638" s="1" t="s">
        <v>14</v>
      </c>
      <c r="D638" s="2">
        <v>120000</v>
      </c>
      <c r="E638" s="1">
        <v>4</v>
      </c>
      <c r="F638" s="1" t="s">
        <v>21</v>
      </c>
      <c r="G638" s="1" t="s">
        <v>23</v>
      </c>
      <c r="H638" s="1" t="s">
        <v>17</v>
      </c>
      <c r="I638" s="1">
        <v>3</v>
      </c>
      <c r="J638" s="1" t="s">
        <v>26</v>
      </c>
      <c r="K638" s="1" t="s">
        <v>44</v>
      </c>
      <c r="L638" s="1">
        <v>43</v>
      </c>
      <c r="M638" s="1" t="s">
        <v>17</v>
      </c>
    </row>
    <row r="639" spans="1:13" x14ac:dyDescent="0.45">
      <c r="A639" s="1">
        <v>15272</v>
      </c>
      <c r="B639" s="1" t="s">
        <v>25</v>
      </c>
      <c r="C639" s="1" t="s">
        <v>13</v>
      </c>
      <c r="D639" s="2">
        <v>40000</v>
      </c>
      <c r="E639" s="1">
        <v>0</v>
      </c>
      <c r="F639" s="1" t="s">
        <v>30</v>
      </c>
      <c r="G639" s="1" t="s">
        <v>16</v>
      </c>
      <c r="H639" s="1" t="s">
        <v>20</v>
      </c>
      <c r="I639" s="1">
        <v>2</v>
      </c>
      <c r="J639" s="1" t="s">
        <v>29</v>
      </c>
      <c r="K639" s="1" t="s">
        <v>44</v>
      </c>
      <c r="L639" s="1">
        <v>30</v>
      </c>
      <c r="M639" s="1" t="s">
        <v>20</v>
      </c>
    </row>
    <row r="640" spans="1:13" x14ac:dyDescent="0.45">
      <c r="A640" s="1">
        <v>18949</v>
      </c>
      <c r="B640" s="1" t="s">
        <v>25</v>
      </c>
      <c r="C640" s="1" t="s">
        <v>13</v>
      </c>
      <c r="D640" s="2">
        <v>70000</v>
      </c>
      <c r="E640" s="1">
        <v>0</v>
      </c>
      <c r="F640" s="1" t="s">
        <v>37</v>
      </c>
      <c r="G640" s="1" t="s">
        <v>31</v>
      </c>
      <c r="H640" s="1" t="s">
        <v>17</v>
      </c>
      <c r="I640" s="1">
        <v>2</v>
      </c>
      <c r="J640" s="1" t="s">
        <v>26</v>
      </c>
      <c r="K640" s="1" t="s">
        <v>44</v>
      </c>
      <c r="L640" s="1">
        <v>74</v>
      </c>
      <c r="M640" s="1" t="s">
        <v>17</v>
      </c>
    </row>
    <row r="641" spans="1:13" x14ac:dyDescent="0.45">
      <c r="A641" s="1">
        <v>14507</v>
      </c>
      <c r="B641" s="1" t="s">
        <v>13</v>
      </c>
      <c r="C641" s="1" t="s">
        <v>13</v>
      </c>
      <c r="D641" s="2">
        <v>100000</v>
      </c>
      <c r="E641" s="1">
        <v>2</v>
      </c>
      <c r="F641" s="1" t="s">
        <v>37</v>
      </c>
      <c r="G641" s="1" t="s">
        <v>31</v>
      </c>
      <c r="H641" s="1" t="s">
        <v>17</v>
      </c>
      <c r="I641" s="1">
        <v>3</v>
      </c>
      <c r="J641" s="1" t="s">
        <v>29</v>
      </c>
      <c r="K641" s="1" t="s">
        <v>44</v>
      </c>
      <c r="L641" s="1">
        <v>65</v>
      </c>
      <c r="M641" s="1" t="s">
        <v>20</v>
      </c>
    </row>
    <row r="642" spans="1:13" x14ac:dyDescent="0.45">
      <c r="A642" s="1">
        <v>25886</v>
      </c>
      <c r="B642" s="1" t="s">
        <v>13</v>
      </c>
      <c r="C642" s="1" t="s">
        <v>14</v>
      </c>
      <c r="D642" s="2">
        <v>60000</v>
      </c>
      <c r="E642" s="1">
        <v>2</v>
      </c>
      <c r="F642" s="1" t="s">
        <v>21</v>
      </c>
      <c r="G642" s="1" t="s">
        <v>23</v>
      </c>
      <c r="H642" s="1" t="s">
        <v>17</v>
      </c>
      <c r="I642" s="1">
        <v>2</v>
      </c>
      <c r="J642" s="1" t="s">
        <v>24</v>
      </c>
      <c r="K642" s="1" t="s">
        <v>44</v>
      </c>
      <c r="L642" s="1">
        <v>56</v>
      </c>
      <c r="M642" s="1" t="s">
        <v>17</v>
      </c>
    </row>
    <row r="643" spans="1:13" x14ac:dyDescent="0.45">
      <c r="A643" s="1">
        <v>21441</v>
      </c>
      <c r="B643" s="1" t="s">
        <v>13</v>
      </c>
      <c r="C643" s="1" t="s">
        <v>13</v>
      </c>
      <c r="D643" s="2">
        <v>50000</v>
      </c>
      <c r="E643" s="1">
        <v>4</v>
      </c>
      <c r="F643" s="1" t="s">
        <v>15</v>
      </c>
      <c r="G643" s="1" t="s">
        <v>31</v>
      </c>
      <c r="H643" s="1" t="s">
        <v>17</v>
      </c>
      <c r="I643" s="1">
        <v>2</v>
      </c>
      <c r="J643" s="1" t="s">
        <v>34</v>
      </c>
      <c r="K643" s="1" t="s">
        <v>44</v>
      </c>
      <c r="L643" s="1">
        <v>64</v>
      </c>
      <c r="M643" s="1" t="s">
        <v>20</v>
      </c>
    </row>
    <row r="644" spans="1:13" x14ac:dyDescent="0.45">
      <c r="A644" s="1">
        <v>21741</v>
      </c>
      <c r="B644" s="1" t="s">
        <v>13</v>
      </c>
      <c r="C644" s="1" t="s">
        <v>14</v>
      </c>
      <c r="D644" s="2">
        <v>70000</v>
      </c>
      <c r="E644" s="1">
        <v>3</v>
      </c>
      <c r="F644" s="1" t="s">
        <v>21</v>
      </c>
      <c r="G644" s="1" t="s">
        <v>23</v>
      </c>
      <c r="H644" s="1" t="s">
        <v>17</v>
      </c>
      <c r="I644" s="1">
        <v>2</v>
      </c>
      <c r="J644" s="1" t="s">
        <v>26</v>
      </c>
      <c r="K644" s="1" t="s">
        <v>44</v>
      </c>
      <c r="L644" s="1">
        <v>50</v>
      </c>
      <c r="M644" s="1" t="s">
        <v>17</v>
      </c>
    </row>
    <row r="645" spans="1:13" x14ac:dyDescent="0.45">
      <c r="A645" s="1">
        <v>14572</v>
      </c>
      <c r="B645" s="1" t="s">
        <v>13</v>
      </c>
      <c r="C645" s="1" t="s">
        <v>14</v>
      </c>
      <c r="D645" s="2">
        <v>70000</v>
      </c>
      <c r="E645" s="1">
        <v>3</v>
      </c>
      <c r="F645" s="1" t="s">
        <v>37</v>
      </c>
      <c r="G645" s="1" t="s">
        <v>23</v>
      </c>
      <c r="H645" s="1" t="s">
        <v>17</v>
      </c>
      <c r="I645" s="1">
        <v>0</v>
      </c>
      <c r="J645" s="1" t="s">
        <v>24</v>
      </c>
      <c r="K645" s="1" t="s">
        <v>44</v>
      </c>
      <c r="L645" s="1">
        <v>35</v>
      </c>
      <c r="M645" s="1" t="s">
        <v>17</v>
      </c>
    </row>
    <row r="646" spans="1:13" x14ac:dyDescent="0.45">
      <c r="A646" s="1">
        <v>23368</v>
      </c>
      <c r="B646" s="1" t="s">
        <v>13</v>
      </c>
      <c r="C646" s="1" t="s">
        <v>14</v>
      </c>
      <c r="D646" s="2">
        <v>60000</v>
      </c>
      <c r="E646" s="1">
        <v>5</v>
      </c>
      <c r="F646" s="1" t="s">
        <v>15</v>
      </c>
      <c r="G646" s="1" t="s">
        <v>16</v>
      </c>
      <c r="H646" s="1" t="s">
        <v>17</v>
      </c>
      <c r="I646" s="1">
        <v>3</v>
      </c>
      <c r="J646" s="1" t="s">
        <v>34</v>
      </c>
      <c r="K646" s="1" t="s">
        <v>44</v>
      </c>
      <c r="L646" s="1">
        <v>41</v>
      </c>
      <c r="M646" s="1" t="s">
        <v>20</v>
      </c>
    </row>
    <row r="647" spans="1:13" x14ac:dyDescent="0.45">
      <c r="A647" s="1">
        <v>16217</v>
      </c>
      <c r="B647" s="1" t="s">
        <v>25</v>
      </c>
      <c r="C647" s="1" t="s">
        <v>14</v>
      </c>
      <c r="D647" s="2">
        <v>60000</v>
      </c>
      <c r="E647" s="1">
        <v>0</v>
      </c>
      <c r="F647" s="1" t="s">
        <v>37</v>
      </c>
      <c r="G647" s="1" t="s">
        <v>16</v>
      </c>
      <c r="H647" s="1" t="s">
        <v>17</v>
      </c>
      <c r="I647" s="1">
        <v>0</v>
      </c>
      <c r="J647" s="1" t="s">
        <v>18</v>
      </c>
      <c r="K647" s="1" t="s">
        <v>44</v>
      </c>
      <c r="L647" s="1">
        <v>39</v>
      </c>
      <c r="M647" s="1" t="s">
        <v>20</v>
      </c>
    </row>
    <row r="648" spans="1:13" x14ac:dyDescent="0.45">
      <c r="A648" s="1">
        <v>16247</v>
      </c>
      <c r="B648" s="1" t="s">
        <v>25</v>
      </c>
      <c r="C648" s="1" t="s">
        <v>14</v>
      </c>
      <c r="D648" s="2">
        <v>60000</v>
      </c>
      <c r="E648" s="1">
        <v>4</v>
      </c>
      <c r="F648" s="1" t="s">
        <v>37</v>
      </c>
      <c r="G648" s="1" t="s">
        <v>16</v>
      </c>
      <c r="H648" s="1" t="s">
        <v>20</v>
      </c>
      <c r="I648" s="1">
        <v>0</v>
      </c>
      <c r="J648" s="1" t="s">
        <v>29</v>
      </c>
      <c r="K648" s="1" t="s">
        <v>44</v>
      </c>
      <c r="L648" s="1">
        <v>47</v>
      </c>
      <c r="M648" s="1" t="s">
        <v>20</v>
      </c>
    </row>
    <row r="649" spans="1:13" x14ac:dyDescent="0.45">
      <c r="A649" s="1">
        <v>22010</v>
      </c>
      <c r="B649" s="1" t="s">
        <v>25</v>
      </c>
      <c r="C649" s="1" t="s">
        <v>13</v>
      </c>
      <c r="D649" s="2">
        <v>40000</v>
      </c>
      <c r="E649" s="1">
        <v>0</v>
      </c>
      <c r="F649" s="1" t="s">
        <v>30</v>
      </c>
      <c r="G649" s="1" t="s">
        <v>16</v>
      </c>
      <c r="H649" s="1" t="s">
        <v>17</v>
      </c>
      <c r="I649" s="1">
        <v>2</v>
      </c>
      <c r="J649" s="1" t="s">
        <v>26</v>
      </c>
      <c r="K649" s="1" t="s">
        <v>44</v>
      </c>
      <c r="L649" s="1">
        <v>31</v>
      </c>
      <c r="M649" s="1" t="s">
        <v>20</v>
      </c>
    </row>
    <row r="650" spans="1:13" x14ac:dyDescent="0.45">
      <c r="A650" s="1">
        <v>25872</v>
      </c>
      <c r="B650" s="1" t="s">
        <v>25</v>
      </c>
      <c r="C650" s="1" t="s">
        <v>14</v>
      </c>
      <c r="D650" s="2">
        <v>70000</v>
      </c>
      <c r="E650" s="1">
        <v>2</v>
      </c>
      <c r="F650" s="1" t="s">
        <v>15</v>
      </c>
      <c r="G650" s="1" t="s">
        <v>31</v>
      </c>
      <c r="H650" s="1" t="s">
        <v>20</v>
      </c>
      <c r="I650" s="1">
        <v>1</v>
      </c>
      <c r="J650" s="1" t="s">
        <v>24</v>
      </c>
      <c r="K650" s="1" t="s">
        <v>44</v>
      </c>
      <c r="L650" s="1">
        <v>58</v>
      </c>
      <c r="M650" s="1" t="s">
        <v>17</v>
      </c>
    </row>
    <row r="651" spans="1:13" x14ac:dyDescent="0.45">
      <c r="A651" s="1">
        <v>19164</v>
      </c>
      <c r="B651" s="1" t="s">
        <v>25</v>
      </c>
      <c r="C651" s="1" t="s">
        <v>14</v>
      </c>
      <c r="D651" s="2">
        <v>70000</v>
      </c>
      <c r="E651" s="1">
        <v>0</v>
      </c>
      <c r="F651" s="1" t="s">
        <v>15</v>
      </c>
      <c r="G651" s="1" t="s">
        <v>23</v>
      </c>
      <c r="H651" s="1" t="s">
        <v>20</v>
      </c>
      <c r="I651" s="1">
        <v>1</v>
      </c>
      <c r="J651" s="1" t="s">
        <v>24</v>
      </c>
      <c r="K651" s="1" t="s">
        <v>44</v>
      </c>
      <c r="L651" s="1">
        <v>38</v>
      </c>
      <c r="M651" s="1" t="s">
        <v>17</v>
      </c>
    </row>
    <row r="652" spans="1:13" x14ac:dyDescent="0.45">
      <c r="A652" s="1">
        <v>18435</v>
      </c>
      <c r="B652" s="1" t="s">
        <v>25</v>
      </c>
      <c r="C652" s="1" t="s">
        <v>14</v>
      </c>
      <c r="D652" s="2">
        <v>70000</v>
      </c>
      <c r="E652" s="1">
        <v>5</v>
      </c>
      <c r="F652" s="1" t="s">
        <v>37</v>
      </c>
      <c r="G652" s="1" t="s">
        <v>31</v>
      </c>
      <c r="H652" s="1" t="s">
        <v>17</v>
      </c>
      <c r="I652" s="1">
        <v>2</v>
      </c>
      <c r="J652" s="1" t="s">
        <v>34</v>
      </c>
      <c r="K652" s="1" t="s">
        <v>46</v>
      </c>
      <c r="L652" s="1">
        <v>67</v>
      </c>
      <c r="M652" s="1" t="s">
        <v>17</v>
      </c>
    </row>
    <row r="653" spans="1:13" x14ac:dyDescent="0.45">
      <c r="A653" s="1">
        <v>14284</v>
      </c>
      <c r="B653" s="1" t="s">
        <v>25</v>
      </c>
      <c r="C653" s="1" t="s">
        <v>13</v>
      </c>
      <c r="D653" s="2">
        <v>60000</v>
      </c>
      <c r="E653" s="1">
        <v>0</v>
      </c>
      <c r="F653" s="1" t="s">
        <v>21</v>
      </c>
      <c r="G653" s="1" t="s">
        <v>23</v>
      </c>
      <c r="H653" s="1" t="s">
        <v>20</v>
      </c>
      <c r="I653" s="1">
        <v>2</v>
      </c>
      <c r="J653" s="1" t="s">
        <v>29</v>
      </c>
      <c r="K653" s="1" t="s">
        <v>44</v>
      </c>
      <c r="L653" s="1">
        <v>32</v>
      </c>
      <c r="M653" s="1" t="s">
        <v>17</v>
      </c>
    </row>
    <row r="654" spans="1:13" x14ac:dyDescent="0.45">
      <c r="A654" s="1">
        <v>11287</v>
      </c>
      <c r="B654" s="1" t="s">
        <v>13</v>
      </c>
      <c r="C654" s="1" t="s">
        <v>13</v>
      </c>
      <c r="D654" s="2">
        <v>70000</v>
      </c>
      <c r="E654" s="1">
        <v>5</v>
      </c>
      <c r="F654" s="1" t="s">
        <v>21</v>
      </c>
      <c r="G654" s="1" t="s">
        <v>23</v>
      </c>
      <c r="H654" s="1" t="s">
        <v>20</v>
      </c>
      <c r="I654" s="1">
        <v>3</v>
      </c>
      <c r="J654" s="1" t="s">
        <v>26</v>
      </c>
      <c r="K654" s="1" t="s">
        <v>44</v>
      </c>
      <c r="L654" s="1">
        <v>45</v>
      </c>
      <c r="M654" s="1" t="s">
        <v>20</v>
      </c>
    </row>
    <row r="655" spans="1:13" x14ac:dyDescent="0.45">
      <c r="A655" s="1">
        <v>13066</v>
      </c>
      <c r="B655" s="1" t="s">
        <v>25</v>
      </c>
      <c r="C655" s="1" t="s">
        <v>13</v>
      </c>
      <c r="D655" s="2">
        <v>30000</v>
      </c>
      <c r="E655" s="1">
        <v>0</v>
      </c>
      <c r="F655" s="1" t="s">
        <v>30</v>
      </c>
      <c r="G655" s="1" t="s">
        <v>16</v>
      </c>
      <c r="H655" s="1" t="s">
        <v>20</v>
      </c>
      <c r="I655" s="1">
        <v>2</v>
      </c>
      <c r="J655" s="1" t="s">
        <v>29</v>
      </c>
      <c r="K655" s="1" t="s">
        <v>44</v>
      </c>
      <c r="L655" s="1">
        <v>31</v>
      </c>
      <c r="M655" s="1" t="s">
        <v>17</v>
      </c>
    </row>
    <row r="656" spans="1:13" x14ac:dyDescent="0.45">
      <c r="A656" s="1">
        <v>29106</v>
      </c>
      <c r="B656" s="1" t="s">
        <v>25</v>
      </c>
      <c r="C656" s="1" t="s">
        <v>13</v>
      </c>
      <c r="D656" s="2">
        <v>40000</v>
      </c>
      <c r="E656" s="1">
        <v>0</v>
      </c>
      <c r="F656" s="1" t="s">
        <v>30</v>
      </c>
      <c r="G656" s="1" t="s">
        <v>16</v>
      </c>
      <c r="H656" s="1" t="s">
        <v>20</v>
      </c>
      <c r="I656" s="1">
        <v>2</v>
      </c>
      <c r="J656" s="1" t="s">
        <v>29</v>
      </c>
      <c r="K656" s="1" t="s">
        <v>44</v>
      </c>
      <c r="L656" s="1">
        <v>31</v>
      </c>
      <c r="M656" s="1" t="s">
        <v>17</v>
      </c>
    </row>
    <row r="657" spans="1:13" x14ac:dyDescent="0.45">
      <c r="A657" s="1">
        <v>26236</v>
      </c>
      <c r="B657" s="1" t="s">
        <v>13</v>
      </c>
      <c r="C657" s="1" t="s">
        <v>14</v>
      </c>
      <c r="D657" s="2">
        <v>40000</v>
      </c>
      <c r="E657" s="1">
        <v>3</v>
      </c>
      <c r="F657" s="1" t="s">
        <v>21</v>
      </c>
      <c r="G657" s="1" t="s">
        <v>22</v>
      </c>
      <c r="H657" s="1" t="s">
        <v>17</v>
      </c>
      <c r="I657" s="1">
        <v>1</v>
      </c>
      <c r="J657" s="1" t="s">
        <v>18</v>
      </c>
      <c r="K657" s="1" t="s">
        <v>44</v>
      </c>
      <c r="L657" s="1">
        <v>31</v>
      </c>
      <c r="M657" s="1" t="s">
        <v>20</v>
      </c>
    </row>
    <row r="658" spans="1:13" x14ac:dyDescent="0.45">
      <c r="A658" s="1">
        <v>17531</v>
      </c>
      <c r="B658" s="1" t="s">
        <v>13</v>
      </c>
      <c r="C658" s="1" t="s">
        <v>13</v>
      </c>
      <c r="D658" s="2">
        <v>60000</v>
      </c>
      <c r="E658" s="1">
        <v>2</v>
      </c>
      <c r="F658" s="1" t="s">
        <v>30</v>
      </c>
      <c r="G658" s="1" t="s">
        <v>23</v>
      </c>
      <c r="H658" s="1" t="s">
        <v>20</v>
      </c>
      <c r="I658" s="1">
        <v>2</v>
      </c>
      <c r="J658" s="1" t="s">
        <v>26</v>
      </c>
      <c r="K658" s="1" t="s">
        <v>44</v>
      </c>
      <c r="L658" s="1">
        <v>50</v>
      </c>
      <c r="M658" s="1" t="s">
        <v>20</v>
      </c>
    </row>
    <row r="659" spans="1:13" x14ac:dyDescent="0.45">
      <c r="A659" s="1">
        <v>12964</v>
      </c>
      <c r="B659" s="1" t="s">
        <v>13</v>
      </c>
      <c r="C659" s="1" t="s">
        <v>13</v>
      </c>
      <c r="D659" s="2">
        <v>70000</v>
      </c>
      <c r="E659" s="1">
        <v>1</v>
      </c>
      <c r="F659" s="1" t="s">
        <v>21</v>
      </c>
      <c r="G659" s="1" t="s">
        <v>16</v>
      </c>
      <c r="H659" s="1" t="s">
        <v>17</v>
      </c>
      <c r="I659" s="1">
        <v>1</v>
      </c>
      <c r="J659" s="1" t="s">
        <v>18</v>
      </c>
      <c r="K659" s="1" t="s">
        <v>44</v>
      </c>
      <c r="L659" s="1">
        <v>44</v>
      </c>
      <c r="M659" s="1" t="s">
        <v>20</v>
      </c>
    </row>
    <row r="660" spans="1:13" x14ac:dyDescent="0.45">
      <c r="A660" s="1">
        <v>19133</v>
      </c>
      <c r="B660" s="1" t="s">
        <v>25</v>
      </c>
      <c r="C660" s="1" t="s">
        <v>13</v>
      </c>
      <c r="D660" s="2">
        <v>50000</v>
      </c>
      <c r="E660" s="1">
        <v>2</v>
      </c>
      <c r="F660" s="1" t="s">
        <v>15</v>
      </c>
      <c r="G660" s="1" t="s">
        <v>16</v>
      </c>
      <c r="H660" s="1" t="s">
        <v>17</v>
      </c>
      <c r="I660" s="1">
        <v>1</v>
      </c>
      <c r="J660" s="1" t="s">
        <v>24</v>
      </c>
      <c r="K660" s="1" t="s">
        <v>44</v>
      </c>
      <c r="L660" s="1">
        <v>38</v>
      </c>
      <c r="M660" s="1" t="s">
        <v>17</v>
      </c>
    </row>
    <row r="661" spans="1:13" x14ac:dyDescent="0.45">
      <c r="A661" s="1">
        <v>24643</v>
      </c>
      <c r="B661" s="1" t="s">
        <v>25</v>
      </c>
      <c r="C661" s="1" t="s">
        <v>14</v>
      </c>
      <c r="D661" s="2">
        <v>60000</v>
      </c>
      <c r="E661" s="1">
        <v>4</v>
      </c>
      <c r="F661" s="1" t="s">
        <v>15</v>
      </c>
      <c r="G661" s="1" t="s">
        <v>31</v>
      </c>
      <c r="H661" s="1" t="s">
        <v>17</v>
      </c>
      <c r="I661" s="1">
        <v>2</v>
      </c>
      <c r="J661" s="1" t="s">
        <v>34</v>
      </c>
      <c r="K661" s="1" t="s">
        <v>44</v>
      </c>
      <c r="L661" s="1">
        <v>63</v>
      </c>
      <c r="M661" s="1" t="s">
        <v>20</v>
      </c>
    </row>
    <row r="662" spans="1:13" x14ac:dyDescent="0.45">
      <c r="A662" s="1">
        <v>21599</v>
      </c>
      <c r="B662" s="1" t="s">
        <v>13</v>
      </c>
      <c r="C662" s="1" t="s">
        <v>14</v>
      </c>
      <c r="D662" s="2">
        <v>60000</v>
      </c>
      <c r="E662" s="1">
        <v>1</v>
      </c>
      <c r="F662" s="1" t="s">
        <v>37</v>
      </c>
      <c r="G662" s="1" t="s">
        <v>23</v>
      </c>
      <c r="H662" s="1" t="s">
        <v>17</v>
      </c>
      <c r="I662" s="1">
        <v>0</v>
      </c>
      <c r="J662" s="1" t="s">
        <v>24</v>
      </c>
      <c r="K662" s="1" t="s">
        <v>44</v>
      </c>
      <c r="L662" s="1">
        <v>36</v>
      </c>
      <c r="M662" s="1" t="s">
        <v>17</v>
      </c>
    </row>
    <row r="663" spans="1:13" x14ac:dyDescent="0.45">
      <c r="A663" s="1">
        <v>22976</v>
      </c>
      <c r="B663" s="1" t="s">
        <v>25</v>
      </c>
      <c r="C663" s="1" t="s">
        <v>13</v>
      </c>
      <c r="D663" s="2">
        <v>40000</v>
      </c>
      <c r="E663" s="1">
        <v>0</v>
      </c>
      <c r="F663" s="1" t="s">
        <v>30</v>
      </c>
      <c r="G663" s="1" t="s">
        <v>16</v>
      </c>
      <c r="H663" s="1" t="s">
        <v>20</v>
      </c>
      <c r="I663" s="1">
        <v>2</v>
      </c>
      <c r="J663" s="1" t="s">
        <v>18</v>
      </c>
      <c r="K663" s="1" t="s">
        <v>44</v>
      </c>
      <c r="L663" s="1">
        <v>28</v>
      </c>
      <c r="M663" s="1" t="s">
        <v>17</v>
      </c>
    </row>
    <row r="664" spans="1:13" x14ac:dyDescent="0.45">
      <c r="A664" s="1">
        <v>27637</v>
      </c>
      <c r="B664" s="1" t="s">
        <v>25</v>
      </c>
      <c r="C664" s="1" t="s">
        <v>14</v>
      </c>
      <c r="D664" s="2">
        <v>100000</v>
      </c>
      <c r="E664" s="1">
        <v>1</v>
      </c>
      <c r="F664" s="1" t="s">
        <v>21</v>
      </c>
      <c r="G664" s="1" t="s">
        <v>23</v>
      </c>
      <c r="H664" s="1" t="s">
        <v>20</v>
      </c>
      <c r="I664" s="1">
        <v>3</v>
      </c>
      <c r="J664" s="1" t="s">
        <v>29</v>
      </c>
      <c r="K664" s="1" t="s">
        <v>44</v>
      </c>
      <c r="L664" s="1">
        <v>44</v>
      </c>
      <c r="M664" s="1" t="s">
        <v>20</v>
      </c>
    </row>
    <row r="665" spans="1:13" x14ac:dyDescent="0.45">
      <c r="A665" s="1">
        <v>11890</v>
      </c>
      <c r="B665" s="1" t="s">
        <v>13</v>
      </c>
      <c r="C665" s="1" t="s">
        <v>14</v>
      </c>
      <c r="D665" s="2">
        <v>70000</v>
      </c>
      <c r="E665" s="1">
        <v>5</v>
      </c>
      <c r="F665" s="1" t="s">
        <v>37</v>
      </c>
      <c r="G665" s="1" t="s">
        <v>23</v>
      </c>
      <c r="H665" s="1" t="s">
        <v>17</v>
      </c>
      <c r="I665" s="1">
        <v>1</v>
      </c>
      <c r="J665" s="1" t="s">
        <v>18</v>
      </c>
      <c r="K665" s="1" t="s">
        <v>44</v>
      </c>
      <c r="L665" s="1">
        <v>47</v>
      </c>
      <c r="M665" s="1" t="s">
        <v>20</v>
      </c>
    </row>
    <row r="666" spans="1:13" x14ac:dyDescent="0.45">
      <c r="A666" s="1">
        <v>28580</v>
      </c>
      <c r="B666" s="1" t="s">
        <v>13</v>
      </c>
      <c r="C666" s="1" t="s">
        <v>14</v>
      </c>
      <c r="D666" s="2">
        <v>80000</v>
      </c>
      <c r="E666" s="1">
        <v>0</v>
      </c>
      <c r="F666" s="1" t="s">
        <v>37</v>
      </c>
      <c r="G666" s="1" t="s">
        <v>16</v>
      </c>
      <c r="H666" s="1" t="s">
        <v>17</v>
      </c>
      <c r="I666" s="1">
        <v>0</v>
      </c>
      <c r="J666" s="1" t="s">
        <v>29</v>
      </c>
      <c r="K666" s="1" t="s">
        <v>44</v>
      </c>
      <c r="L666" s="1">
        <v>40</v>
      </c>
      <c r="M666" s="1" t="s">
        <v>17</v>
      </c>
    </row>
    <row r="667" spans="1:13" x14ac:dyDescent="0.45">
      <c r="A667" s="1">
        <v>14443</v>
      </c>
      <c r="B667" s="1" t="s">
        <v>13</v>
      </c>
      <c r="C667" s="1" t="s">
        <v>13</v>
      </c>
      <c r="D667" s="2">
        <v>130000</v>
      </c>
      <c r="E667" s="1">
        <v>1</v>
      </c>
      <c r="F667" s="1" t="s">
        <v>37</v>
      </c>
      <c r="G667" s="1" t="s">
        <v>31</v>
      </c>
      <c r="H667" s="1" t="s">
        <v>17</v>
      </c>
      <c r="I667" s="1">
        <v>4</v>
      </c>
      <c r="J667" s="1" t="s">
        <v>18</v>
      </c>
      <c r="K667" s="1" t="s">
        <v>44</v>
      </c>
      <c r="L667" s="1">
        <v>40</v>
      </c>
      <c r="M667" s="1" t="s">
        <v>20</v>
      </c>
    </row>
    <row r="668" spans="1:13" x14ac:dyDescent="0.45">
      <c r="A668" s="1">
        <v>17864</v>
      </c>
      <c r="B668" s="1" t="s">
        <v>13</v>
      </c>
      <c r="C668" s="1" t="s">
        <v>14</v>
      </c>
      <c r="D668" s="2">
        <v>60000</v>
      </c>
      <c r="E668" s="1">
        <v>1</v>
      </c>
      <c r="F668" s="1" t="s">
        <v>21</v>
      </c>
      <c r="G668" s="1" t="s">
        <v>16</v>
      </c>
      <c r="H668" s="1" t="s">
        <v>17</v>
      </c>
      <c r="I668" s="1">
        <v>1</v>
      </c>
      <c r="J668" s="1" t="s">
        <v>24</v>
      </c>
      <c r="K668" s="1" t="s">
        <v>44</v>
      </c>
      <c r="L668" s="1">
        <v>46</v>
      </c>
      <c r="M668" s="1" t="s">
        <v>17</v>
      </c>
    </row>
    <row r="669" spans="1:13" x14ac:dyDescent="0.45">
      <c r="A669" s="1">
        <v>20505</v>
      </c>
      <c r="B669" s="1" t="s">
        <v>13</v>
      </c>
      <c r="C669" s="1" t="s">
        <v>14</v>
      </c>
      <c r="D669" s="2">
        <v>40000</v>
      </c>
      <c r="E669" s="1">
        <v>5</v>
      </c>
      <c r="F669" s="1" t="s">
        <v>30</v>
      </c>
      <c r="G669" s="1" t="s">
        <v>23</v>
      </c>
      <c r="H669" s="1" t="s">
        <v>20</v>
      </c>
      <c r="I669" s="1">
        <v>2</v>
      </c>
      <c r="J669" s="1" t="s">
        <v>34</v>
      </c>
      <c r="K669" s="1" t="s">
        <v>44</v>
      </c>
      <c r="L669" s="1">
        <v>61</v>
      </c>
      <c r="M669" s="1" t="s">
        <v>20</v>
      </c>
    </row>
    <row r="670" spans="1:13" x14ac:dyDescent="0.45">
      <c r="A670" s="1">
        <v>14592</v>
      </c>
      <c r="B670" s="1" t="s">
        <v>13</v>
      </c>
      <c r="C670" s="1" t="s">
        <v>14</v>
      </c>
      <c r="D670" s="2">
        <v>60000</v>
      </c>
      <c r="E670" s="1">
        <v>0</v>
      </c>
      <c r="F670" s="1" t="s">
        <v>37</v>
      </c>
      <c r="G670" s="1" t="s">
        <v>23</v>
      </c>
      <c r="H670" s="1" t="s">
        <v>17</v>
      </c>
      <c r="I670" s="1">
        <v>0</v>
      </c>
      <c r="J670" s="1" t="s">
        <v>18</v>
      </c>
      <c r="K670" s="1" t="s">
        <v>44</v>
      </c>
      <c r="L670" s="1">
        <v>40</v>
      </c>
      <c r="M670" s="1" t="s">
        <v>20</v>
      </c>
    </row>
    <row r="671" spans="1:13" x14ac:dyDescent="0.45">
      <c r="A671" s="1">
        <v>22227</v>
      </c>
      <c r="B671" s="1" t="s">
        <v>13</v>
      </c>
      <c r="C671" s="1" t="s">
        <v>14</v>
      </c>
      <c r="D671" s="2">
        <v>60000</v>
      </c>
      <c r="E671" s="1">
        <v>2</v>
      </c>
      <c r="F671" s="1" t="s">
        <v>30</v>
      </c>
      <c r="G671" s="1" t="s">
        <v>23</v>
      </c>
      <c r="H671" s="1" t="s">
        <v>17</v>
      </c>
      <c r="I671" s="1">
        <v>2</v>
      </c>
      <c r="J671" s="1" t="s">
        <v>26</v>
      </c>
      <c r="K671" s="1" t="s">
        <v>44</v>
      </c>
      <c r="L671" s="1">
        <v>50</v>
      </c>
      <c r="M671" s="1" t="s">
        <v>20</v>
      </c>
    </row>
    <row r="672" spans="1:13" x14ac:dyDescent="0.45">
      <c r="A672" s="1">
        <v>21471</v>
      </c>
      <c r="B672" s="1" t="s">
        <v>13</v>
      </c>
      <c r="C672" s="1" t="s">
        <v>13</v>
      </c>
      <c r="D672" s="2">
        <v>70000</v>
      </c>
      <c r="E672" s="1">
        <v>2</v>
      </c>
      <c r="F672" s="1" t="s">
        <v>21</v>
      </c>
      <c r="G672" s="1" t="s">
        <v>23</v>
      </c>
      <c r="H672" s="1" t="s">
        <v>17</v>
      </c>
      <c r="I672" s="1">
        <v>1</v>
      </c>
      <c r="J672" s="1" t="s">
        <v>34</v>
      </c>
      <c r="K672" s="1" t="s">
        <v>44</v>
      </c>
      <c r="L672" s="1">
        <v>59</v>
      </c>
      <c r="M672" s="1" t="s">
        <v>20</v>
      </c>
    </row>
    <row r="673" spans="1:13" x14ac:dyDescent="0.45">
      <c r="A673" s="1">
        <v>22252</v>
      </c>
      <c r="B673" s="1" t="s">
        <v>25</v>
      </c>
      <c r="C673" s="1" t="s">
        <v>14</v>
      </c>
      <c r="D673" s="2">
        <v>60000</v>
      </c>
      <c r="E673" s="1">
        <v>1</v>
      </c>
      <c r="F673" s="1" t="s">
        <v>37</v>
      </c>
      <c r="G673" s="1" t="s">
        <v>23</v>
      </c>
      <c r="H673" s="1" t="s">
        <v>17</v>
      </c>
      <c r="I673" s="1">
        <v>0</v>
      </c>
      <c r="J673" s="1" t="s">
        <v>24</v>
      </c>
      <c r="K673" s="1" t="s">
        <v>44</v>
      </c>
      <c r="L673" s="1">
        <v>36</v>
      </c>
      <c r="M673" s="1" t="s">
        <v>17</v>
      </c>
    </row>
    <row r="674" spans="1:13" x14ac:dyDescent="0.45">
      <c r="A674" s="1">
        <v>21260</v>
      </c>
      <c r="B674" s="1" t="s">
        <v>25</v>
      </c>
      <c r="C674" s="1" t="s">
        <v>14</v>
      </c>
      <c r="D674" s="2">
        <v>40000</v>
      </c>
      <c r="E674" s="1">
        <v>0</v>
      </c>
      <c r="F674" s="1" t="s">
        <v>30</v>
      </c>
      <c r="G674" s="1" t="s">
        <v>16</v>
      </c>
      <c r="H674" s="1" t="s">
        <v>17</v>
      </c>
      <c r="I674" s="1">
        <v>2</v>
      </c>
      <c r="J674" s="1" t="s">
        <v>26</v>
      </c>
      <c r="K674" s="1" t="s">
        <v>44</v>
      </c>
      <c r="L674" s="1">
        <v>30</v>
      </c>
      <c r="M674" s="1" t="s">
        <v>20</v>
      </c>
    </row>
    <row r="675" spans="1:13" x14ac:dyDescent="0.45">
      <c r="A675" s="1">
        <v>11817</v>
      </c>
      <c r="B675" s="1" t="s">
        <v>25</v>
      </c>
      <c r="C675" s="1" t="s">
        <v>14</v>
      </c>
      <c r="D675" s="2">
        <v>70000</v>
      </c>
      <c r="E675" s="1">
        <v>4</v>
      </c>
      <c r="F675" s="1" t="s">
        <v>37</v>
      </c>
      <c r="G675" s="1" t="s">
        <v>23</v>
      </c>
      <c r="H675" s="1" t="s">
        <v>17</v>
      </c>
      <c r="I675" s="1">
        <v>0</v>
      </c>
      <c r="J675" s="1" t="s">
        <v>24</v>
      </c>
      <c r="K675" s="1" t="s">
        <v>44</v>
      </c>
      <c r="L675" s="1">
        <v>35</v>
      </c>
      <c r="M675" s="1" t="s">
        <v>17</v>
      </c>
    </row>
    <row r="676" spans="1:13" x14ac:dyDescent="0.45">
      <c r="A676" s="1">
        <v>19223</v>
      </c>
      <c r="B676" s="1" t="s">
        <v>13</v>
      </c>
      <c r="C676" s="1" t="s">
        <v>14</v>
      </c>
      <c r="D676" s="2">
        <v>30000</v>
      </c>
      <c r="E676" s="1">
        <v>2</v>
      </c>
      <c r="F676" s="1" t="s">
        <v>30</v>
      </c>
      <c r="G676" s="1" t="s">
        <v>16</v>
      </c>
      <c r="H676" s="1" t="s">
        <v>17</v>
      </c>
      <c r="I676" s="1">
        <v>2</v>
      </c>
      <c r="J676" s="1" t="s">
        <v>29</v>
      </c>
      <c r="K676" s="1" t="s">
        <v>44</v>
      </c>
      <c r="L676" s="1">
        <v>48</v>
      </c>
      <c r="M676" s="1" t="s">
        <v>20</v>
      </c>
    </row>
    <row r="677" spans="1:13" x14ac:dyDescent="0.45">
      <c r="A677" s="1">
        <v>18517</v>
      </c>
      <c r="B677" s="1" t="s">
        <v>13</v>
      </c>
      <c r="C677" s="1" t="s">
        <v>13</v>
      </c>
      <c r="D677" s="2">
        <v>100000</v>
      </c>
      <c r="E677" s="1">
        <v>3</v>
      </c>
      <c r="F677" s="1" t="s">
        <v>15</v>
      </c>
      <c r="G677" s="1" t="s">
        <v>31</v>
      </c>
      <c r="H677" s="1" t="s">
        <v>17</v>
      </c>
      <c r="I677" s="1">
        <v>4</v>
      </c>
      <c r="J677" s="1" t="s">
        <v>18</v>
      </c>
      <c r="K677" s="1" t="s">
        <v>44</v>
      </c>
      <c r="L677" s="1">
        <v>41</v>
      </c>
      <c r="M677" s="1" t="s">
        <v>20</v>
      </c>
    </row>
    <row r="678" spans="1:13" x14ac:dyDescent="0.45">
      <c r="A678" s="1">
        <v>21717</v>
      </c>
      <c r="B678" s="1" t="s">
        <v>13</v>
      </c>
      <c r="C678" s="1" t="s">
        <v>13</v>
      </c>
      <c r="D678" s="2">
        <v>40000</v>
      </c>
      <c r="E678" s="1">
        <v>2</v>
      </c>
      <c r="F678" s="1" t="s">
        <v>21</v>
      </c>
      <c r="G678" s="1" t="s">
        <v>22</v>
      </c>
      <c r="H678" s="1" t="s">
        <v>17</v>
      </c>
      <c r="I678" s="1">
        <v>1</v>
      </c>
      <c r="J678" s="1" t="s">
        <v>18</v>
      </c>
      <c r="K678" s="1" t="s">
        <v>44</v>
      </c>
      <c r="L678" s="1">
        <v>47</v>
      </c>
      <c r="M678" s="1" t="s">
        <v>20</v>
      </c>
    </row>
    <row r="679" spans="1:13" x14ac:dyDescent="0.45">
      <c r="A679" s="1">
        <v>13760</v>
      </c>
      <c r="B679" s="1" t="s">
        <v>13</v>
      </c>
      <c r="C679" s="1" t="s">
        <v>13</v>
      </c>
      <c r="D679" s="2">
        <v>60000</v>
      </c>
      <c r="E679" s="1">
        <v>4</v>
      </c>
      <c r="F679" s="1" t="s">
        <v>37</v>
      </c>
      <c r="G679" s="1" t="s">
        <v>16</v>
      </c>
      <c r="H679" s="1" t="s">
        <v>20</v>
      </c>
      <c r="I679" s="1">
        <v>0</v>
      </c>
      <c r="J679" s="1" t="s">
        <v>18</v>
      </c>
      <c r="K679" s="1" t="s">
        <v>44</v>
      </c>
      <c r="L679" s="1">
        <v>47</v>
      </c>
      <c r="M679" s="1" t="s">
        <v>20</v>
      </c>
    </row>
    <row r="680" spans="1:13" x14ac:dyDescent="0.45">
      <c r="A680" s="1">
        <v>18145</v>
      </c>
      <c r="B680" s="1" t="s">
        <v>13</v>
      </c>
      <c r="C680" s="1" t="s">
        <v>13</v>
      </c>
      <c r="D680" s="2">
        <v>80000</v>
      </c>
      <c r="E680" s="1">
        <v>5</v>
      </c>
      <c r="F680" s="1" t="s">
        <v>15</v>
      </c>
      <c r="G680" s="1" t="s">
        <v>31</v>
      </c>
      <c r="H680" s="1" t="s">
        <v>20</v>
      </c>
      <c r="I680" s="1">
        <v>2</v>
      </c>
      <c r="J680" s="1" t="s">
        <v>24</v>
      </c>
      <c r="K680" s="1" t="s">
        <v>47</v>
      </c>
      <c r="L680" s="1">
        <v>62</v>
      </c>
      <c r="M680" s="1" t="s">
        <v>20</v>
      </c>
    </row>
    <row r="681" spans="1:13" x14ac:dyDescent="0.45">
      <c r="A681" s="1">
        <v>21770</v>
      </c>
      <c r="B681" s="1" t="s">
        <v>13</v>
      </c>
      <c r="C681" s="1" t="s">
        <v>13</v>
      </c>
      <c r="D681" s="2">
        <v>60000</v>
      </c>
      <c r="E681" s="1">
        <v>4</v>
      </c>
      <c r="F681" s="1" t="s">
        <v>15</v>
      </c>
      <c r="G681" s="1" t="s">
        <v>31</v>
      </c>
      <c r="H681" s="1" t="s">
        <v>17</v>
      </c>
      <c r="I681" s="1">
        <v>2</v>
      </c>
      <c r="J681" s="1" t="s">
        <v>34</v>
      </c>
      <c r="K681" s="1" t="s">
        <v>44</v>
      </c>
      <c r="L681" s="1">
        <v>60</v>
      </c>
      <c r="M681" s="1" t="s">
        <v>20</v>
      </c>
    </row>
    <row r="682" spans="1:13" x14ac:dyDescent="0.45">
      <c r="A682" s="1">
        <v>11165</v>
      </c>
      <c r="B682" s="1" t="s">
        <v>13</v>
      </c>
      <c r="C682" s="1" t="s">
        <v>14</v>
      </c>
      <c r="D682" s="2">
        <v>60000</v>
      </c>
      <c r="E682" s="1">
        <v>0</v>
      </c>
      <c r="F682" s="1" t="s">
        <v>21</v>
      </c>
      <c r="G682" s="1" t="s">
        <v>16</v>
      </c>
      <c r="H682" s="1" t="s">
        <v>20</v>
      </c>
      <c r="I682" s="1">
        <v>1</v>
      </c>
      <c r="J682" s="1" t="s">
        <v>29</v>
      </c>
      <c r="K682" s="1" t="s">
        <v>44</v>
      </c>
      <c r="L682" s="1">
        <v>33</v>
      </c>
      <c r="M682" s="1" t="s">
        <v>20</v>
      </c>
    </row>
    <row r="683" spans="1:13" x14ac:dyDescent="0.45">
      <c r="A683" s="1">
        <v>16377</v>
      </c>
      <c r="B683" s="1" t="s">
        <v>25</v>
      </c>
      <c r="C683" s="1" t="s">
        <v>14</v>
      </c>
      <c r="D683" s="2">
        <v>80000</v>
      </c>
      <c r="E683" s="1">
        <v>4</v>
      </c>
      <c r="F683" s="1" t="s">
        <v>37</v>
      </c>
      <c r="G683" s="1" t="s">
        <v>16</v>
      </c>
      <c r="H683" s="1" t="s">
        <v>20</v>
      </c>
      <c r="I683" s="1">
        <v>0</v>
      </c>
      <c r="J683" s="1" t="s">
        <v>18</v>
      </c>
      <c r="K683" s="1" t="s">
        <v>44</v>
      </c>
      <c r="L683" s="1">
        <v>47</v>
      </c>
      <c r="M683" s="1" t="s">
        <v>20</v>
      </c>
    </row>
    <row r="684" spans="1:13" x14ac:dyDescent="0.45">
      <c r="A684" s="1">
        <v>26248</v>
      </c>
      <c r="B684" s="1" t="s">
        <v>13</v>
      </c>
      <c r="C684" s="1" t="s">
        <v>13</v>
      </c>
      <c r="D684" s="2">
        <v>20000</v>
      </c>
      <c r="E684" s="1">
        <v>3</v>
      </c>
      <c r="F684" s="1" t="s">
        <v>32</v>
      </c>
      <c r="G684" s="1" t="s">
        <v>22</v>
      </c>
      <c r="H684" s="1" t="s">
        <v>20</v>
      </c>
      <c r="I684" s="1">
        <v>2</v>
      </c>
      <c r="J684" s="1" t="s">
        <v>18</v>
      </c>
      <c r="K684" s="1" t="s">
        <v>44</v>
      </c>
      <c r="L684" s="1">
        <v>52</v>
      </c>
      <c r="M684" s="1" t="s">
        <v>20</v>
      </c>
    </row>
    <row r="685" spans="1:13" x14ac:dyDescent="0.45">
      <c r="A685" s="1">
        <v>23461</v>
      </c>
      <c r="B685" s="1" t="s">
        <v>13</v>
      </c>
      <c r="C685" s="1" t="s">
        <v>14</v>
      </c>
      <c r="D685" s="2">
        <v>90000</v>
      </c>
      <c r="E685" s="1">
        <v>5</v>
      </c>
      <c r="F685" s="1" t="s">
        <v>21</v>
      </c>
      <c r="G685" s="1" t="s">
        <v>23</v>
      </c>
      <c r="H685" s="1" t="s">
        <v>17</v>
      </c>
      <c r="I685" s="1">
        <v>3</v>
      </c>
      <c r="J685" s="1" t="s">
        <v>24</v>
      </c>
      <c r="K685" s="1" t="s">
        <v>44</v>
      </c>
      <c r="L685" s="1">
        <v>40</v>
      </c>
      <c r="M685" s="1" t="s">
        <v>20</v>
      </c>
    </row>
    <row r="686" spans="1:13" x14ac:dyDescent="0.45">
      <c r="A686" s="1">
        <v>29133</v>
      </c>
      <c r="B686" s="1" t="s">
        <v>25</v>
      </c>
      <c r="C686" s="1" t="s">
        <v>14</v>
      </c>
      <c r="D686" s="2">
        <v>60000</v>
      </c>
      <c r="E686" s="1">
        <v>4</v>
      </c>
      <c r="F686" s="1" t="s">
        <v>15</v>
      </c>
      <c r="G686" s="1" t="s">
        <v>16</v>
      </c>
      <c r="H686" s="1" t="s">
        <v>20</v>
      </c>
      <c r="I686" s="1">
        <v>2</v>
      </c>
      <c r="J686" s="1" t="s">
        <v>18</v>
      </c>
      <c r="K686" s="1" t="s">
        <v>44</v>
      </c>
      <c r="L686" s="1">
        <v>42</v>
      </c>
      <c r="M686" s="1" t="s">
        <v>20</v>
      </c>
    </row>
    <row r="687" spans="1:13" x14ac:dyDescent="0.45">
      <c r="A687" s="1">
        <v>27673</v>
      </c>
      <c r="B687" s="1" t="s">
        <v>25</v>
      </c>
      <c r="C687" s="1" t="s">
        <v>14</v>
      </c>
      <c r="D687" s="2">
        <v>60000</v>
      </c>
      <c r="E687" s="1">
        <v>3</v>
      </c>
      <c r="F687" s="1" t="s">
        <v>37</v>
      </c>
      <c r="G687" s="1" t="s">
        <v>31</v>
      </c>
      <c r="H687" s="1" t="s">
        <v>17</v>
      </c>
      <c r="I687" s="1">
        <v>2</v>
      </c>
      <c r="J687" s="1" t="s">
        <v>26</v>
      </c>
      <c r="K687" s="1" t="s">
        <v>44</v>
      </c>
      <c r="L687" s="1">
        <v>53</v>
      </c>
      <c r="M687" s="1" t="s">
        <v>17</v>
      </c>
    </row>
    <row r="688" spans="1:13" x14ac:dyDescent="0.45">
      <c r="A688" s="1">
        <v>12774</v>
      </c>
      <c r="B688" s="1" t="s">
        <v>13</v>
      </c>
      <c r="C688" s="1" t="s">
        <v>14</v>
      </c>
      <c r="D688" s="2">
        <v>40000</v>
      </c>
      <c r="E688" s="1">
        <v>1</v>
      </c>
      <c r="F688" s="1" t="s">
        <v>21</v>
      </c>
      <c r="G688" s="1" t="s">
        <v>22</v>
      </c>
      <c r="H688" s="1" t="s">
        <v>17</v>
      </c>
      <c r="I688" s="1">
        <v>1</v>
      </c>
      <c r="J688" s="1" t="s">
        <v>29</v>
      </c>
      <c r="K688" s="1" t="s">
        <v>44</v>
      </c>
      <c r="L688" s="1">
        <v>51</v>
      </c>
      <c r="M688" s="1" t="s">
        <v>17</v>
      </c>
    </row>
    <row r="689" spans="1:13" x14ac:dyDescent="0.45">
      <c r="A689" s="1">
        <v>18910</v>
      </c>
      <c r="B689" s="1" t="s">
        <v>25</v>
      </c>
      <c r="C689" s="1" t="s">
        <v>13</v>
      </c>
      <c r="D689" s="2">
        <v>30000</v>
      </c>
      <c r="E689" s="1">
        <v>0</v>
      </c>
      <c r="F689" s="1" t="s">
        <v>21</v>
      </c>
      <c r="G689" s="1" t="s">
        <v>16</v>
      </c>
      <c r="H689" s="1" t="s">
        <v>17</v>
      </c>
      <c r="I689" s="1">
        <v>2</v>
      </c>
      <c r="J689" s="1" t="s">
        <v>26</v>
      </c>
      <c r="K689" s="1" t="s">
        <v>44</v>
      </c>
      <c r="L689" s="1">
        <v>30</v>
      </c>
      <c r="M689" s="1" t="s">
        <v>20</v>
      </c>
    </row>
    <row r="690" spans="1:13" x14ac:dyDescent="0.45">
      <c r="A690" s="1">
        <v>11699</v>
      </c>
      <c r="B690" s="1" t="s">
        <v>25</v>
      </c>
      <c r="C690" s="1" t="s">
        <v>13</v>
      </c>
      <c r="D690" s="2">
        <v>60000</v>
      </c>
      <c r="E690" s="1">
        <v>0</v>
      </c>
      <c r="F690" s="1" t="s">
        <v>15</v>
      </c>
      <c r="G690" s="1" t="s">
        <v>16</v>
      </c>
      <c r="H690" s="1" t="s">
        <v>20</v>
      </c>
      <c r="I690" s="1">
        <v>2</v>
      </c>
      <c r="J690" s="1" t="s">
        <v>18</v>
      </c>
      <c r="K690" s="1" t="s">
        <v>44</v>
      </c>
      <c r="L690" s="1">
        <v>30</v>
      </c>
      <c r="M690" s="1" t="s">
        <v>20</v>
      </c>
    </row>
    <row r="691" spans="1:13" x14ac:dyDescent="0.45">
      <c r="A691" s="1">
        <v>16725</v>
      </c>
      <c r="B691" s="1" t="s">
        <v>13</v>
      </c>
      <c r="C691" s="1" t="s">
        <v>13</v>
      </c>
      <c r="D691" s="2">
        <v>30000</v>
      </c>
      <c r="E691" s="1">
        <v>0</v>
      </c>
      <c r="F691" s="1" t="s">
        <v>30</v>
      </c>
      <c r="G691" s="1" t="s">
        <v>16</v>
      </c>
      <c r="H691" s="1" t="s">
        <v>17</v>
      </c>
      <c r="I691" s="1">
        <v>2</v>
      </c>
      <c r="J691" s="1" t="s">
        <v>26</v>
      </c>
      <c r="K691" s="1" t="s">
        <v>44</v>
      </c>
      <c r="L691" s="1">
        <v>26</v>
      </c>
      <c r="M691" s="1" t="s">
        <v>20</v>
      </c>
    </row>
    <row r="692" spans="1:13" x14ac:dyDescent="0.45">
      <c r="A692" s="1">
        <v>28269</v>
      </c>
      <c r="B692" s="1" t="s">
        <v>25</v>
      </c>
      <c r="C692" s="1" t="s">
        <v>14</v>
      </c>
      <c r="D692" s="2">
        <v>130000</v>
      </c>
      <c r="E692" s="1">
        <v>1</v>
      </c>
      <c r="F692" s="1" t="s">
        <v>15</v>
      </c>
      <c r="G692" s="1" t="s">
        <v>31</v>
      </c>
      <c r="H692" s="1" t="s">
        <v>20</v>
      </c>
      <c r="I692" s="1">
        <v>1</v>
      </c>
      <c r="J692" s="1" t="s">
        <v>24</v>
      </c>
      <c r="K692" s="1" t="s">
        <v>44</v>
      </c>
      <c r="L692" s="1">
        <v>45</v>
      </c>
      <c r="M692" s="1" t="s">
        <v>20</v>
      </c>
    </row>
    <row r="693" spans="1:13" x14ac:dyDescent="0.45">
      <c r="A693" s="1">
        <v>23144</v>
      </c>
      <c r="B693" s="1" t="s">
        <v>13</v>
      </c>
      <c r="C693" s="1" t="s">
        <v>13</v>
      </c>
      <c r="D693" s="2">
        <v>50000</v>
      </c>
      <c r="E693" s="1">
        <v>1</v>
      </c>
      <c r="F693" s="1" t="s">
        <v>15</v>
      </c>
      <c r="G693" s="1" t="s">
        <v>16</v>
      </c>
      <c r="H693" s="1" t="s">
        <v>17</v>
      </c>
      <c r="I693" s="1">
        <v>0</v>
      </c>
      <c r="J693" s="1" t="s">
        <v>18</v>
      </c>
      <c r="K693" s="1" t="s">
        <v>44</v>
      </c>
      <c r="L693" s="1">
        <v>34</v>
      </c>
      <c r="M693" s="1" t="s">
        <v>17</v>
      </c>
    </row>
    <row r="694" spans="1:13" x14ac:dyDescent="0.45">
      <c r="A694" s="1">
        <v>23376</v>
      </c>
      <c r="B694" s="1" t="s">
        <v>13</v>
      </c>
      <c r="C694" s="1" t="s">
        <v>13</v>
      </c>
      <c r="D694" s="2">
        <v>70000</v>
      </c>
      <c r="E694" s="1">
        <v>1</v>
      </c>
      <c r="F694" s="1" t="s">
        <v>15</v>
      </c>
      <c r="G694" s="1" t="s">
        <v>23</v>
      </c>
      <c r="H694" s="1" t="s">
        <v>17</v>
      </c>
      <c r="I694" s="1">
        <v>1</v>
      </c>
      <c r="J694" s="1" t="s">
        <v>24</v>
      </c>
      <c r="K694" s="1" t="s">
        <v>44</v>
      </c>
      <c r="L694" s="1">
        <v>44</v>
      </c>
      <c r="M694" s="1" t="s">
        <v>17</v>
      </c>
    </row>
    <row r="695" spans="1:13" x14ac:dyDescent="0.45">
      <c r="A695" s="1">
        <v>25970</v>
      </c>
      <c r="B695" s="1" t="s">
        <v>25</v>
      </c>
      <c r="C695" s="1" t="s">
        <v>14</v>
      </c>
      <c r="D695" s="2">
        <v>60000</v>
      </c>
      <c r="E695" s="1">
        <v>4</v>
      </c>
      <c r="F695" s="1" t="s">
        <v>15</v>
      </c>
      <c r="G695" s="1" t="s">
        <v>16</v>
      </c>
      <c r="H695" s="1" t="s">
        <v>20</v>
      </c>
      <c r="I695" s="1">
        <v>2</v>
      </c>
      <c r="J695" s="1" t="s">
        <v>18</v>
      </c>
      <c r="K695" s="1" t="s">
        <v>44</v>
      </c>
      <c r="L695" s="1">
        <v>41</v>
      </c>
      <c r="M695" s="1" t="s">
        <v>17</v>
      </c>
    </row>
    <row r="696" spans="1:13" x14ac:dyDescent="0.45">
      <c r="A696" s="1">
        <v>28068</v>
      </c>
      <c r="B696" s="1" t="s">
        <v>25</v>
      </c>
      <c r="C696" s="1" t="s">
        <v>14</v>
      </c>
      <c r="D696" s="2">
        <v>80000</v>
      </c>
      <c r="E696" s="1">
        <v>3</v>
      </c>
      <c r="F696" s="1" t="s">
        <v>37</v>
      </c>
      <c r="G696" s="1" t="s">
        <v>23</v>
      </c>
      <c r="H696" s="1" t="s">
        <v>20</v>
      </c>
      <c r="I696" s="1">
        <v>0</v>
      </c>
      <c r="J696" s="1" t="s">
        <v>18</v>
      </c>
      <c r="K696" s="1" t="s">
        <v>44</v>
      </c>
      <c r="L696" s="1">
        <v>36</v>
      </c>
      <c r="M696" s="1" t="s">
        <v>17</v>
      </c>
    </row>
    <row r="697" spans="1:13" x14ac:dyDescent="0.45">
      <c r="A697" s="1">
        <v>18390</v>
      </c>
      <c r="B697" s="1" t="s">
        <v>13</v>
      </c>
      <c r="C697" s="1" t="s">
        <v>13</v>
      </c>
      <c r="D697" s="2">
        <v>80000</v>
      </c>
      <c r="E697" s="1">
        <v>5</v>
      </c>
      <c r="F697" s="1" t="s">
        <v>21</v>
      </c>
      <c r="G697" s="1" t="s">
        <v>23</v>
      </c>
      <c r="H697" s="1" t="s">
        <v>17</v>
      </c>
      <c r="I697" s="1">
        <v>2</v>
      </c>
      <c r="J697" s="1" t="s">
        <v>18</v>
      </c>
      <c r="K697" s="1" t="s">
        <v>44</v>
      </c>
      <c r="L697" s="1">
        <v>44</v>
      </c>
      <c r="M697" s="1" t="s">
        <v>20</v>
      </c>
    </row>
    <row r="698" spans="1:13" x14ac:dyDescent="0.45">
      <c r="A698" s="1">
        <v>29112</v>
      </c>
      <c r="B698" s="1" t="s">
        <v>25</v>
      </c>
      <c r="C698" s="1" t="s">
        <v>13</v>
      </c>
      <c r="D698" s="2">
        <v>60000</v>
      </c>
      <c r="E698" s="1">
        <v>0</v>
      </c>
      <c r="F698" s="1" t="s">
        <v>21</v>
      </c>
      <c r="G698" s="1" t="s">
        <v>23</v>
      </c>
      <c r="H698" s="1" t="s">
        <v>20</v>
      </c>
      <c r="I698" s="1">
        <v>2</v>
      </c>
      <c r="J698" s="1" t="s">
        <v>29</v>
      </c>
      <c r="K698" s="1" t="s">
        <v>44</v>
      </c>
      <c r="L698" s="1">
        <v>30</v>
      </c>
      <c r="M698" s="1" t="s">
        <v>20</v>
      </c>
    </row>
    <row r="699" spans="1:13" x14ac:dyDescent="0.45">
      <c r="A699" s="1">
        <v>14090</v>
      </c>
      <c r="B699" s="1" t="s">
        <v>13</v>
      </c>
      <c r="C699" s="1" t="s">
        <v>14</v>
      </c>
      <c r="D699" s="2">
        <v>30000</v>
      </c>
      <c r="E699" s="1">
        <v>0</v>
      </c>
      <c r="F699" s="1" t="s">
        <v>32</v>
      </c>
      <c r="G699" s="1" t="s">
        <v>22</v>
      </c>
      <c r="H699" s="1" t="s">
        <v>20</v>
      </c>
      <c r="I699" s="1">
        <v>2</v>
      </c>
      <c r="J699" s="1" t="s">
        <v>18</v>
      </c>
      <c r="K699" s="1" t="s">
        <v>44</v>
      </c>
      <c r="L699" s="1">
        <v>28</v>
      </c>
      <c r="M699" s="1" t="s">
        <v>20</v>
      </c>
    </row>
    <row r="700" spans="1:13" x14ac:dyDescent="0.45">
      <c r="A700" s="1">
        <v>27040</v>
      </c>
      <c r="B700" s="1" t="s">
        <v>13</v>
      </c>
      <c r="C700" s="1" t="s">
        <v>13</v>
      </c>
      <c r="D700" s="2">
        <v>20000</v>
      </c>
      <c r="E700" s="1">
        <v>2</v>
      </c>
      <c r="F700" s="1" t="s">
        <v>32</v>
      </c>
      <c r="G700" s="1" t="s">
        <v>22</v>
      </c>
      <c r="H700" s="1" t="s">
        <v>17</v>
      </c>
      <c r="I700" s="1">
        <v>2</v>
      </c>
      <c r="J700" s="1" t="s">
        <v>29</v>
      </c>
      <c r="K700" s="1" t="s">
        <v>44</v>
      </c>
      <c r="L700" s="1">
        <v>49</v>
      </c>
      <c r="M700" s="1" t="s">
        <v>20</v>
      </c>
    </row>
    <row r="701" spans="1:13" x14ac:dyDescent="0.45">
      <c r="A701" s="1">
        <v>23479</v>
      </c>
      <c r="B701" s="1" t="s">
        <v>25</v>
      </c>
      <c r="C701" s="1" t="s">
        <v>13</v>
      </c>
      <c r="D701" s="2">
        <v>90000</v>
      </c>
      <c r="E701" s="1">
        <v>0</v>
      </c>
      <c r="F701" s="1" t="s">
        <v>21</v>
      </c>
      <c r="G701" s="1" t="s">
        <v>23</v>
      </c>
      <c r="H701" s="1" t="s">
        <v>20</v>
      </c>
      <c r="I701" s="1">
        <v>2</v>
      </c>
      <c r="J701" s="1" t="s">
        <v>18</v>
      </c>
      <c r="K701" s="1" t="s">
        <v>44</v>
      </c>
      <c r="L701" s="1">
        <v>43</v>
      </c>
      <c r="M701" s="1" t="s">
        <v>17</v>
      </c>
    </row>
    <row r="702" spans="1:13" x14ac:dyDescent="0.45">
      <c r="A702" s="1">
        <v>16795</v>
      </c>
      <c r="B702" s="1" t="s">
        <v>13</v>
      </c>
      <c r="C702" s="1" t="s">
        <v>14</v>
      </c>
      <c r="D702" s="2">
        <v>70000</v>
      </c>
      <c r="E702" s="1">
        <v>4</v>
      </c>
      <c r="F702" s="1" t="s">
        <v>15</v>
      </c>
      <c r="G702" s="1" t="s">
        <v>31</v>
      </c>
      <c r="H702" s="1" t="s">
        <v>17</v>
      </c>
      <c r="I702" s="1">
        <v>1</v>
      </c>
      <c r="J702" s="1" t="s">
        <v>29</v>
      </c>
      <c r="K702" s="1" t="s">
        <v>44</v>
      </c>
      <c r="L702" s="1">
        <v>59</v>
      </c>
      <c r="M702" s="1" t="s">
        <v>20</v>
      </c>
    </row>
    <row r="703" spans="1:13" x14ac:dyDescent="0.45">
      <c r="A703" s="1">
        <v>22014</v>
      </c>
      <c r="B703" s="1" t="s">
        <v>25</v>
      </c>
      <c r="C703" s="1" t="s">
        <v>13</v>
      </c>
      <c r="D703" s="2">
        <v>30000</v>
      </c>
      <c r="E703" s="1">
        <v>0</v>
      </c>
      <c r="F703" s="1" t="s">
        <v>30</v>
      </c>
      <c r="G703" s="1" t="s">
        <v>16</v>
      </c>
      <c r="H703" s="1" t="s">
        <v>17</v>
      </c>
      <c r="I703" s="1">
        <v>2</v>
      </c>
      <c r="J703" s="1" t="s">
        <v>26</v>
      </c>
      <c r="K703" s="1" t="s">
        <v>44</v>
      </c>
      <c r="L703" s="1">
        <v>26</v>
      </c>
      <c r="M703" s="1" t="s">
        <v>20</v>
      </c>
    </row>
    <row r="704" spans="1:13" x14ac:dyDescent="0.45">
      <c r="A704" s="1">
        <v>13314</v>
      </c>
      <c r="B704" s="1" t="s">
        <v>13</v>
      </c>
      <c r="C704" s="1" t="s">
        <v>13</v>
      </c>
      <c r="D704" s="2">
        <v>120000</v>
      </c>
      <c r="E704" s="1">
        <v>1</v>
      </c>
      <c r="F704" s="1" t="s">
        <v>30</v>
      </c>
      <c r="G704" s="1" t="s">
        <v>23</v>
      </c>
      <c r="H704" s="1" t="s">
        <v>17</v>
      </c>
      <c r="I704" s="1">
        <v>4</v>
      </c>
      <c r="J704" s="1" t="s">
        <v>26</v>
      </c>
      <c r="K704" s="1" t="s">
        <v>44</v>
      </c>
      <c r="L704" s="1">
        <v>46</v>
      </c>
      <c r="M704" s="1" t="s">
        <v>17</v>
      </c>
    </row>
    <row r="705" spans="1:13" x14ac:dyDescent="0.45">
      <c r="A705" s="1">
        <v>11619</v>
      </c>
      <c r="B705" s="1" t="s">
        <v>25</v>
      </c>
      <c r="C705" s="1" t="s">
        <v>14</v>
      </c>
      <c r="D705" s="2">
        <v>50000</v>
      </c>
      <c r="E705" s="1">
        <v>0</v>
      </c>
      <c r="F705" s="1" t="s">
        <v>37</v>
      </c>
      <c r="G705" s="1" t="s">
        <v>16</v>
      </c>
      <c r="H705" s="1" t="s">
        <v>17</v>
      </c>
      <c r="I705" s="1">
        <v>0</v>
      </c>
      <c r="J705" s="1" t="s">
        <v>29</v>
      </c>
      <c r="K705" s="1" t="s">
        <v>44</v>
      </c>
      <c r="L705" s="1">
        <v>33</v>
      </c>
      <c r="M705" s="1" t="s">
        <v>20</v>
      </c>
    </row>
    <row r="706" spans="1:13" x14ac:dyDescent="0.45">
      <c r="A706" s="1">
        <v>29132</v>
      </c>
      <c r="B706" s="1" t="s">
        <v>25</v>
      </c>
      <c r="C706" s="1" t="s">
        <v>14</v>
      </c>
      <c r="D706" s="2">
        <v>40000</v>
      </c>
      <c r="E706" s="1">
        <v>0</v>
      </c>
      <c r="F706" s="1" t="s">
        <v>15</v>
      </c>
      <c r="G706" s="1" t="s">
        <v>23</v>
      </c>
      <c r="H706" s="1" t="s">
        <v>17</v>
      </c>
      <c r="I706" s="1">
        <v>1</v>
      </c>
      <c r="J706" s="1" t="s">
        <v>24</v>
      </c>
      <c r="K706" s="1" t="s">
        <v>46</v>
      </c>
      <c r="L706" s="1">
        <v>42</v>
      </c>
      <c r="M706" s="1" t="s">
        <v>17</v>
      </c>
    </row>
    <row r="707" spans="1:13" x14ac:dyDescent="0.45">
      <c r="A707" s="1">
        <v>11199</v>
      </c>
      <c r="B707" s="1" t="s">
        <v>13</v>
      </c>
      <c r="C707" s="1" t="s">
        <v>14</v>
      </c>
      <c r="D707" s="2">
        <v>70000</v>
      </c>
      <c r="E707" s="1">
        <v>4</v>
      </c>
      <c r="F707" s="1" t="s">
        <v>15</v>
      </c>
      <c r="G707" s="1" t="s">
        <v>31</v>
      </c>
      <c r="H707" s="1" t="s">
        <v>17</v>
      </c>
      <c r="I707" s="1">
        <v>1</v>
      </c>
      <c r="J707" s="1" t="s">
        <v>34</v>
      </c>
      <c r="K707" s="1" t="s">
        <v>44</v>
      </c>
      <c r="L707" s="1">
        <v>59</v>
      </c>
      <c r="M707" s="1" t="s">
        <v>20</v>
      </c>
    </row>
    <row r="708" spans="1:13" x14ac:dyDescent="0.45">
      <c r="A708" s="1">
        <v>20296</v>
      </c>
      <c r="B708" s="1" t="s">
        <v>25</v>
      </c>
      <c r="C708" s="1" t="s">
        <v>14</v>
      </c>
      <c r="D708" s="2">
        <v>60000</v>
      </c>
      <c r="E708" s="1">
        <v>0</v>
      </c>
      <c r="F708" s="1" t="s">
        <v>21</v>
      </c>
      <c r="G708" s="1" t="s">
        <v>16</v>
      </c>
      <c r="H708" s="1" t="s">
        <v>20</v>
      </c>
      <c r="I708" s="1">
        <v>1</v>
      </c>
      <c r="J708" s="1" t="s">
        <v>29</v>
      </c>
      <c r="K708" s="1" t="s">
        <v>44</v>
      </c>
      <c r="L708" s="1">
        <v>33</v>
      </c>
      <c r="M708" s="1" t="s">
        <v>17</v>
      </c>
    </row>
    <row r="709" spans="1:13" x14ac:dyDescent="0.45">
      <c r="A709" s="1">
        <v>17546</v>
      </c>
      <c r="B709" s="1" t="s">
        <v>13</v>
      </c>
      <c r="C709" s="1" t="s">
        <v>14</v>
      </c>
      <c r="D709" s="2">
        <v>70000</v>
      </c>
      <c r="E709" s="1">
        <v>1</v>
      </c>
      <c r="F709" s="1" t="s">
        <v>21</v>
      </c>
      <c r="G709" s="1" t="s">
        <v>16</v>
      </c>
      <c r="H709" s="1" t="s">
        <v>17</v>
      </c>
      <c r="I709" s="1">
        <v>1</v>
      </c>
      <c r="J709" s="1" t="s">
        <v>18</v>
      </c>
      <c r="K709" s="1" t="s">
        <v>44</v>
      </c>
      <c r="L709" s="1">
        <v>44</v>
      </c>
      <c r="M709" s="1" t="s">
        <v>17</v>
      </c>
    </row>
    <row r="710" spans="1:13" x14ac:dyDescent="0.45">
      <c r="A710" s="1">
        <v>18069</v>
      </c>
      <c r="B710" s="1" t="s">
        <v>13</v>
      </c>
      <c r="C710" s="1" t="s">
        <v>13</v>
      </c>
      <c r="D710" s="2">
        <v>70000</v>
      </c>
      <c r="E710" s="1">
        <v>5</v>
      </c>
      <c r="F710" s="1" t="s">
        <v>15</v>
      </c>
      <c r="G710" s="1" t="s">
        <v>31</v>
      </c>
      <c r="H710" s="1" t="s">
        <v>17</v>
      </c>
      <c r="I710" s="1">
        <v>4</v>
      </c>
      <c r="J710" s="1" t="s">
        <v>34</v>
      </c>
      <c r="K710" s="1" t="s">
        <v>44</v>
      </c>
      <c r="L710" s="1">
        <v>60</v>
      </c>
      <c r="M710" s="1" t="s">
        <v>20</v>
      </c>
    </row>
    <row r="711" spans="1:13" x14ac:dyDescent="0.45">
      <c r="A711" s="1">
        <v>23712</v>
      </c>
      <c r="B711" s="1" t="s">
        <v>25</v>
      </c>
      <c r="C711" s="1" t="s">
        <v>14</v>
      </c>
      <c r="D711" s="2">
        <v>70000</v>
      </c>
      <c r="E711" s="1">
        <v>2</v>
      </c>
      <c r="F711" s="1" t="s">
        <v>15</v>
      </c>
      <c r="G711" s="1" t="s">
        <v>31</v>
      </c>
      <c r="H711" s="1" t="s">
        <v>17</v>
      </c>
      <c r="I711" s="1">
        <v>1</v>
      </c>
      <c r="J711" s="1" t="s">
        <v>34</v>
      </c>
      <c r="K711" s="1" t="s">
        <v>44</v>
      </c>
      <c r="L711" s="1">
        <v>59</v>
      </c>
      <c r="M711" s="1" t="s">
        <v>20</v>
      </c>
    </row>
    <row r="712" spans="1:13" x14ac:dyDescent="0.45">
      <c r="A712" s="1">
        <v>23358</v>
      </c>
      <c r="B712" s="1" t="s">
        <v>13</v>
      </c>
      <c r="C712" s="1" t="s">
        <v>13</v>
      </c>
      <c r="D712" s="2">
        <v>60000</v>
      </c>
      <c r="E712" s="1">
        <v>0</v>
      </c>
      <c r="F712" s="1" t="s">
        <v>30</v>
      </c>
      <c r="G712" s="1" t="s">
        <v>23</v>
      </c>
      <c r="H712" s="1" t="s">
        <v>17</v>
      </c>
      <c r="I712" s="1">
        <v>2</v>
      </c>
      <c r="J712" s="1" t="s">
        <v>26</v>
      </c>
      <c r="K712" s="1" t="s">
        <v>44</v>
      </c>
      <c r="L712" s="1">
        <v>32</v>
      </c>
      <c r="M712" s="1" t="s">
        <v>17</v>
      </c>
    </row>
    <row r="713" spans="1:13" x14ac:dyDescent="0.45">
      <c r="A713" s="1">
        <v>20518</v>
      </c>
      <c r="B713" s="1" t="s">
        <v>13</v>
      </c>
      <c r="C713" s="1" t="s">
        <v>14</v>
      </c>
      <c r="D713" s="2">
        <v>70000</v>
      </c>
      <c r="E713" s="1">
        <v>2</v>
      </c>
      <c r="F713" s="1" t="s">
        <v>21</v>
      </c>
      <c r="G713" s="1" t="s">
        <v>23</v>
      </c>
      <c r="H713" s="1" t="s">
        <v>17</v>
      </c>
      <c r="I713" s="1">
        <v>1</v>
      </c>
      <c r="J713" s="1" t="s">
        <v>34</v>
      </c>
      <c r="K713" s="1" t="s">
        <v>44</v>
      </c>
      <c r="L713" s="1">
        <v>58</v>
      </c>
      <c r="M713" s="1" t="s">
        <v>20</v>
      </c>
    </row>
    <row r="714" spans="1:13" x14ac:dyDescent="0.45">
      <c r="A714" s="1">
        <v>28026</v>
      </c>
      <c r="B714" s="1" t="s">
        <v>13</v>
      </c>
      <c r="C714" s="1" t="s">
        <v>14</v>
      </c>
      <c r="D714" s="2">
        <v>40000</v>
      </c>
      <c r="E714" s="1">
        <v>2</v>
      </c>
      <c r="F714" s="1" t="s">
        <v>30</v>
      </c>
      <c r="G714" s="1" t="s">
        <v>23</v>
      </c>
      <c r="H714" s="1" t="s">
        <v>20</v>
      </c>
      <c r="I714" s="1">
        <v>2</v>
      </c>
      <c r="J714" s="1" t="s">
        <v>24</v>
      </c>
      <c r="K714" s="1" t="s">
        <v>44</v>
      </c>
      <c r="L714" s="1">
        <v>59</v>
      </c>
      <c r="M714" s="1" t="s">
        <v>20</v>
      </c>
    </row>
    <row r="715" spans="1:13" x14ac:dyDescent="0.45">
      <c r="A715" s="1">
        <v>11669</v>
      </c>
      <c r="B715" s="1" t="s">
        <v>25</v>
      </c>
      <c r="C715" s="1" t="s">
        <v>14</v>
      </c>
      <c r="D715" s="2">
        <v>70000</v>
      </c>
      <c r="E715" s="1">
        <v>2</v>
      </c>
      <c r="F715" s="1" t="s">
        <v>15</v>
      </c>
      <c r="G715" s="1" t="s">
        <v>16</v>
      </c>
      <c r="H715" s="1" t="s">
        <v>17</v>
      </c>
      <c r="I715" s="1">
        <v>1</v>
      </c>
      <c r="J715" s="1" t="s">
        <v>24</v>
      </c>
      <c r="K715" s="1" t="s">
        <v>44</v>
      </c>
      <c r="L715" s="1">
        <v>38</v>
      </c>
      <c r="M715" s="1" t="s">
        <v>20</v>
      </c>
    </row>
    <row r="716" spans="1:13" x14ac:dyDescent="0.45">
      <c r="A716" s="1">
        <v>16020</v>
      </c>
      <c r="B716" s="1" t="s">
        <v>13</v>
      </c>
      <c r="C716" s="1" t="s">
        <v>13</v>
      </c>
      <c r="D716" s="2">
        <v>40000</v>
      </c>
      <c r="E716" s="1">
        <v>0</v>
      </c>
      <c r="F716" s="1" t="s">
        <v>30</v>
      </c>
      <c r="G716" s="1" t="s">
        <v>16</v>
      </c>
      <c r="H716" s="1" t="s">
        <v>17</v>
      </c>
      <c r="I716" s="1">
        <v>2</v>
      </c>
      <c r="J716" s="1" t="s">
        <v>26</v>
      </c>
      <c r="K716" s="1" t="s">
        <v>44</v>
      </c>
      <c r="L716" s="1">
        <v>28</v>
      </c>
      <c r="M716" s="1" t="s">
        <v>17</v>
      </c>
    </row>
    <row r="717" spans="1:13" x14ac:dyDescent="0.45">
      <c r="A717" s="1">
        <v>27090</v>
      </c>
      <c r="B717" s="1" t="s">
        <v>13</v>
      </c>
      <c r="C717" s="1" t="s">
        <v>14</v>
      </c>
      <c r="D717" s="2">
        <v>60000</v>
      </c>
      <c r="E717" s="1">
        <v>1</v>
      </c>
      <c r="F717" s="1" t="s">
        <v>37</v>
      </c>
      <c r="G717" s="1" t="s">
        <v>23</v>
      </c>
      <c r="H717" s="1" t="s">
        <v>17</v>
      </c>
      <c r="I717" s="1">
        <v>0</v>
      </c>
      <c r="J717" s="1" t="s">
        <v>24</v>
      </c>
      <c r="K717" s="1" t="s">
        <v>44</v>
      </c>
      <c r="L717" s="1">
        <v>37</v>
      </c>
      <c r="M717" s="1" t="s">
        <v>17</v>
      </c>
    </row>
    <row r="718" spans="1:13" x14ac:dyDescent="0.45">
      <c r="A718" s="1">
        <v>27198</v>
      </c>
      <c r="B718" s="1" t="s">
        <v>25</v>
      </c>
      <c r="C718" s="1" t="s">
        <v>14</v>
      </c>
      <c r="D718" s="2">
        <v>80000</v>
      </c>
      <c r="E718" s="1">
        <v>0</v>
      </c>
      <c r="F718" s="1" t="s">
        <v>37</v>
      </c>
      <c r="G718" s="1" t="s">
        <v>16</v>
      </c>
      <c r="H718" s="1" t="s">
        <v>20</v>
      </c>
      <c r="I718" s="1">
        <v>0</v>
      </c>
      <c r="J718" s="1" t="s">
        <v>18</v>
      </c>
      <c r="K718" s="1" t="s">
        <v>44</v>
      </c>
      <c r="L718" s="1">
        <v>40</v>
      </c>
      <c r="M718" s="1" t="s">
        <v>20</v>
      </c>
    </row>
    <row r="719" spans="1:13" x14ac:dyDescent="0.45">
      <c r="A719" s="1">
        <v>19661</v>
      </c>
      <c r="B719" s="1" t="s">
        <v>25</v>
      </c>
      <c r="C719" s="1" t="s">
        <v>13</v>
      </c>
      <c r="D719" s="2">
        <v>90000</v>
      </c>
      <c r="E719" s="1">
        <v>4</v>
      </c>
      <c r="F719" s="1" t="s">
        <v>15</v>
      </c>
      <c r="G719" s="1" t="s">
        <v>31</v>
      </c>
      <c r="H719" s="1" t="s">
        <v>17</v>
      </c>
      <c r="I719" s="1">
        <v>1</v>
      </c>
      <c r="J719" s="1" t="s">
        <v>29</v>
      </c>
      <c r="K719" s="1" t="s">
        <v>44</v>
      </c>
      <c r="L719" s="1">
        <v>38</v>
      </c>
      <c r="M719" s="1" t="s">
        <v>17</v>
      </c>
    </row>
    <row r="720" spans="1:13" x14ac:dyDescent="0.45">
      <c r="A720" s="1">
        <v>26327</v>
      </c>
      <c r="B720" s="1" t="s">
        <v>13</v>
      </c>
      <c r="C720" s="1" t="s">
        <v>13</v>
      </c>
      <c r="D720" s="2">
        <v>70000</v>
      </c>
      <c r="E720" s="1">
        <v>4</v>
      </c>
      <c r="F720" s="1" t="s">
        <v>37</v>
      </c>
      <c r="G720" s="1" t="s">
        <v>23</v>
      </c>
      <c r="H720" s="1" t="s">
        <v>17</v>
      </c>
      <c r="I720" s="1">
        <v>0</v>
      </c>
      <c r="J720" s="1" t="s">
        <v>24</v>
      </c>
      <c r="K720" s="1" t="s">
        <v>44</v>
      </c>
      <c r="L720" s="1">
        <v>36</v>
      </c>
      <c r="M720" s="1" t="s">
        <v>17</v>
      </c>
    </row>
    <row r="721" spans="1:13" x14ac:dyDescent="0.45">
      <c r="A721" s="1">
        <v>26341</v>
      </c>
      <c r="B721" s="1" t="s">
        <v>13</v>
      </c>
      <c r="C721" s="1" t="s">
        <v>14</v>
      </c>
      <c r="D721" s="2">
        <v>70000</v>
      </c>
      <c r="E721" s="1">
        <v>5</v>
      </c>
      <c r="F721" s="1" t="s">
        <v>37</v>
      </c>
      <c r="G721" s="1" t="s">
        <v>23</v>
      </c>
      <c r="H721" s="1" t="s">
        <v>17</v>
      </c>
      <c r="I721" s="1">
        <v>2</v>
      </c>
      <c r="J721" s="1" t="s">
        <v>18</v>
      </c>
      <c r="K721" s="1" t="s">
        <v>44</v>
      </c>
      <c r="L721" s="1">
        <v>37</v>
      </c>
      <c r="M721" s="1" t="s">
        <v>20</v>
      </c>
    </row>
    <row r="722" spans="1:13" x14ac:dyDescent="0.45">
      <c r="A722" s="1">
        <v>24958</v>
      </c>
      <c r="B722" s="1" t="s">
        <v>25</v>
      </c>
      <c r="C722" s="1" t="s">
        <v>14</v>
      </c>
      <c r="D722" s="2">
        <v>40000</v>
      </c>
      <c r="E722" s="1">
        <v>5</v>
      </c>
      <c r="F722" s="1" t="s">
        <v>30</v>
      </c>
      <c r="G722" s="1" t="s">
        <v>23</v>
      </c>
      <c r="H722" s="1" t="s">
        <v>20</v>
      </c>
      <c r="I722" s="1">
        <v>3</v>
      </c>
      <c r="J722" s="1" t="s">
        <v>24</v>
      </c>
      <c r="K722" s="1" t="s">
        <v>44</v>
      </c>
      <c r="L722" s="1">
        <v>60</v>
      </c>
      <c r="M722" s="1" t="s">
        <v>17</v>
      </c>
    </row>
    <row r="723" spans="1:13" x14ac:dyDescent="0.45">
      <c r="A723" s="1">
        <v>13287</v>
      </c>
      <c r="B723" s="1" t="s">
        <v>25</v>
      </c>
      <c r="C723" s="1" t="s">
        <v>13</v>
      </c>
      <c r="D723" s="2">
        <v>110000</v>
      </c>
      <c r="E723" s="1">
        <v>4</v>
      </c>
      <c r="F723" s="1" t="s">
        <v>15</v>
      </c>
      <c r="G723" s="1" t="s">
        <v>31</v>
      </c>
      <c r="H723" s="1" t="s">
        <v>17</v>
      </c>
      <c r="I723" s="1">
        <v>4</v>
      </c>
      <c r="J723" s="1" t="s">
        <v>26</v>
      </c>
      <c r="K723" s="1" t="s">
        <v>44</v>
      </c>
      <c r="L723" s="1">
        <v>42</v>
      </c>
      <c r="M723" s="1" t="s">
        <v>17</v>
      </c>
    </row>
    <row r="724" spans="1:13" x14ac:dyDescent="0.45">
      <c r="A724" s="1">
        <v>14493</v>
      </c>
      <c r="B724" s="1" t="s">
        <v>25</v>
      </c>
      <c r="C724" s="1" t="s">
        <v>14</v>
      </c>
      <c r="D724" s="2">
        <v>70000</v>
      </c>
      <c r="E724" s="1">
        <v>3</v>
      </c>
      <c r="F724" s="1" t="s">
        <v>37</v>
      </c>
      <c r="G724" s="1" t="s">
        <v>31</v>
      </c>
      <c r="H724" s="1" t="s">
        <v>20</v>
      </c>
      <c r="I724" s="1">
        <v>2</v>
      </c>
      <c r="J724" s="1" t="s">
        <v>29</v>
      </c>
      <c r="K724" s="1" t="s">
        <v>44</v>
      </c>
      <c r="L724" s="1">
        <v>53</v>
      </c>
      <c r="M724" s="1" t="s">
        <v>20</v>
      </c>
    </row>
    <row r="725" spans="1:13" x14ac:dyDescent="0.45">
      <c r="A725" s="1">
        <v>26678</v>
      </c>
      <c r="B725" s="1" t="s">
        <v>25</v>
      </c>
      <c r="C725" s="1" t="s">
        <v>14</v>
      </c>
      <c r="D725" s="2">
        <v>80000</v>
      </c>
      <c r="E725" s="1">
        <v>2</v>
      </c>
      <c r="F725" s="1" t="s">
        <v>32</v>
      </c>
      <c r="G725" s="1" t="s">
        <v>16</v>
      </c>
      <c r="H725" s="1" t="s">
        <v>17</v>
      </c>
      <c r="I725" s="1">
        <v>2</v>
      </c>
      <c r="J725" s="1" t="s">
        <v>26</v>
      </c>
      <c r="K725" s="1" t="s">
        <v>44</v>
      </c>
      <c r="L725" s="1">
        <v>49</v>
      </c>
      <c r="M725" s="1" t="s">
        <v>20</v>
      </c>
    </row>
    <row r="726" spans="1:13" x14ac:dyDescent="0.45">
      <c r="A726" s="1">
        <v>23275</v>
      </c>
      <c r="B726" s="1" t="s">
        <v>13</v>
      </c>
      <c r="C726" s="1" t="s">
        <v>13</v>
      </c>
      <c r="D726" s="2">
        <v>30000</v>
      </c>
      <c r="E726" s="1">
        <v>2</v>
      </c>
      <c r="F726" s="1" t="s">
        <v>30</v>
      </c>
      <c r="G726" s="1" t="s">
        <v>16</v>
      </c>
      <c r="H726" s="1" t="s">
        <v>17</v>
      </c>
      <c r="I726" s="1">
        <v>2</v>
      </c>
      <c r="J726" s="1" t="s">
        <v>29</v>
      </c>
      <c r="K726" s="1" t="s">
        <v>44</v>
      </c>
      <c r="L726" s="1">
        <v>49</v>
      </c>
      <c r="M726" s="1" t="s">
        <v>20</v>
      </c>
    </row>
    <row r="727" spans="1:13" x14ac:dyDescent="0.45">
      <c r="A727" s="1">
        <v>11270</v>
      </c>
      <c r="B727" s="1" t="s">
        <v>13</v>
      </c>
      <c r="C727" s="1" t="s">
        <v>13</v>
      </c>
      <c r="D727" s="2">
        <v>130000</v>
      </c>
      <c r="E727" s="1">
        <v>2</v>
      </c>
      <c r="F727" s="1" t="s">
        <v>37</v>
      </c>
      <c r="G727" s="1" t="s">
        <v>31</v>
      </c>
      <c r="H727" s="1" t="s">
        <v>17</v>
      </c>
      <c r="I727" s="1">
        <v>3</v>
      </c>
      <c r="J727" s="1" t="s">
        <v>18</v>
      </c>
      <c r="K727" s="1" t="s">
        <v>44</v>
      </c>
      <c r="L727" s="1">
        <v>42</v>
      </c>
      <c r="M727" s="1" t="s">
        <v>17</v>
      </c>
    </row>
    <row r="728" spans="1:13" x14ac:dyDescent="0.45">
      <c r="A728" s="1">
        <v>20084</v>
      </c>
      <c r="B728" s="1" t="s">
        <v>13</v>
      </c>
      <c r="C728" s="1" t="s">
        <v>13</v>
      </c>
      <c r="D728" s="2">
        <v>20000</v>
      </c>
      <c r="E728" s="1">
        <v>2</v>
      </c>
      <c r="F728" s="1" t="s">
        <v>30</v>
      </c>
      <c r="G728" s="1" t="s">
        <v>28</v>
      </c>
      <c r="H728" s="1" t="s">
        <v>20</v>
      </c>
      <c r="I728" s="1">
        <v>2</v>
      </c>
      <c r="J728" s="1" t="s">
        <v>18</v>
      </c>
      <c r="K728" s="1" t="s">
        <v>44</v>
      </c>
      <c r="L728" s="1">
        <v>53</v>
      </c>
      <c r="M728" s="1" t="s">
        <v>20</v>
      </c>
    </row>
    <row r="729" spans="1:13" x14ac:dyDescent="0.45">
      <c r="A729" s="1">
        <v>16144</v>
      </c>
      <c r="B729" s="1" t="s">
        <v>13</v>
      </c>
      <c r="C729" s="1" t="s">
        <v>13</v>
      </c>
      <c r="D729" s="2">
        <v>70000</v>
      </c>
      <c r="E729" s="1">
        <v>1</v>
      </c>
      <c r="F729" s="1" t="s">
        <v>37</v>
      </c>
      <c r="G729" s="1" t="s">
        <v>23</v>
      </c>
      <c r="H729" s="1" t="s">
        <v>17</v>
      </c>
      <c r="I729" s="1">
        <v>1</v>
      </c>
      <c r="J729" s="1" t="s">
        <v>18</v>
      </c>
      <c r="K729" s="1" t="s">
        <v>44</v>
      </c>
      <c r="L729" s="1">
        <v>46</v>
      </c>
      <c r="M729" s="1" t="s">
        <v>17</v>
      </c>
    </row>
    <row r="730" spans="1:13" x14ac:dyDescent="0.45">
      <c r="A730" s="1">
        <v>27731</v>
      </c>
      <c r="B730" s="1" t="s">
        <v>13</v>
      </c>
      <c r="C730" s="1" t="s">
        <v>13</v>
      </c>
      <c r="D730" s="2">
        <v>40000</v>
      </c>
      <c r="E730" s="1">
        <v>0</v>
      </c>
      <c r="F730" s="1" t="s">
        <v>30</v>
      </c>
      <c r="G730" s="1" t="s">
        <v>16</v>
      </c>
      <c r="H730" s="1" t="s">
        <v>17</v>
      </c>
      <c r="I730" s="1">
        <v>2</v>
      </c>
      <c r="J730" s="1" t="s">
        <v>26</v>
      </c>
      <c r="K730" s="1" t="s">
        <v>44</v>
      </c>
      <c r="L730" s="1">
        <v>27</v>
      </c>
      <c r="M730" s="1" t="s">
        <v>20</v>
      </c>
    </row>
    <row r="731" spans="1:13" x14ac:dyDescent="0.45">
      <c r="A731" s="1">
        <v>11886</v>
      </c>
      <c r="B731" s="1" t="s">
        <v>13</v>
      </c>
      <c r="C731" s="1" t="s">
        <v>14</v>
      </c>
      <c r="D731" s="2">
        <v>60000</v>
      </c>
      <c r="E731" s="1">
        <v>3</v>
      </c>
      <c r="F731" s="1" t="s">
        <v>15</v>
      </c>
      <c r="G731" s="1" t="s">
        <v>23</v>
      </c>
      <c r="H731" s="1" t="s">
        <v>17</v>
      </c>
      <c r="I731" s="1">
        <v>1</v>
      </c>
      <c r="J731" s="1" t="s">
        <v>18</v>
      </c>
      <c r="K731" s="1" t="s">
        <v>44</v>
      </c>
      <c r="L731" s="1">
        <v>48</v>
      </c>
      <c r="M731" s="1" t="s">
        <v>17</v>
      </c>
    </row>
    <row r="732" spans="1:13" x14ac:dyDescent="0.45">
      <c r="A732" s="1">
        <v>24324</v>
      </c>
      <c r="B732" s="1" t="s">
        <v>25</v>
      </c>
      <c r="C732" s="1" t="s">
        <v>14</v>
      </c>
      <c r="D732" s="2">
        <v>60000</v>
      </c>
      <c r="E732" s="1">
        <v>4</v>
      </c>
      <c r="F732" s="1" t="s">
        <v>15</v>
      </c>
      <c r="G732" s="1" t="s">
        <v>16</v>
      </c>
      <c r="H732" s="1" t="s">
        <v>17</v>
      </c>
      <c r="I732" s="1">
        <v>2</v>
      </c>
      <c r="J732" s="1" t="s">
        <v>24</v>
      </c>
      <c r="K732" s="1" t="s">
        <v>44</v>
      </c>
      <c r="L732" s="1">
        <v>41</v>
      </c>
      <c r="M732" s="1" t="s">
        <v>17</v>
      </c>
    </row>
    <row r="733" spans="1:13" x14ac:dyDescent="0.45">
      <c r="A733" s="1">
        <v>22220</v>
      </c>
      <c r="B733" s="1" t="s">
        <v>13</v>
      </c>
      <c r="C733" s="1" t="s">
        <v>13</v>
      </c>
      <c r="D733" s="2">
        <v>60000</v>
      </c>
      <c r="E733" s="1">
        <v>2</v>
      </c>
      <c r="F733" s="1" t="s">
        <v>30</v>
      </c>
      <c r="G733" s="1" t="s">
        <v>23</v>
      </c>
      <c r="H733" s="1" t="s">
        <v>20</v>
      </c>
      <c r="I733" s="1">
        <v>2</v>
      </c>
      <c r="J733" s="1" t="s">
        <v>29</v>
      </c>
      <c r="K733" s="1" t="s">
        <v>44</v>
      </c>
      <c r="L733" s="1">
        <v>49</v>
      </c>
      <c r="M733" s="1" t="s">
        <v>17</v>
      </c>
    </row>
    <row r="734" spans="1:13" x14ac:dyDescent="0.45">
      <c r="A734" s="1">
        <v>26625</v>
      </c>
      <c r="B734" s="1" t="s">
        <v>25</v>
      </c>
      <c r="C734" s="1" t="s">
        <v>14</v>
      </c>
      <c r="D734" s="2">
        <v>60000</v>
      </c>
      <c r="E734" s="1">
        <v>0</v>
      </c>
      <c r="F734" s="1" t="s">
        <v>37</v>
      </c>
      <c r="G734" s="1" t="s">
        <v>23</v>
      </c>
      <c r="H734" s="1" t="s">
        <v>17</v>
      </c>
      <c r="I734" s="1">
        <v>1</v>
      </c>
      <c r="J734" s="1" t="s">
        <v>24</v>
      </c>
      <c r="K734" s="1" t="s">
        <v>44</v>
      </c>
      <c r="L734" s="1">
        <v>38</v>
      </c>
      <c r="M734" s="1" t="s">
        <v>17</v>
      </c>
    </row>
    <row r="735" spans="1:13" x14ac:dyDescent="0.45">
      <c r="A735" s="1">
        <v>23027</v>
      </c>
      <c r="B735" s="1" t="s">
        <v>25</v>
      </c>
      <c r="C735" s="1" t="s">
        <v>13</v>
      </c>
      <c r="D735" s="2">
        <v>130000</v>
      </c>
      <c r="E735" s="1">
        <v>1</v>
      </c>
      <c r="F735" s="1" t="s">
        <v>15</v>
      </c>
      <c r="G735" s="1" t="s">
        <v>31</v>
      </c>
      <c r="H735" s="1" t="s">
        <v>20</v>
      </c>
      <c r="I735" s="1">
        <v>4</v>
      </c>
      <c r="J735" s="1" t="s">
        <v>18</v>
      </c>
      <c r="K735" s="1" t="s">
        <v>44</v>
      </c>
      <c r="L735" s="1">
        <v>44</v>
      </c>
      <c r="M735" s="1" t="s">
        <v>20</v>
      </c>
    </row>
    <row r="736" spans="1:13" x14ac:dyDescent="0.45">
      <c r="A736" s="1">
        <v>16867</v>
      </c>
      <c r="B736" s="1" t="s">
        <v>25</v>
      </c>
      <c r="C736" s="1" t="s">
        <v>14</v>
      </c>
      <c r="D736" s="2">
        <v>130000</v>
      </c>
      <c r="E736" s="1">
        <v>1</v>
      </c>
      <c r="F736" s="1" t="s">
        <v>15</v>
      </c>
      <c r="G736" s="1" t="s">
        <v>31</v>
      </c>
      <c r="H736" s="1" t="s">
        <v>20</v>
      </c>
      <c r="I736" s="1">
        <v>3</v>
      </c>
      <c r="J736" s="1" t="s">
        <v>18</v>
      </c>
      <c r="K736" s="1" t="s">
        <v>44</v>
      </c>
      <c r="L736" s="1">
        <v>45</v>
      </c>
      <c r="M736" s="1" t="s">
        <v>17</v>
      </c>
    </row>
    <row r="737" spans="1:13" x14ac:dyDescent="0.45">
      <c r="A737" s="1">
        <v>14514</v>
      </c>
      <c r="B737" s="1" t="s">
        <v>25</v>
      </c>
      <c r="C737" s="1" t="s">
        <v>14</v>
      </c>
      <c r="D737" s="2">
        <v>30000</v>
      </c>
      <c r="E737" s="1">
        <v>0</v>
      </c>
      <c r="F737" s="1" t="s">
        <v>21</v>
      </c>
      <c r="G737" s="1" t="s">
        <v>16</v>
      </c>
      <c r="H737" s="1" t="s">
        <v>17</v>
      </c>
      <c r="I737" s="1">
        <v>1</v>
      </c>
      <c r="J737" s="1" t="s">
        <v>26</v>
      </c>
      <c r="K737" s="1" t="s">
        <v>44</v>
      </c>
      <c r="L737" s="1">
        <v>26</v>
      </c>
      <c r="M737" s="1" t="s">
        <v>20</v>
      </c>
    </row>
    <row r="738" spans="1:13" x14ac:dyDescent="0.45">
      <c r="A738" s="1">
        <v>19634</v>
      </c>
      <c r="B738" s="1" t="s">
        <v>13</v>
      </c>
      <c r="C738" s="1" t="s">
        <v>13</v>
      </c>
      <c r="D738" s="2">
        <v>40000</v>
      </c>
      <c r="E738" s="1">
        <v>0</v>
      </c>
      <c r="F738" s="1" t="s">
        <v>30</v>
      </c>
      <c r="G738" s="1" t="s">
        <v>16</v>
      </c>
      <c r="H738" s="1" t="s">
        <v>17</v>
      </c>
      <c r="I738" s="1">
        <v>1</v>
      </c>
      <c r="J738" s="1" t="s">
        <v>26</v>
      </c>
      <c r="K738" s="1" t="s">
        <v>44</v>
      </c>
      <c r="L738" s="1">
        <v>31</v>
      </c>
      <c r="M738" s="1" t="s">
        <v>20</v>
      </c>
    </row>
    <row r="739" spans="1:13" x14ac:dyDescent="0.45">
      <c r="A739" s="1">
        <v>18504</v>
      </c>
      <c r="B739" s="1" t="s">
        <v>13</v>
      </c>
      <c r="C739" s="1" t="s">
        <v>13</v>
      </c>
      <c r="D739" s="2">
        <v>70000</v>
      </c>
      <c r="E739" s="1">
        <v>2</v>
      </c>
      <c r="F739" s="1" t="s">
        <v>32</v>
      </c>
      <c r="G739" s="1" t="s">
        <v>16</v>
      </c>
      <c r="H739" s="1" t="s">
        <v>20</v>
      </c>
      <c r="I739" s="1">
        <v>2</v>
      </c>
      <c r="J739" s="1" t="s">
        <v>29</v>
      </c>
      <c r="K739" s="1" t="s">
        <v>44</v>
      </c>
      <c r="L739" s="1">
        <v>49</v>
      </c>
      <c r="M739" s="1" t="s">
        <v>20</v>
      </c>
    </row>
    <row r="740" spans="1:13" x14ac:dyDescent="0.45">
      <c r="A740" s="1">
        <v>28799</v>
      </c>
      <c r="B740" s="1" t="s">
        <v>25</v>
      </c>
      <c r="C740" s="1" t="s">
        <v>14</v>
      </c>
      <c r="D740" s="2">
        <v>40000</v>
      </c>
      <c r="E740" s="1">
        <v>2</v>
      </c>
      <c r="F740" s="1" t="s">
        <v>21</v>
      </c>
      <c r="G740" s="1" t="s">
        <v>22</v>
      </c>
      <c r="H740" s="1" t="s">
        <v>20</v>
      </c>
      <c r="I740" s="1">
        <v>1</v>
      </c>
      <c r="J740" s="1" t="s">
        <v>29</v>
      </c>
      <c r="K740" s="1" t="s">
        <v>44</v>
      </c>
      <c r="L740" s="1">
        <v>47</v>
      </c>
      <c r="M740" s="1" t="s">
        <v>17</v>
      </c>
    </row>
    <row r="741" spans="1:13" x14ac:dyDescent="0.45">
      <c r="A741" s="1">
        <v>11225</v>
      </c>
      <c r="B741" s="1" t="s">
        <v>13</v>
      </c>
      <c r="C741" s="1" t="s">
        <v>14</v>
      </c>
      <c r="D741" s="2">
        <v>60000</v>
      </c>
      <c r="E741" s="1">
        <v>2</v>
      </c>
      <c r="F741" s="1" t="s">
        <v>21</v>
      </c>
      <c r="G741" s="1" t="s">
        <v>23</v>
      </c>
      <c r="H741" s="1" t="s">
        <v>17</v>
      </c>
      <c r="I741" s="1">
        <v>1</v>
      </c>
      <c r="J741" s="1" t="s">
        <v>34</v>
      </c>
      <c r="K741" s="1" t="s">
        <v>48</v>
      </c>
      <c r="L741" s="1">
        <v>55</v>
      </c>
      <c r="M741" s="1" t="s">
        <v>20</v>
      </c>
    </row>
    <row r="742" spans="1:13" x14ac:dyDescent="0.45">
      <c r="A742" s="1">
        <v>17657</v>
      </c>
      <c r="B742" s="1" t="s">
        <v>13</v>
      </c>
      <c r="C742" s="1" t="s">
        <v>13</v>
      </c>
      <c r="D742" s="2">
        <v>40000</v>
      </c>
      <c r="E742" s="1">
        <v>4</v>
      </c>
      <c r="F742" s="1" t="s">
        <v>21</v>
      </c>
      <c r="G742" s="1" t="s">
        <v>22</v>
      </c>
      <c r="H742" s="1" t="s">
        <v>20</v>
      </c>
      <c r="I742" s="1">
        <v>0</v>
      </c>
      <c r="J742" s="1" t="s">
        <v>18</v>
      </c>
      <c r="K742" s="1" t="s">
        <v>44</v>
      </c>
      <c r="L742" s="1">
        <v>30</v>
      </c>
      <c r="M742" s="1" t="s">
        <v>20</v>
      </c>
    </row>
    <row r="743" spans="1:13" x14ac:dyDescent="0.45">
      <c r="A743" s="1">
        <v>14913</v>
      </c>
      <c r="B743" s="1" t="s">
        <v>13</v>
      </c>
      <c r="C743" s="1" t="s">
        <v>14</v>
      </c>
      <c r="D743" s="2">
        <v>40000</v>
      </c>
      <c r="E743" s="1">
        <v>1</v>
      </c>
      <c r="F743" s="1" t="s">
        <v>21</v>
      </c>
      <c r="G743" s="1" t="s">
        <v>22</v>
      </c>
      <c r="H743" s="1" t="s">
        <v>17</v>
      </c>
      <c r="I743" s="1">
        <v>1</v>
      </c>
      <c r="J743" s="1" t="s">
        <v>29</v>
      </c>
      <c r="K743" s="1" t="s">
        <v>49</v>
      </c>
      <c r="L743" s="1">
        <v>48</v>
      </c>
      <c r="M743" s="1" t="s">
        <v>17</v>
      </c>
    </row>
    <row r="744" spans="1:13" x14ac:dyDescent="0.45">
      <c r="A744" s="1">
        <v>14077</v>
      </c>
      <c r="B744" s="1" t="s">
        <v>25</v>
      </c>
      <c r="C744" s="1" t="s">
        <v>13</v>
      </c>
      <c r="D744" s="2">
        <v>30000</v>
      </c>
      <c r="E744" s="1">
        <v>0</v>
      </c>
      <c r="F744" s="1" t="s">
        <v>30</v>
      </c>
      <c r="G744" s="1" t="s">
        <v>16</v>
      </c>
      <c r="H744" s="1" t="s">
        <v>17</v>
      </c>
      <c r="I744" s="1">
        <v>2</v>
      </c>
      <c r="J744" s="1" t="s">
        <v>26</v>
      </c>
      <c r="K744" s="1" t="s">
        <v>44</v>
      </c>
      <c r="L744" s="1">
        <v>30</v>
      </c>
      <c r="M744" s="1" t="s">
        <v>20</v>
      </c>
    </row>
    <row r="745" spans="1:13" x14ac:dyDescent="0.45">
      <c r="A745" s="1">
        <v>13296</v>
      </c>
      <c r="B745" s="1" t="s">
        <v>13</v>
      </c>
      <c r="C745" s="1" t="s">
        <v>13</v>
      </c>
      <c r="D745" s="2">
        <v>110000</v>
      </c>
      <c r="E745" s="1">
        <v>1</v>
      </c>
      <c r="F745" s="1" t="s">
        <v>15</v>
      </c>
      <c r="G745" s="1" t="s">
        <v>31</v>
      </c>
      <c r="H745" s="1" t="s">
        <v>17</v>
      </c>
      <c r="I745" s="1">
        <v>3</v>
      </c>
      <c r="J745" s="1" t="s">
        <v>26</v>
      </c>
      <c r="K745" s="1" t="s">
        <v>44</v>
      </c>
      <c r="L745" s="1">
        <v>45</v>
      </c>
      <c r="M745" s="1" t="s">
        <v>20</v>
      </c>
    </row>
    <row r="746" spans="1:13" x14ac:dyDescent="0.45">
      <c r="A746" s="1">
        <v>20535</v>
      </c>
      <c r="B746" s="1" t="s">
        <v>13</v>
      </c>
      <c r="C746" s="1" t="s">
        <v>14</v>
      </c>
      <c r="D746" s="2">
        <v>70000</v>
      </c>
      <c r="E746" s="1">
        <v>4</v>
      </c>
      <c r="F746" s="1" t="s">
        <v>21</v>
      </c>
      <c r="G746" s="1" t="s">
        <v>23</v>
      </c>
      <c r="H746" s="1" t="s">
        <v>17</v>
      </c>
      <c r="I746" s="1">
        <v>1</v>
      </c>
      <c r="J746" s="1" t="s">
        <v>34</v>
      </c>
      <c r="K746" s="1" t="s">
        <v>44</v>
      </c>
      <c r="L746" s="1">
        <v>56</v>
      </c>
      <c r="M746" s="1" t="s">
        <v>20</v>
      </c>
    </row>
    <row r="747" spans="1:13" x14ac:dyDescent="0.45">
      <c r="A747" s="1">
        <v>12452</v>
      </c>
      <c r="B747" s="1" t="s">
        <v>13</v>
      </c>
      <c r="C747" s="1" t="s">
        <v>13</v>
      </c>
      <c r="D747" s="2">
        <v>60000</v>
      </c>
      <c r="E747" s="1">
        <v>4</v>
      </c>
      <c r="F747" s="1" t="s">
        <v>37</v>
      </c>
      <c r="G747" s="1" t="s">
        <v>16</v>
      </c>
      <c r="H747" s="1" t="s">
        <v>17</v>
      </c>
      <c r="I747" s="1">
        <v>0</v>
      </c>
      <c r="J747" s="1" t="s">
        <v>29</v>
      </c>
      <c r="K747" s="1" t="s">
        <v>44</v>
      </c>
      <c r="L747" s="1">
        <v>47</v>
      </c>
      <c r="M747" s="1" t="s">
        <v>17</v>
      </c>
    </row>
    <row r="748" spans="1:13" x14ac:dyDescent="0.45">
      <c r="A748" s="1">
        <v>28043</v>
      </c>
      <c r="B748" s="1" t="s">
        <v>13</v>
      </c>
      <c r="C748" s="1" t="s">
        <v>14</v>
      </c>
      <c r="D748" s="2">
        <v>60000</v>
      </c>
      <c r="E748" s="1">
        <v>2</v>
      </c>
      <c r="F748" s="1" t="s">
        <v>15</v>
      </c>
      <c r="G748" s="1" t="s">
        <v>31</v>
      </c>
      <c r="H748" s="1" t="s">
        <v>17</v>
      </c>
      <c r="I748" s="1">
        <v>0</v>
      </c>
      <c r="J748" s="1" t="s">
        <v>34</v>
      </c>
      <c r="K748" s="1" t="s">
        <v>45</v>
      </c>
      <c r="L748" s="1">
        <v>56</v>
      </c>
      <c r="M748" s="1" t="s">
        <v>20</v>
      </c>
    </row>
    <row r="749" spans="1:13" x14ac:dyDescent="0.45">
      <c r="A749" s="1">
        <v>12957</v>
      </c>
      <c r="B749" s="1" t="s">
        <v>25</v>
      </c>
      <c r="C749" s="1" t="s">
        <v>14</v>
      </c>
      <c r="D749" s="2">
        <v>70000</v>
      </c>
      <c r="E749" s="1">
        <v>1</v>
      </c>
      <c r="F749" s="1" t="s">
        <v>15</v>
      </c>
      <c r="G749" s="1" t="s">
        <v>23</v>
      </c>
      <c r="H749" s="1" t="s">
        <v>20</v>
      </c>
      <c r="I749" s="1">
        <v>1</v>
      </c>
      <c r="J749" s="1" t="s">
        <v>18</v>
      </c>
      <c r="K749" s="1" t="s">
        <v>44</v>
      </c>
      <c r="L749" s="1">
        <v>44</v>
      </c>
      <c r="M749" s="1" t="s">
        <v>20</v>
      </c>
    </row>
    <row r="750" spans="1:13" x14ac:dyDescent="0.45">
      <c r="A750" s="1">
        <v>15412</v>
      </c>
      <c r="B750" s="1" t="s">
        <v>13</v>
      </c>
      <c r="C750" s="1" t="s">
        <v>13</v>
      </c>
      <c r="D750" s="2">
        <v>130000</v>
      </c>
      <c r="E750" s="1">
        <v>2</v>
      </c>
      <c r="F750" s="1" t="s">
        <v>37</v>
      </c>
      <c r="G750" s="1" t="s">
        <v>31</v>
      </c>
      <c r="H750" s="1" t="s">
        <v>17</v>
      </c>
      <c r="I750" s="1">
        <v>3</v>
      </c>
      <c r="J750" s="1" t="s">
        <v>24</v>
      </c>
      <c r="K750" s="1" t="s">
        <v>44</v>
      </c>
      <c r="L750" s="1">
        <v>69</v>
      </c>
      <c r="M750" s="1" t="s">
        <v>20</v>
      </c>
    </row>
    <row r="751" spans="1:13" x14ac:dyDescent="0.45">
      <c r="A751" s="1">
        <v>20514</v>
      </c>
      <c r="B751" s="1" t="s">
        <v>13</v>
      </c>
      <c r="C751" s="1" t="s">
        <v>14</v>
      </c>
      <c r="D751" s="2">
        <v>70000</v>
      </c>
      <c r="E751" s="1">
        <v>2</v>
      </c>
      <c r="F751" s="1" t="s">
        <v>21</v>
      </c>
      <c r="G751" s="1" t="s">
        <v>23</v>
      </c>
      <c r="H751" s="1" t="s">
        <v>17</v>
      </c>
      <c r="I751" s="1">
        <v>1</v>
      </c>
      <c r="J751" s="1" t="s">
        <v>24</v>
      </c>
      <c r="K751" s="1" t="s">
        <v>44</v>
      </c>
      <c r="L751" s="1">
        <v>59</v>
      </c>
      <c r="M751" s="1" t="s">
        <v>20</v>
      </c>
    </row>
    <row r="752" spans="1:13" x14ac:dyDescent="0.45">
      <c r="A752" s="1">
        <v>20758</v>
      </c>
      <c r="B752" s="1" t="s">
        <v>13</v>
      </c>
      <c r="C752" s="1" t="s">
        <v>13</v>
      </c>
      <c r="D752" s="2">
        <v>30000</v>
      </c>
      <c r="E752" s="1">
        <v>2</v>
      </c>
      <c r="F752" s="1" t="s">
        <v>30</v>
      </c>
      <c r="G752" s="1" t="s">
        <v>16</v>
      </c>
      <c r="H752" s="1" t="s">
        <v>17</v>
      </c>
      <c r="I752" s="1">
        <v>2</v>
      </c>
      <c r="J752" s="1" t="s">
        <v>29</v>
      </c>
      <c r="K752" s="1" t="s">
        <v>44</v>
      </c>
      <c r="L752" s="1">
        <v>50</v>
      </c>
      <c r="M752" s="1" t="s">
        <v>20</v>
      </c>
    </row>
    <row r="753" spans="1:13" x14ac:dyDescent="0.45">
      <c r="A753" s="1">
        <v>11801</v>
      </c>
      <c r="B753" s="1" t="s">
        <v>13</v>
      </c>
      <c r="C753" s="1" t="s">
        <v>13</v>
      </c>
      <c r="D753" s="2">
        <v>60000</v>
      </c>
      <c r="E753" s="1">
        <v>1</v>
      </c>
      <c r="F753" s="1" t="s">
        <v>37</v>
      </c>
      <c r="G753" s="1" t="s">
        <v>23</v>
      </c>
      <c r="H753" s="1" t="s">
        <v>17</v>
      </c>
      <c r="I753" s="1">
        <v>0</v>
      </c>
      <c r="J753" s="1" t="s">
        <v>24</v>
      </c>
      <c r="K753" s="1" t="s">
        <v>44</v>
      </c>
      <c r="L753" s="1">
        <v>36</v>
      </c>
      <c r="M753" s="1" t="s">
        <v>20</v>
      </c>
    </row>
    <row r="754" spans="1:13" x14ac:dyDescent="0.45">
      <c r="A754" s="1">
        <v>22211</v>
      </c>
      <c r="B754" s="1" t="s">
        <v>13</v>
      </c>
      <c r="C754" s="1" t="s">
        <v>13</v>
      </c>
      <c r="D754" s="2">
        <v>60000</v>
      </c>
      <c r="E754" s="1">
        <v>0</v>
      </c>
      <c r="F754" s="1" t="s">
        <v>21</v>
      </c>
      <c r="G754" s="1" t="s">
        <v>23</v>
      </c>
      <c r="H754" s="1" t="s">
        <v>17</v>
      </c>
      <c r="I754" s="1">
        <v>2</v>
      </c>
      <c r="J754" s="1" t="s">
        <v>26</v>
      </c>
      <c r="K754" s="1" t="s">
        <v>44</v>
      </c>
      <c r="L754" s="1">
        <v>32</v>
      </c>
      <c r="M754" s="1" t="s">
        <v>20</v>
      </c>
    </row>
    <row r="755" spans="1:13" x14ac:dyDescent="0.45">
      <c r="A755" s="1">
        <v>28087</v>
      </c>
      <c r="B755" s="1" t="s">
        <v>25</v>
      </c>
      <c r="C755" s="1" t="s">
        <v>14</v>
      </c>
      <c r="D755" s="2">
        <v>40000</v>
      </c>
      <c r="E755" s="1">
        <v>0</v>
      </c>
      <c r="F755" s="1" t="s">
        <v>21</v>
      </c>
      <c r="G755" s="1" t="s">
        <v>16</v>
      </c>
      <c r="H755" s="1" t="s">
        <v>20</v>
      </c>
      <c r="I755" s="1">
        <v>1</v>
      </c>
      <c r="J755" s="1" t="s">
        <v>29</v>
      </c>
      <c r="K755" s="1" t="s">
        <v>44</v>
      </c>
      <c r="L755" s="1">
        <v>27</v>
      </c>
      <c r="M755" s="1" t="s">
        <v>20</v>
      </c>
    </row>
    <row r="756" spans="1:13" x14ac:dyDescent="0.45">
      <c r="A756" s="1">
        <v>23668</v>
      </c>
      <c r="B756" s="1" t="s">
        <v>13</v>
      </c>
      <c r="C756" s="1" t="s">
        <v>14</v>
      </c>
      <c r="D756" s="2">
        <v>40000</v>
      </c>
      <c r="E756" s="1">
        <v>4</v>
      </c>
      <c r="F756" s="1" t="s">
        <v>30</v>
      </c>
      <c r="G756" s="1" t="s">
        <v>23</v>
      </c>
      <c r="H756" s="1" t="s">
        <v>17</v>
      </c>
      <c r="I756" s="1">
        <v>2</v>
      </c>
      <c r="J756" s="1" t="s">
        <v>26</v>
      </c>
      <c r="K756" s="1" t="s">
        <v>44</v>
      </c>
      <c r="L756" s="1">
        <v>59</v>
      </c>
      <c r="M756" s="1" t="s">
        <v>17</v>
      </c>
    </row>
    <row r="757" spans="1:13" x14ac:dyDescent="0.45">
      <c r="A757" s="1">
        <v>27441</v>
      </c>
      <c r="B757" s="1" t="s">
        <v>13</v>
      </c>
      <c r="C757" s="1" t="s">
        <v>13</v>
      </c>
      <c r="D757" s="2">
        <v>60000</v>
      </c>
      <c r="E757" s="1">
        <v>3</v>
      </c>
      <c r="F757" s="1" t="s">
        <v>30</v>
      </c>
      <c r="G757" s="1" t="s">
        <v>23</v>
      </c>
      <c r="H757" s="1" t="s">
        <v>20</v>
      </c>
      <c r="I757" s="1">
        <v>2</v>
      </c>
      <c r="J757" s="1" t="s">
        <v>24</v>
      </c>
      <c r="K757" s="1" t="s">
        <v>44</v>
      </c>
      <c r="L757" s="1">
        <v>53</v>
      </c>
      <c r="M757" s="1" t="s">
        <v>20</v>
      </c>
    </row>
    <row r="758" spans="1:13" x14ac:dyDescent="0.45">
      <c r="A758" s="1">
        <v>27261</v>
      </c>
      <c r="B758" s="1" t="s">
        <v>13</v>
      </c>
      <c r="C758" s="1" t="s">
        <v>13</v>
      </c>
      <c r="D758" s="2">
        <v>40000</v>
      </c>
      <c r="E758" s="1">
        <v>1</v>
      </c>
      <c r="F758" s="1" t="s">
        <v>15</v>
      </c>
      <c r="G758" s="1" t="s">
        <v>16</v>
      </c>
      <c r="H758" s="1" t="s">
        <v>20</v>
      </c>
      <c r="I758" s="1">
        <v>1</v>
      </c>
      <c r="J758" s="1" t="s">
        <v>18</v>
      </c>
      <c r="K758" s="1" t="s">
        <v>44</v>
      </c>
      <c r="L758" s="1">
        <v>36</v>
      </c>
      <c r="M758" s="1" t="s">
        <v>17</v>
      </c>
    </row>
    <row r="759" spans="1:13" x14ac:dyDescent="0.45">
      <c r="A759" s="1">
        <v>18649</v>
      </c>
      <c r="B759" s="1" t="s">
        <v>25</v>
      </c>
      <c r="C759" s="1" t="s">
        <v>13</v>
      </c>
      <c r="D759" s="2">
        <v>30000</v>
      </c>
      <c r="E759" s="1">
        <v>1</v>
      </c>
      <c r="F759" s="1" t="s">
        <v>30</v>
      </c>
      <c r="G759" s="1" t="s">
        <v>22</v>
      </c>
      <c r="H759" s="1" t="s">
        <v>17</v>
      </c>
      <c r="I759" s="1">
        <v>2</v>
      </c>
      <c r="J759" s="1" t="s">
        <v>29</v>
      </c>
      <c r="K759" s="1" t="s">
        <v>44</v>
      </c>
      <c r="L759" s="1">
        <v>51</v>
      </c>
      <c r="M759" s="1" t="s">
        <v>17</v>
      </c>
    </row>
    <row r="760" spans="1:13" x14ac:dyDescent="0.45">
      <c r="A760" s="1">
        <v>21714</v>
      </c>
      <c r="B760" s="1" t="s">
        <v>25</v>
      </c>
      <c r="C760" s="1" t="s">
        <v>14</v>
      </c>
      <c r="D760" s="2">
        <v>80000</v>
      </c>
      <c r="E760" s="1">
        <v>5</v>
      </c>
      <c r="F760" s="1" t="s">
        <v>37</v>
      </c>
      <c r="G760" s="1" t="s">
        <v>16</v>
      </c>
      <c r="H760" s="1" t="s">
        <v>20</v>
      </c>
      <c r="I760" s="1">
        <v>0</v>
      </c>
      <c r="J760" s="1" t="s">
        <v>18</v>
      </c>
      <c r="K760" s="1" t="s">
        <v>44</v>
      </c>
      <c r="L760" s="1">
        <v>47</v>
      </c>
      <c r="M760" s="1" t="s">
        <v>20</v>
      </c>
    </row>
    <row r="761" spans="1:13" x14ac:dyDescent="0.45">
      <c r="A761" s="1">
        <v>23217</v>
      </c>
      <c r="B761" s="1" t="s">
        <v>25</v>
      </c>
      <c r="C761" s="1" t="s">
        <v>14</v>
      </c>
      <c r="D761" s="2">
        <v>60000</v>
      </c>
      <c r="E761" s="1">
        <v>3</v>
      </c>
      <c r="F761" s="1" t="s">
        <v>37</v>
      </c>
      <c r="G761" s="1" t="s">
        <v>23</v>
      </c>
      <c r="H761" s="1" t="s">
        <v>17</v>
      </c>
      <c r="I761" s="1">
        <v>0</v>
      </c>
      <c r="J761" s="1" t="s">
        <v>24</v>
      </c>
      <c r="K761" s="1" t="s">
        <v>44</v>
      </c>
      <c r="L761" s="1">
        <v>43</v>
      </c>
      <c r="M761" s="1" t="s">
        <v>17</v>
      </c>
    </row>
    <row r="762" spans="1:13" x14ac:dyDescent="0.45">
      <c r="A762" s="1">
        <v>23797</v>
      </c>
      <c r="B762" s="1" t="s">
        <v>25</v>
      </c>
      <c r="C762" s="1" t="s">
        <v>13</v>
      </c>
      <c r="D762" s="2">
        <v>20000</v>
      </c>
      <c r="E762" s="1">
        <v>3</v>
      </c>
      <c r="F762" s="1" t="s">
        <v>32</v>
      </c>
      <c r="G762" s="1" t="s">
        <v>22</v>
      </c>
      <c r="H762" s="1" t="s">
        <v>20</v>
      </c>
      <c r="I762" s="1">
        <v>2</v>
      </c>
      <c r="J762" s="1" t="s">
        <v>18</v>
      </c>
      <c r="K762" s="1" t="s">
        <v>44</v>
      </c>
      <c r="L762" s="1">
        <v>50</v>
      </c>
      <c r="M762" s="1" t="s">
        <v>20</v>
      </c>
    </row>
    <row r="763" spans="1:13" x14ac:dyDescent="0.45">
      <c r="A763" s="1">
        <v>13216</v>
      </c>
      <c r="B763" s="1" t="s">
        <v>13</v>
      </c>
      <c r="C763" s="1" t="s">
        <v>14</v>
      </c>
      <c r="D763" s="2">
        <v>60000</v>
      </c>
      <c r="E763" s="1">
        <v>5</v>
      </c>
      <c r="F763" s="1" t="s">
        <v>15</v>
      </c>
      <c r="G763" s="1" t="s">
        <v>31</v>
      </c>
      <c r="H763" s="1" t="s">
        <v>17</v>
      </c>
      <c r="I763" s="1">
        <v>3</v>
      </c>
      <c r="J763" s="1" t="s">
        <v>34</v>
      </c>
      <c r="K763" s="1" t="s">
        <v>44</v>
      </c>
      <c r="L763" s="1">
        <v>59</v>
      </c>
      <c r="M763" s="1" t="s">
        <v>20</v>
      </c>
    </row>
    <row r="764" spans="1:13" x14ac:dyDescent="0.45">
      <c r="A764" s="1">
        <v>20657</v>
      </c>
      <c r="B764" s="1" t="s">
        <v>25</v>
      </c>
      <c r="C764" s="1" t="s">
        <v>13</v>
      </c>
      <c r="D764" s="2">
        <v>50000</v>
      </c>
      <c r="E764" s="1">
        <v>2</v>
      </c>
      <c r="F764" s="1" t="s">
        <v>15</v>
      </c>
      <c r="G764" s="1" t="s">
        <v>16</v>
      </c>
      <c r="H764" s="1" t="s">
        <v>17</v>
      </c>
      <c r="I764" s="1">
        <v>0</v>
      </c>
      <c r="J764" s="1" t="s">
        <v>24</v>
      </c>
      <c r="K764" s="1" t="s">
        <v>49</v>
      </c>
      <c r="L764" s="1">
        <v>37</v>
      </c>
      <c r="M764" s="1" t="s">
        <v>17</v>
      </c>
    </row>
    <row r="765" spans="1:13" x14ac:dyDescent="0.45">
      <c r="A765" s="1">
        <v>12882</v>
      </c>
      <c r="B765" s="1" t="s">
        <v>13</v>
      </c>
      <c r="C765" s="1" t="s">
        <v>13</v>
      </c>
      <c r="D765" s="2">
        <v>50000</v>
      </c>
      <c r="E765" s="1">
        <v>1</v>
      </c>
      <c r="F765" s="1" t="s">
        <v>37</v>
      </c>
      <c r="G765" s="1" t="s">
        <v>16</v>
      </c>
      <c r="H765" s="1" t="s">
        <v>17</v>
      </c>
      <c r="I765" s="1">
        <v>0</v>
      </c>
      <c r="J765" s="1" t="s">
        <v>18</v>
      </c>
      <c r="K765" s="1" t="s">
        <v>44</v>
      </c>
      <c r="L765" s="1">
        <v>33</v>
      </c>
      <c r="M765" s="1" t="s">
        <v>17</v>
      </c>
    </row>
    <row r="766" spans="1:13" x14ac:dyDescent="0.45">
      <c r="A766" s="1">
        <v>25908</v>
      </c>
      <c r="B766" s="1" t="s">
        <v>13</v>
      </c>
      <c r="C766" s="1" t="s">
        <v>14</v>
      </c>
      <c r="D766" s="2">
        <v>60000</v>
      </c>
      <c r="E766" s="1">
        <v>0</v>
      </c>
      <c r="F766" s="1" t="s">
        <v>21</v>
      </c>
      <c r="G766" s="1" t="s">
        <v>16</v>
      </c>
      <c r="H766" s="1" t="s">
        <v>20</v>
      </c>
      <c r="I766" s="1">
        <v>1</v>
      </c>
      <c r="J766" s="1" t="s">
        <v>29</v>
      </c>
      <c r="K766" s="1" t="s">
        <v>44</v>
      </c>
      <c r="L766" s="1">
        <v>27</v>
      </c>
      <c r="M766" s="1" t="s">
        <v>20</v>
      </c>
    </row>
    <row r="767" spans="1:13" x14ac:dyDescent="0.45">
      <c r="A767" s="1">
        <v>16753</v>
      </c>
      <c r="B767" s="1" t="s">
        <v>25</v>
      </c>
      <c r="C767" s="1" t="s">
        <v>14</v>
      </c>
      <c r="D767" s="2">
        <v>70000</v>
      </c>
      <c r="E767" s="1">
        <v>0</v>
      </c>
      <c r="F767" s="1" t="s">
        <v>21</v>
      </c>
      <c r="G767" s="1" t="s">
        <v>16</v>
      </c>
      <c r="H767" s="1" t="s">
        <v>17</v>
      </c>
      <c r="I767" s="1">
        <v>2</v>
      </c>
      <c r="J767" s="1" t="s">
        <v>26</v>
      </c>
      <c r="K767" s="1" t="s">
        <v>44</v>
      </c>
      <c r="L767" s="1">
        <v>34</v>
      </c>
      <c r="M767" s="1" t="s">
        <v>17</v>
      </c>
    </row>
    <row r="768" spans="1:13" x14ac:dyDescent="0.45">
      <c r="A768" s="1">
        <v>14608</v>
      </c>
      <c r="B768" s="1" t="s">
        <v>13</v>
      </c>
      <c r="C768" s="1" t="s">
        <v>13</v>
      </c>
      <c r="D768" s="2">
        <v>50000</v>
      </c>
      <c r="E768" s="1">
        <v>4</v>
      </c>
      <c r="F768" s="1" t="s">
        <v>15</v>
      </c>
      <c r="G768" s="1" t="s">
        <v>16</v>
      </c>
      <c r="H768" s="1" t="s">
        <v>17</v>
      </c>
      <c r="I768" s="1">
        <v>3</v>
      </c>
      <c r="J768" s="1" t="s">
        <v>34</v>
      </c>
      <c r="K768" s="1" t="s">
        <v>44</v>
      </c>
      <c r="L768" s="1">
        <v>42</v>
      </c>
      <c r="M768" s="1" t="s">
        <v>20</v>
      </c>
    </row>
    <row r="769" spans="1:13" x14ac:dyDescent="0.45">
      <c r="A769" s="1">
        <v>24979</v>
      </c>
      <c r="B769" s="1" t="s">
        <v>13</v>
      </c>
      <c r="C769" s="1" t="s">
        <v>14</v>
      </c>
      <c r="D769" s="2">
        <v>60000</v>
      </c>
      <c r="E769" s="1">
        <v>2</v>
      </c>
      <c r="F769" s="1" t="s">
        <v>21</v>
      </c>
      <c r="G769" s="1" t="s">
        <v>23</v>
      </c>
      <c r="H769" s="1" t="s">
        <v>17</v>
      </c>
      <c r="I769" s="1">
        <v>2</v>
      </c>
      <c r="J769" s="1" t="s">
        <v>24</v>
      </c>
      <c r="K769" s="1" t="s">
        <v>44</v>
      </c>
      <c r="L769" s="1">
        <v>57</v>
      </c>
      <c r="M769" s="1" t="s">
        <v>17</v>
      </c>
    </row>
    <row r="770" spans="1:13" x14ac:dyDescent="0.45">
      <c r="A770" s="1">
        <v>13313</v>
      </c>
      <c r="B770" s="1" t="s">
        <v>13</v>
      </c>
      <c r="C770" s="1" t="s">
        <v>14</v>
      </c>
      <c r="D770" s="2">
        <v>120000</v>
      </c>
      <c r="E770" s="1">
        <v>1</v>
      </c>
      <c r="F770" s="1" t="s">
        <v>30</v>
      </c>
      <c r="G770" s="1" t="s">
        <v>23</v>
      </c>
      <c r="H770" s="1" t="s">
        <v>20</v>
      </c>
      <c r="I770" s="1">
        <v>4</v>
      </c>
      <c r="J770" s="1" t="s">
        <v>24</v>
      </c>
      <c r="K770" s="1" t="s">
        <v>44</v>
      </c>
      <c r="L770" s="1">
        <v>45</v>
      </c>
      <c r="M770" s="1" t="s">
        <v>20</v>
      </c>
    </row>
    <row r="771" spans="1:13" x14ac:dyDescent="0.45">
      <c r="A771" s="1">
        <v>18952</v>
      </c>
      <c r="B771" s="1" t="s">
        <v>13</v>
      </c>
      <c r="C771" s="1" t="s">
        <v>14</v>
      </c>
      <c r="D771" s="2">
        <v>100000</v>
      </c>
      <c r="E771" s="1">
        <v>4</v>
      </c>
      <c r="F771" s="1" t="s">
        <v>15</v>
      </c>
      <c r="G771" s="1" t="s">
        <v>31</v>
      </c>
      <c r="H771" s="1" t="s">
        <v>17</v>
      </c>
      <c r="I771" s="1">
        <v>4</v>
      </c>
      <c r="J771" s="1" t="s">
        <v>18</v>
      </c>
      <c r="K771" s="1" t="s">
        <v>44</v>
      </c>
      <c r="L771" s="1">
        <v>40</v>
      </c>
      <c r="M771" s="1" t="s">
        <v>20</v>
      </c>
    </row>
    <row r="772" spans="1:13" x14ac:dyDescent="0.45">
      <c r="A772" s="1">
        <v>17699</v>
      </c>
      <c r="B772" s="1" t="s">
        <v>13</v>
      </c>
      <c r="C772" s="1" t="s">
        <v>13</v>
      </c>
      <c r="D772" s="2">
        <v>60000</v>
      </c>
      <c r="E772" s="1">
        <v>1</v>
      </c>
      <c r="F772" s="1" t="s">
        <v>37</v>
      </c>
      <c r="G772" s="1" t="s">
        <v>16</v>
      </c>
      <c r="H772" s="1" t="s">
        <v>20</v>
      </c>
      <c r="I772" s="1">
        <v>0</v>
      </c>
      <c r="J772" s="1" t="s">
        <v>18</v>
      </c>
      <c r="K772" s="1" t="s">
        <v>44</v>
      </c>
      <c r="L772" s="1">
        <v>55</v>
      </c>
      <c r="M772" s="1" t="s">
        <v>20</v>
      </c>
    </row>
    <row r="773" spans="1:13" x14ac:dyDescent="0.45">
      <c r="A773" s="1">
        <v>14657</v>
      </c>
      <c r="B773" s="1" t="s">
        <v>13</v>
      </c>
      <c r="C773" s="1" t="s">
        <v>13</v>
      </c>
      <c r="D773" s="2">
        <v>80000</v>
      </c>
      <c r="E773" s="1">
        <v>1</v>
      </c>
      <c r="F773" s="1" t="s">
        <v>21</v>
      </c>
      <c r="G773" s="1" t="s">
        <v>16</v>
      </c>
      <c r="H773" s="1" t="s">
        <v>20</v>
      </c>
      <c r="I773" s="1">
        <v>1</v>
      </c>
      <c r="J773" s="1" t="s">
        <v>18</v>
      </c>
      <c r="K773" s="1" t="s">
        <v>44</v>
      </c>
      <c r="L773" s="1">
        <v>47</v>
      </c>
      <c r="M773" s="1" t="s">
        <v>17</v>
      </c>
    </row>
    <row r="774" spans="1:13" x14ac:dyDescent="0.45">
      <c r="A774" s="1">
        <v>11540</v>
      </c>
      <c r="B774" s="1" t="s">
        <v>25</v>
      </c>
      <c r="C774" s="1" t="s">
        <v>13</v>
      </c>
      <c r="D774" s="2">
        <v>60000</v>
      </c>
      <c r="E774" s="1">
        <v>4</v>
      </c>
      <c r="F774" s="1" t="s">
        <v>37</v>
      </c>
      <c r="G774" s="1" t="s">
        <v>16</v>
      </c>
      <c r="H774" s="1" t="s">
        <v>17</v>
      </c>
      <c r="I774" s="1">
        <v>0</v>
      </c>
      <c r="J774" s="1" t="s">
        <v>29</v>
      </c>
      <c r="K774" s="1" t="s">
        <v>44</v>
      </c>
      <c r="L774" s="1">
        <v>47</v>
      </c>
      <c r="M774" s="1" t="s">
        <v>17</v>
      </c>
    </row>
    <row r="775" spans="1:13" x14ac:dyDescent="0.45">
      <c r="A775" s="1">
        <v>11783</v>
      </c>
      <c r="B775" s="1" t="s">
        <v>13</v>
      </c>
      <c r="C775" s="1" t="s">
        <v>14</v>
      </c>
      <c r="D775" s="2">
        <v>60000</v>
      </c>
      <c r="E775" s="1">
        <v>1</v>
      </c>
      <c r="F775" s="1" t="s">
        <v>37</v>
      </c>
      <c r="G775" s="1" t="s">
        <v>16</v>
      </c>
      <c r="H775" s="1" t="s">
        <v>17</v>
      </c>
      <c r="I775" s="1">
        <v>0</v>
      </c>
      <c r="J775" s="1" t="s">
        <v>18</v>
      </c>
      <c r="K775" s="1" t="s">
        <v>44</v>
      </c>
      <c r="L775" s="1">
        <v>34</v>
      </c>
      <c r="M775" s="1" t="s">
        <v>20</v>
      </c>
    </row>
    <row r="776" spans="1:13" x14ac:dyDescent="0.45">
      <c r="A776" s="1">
        <v>14602</v>
      </c>
      <c r="B776" s="1" t="s">
        <v>13</v>
      </c>
      <c r="C776" s="1" t="s">
        <v>14</v>
      </c>
      <c r="D776" s="2">
        <v>80000</v>
      </c>
      <c r="E776" s="1">
        <v>3</v>
      </c>
      <c r="F776" s="1" t="s">
        <v>37</v>
      </c>
      <c r="G776" s="1" t="s">
        <v>23</v>
      </c>
      <c r="H776" s="1" t="s">
        <v>17</v>
      </c>
      <c r="I776" s="1">
        <v>0</v>
      </c>
      <c r="J776" s="1" t="s">
        <v>18</v>
      </c>
      <c r="K776" s="1" t="s">
        <v>44</v>
      </c>
      <c r="L776" s="1">
        <v>36</v>
      </c>
      <c r="M776" s="1" t="s">
        <v>17</v>
      </c>
    </row>
    <row r="777" spans="1:13" x14ac:dyDescent="0.45">
      <c r="A777" s="1">
        <v>29030</v>
      </c>
      <c r="B777" s="1" t="s">
        <v>13</v>
      </c>
      <c r="C777" s="1" t="s">
        <v>13</v>
      </c>
      <c r="D777" s="2">
        <v>70000</v>
      </c>
      <c r="E777" s="1">
        <v>2</v>
      </c>
      <c r="F777" s="1" t="s">
        <v>32</v>
      </c>
      <c r="G777" s="1" t="s">
        <v>16</v>
      </c>
      <c r="H777" s="1" t="s">
        <v>17</v>
      </c>
      <c r="I777" s="1">
        <v>2</v>
      </c>
      <c r="J777" s="1" t="s">
        <v>34</v>
      </c>
      <c r="K777" s="1" t="s">
        <v>44</v>
      </c>
      <c r="L777" s="1">
        <v>54</v>
      </c>
      <c r="M777" s="1" t="s">
        <v>20</v>
      </c>
    </row>
    <row r="778" spans="1:13" x14ac:dyDescent="0.45">
      <c r="A778" s="1">
        <v>26490</v>
      </c>
      <c r="B778" s="1" t="s">
        <v>25</v>
      </c>
      <c r="C778" s="1" t="s">
        <v>13</v>
      </c>
      <c r="D778" s="2">
        <v>70000</v>
      </c>
      <c r="E778" s="1">
        <v>2</v>
      </c>
      <c r="F778" s="1" t="s">
        <v>15</v>
      </c>
      <c r="G778" s="1" t="s">
        <v>31</v>
      </c>
      <c r="H778" s="1" t="s">
        <v>20</v>
      </c>
      <c r="I778" s="1">
        <v>1</v>
      </c>
      <c r="J778" s="1" t="s">
        <v>24</v>
      </c>
      <c r="K778" s="1" t="s">
        <v>44</v>
      </c>
      <c r="L778" s="1">
        <v>59</v>
      </c>
      <c r="M778" s="1" t="s">
        <v>17</v>
      </c>
    </row>
    <row r="779" spans="1:13" x14ac:dyDescent="0.45">
      <c r="A779" s="1">
        <v>13151</v>
      </c>
      <c r="B779" s="1" t="s">
        <v>25</v>
      </c>
      <c r="C779" s="1" t="s">
        <v>13</v>
      </c>
      <c r="D779" s="2">
        <v>40000</v>
      </c>
      <c r="E779" s="1">
        <v>0</v>
      </c>
      <c r="F779" s="1" t="s">
        <v>30</v>
      </c>
      <c r="G779" s="1" t="s">
        <v>16</v>
      </c>
      <c r="H779" s="1" t="s">
        <v>17</v>
      </c>
      <c r="I779" s="1">
        <v>2</v>
      </c>
      <c r="J779" s="1" t="s">
        <v>26</v>
      </c>
      <c r="K779" s="1" t="s">
        <v>44</v>
      </c>
      <c r="L779" s="1">
        <v>27</v>
      </c>
      <c r="M779" s="1" t="s">
        <v>20</v>
      </c>
    </row>
    <row r="780" spans="1:13" x14ac:dyDescent="0.45">
      <c r="A780" s="1">
        <v>17260</v>
      </c>
      <c r="B780" s="1" t="s">
        <v>13</v>
      </c>
      <c r="C780" s="1" t="s">
        <v>13</v>
      </c>
      <c r="D780" s="2">
        <v>90000</v>
      </c>
      <c r="E780" s="1">
        <v>5</v>
      </c>
      <c r="F780" s="1" t="s">
        <v>21</v>
      </c>
      <c r="G780" s="1" t="s">
        <v>23</v>
      </c>
      <c r="H780" s="1" t="s">
        <v>17</v>
      </c>
      <c r="I780" s="1">
        <v>3</v>
      </c>
      <c r="J780" s="1" t="s">
        <v>18</v>
      </c>
      <c r="K780" s="1" t="s">
        <v>45</v>
      </c>
      <c r="L780" s="1">
        <v>41</v>
      </c>
      <c r="M780" s="1" t="s">
        <v>20</v>
      </c>
    </row>
    <row r="781" spans="1:13" x14ac:dyDescent="0.45">
      <c r="A781" s="1">
        <v>15372</v>
      </c>
      <c r="B781" s="1" t="s">
        <v>13</v>
      </c>
      <c r="C781" s="1" t="s">
        <v>13</v>
      </c>
      <c r="D781" s="2">
        <v>80000</v>
      </c>
      <c r="E781" s="1">
        <v>3</v>
      </c>
      <c r="F781" s="1" t="s">
        <v>21</v>
      </c>
      <c r="G781" s="1" t="s">
        <v>23</v>
      </c>
      <c r="H781" s="1" t="s">
        <v>20</v>
      </c>
      <c r="I781" s="1">
        <v>2</v>
      </c>
      <c r="J781" s="1" t="s">
        <v>24</v>
      </c>
      <c r="K781" s="1" t="s">
        <v>44</v>
      </c>
      <c r="L781" s="1">
        <v>50</v>
      </c>
      <c r="M781" s="1" t="s">
        <v>17</v>
      </c>
    </row>
    <row r="782" spans="1:13" x14ac:dyDescent="0.45">
      <c r="A782" s="1">
        <v>18105</v>
      </c>
      <c r="B782" s="1" t="s">
        <v>13</v>
      </c>
      <c r="C782" s="1" t="s">
        <v>14</v>
      </c>
      <c r="D782" s="2">
        <v>60000</v>
      </c>
      <c r="E782" s="1">
        <v>2</v>
      </c>
      <c r="F782" s="1" t="s">
        <v>21</v>
      </c>
      <c r="G782" s="1" t="s">
        <v>23</v>
      </c>
      <c r="H782" s="1" t="s">
        <v>17</v>
      </c>
      <c r="I782" s="1">
        <v>1</v>
      </c>
      <c r="J782" s="1" t="s">
        <v>34</v>
      </c>
      <c r="K782" s="1" t="s">
        <v>44</v>
      </c>
      <c r="L782" s="1">
        <v>55</v>
      </c>
      <c r="M782" s="1" t="s">
        <v>20</v>
      </c>
    </row>
    <row r="783" spans="1:13" x14ac:dyDescent="0.45">
      <c r="A783" s="1">
        <v>19660</v>
      </c>
      <c r="B783" s="1" t="s">
        <v>13</v>
      </c>
      <c r="C783" s="1" t="s">
        <v>13</v>
      </c>
      <c r="D783" s="2">
        <v>80000</v>
      </c>
      <c r="E783" s="1">
        <v>4</v>
      </c>
      <c r="F783" s="1" t="s">
        <v>15</v>
      </c>
      <c r="G783" s="1" t="s">
        <v>31</v>
      </c>
      <c r="H783" s="1" t="s">
        <v>17</v>
      </c>
      <c r="I783" s="1">
        <v>0</v>
      </c>
      <c r="J783" s="1" t="s">
        <v>18</v>
      </c>
      <c r="K783" s="1" t="s">
        <v>44</v>
      </c>
      <c r="L783" s="1">
        <v>43</v>
      </c>
      <c r="M783" s="1" t="s">
        <v>20</v>
      </c>
    </row>
    <row r="784" spans="1:13" x14ac:dyDescent="0.45">
      <c r="A784" s="1">
        <v>16112</v>
      </c>
      <c r="B784" s="1" t="s">
        <v>25</v>
      </c>
      <c r="C784" s="1" t="s">
        <v>13</v>
      </c>
      <c r="D784" s="2">
        <v>70000</v>
      </c>
      <c r="E784" s="1">
        <v>4</v>
      </c>
      <c r="F784" s="1" t="s">
        <v>15</v>
      </c>
      <c r="G784" s="1" t="s">
        <v>23</v>
      </c>
      <c r="H784" s="1" t="s">
        <v>17</v>
      </c>
      <c r="I784" s="1">
        <v>2</v>
      </c>
      <c r="J784" s="1" t="s">
        <v>24</v>
      </c>
      <c r="K784" s="1" t="s">
        <v>44</v>
      </c>
      <c r="L784" s="1">
        <v>43</v>
      </c>
      <c r="M784" s="1" t="s">
        <v>17</v>
      </c>
    </row>
    <row r="785" spans="1:13" x14ac:dyDescent="0.45">
      <c r="A785" s="1">
        <v>20698</v>
      </c>
      <c r="B785" s="1" t="s">
        <v>13</v>
      </c>
      <c r="C785" s="1" t="s">
        <v>13</v>
      </c>
      <c r="D785" s="2">
        <v>60000</v>
      </c>
      <c r="E785" s="1">
        <v>4</v>
      </c>
      <c r="F785" s="1" t="s">
        <v>15</v>
      </c>
      <c r="G785" s="1" t="s">
        <v>16</v>
      </c>
      <c r="H785" s="1" t="s">
        <v>17</v>
      </c>
      <c r="I785" s="1">
        <v>3</v>
      </c>
      <c r="J785" s="1" t="s">
        <v>26</v>
      </c>
      <c r="K785" s="1" t="s">
        <v>44</v>
      </c>
      <c r="L785" s="1">
        <v>42</v>
      </c>
      <c r="M785" s="1" t="s">
        <v>20</v>
      </c>
    </row>
    <row r="786" spans="1:13" x14ac:dyDescent="0.45">
      <c r="A786" s="1">
        <v>20076</v>
      </c>
      <c r="B786" s="1" t="s">
        <v>25</v>
      </c>
      <c r="C786" s="1" t="s">
        <v>14</v>
      </c>
      <c r="D786" s="2">
        <v>10000</v>
      </c>
      <c r="E786" s="1">
        <v>2</v>
      </c>
      <c r="F786" s="1" t="s">
        <v>30</v>
      </c>
      <c r="G786" s="1" t="s">
        <v>28</v>
      </c>
      <c r="H786" s="1" t="s">
        <v>17</v>
      </c>
      <c r="I786" s="1">
        <v>2</v>
      </c>
      <c r="J786" s="1" t="s">
        <v>29</v>
      </c>
      <c r="K786" s="1" t="s">
        <v>44</v>
      </c>
      <c r="L786" s="1">
        <v>53</v>
      </c>
      <c r="M786" s="1" t="s">
        <v>17</v>
      </c>
    </row>
    <row r="787" spans="1:13" x14ac:dyDescent="0.45">
      <c r="A787" s="1">
        <v>24496</v>
      </c>
      <c r="B787" s="1" t="s">
        <v>25</v>
      </c>
      <c r="C787" s="1" t="s">
        <v>14</v>
      </c>
      <c r="D787" s="2">
        <v>40000</v>
      </c>
      <c r="E787" s="1">
        <v>0</v>
      </c>
      <c r="F787" s="1" t="s">
        <v>30</v>
      </c>
      <c r="G787" s="1" t="s">
        <v>16</v>
      </c>
      <c r="H787" s="1" t="s">
        <v>20</v>
      </c>
      <c r="I787" s="1">
        <v>2</v>
      </c>
      <c r="J787" s="1" t="s">
        <v>18</v>
      </c>
      <c r="K787" s="1" t="s">
        <v>44</v>
      </c>
      <c r="L787" s="1">
        <v>28</v>
      </c>
      <c r="M787" s="1" t="s">
        <v>17</v>
      </c>
    </row>
    <row r="788" spans="1:13" x14ac:dyDescent="0.45">
      <c r="A788" s="1">
        <v>15468</v>
      </c>
      <c r="B788" s="1" t="s">
        <v>13</v>
      </c>
      <c r="C788" s="1" t="s">
        <v>14</v>
      </c>
      <c r="D788" s="2">
        <v>50000</v>
      </c>
      <c r="E788" s="1">
        <v>1</v>
      </c>
      <c r="F788" s="1" t="s">
        <v>15</v>
      </c>
      <c r="G788" s="1" t="s">
        <v>16</v>
      </c>
      <c r="H788" s="1" t="s">
        <v>17</v>
      </c>
      <c r="I788" s="1">
        <v>1</v>
      </c>
      <c r="J788" s="1" t="s">
        <v>18</v>
      </c>
      <c r="K788" s="1" t="s">
        <v>44</v>
      </c>
      <c r="L788" s="1">
        <v>35</v>
      </c>
      <c r="M788" s="1" t="s">
        <v>20</v>
      </c>
    </row>
    <row r="789" spans="1:13" x14ac:dyDescent="0.45">
      <c r="A789" s="1">
        <v>28031</v>
      </c>
      <c r="B789" s="1" t="s">
        <v>25</v>
      </c>
      <c r="C789" s="1" t="s">
        <v>14</v>
      </c>
      <c r="D789" s="2">
        <v>70000</v>
      </c>
      <c r="E789" s="1">
        <v>2</v>
      </c>
      <c r="F789" s="1" t="s">
        <v>15</v>
      </c>
      <c r="G789" s="1" t="s">
        <v>31</v>
      </c>
      <c r="H789" s="1" t="s">
        <v>20</v>
      </c>
      <c r="I789" s="1">
        <v>1</v>
      </c>
      <c r="J789" s="1" t="s">
        <v>24</v>
      </c>
      <c r="K789" s="1" t="s">
        <v>44</v>
      </c>
      <c r="L789" s="1">
        <v>59</v>
      </c>
      <c r="M789" s="1" t="s">
        <v>17</v>
      </c>
    </row>
    <row r="790" spans="1:13" x14ac:dyDescent="0.45">
      <c r="A790" s="1">
        <v>26270</v>
      </c>
      <c r="B790" s="1" t="s">
        <v>25</v>
      </c>
      <c r="C790" s="1" t="s">
        <v>14</v>
      </c>
      <c r="D790" s="2">
        <v>20000</v>
      </c>
      <c r="E790" s="1">
        <v>2</v>
      </c>
      <c r="F790" s="1" t="s">
        <v>32</v>
      </c>
      <c r="G790" s="1" t="s">
        <v>22</v>
      </c>
      <c r="H790" s="1" t="s">
        <v>17</v>
      </c>
      <c r="I790" s="1">
        <v>2</v>
      </c>
      <c r="J790" s="1" t="s">
        <v>29</v>
      </c>
      <c r="K790" s="1" t="s">
        <v>44</v>
      </c>
      <c r="L790" s="1">
        <v>49</v>
      </c>
      <c r="M790" s="1" t="s">
        <v>20</v>
      </c>
    </row>
    <row r="791" spans="1:13" x14ac:dyDescent="0.45">
      <c r="A791" s="1">
        <v>22221</v>
      </c>
      <c r="B791" s="1" t="s">
        <v>13</v>
      </c>
      <c r="C791" s="1" t="s">
        <v>13</v>
      </c>
      <c r="D791" s="2">
        <v>60000</v>
      </c>
      <c r="E791" s="1">
        <v>2</v>
      </c>
      <c r="F791" s="1" t="s">
        <v>30</v>
      </c>
      <c r="G791" s="1" t="s">
        <v>23</v>
      </c>
      <c r="H791" s="1" t="s">
        <v>20</v>
      </c>
      <c r="I791" s="1">
        <v>2</v>
      </c>
      <c r="J791" s="1" t="s">
        <v>29</v>
      </c>
      <c r="K791" s="1" t="s">
        <v>44</v>
      </c>
      <c r="L791" s="1">
        <v>48</v>
      </c>
      <c r="M791" s="1" t="s">
        <v>17</v>
      </c>
    </row>
    <row r="792" spans="1:13" x14ac:dyDescent="0.45">
      <c r="A792" s="1">
        <v>28228</v>
      </c>
      <c r="B792" s="1" t="s">
        <v>25</v>
      </c>
      <c r="C792" s="1" t="s">
        <v>14</v>
      </c>
      <c r="D792" s="2">
        <v>80000</v>
      </c>
      <c r="E792" s="1">
        <v>2</v>
      </c>
      <c r="F792" s="1" t="s">
        <v>32</v>
      </c>
      <c r="G792" s="1" t="s">
        <v>16</v>
      </c>
      <c r="H792" s="1" t="s">
        <v>20</v>
      </c>
      <c r="I792" s="1">
        <v>2</v>
      </c>
      <c r="J792" s="1" t="s">
        <v>29</v>
      </c>
      <c r="K792" s="1" t="s">
        <v>44</v>
      </c>
      <c r="L792" s="1">
        <v>50</v>
      </c>
      <c r="M792" s="1" t="s">
        <v>20</v>
      </c>
    </row>
    <row r="793" spans="1:13" x14ac:dyDescent="0.45">
      <c r="A793" s="1">
        <v>18363</v>
      </c>
      <c r="B793" s="1" t="s">
        <v>13</v>
      </c>
      <c r="C793" s="1" t="s">
        <v>13</v>
      </c>
      <c r="D793" s="2">
        <v>40000</v>
      </c>
      <c r="E793" s="1">
        <v>0</v>
      </c>
      <c r="F793" s="1" t="s">
        <v>30</v>
      </c>
      <c r="G793" s="1" t="s">
        <v>16</v>
      </c>
      <c r="H793" s="1" t="s">
        <v>17</v>
      </c>
      <c r="I793" s="1">
        <v>2</v>
      </c>
      <c r="J793" s="1" t="s">
        <v>26</v>
      </c>
      <c r="K793" s="1" t="s">
        <v>44</v>
      </c>
      <c r="L793" s="1">
        <v>28</v>
      </c>
      <c r="M793" s="1" t="s">
        <v>17</v>
      </c>
    </row>
    <row r="794" spans="1:13" x14ac:dyDescent="0.45">
      <c r="A794" s="1">
        <v>23256</v>
      </c>
      <c r="B794" s="1" t="s">
        <v>25</v>
      </c>
      <c r="C794" s="1" t="s">
        <v>13</v>
      </c>
      <c r="D794" s="2">
        <v>30000</v>
      </c>
      <c r="E794" s="1">
        <v>1</v>
      </c>
      <c r="F794" s="1" t="s">
        <v>30</v>
      </c>
      <c r="G794" s="1" t="s">
        <v>22</v>
      </c>
      <c r="H794" s="1" t="s">
        <v>20</v>
      </c>
      <c r="I794" s="1">
        <v>1</v>
      </c>
      <c r="J794" s="1" t="s">
        <v>26</v>
      </c>
      <c r="K794" s="1" t="s">
        <v>44</v>
      </c>
      <c r="L794" s="1">
        <v>52</v>
      </c>
      <c r="M794" s="1" t="s">
        <v>20</v>
      </c>
    </row>
    <row r="795" spans="1:13" x14ac:dyDescent="0.45">
      <c r="A795" s="1">
        <v>12768</v>
      </c>
      <c r="B795" s="1" t="s">
        <v>13</v>
      </c>
      <c r="C795" s="1" t="s">
        <v>13</v>
      </c>
      <c r="D795" s="2">
        <v>30000</v>
      </c>
      <c r="E795" s="1">
        <v>1</v>
      </c>
      <c r="F795" s="1" t="s">
        <v>30</v>
      </c>
      <c r="G795" s="1" t="s">
        <v>22</v>
      </c>
      <c r="H795" s="1" t="s">
        <v>17</v>
      </c>
      <c r="I795" s="1">
        <v>1</v>
      </c>
      <c r="J795" s="1" t="s">
        <v>24</v>
      </c>
      <c r="K795" s="1" t="s">
        <v>44</v>
      </c>
      <c r="L795" s="1">
        <v>52</v>
      </c>
      <c r="M795" s="1" t="s">
        <v>17</v>
      </c>
    </row>
    <row r="796" spans="1:13" x14ac:dyDescent="0.45">
      <c r="A796" s="1">
        <v>20361</v>
      </c>
      <c r="B796" s="1" t="s">
        <v>13</v>
      </c>
      <c r="C796" s="1" t="s">
        <v>13</v>
      </c>
      <c r="D796" s="2">
        <v>50000</v>
      </c>
      <c r="E796" s="1">
        <v>2</v>
      </c>
      <c r="F796" s="1" t="s">
        <v>37</v>
      </c>
      <c r="G796" s="1" t="s">
        <v>31</v>
      </c>
      <c r="H796" s="1" t="s">
        <v>17</v>
      </c>
      <c r="I796" s="1">
        <v>2</v>
      </c>
      <c r="J796" s="1" t="s">
        <v>26</v>
      </c>
      <c r="K796" s="1" t="s">
        <v>44</v>
      </c>
      <c r="L796" s="1">
        <v>69</v>
      </c>
      <c r="M796" s="1" t="s">
        <v>20</v>
      </c>
    </row>
    <row r="797" spans="1:13" x14ac:dyDescent="0.45">
      <c r="A797" s="1">
        <v>21306</v>
      </c>
      <c r="B797" s="1" t="s">
        <v>25</v>
      </c>
      <c r="C797" s="1" t="s">
        <v>13</v>
      </c>
      <c r="D797" s="2">
        <v>60000</v>
      </c>
      <c r="E797" s="1">
        <v>2</v>
      </c>
      <c r="F797" s="1" t="s">
        <v>30</v>
      </c>
      <c r="G797" s="1" t="s">
        <v>23</v>
      </c>
      <c r="H797" s="1" t="s">
        <v>17</v>
      </c>
      <c r="I797" s="1">
        <v>2</v>
      </c>
      <c r="J797" s="1" t="s">
        <v>26</v>
      </c>
      <c r="K797" s="1" t="s">
        <v>48</v>
      </c>
      <c r="L797" s="1">
        <v>51</v>
      </c>
      <c r="M797" s="1" t="s">
        <v>20</v>
      </c>
    </row>
    <row r="798" spans="1:13" x14ac:dyDescent="0.45">
      <c r="A798" s="1">
        <v>13382</v>
      </c>
      <c r="B798" s="1" t="s">
        <v>13</v>
      </c>
      <c r="C798" s="1" t="s">
        <v>13</v>
      </c>
      <c r="D798" s="2">
        <v>70000</v>
      </c>
      <c r="E798" s="1">
        <v>5</v>
      </c>
      <c r="F798" s="1" t="s">
        <v>21</v>
      </c>
      <c r="G798" s="1" t="s">
        <v>23</v>
      </c>
      <c r="H798" s="1" t="s">
        <v>17</v>
      </c>
      <c r="I798" s="1">
        <v>2</v>
      </c>
      <c r="J798" s="1" t="s">
        <v>29</v>
      </c>
      <c r="K798" s="1" t="s">
        <v>44</v>
      </c>
      <c r="L798" s="1">
        <v>57</v>
      </c>
      <c r="M798" s="1" t="s">
        <v>17</v>
      </c>
    </row>
    <row r="799" spans="1:13" x14ac:dyDescent="0.45">
      <c r="A799" s="1">
        <v>20310</v>
      </c>
      <c r="B799" s="1" t="s">
        <v>25</v>
      </c>
      <c r="C799" s="1" t="s">
        <v>13</v>
      </c>
      <c r="D799" s="2">
        <v>60000</v>
      </c>
      <c r="E799" s="1">
        <v>0</v>
      </c>
      <c r="F799" s="1" t="s">
        <v>21</v>
      </c>
      <c r="G799" s="1" t="s">
        <v>16</v>
      </c>
      <c r="H799" s="1" t="s">
        <v>17</v>
      </c>
      <c r="I799" s="1">
        <v>1</v>
      </c>
      <c r="J799" s="1" t="s">
        <v>26</v>
      </c>
      <c r="K799" s="1" t="s">
        <v>44</v>
      </c>
      <c r="L799" s="1">
        <v>27</v>
      </c>
      <c r="M799" s="1" t="s">
        <v>17</v>
      </c>
    </row>
    <row r="800" spans="1:13" x14ac:dyDescent="0.45">
      <c r="A800" s="1">
        <v>22971</v>
      </c>
      <c r="B800" s="1" t="s">
        <v>25</v>
      </c>
      <c r="C800" s="1" t="s">
        <v>14</v>
      </c>
      <c r="D800" s="2">
        <v>30000</v>
      </c>
      <c r="E800" s="1">
        <v>0</v>
      </c>
      <c r="F800" s="1" t="s">
        <v>30</v>
      </c>
      <c r="G800" s="1" t="s">
        <v>16</v>
      </c>
      <c r="H800" s="1" t="s">
        <v>20</v>
      </c>
      <c r="I800" s="1">
        <v>2</v>
      </c>
      <c r="J800" s="1" t="s">
        <v>18</v>
      </c>
      <c r="K800" s="1" t="s">
        <v>44</v>
      </c>
      <c r="L800" s="1">
        <v>25</v>
      </c>
      <c r="M800" s="1" t="s">
        <v>17</v>
      </c>
    </row>
    <row r="801" spans="1:13" x14ac:dyDescent="0.45">
      <c r="A801" s="1">
        <v>15287</v>
      </c>
      <c r="B801" s="1" t="s">
        <v>25</v>
      </c>
      <c r="C801" s="1" t="s">
        <v>14</v>
      </c>
      <c r="D801" s="2">
        <v>50000</v>
      </c>
      <c r="E801" s="1">
        <v>1</v>
      </c>
      <c r="F801" s="1" t="s">
        <v>37</v>
      </c>
      <c r="G801" s="1" t="s">
        <v>16</v>
      </c>
      <c r="H801" s="1" t="s">
        <v>17</v>
      </c>
      <c r="I801" s="1">
        <v>0</v>
      </c>
      <c r="J801" s="1" t="s">
        <v>29</v>
      </c>
      <c r="K801" s="1" t="s">
        <v>44</v>
      </c>
      <c r="L801" s="1">
        <v>33</v>
      </c>
      <c r="M801" s="1" t="s">
        <v>17</v>
      </c>
    </row>
    <row r="802" spans="1:13" x14ac:dyDescent="0.45">
      <c r="A802" s="1">
        <v>15532</v>
      </c>
      <c r="B802" s="1" t="s">
        <v>25</v>
      </c>
      <c r="C802" s="1" t="s">
        <v>13</v>
      </c>
      <c r="D802" s="2">
        <v>60000</v>
      </c>
      <c r="E802" s="1">
        <v>4</v>
      </c>
      <c r="F802" s="1" t="s">
        <v>15</v>
      </c>
      <c r="G802" s="1" t="s">
        <v>23</v>
      </c>
      <c r="H802" s="1" t="s">
        <v>17</v>
      </c>
      <c r="I802" s="1">
        <v>2</v>
      </c>
      <c r="J802" s="1" t="s">
        <v>24</v>
      </c>
      <c r="K802" s="1" t="s">
        <v>44</v>
      </c>
      <c r="L802" s="1">
        <v>43</v>
      </c>
      <c r="M802" s="1" t="s">
        <v>17</v>
      </c>
    </row>
    <row r="803" spans="1:13" x14ac:dyDescent="0.45">
      <c r="A803" s="1">
        <v>11255</v>
      </c>
      <c r="B803" s="1" t="s">
        <v>13</v>
      </c>
      <c r="C803" s="1" t="s">
        <v>13</v>
      </c>
      <c r="D803" s="2">
        <v>70000</v>
      </c>
      <c r="E803" s="1">
        <v>4</v>
      </c>
      <c r="F803" s="1" t="s">
        <v>37</v>
      </c>
      <c r="G803" s="1" t="s">
        <v>31</v>
      </c>
      <c r="H803" s="1" t="s">
        <v>17</v>
      </c>
      <c r="I803" s="1">
        <v>2</v>
      </c>
      <c r="J803" s="1" t="s">
        <v>26</v>
      </c>
      <c r="K803" s="1" t="s">
        <v>44</v>
      </c>
      <c r="L803" s="1">
        <v>73</v>
      </c>
      <c r="M803" s="1" t="s">
        <v>20</v>
      </c>
    </row>
    <row r="804" spans="1:13" x14ac:dyDescent="0.45">
      <c r="A804" s="1">
        <v>28090</v>
      </c>
      <c r="B804" s="1" t="s">
        <v>13</v>
      </c>
      <c r="C804" s="1" t="s">
        <v>13</v>
      </c>
      <c r="D804" s="2">
        <v>40000</v>
      </c>
      <c r="E804" s="1">
        <v>0</v>
      </c>
      <c r="F804" s="1" t="s">
        <v>21</v>
      </c>
      <c r="G804" s="1" t="s">
        <v>16</v>
      </c>
      <c r="H804" s="1" t="s">
        <v>17</v>
      </c>
      <c r="I804" s="1">
        <v>1</v>
      </c>
      <c r="J804" s="1" t="s">
        <v>26</v>
      </c>
      <c r="K804" s="1" t="s">
        <v>44</v>
      </c>
      <c r="L804" s="1">
        <v>27</v>
      </c>
      <c r="M804" s="1" t="s">
        <v>20</v>
      </c>
    </row>
    <row r="805" spans="1:13" x14ac:dyDescent="0.45">
      <c r="A805" s="1">
        <v>15255</v>
      </c>
      <c r="B805" s="1" t="s">
        <v>13</v>
      </c>
      <c r="C805" s="1" t="s">
        <v>13</v>
      </c>
      <c r="D805" s="2">
        <v>40000</v>
      </c>
      <c r="E805" s="1">
        <v>0</v>
      </c>
      <c r="F805" s="1" t="s">
        <v>30</v>
      </c>
      <c r="G805" s="1" t="s">
        <v>16</v>
      </c>
      <c r="H805" s="1" t="s">
        <v>17</v>
      </c>
      <c r="I805" s="1">
        <v>2</v>
      </c>
      <c r="J805" s="1" t="s">
        <v>26</v>
      </c>
      <c r="K805" s="1" t="s">
        <v>44</v>
      </c>
      <c r="L805" s="1">
        <v>28</v>
      </c>
      <c r="M805" s="1" t="s">
        <v>17</v>
      </c>
    </row>
    <row r="806" spans="1:13" x14ac:dyDescent="0.45">
      <c r="A806" s="1">
        <v>13154</v>
      </c>
      <c r="B806" s="1" t="s">
        <v>13</v>
      </c>
      <c r="C806" s="1" t="s">
        <v>13</v>
      </c>
      <c r="D806" s="2">
        <v>40000</v>
      </c>
      <c r="E806" s="1">
        <v>0</v>
      </c>
      <c r="F806" s="1" t="s">
        <v>30</v>
      </c>
      <c r="G806" s="1" t="s">
        <v>16</v>
      </c>
      <c r="H806" s="1" t="s">
        <v>20</v>
      </c>
      <c r="I806" s="1">
        <v>2</v>
      </c>
      <c r="J806" s="1" t="s">
        <v>18</v>
      </c>
      <c r="K806" s="1" t="s">
        <v>44</v>
      </c>
      <c r="L806" s="1">
        <v>27</v>
      </c>
      <c r="M806" s="1" t="s">
        <v>17</v>
      </c>
    </row>
    <row r="807" spans="1:13" x14ac:dyDescent="0.45">
      <c r="A807" s="1">
        <v>26778</v>
      </c>
      <c r="B807" s="1" t="s">
        <v>25</v>
      </c>
      <c r="C807" s="1" t="s">
        <v>14</v>
      </c>
      <c r="D807" s="2">
        <v>40000</v>
      </c>
      <c r="E807" s="1">
        <v>0</v>
      </c>
      <c r="F807" s="1" t="s">
        <v>30</v>
      </c>
      <c r="G807" s="1" t="s">
        <v>16</v>
      </c>
      <c r="H807" s="1" t="s">
        <v>17</v>
      </c>
      <c r="I807" s="1">
        <v>2</v>
      </c>
      <c r="J807" s="1" t="s">
        <v>26</v>
      </c>
      <c r="K807" s="1" t="s">
        <v>44</v>
      </c>
      <c r="L807" s="1">
        <v>31</v>
      </c>
      <c r="M807" s="1" t="s">
        <v>20</v>
      </c>
    </row>
    <row r="808" spans="1:13" x14ac:dyDescent="0.45">
      <c r="A808" s="1">
        <v>23248</v>
      </c>
      <c r="B808" s="1" t="s">
        <v>13</v>
      </c>
      <c r="C808" s="1" t="s">
        <v>14</v>
      </c>
      <c r="D808" s="2">
        <v>10000</v>
      </c>
      <c r="E808" s="1">
        <v>2</v>
      </c>
      <c r="F808" s="1" t="s">
        <v>30</v>
      </c>
      <c r="G808" s="1" t="s">
        <v>28</v>
      </c>
      <c r="H808" s="1" t="s">
        <v>17</v>
      </c>
      <c r="I808" s="1">
        <v>2</v>
      </c>
      <c r="J808" s="1" t="s">
        <v>29</v>
      </c>
      <c r="K808" s="1" t="s">
        <v>44</v>
      </c>
      <c r="L808" s="1">
        <v>53</v>
      </c>
      <c r="M808" s="1" t="s">
        <v>20</v>
      </c>
    </row>
    <row r="809" spans="1:13" x14ac:dyDescent="0.45">
      <c r="A809" s="1">
        <v>21417</v>
      </c>
      <c r="B809" s="1" t="s">
        <v>25</v>
      </c>
      <c r="C809" s="1" t="s">
        <v>14</v>
      </c>
      <c r="D809" s="2">
        <v>60000</v>
      </c>
      <c r="E809" s="1">
        <v>0</v>
      </c>
      <c r="F809" s="1" t="s">
        <v>21</v>
      </c>
      <c r="G809" s="1" t="s">
        <v>23</v>
      </c>
      <c r="H809" s="1" t="s">
        <v>20</v>
      </c>
      <c r="I809" s="1">
        <v>2</v>
      </c>
      <c r="J809" s="1" t="s">
        <v>29</v>
      </c>
      <c r="K809" s="1" t="s">
        <v>44</v>
      </c>
      <c r="L809" s="1">
        <v>32</v>
      </c>
      <c r="M809" s="1" t="s">
        <v>17</v>
      </c>
    </row>
    <row r="810" spans="1:13" x14ac:dyDescent="0.45">
      <c r="A810" s="1">
        <v>17668</v>
      </c>
      <c r="B810" s="1" t="s">
        <v>25</v>
      </c>
      <c r="C810" s="1" t="s">
        <v>13</v>
      </c>
      <c r="D810" s="2">
        <v>30000</v>
      </c>
      <c r="E810" s="1">
        <v>2</v>
      </c>
      <c r="F810" s="1" t="s">
        <v>30</v>
      </c>
      <c r="G810" s="1" t="s">
        <v>16</v>
      </c>
      <c r="H810" s="1" t="s">
        <v>17</v>
      </c>
      <c r="I810" s="1">
        <v>2</v>
      </c>
      <c r="J810" s="1" t="s">
        <v>29</v>
      </c>
      <c r="K810" s="1" t="s">
        <v>44</v>
      </c>
      <c r="L810" s="1">
        <v>50</v>
      </c>
      <c r="M810" s="1" t="s">
        <v>17</v>
      </c>
    </row>
    <row r="811" spans="1:13" x14ac:dyDescent="0.45">
      <c r="A811" s="1">
        <v>27994</v>
      </c>
      <c r="B811" s="1" t="s">
        <v>13</v>
      </c>
      <c r="C811" s="1" t="s">
        <v>14</v>
      </c>
      <c r="D811" s="2">
        <v>40000</v>
      </c>
      <c r="E811" s="1">
        <v>4</v>
      </c>
      <c r="F811" s="1" t="s">
        <v>30</v>
      </c>
      <c r="G811" s="1" t="s">
        <v>23</v>
      </c>
      <c r="H811" s="1" t="s">
        <v>17</v>
      </c>
      <c r="I811" s="1">
        <v>2</v>
      </c>
      <c r="J811" s="1" t="s">
        <v>26</v>
      </c>
      <c r="K811" s="1" t="s">
        <v>44</v>
      </c>
      <c r="L811" s="1">
        <v>69</v>
      </c>
      <c r="M811" s="1" t="s">
        <v>20</v>
      </c>
    </row>
    <row r="812" spans="1:13" x14ac:dyDescent="0.45">
      <c r="A812" s="1">
        <v>20376</v>
      </c>
      <c r="B812" s="1" t="s">
        <v>25</v>
      </c>
      <c r="C812" s="1" t="s">
        <v>14</v>
      </c>
      <c r="D812" s="2">
        <v>70000</v>
      </c>
      <c r="E812" s="1">
        <v>3</v>
      </c>
      <c r="F812" s="1" t="s">
        <v>37</v>
      </c>
      <c r="G812" s="1" t="s">
        <v>31</v>
      </c>
      <c r="H812" s="1" t="s">
        <v>17</v>
      </c>
      <c r="I812" s="1">
        <v>2</v>
      </c>
      <c r="J812" s="1" t="s">
        <v>26</v>
      </c>
      <c r="K812" s="1" t="s">
        <v>46</v>
      </c>
      <c r="L812" s="1">
        <v>52</v>
      </c>
      <c r="M812" s="1" t="s">
        <v>17</v>
      </c>
    </row>
    <row r="813" spans="1:13" x14ac:dyDescent="0.45">
      <c r="A813" s="1">
        <v>25954</v>
      </c>
      <c r="B813" s="1" t="s">
        <v>13</v>
      </c>
      <c r="C813" s="1" t="s">
        <v>13</v>
      </c>
      <c r="D813" s="2">
        <v>60000</v>
      </c>
      <c r="E813" s="1">
        <v>0</v>
      </c>
      <c r="F813" s="1" t="s">
        <v>21</v>
      </c>
      <c r="G813" s="1" t="s">
        <v>16</v>
      </c>
      <c r="H813" s="1" t="s">
        <v>20</v>
      </c>
      <c r="I813" s="1">
        <v>2</v>
      </c>
      <c r="J813" s="1" t="s">
        <v>29</v>
      </c>
      <c r="K813" s="1" t="s">
        <v>44</v>
      </c>
      <c r="L813" s="1">
        <v>31</v>
      </c>
      <c r="M813" s="1" t="s">
        <v>20</v>
      </c>
    </row>
    <row r="814" spans="1:13" x14ac:dyDescent="0.45">
      <c r="A814" s="1">
        <v>15749</v>
      </c>
      <c r="B814" s="1" t="s">
        <v>25</v>
      </c>
      <c r="C814" s="1" t="s">
        <v>14</v>
      </c>
      <c r="D814" s="2">
        <v>70000</v>
      </c>
      <c r="E814" s="1">
        <v>4</v>
      </c>
      <c r="F814" s="1" t="s">
        <v>15</v>
      </c>
      <c r="G814" s="1" t="s">
        <v>31</v>
      </c>
      <c r="H814" s="1" t="s">
        <v>17</v>
      </c>
      <c r="I814" s="1">
        <v>2</v>
      </c>
      <c r="J814" s="1" t="s">
        <v>34</v>
      </c>
      <c r="K814" s="1" t="s">
        <v>44</v>
      </c>
      <c r="L814" s="1">
        <v>61</v>
      </c>
      <c r="M814" s="1" t="s">
        <v>20</v>
      </c>
    </row>
    <row r="815" spans="1:13" x14ac:dyDescent="0.45">
      <c r="A815" s="1">
        <v>25899</v>
      </c>
      <c r="B815" s="1" t="s">
        <v>13</v>
      </c>
      <c r="C815" s="1" t="s">
        <v>14</v>
      </c>
      <c r="D815" s="2">
        <v>70000</v>
      </c>
      <c r="E815" s="1">
        <v>2</v>
      </c>
      <c r="F815" s="1" t="s">
        <v>30</v>
      </c>
      <c r="G815" s="1" t="s">
        <v>23</v>
      </c>
      <c r="H815" s="1" t="s">
        <v>17</v>
      </c>
      <c r="I815" s="1">
        <v>2</v>
      </c>
      <c r="J815" s="1" t="s">
        <v>34</v>
      </c>
      <c r="K815" s="1" t="s">
        <v>44</v>
      </c>
      <c r="L815" s="1">
        <v>53</v>
      </c>
      <c r="M815" s="1" t="s">
        <v>20</v>
      </c>
    </row>
    <row r="816" spans="1:13" x14ac:dyDescent="0.45">
      <c r="A816" s="1">
        <v>13351</v>
      </c>
      <c r="B816" s="1" t="s">
        <v>25</v>
      </c>
      <c r="C816" s="1" t="s">
        <v>14</v>
      </c>
      <c r="D816" s="2">
        <v>70000</v>
      </c>
      <c r="E816" s="1">
        <v>4</v>
      </c>
      <c r="F816" s="1" t="s">
        <v>15</v>
      </c>
      <c r="G816" s="1" t="s">
        <v>31</v>
      </c>
      <c r="H816" s="1" t="s">
        <v>17</v>
      </c>
      <c r="I816" s="1">
        <v>2</v>
      </c>
      <c r="J816" s="1" t="s">
        <v>29</v>
      </c>
      <c r="K816" s="1" t="s">
        <v>44</v>
      </c>
      <c r="L816" s="1">
        <v>62</v>
      </c>
      <c r="M816" s="1" t="s">
        <v>17</v>
      </c>
    </row>
    <row r="817" spans="1:13" x14ac:dyDescent="0.45">
      <c r="A817" s="1">
        <v>23333</v>
      </c>
      <c r="B817" s="1" t="s">
        <v>13</v>
      </c>
      <c r="C817" s="1" t="s">
        <v>13</v>
      </c>
      <c r="D817" s="2">
        <v>40000</v>
      </c>
      <c r="E817" s="1">
        <v>0</v>
      </c>
      <c r="F817" s="1" t="s">
        <v>21</v>
      </c>
      <c r="G817" s="1" t="s">
        <v>16</v>
      </c>
      <c r="H817" s="1" t="s">
        <v>20</v>
      </c>
      <c r="I817" s="1">
        <v>2</v>
      </c>
      <c r="J817" s="1" t="s">
        <v>29</v>
      </c>
      <c r="K817" s="1" t="s">
        <v>44</v>
      </c>
      <c r="L817" s="1">
        <v>30</v>
      </c>
      <c r="M817" s="1" t="s">
        <v>20</v>
      </c>
    </row>
    <row r="818" spans="1:13" x14ac:dyDescent="0.45">
      <c r="A818" s="1">
        <v>21660</v>
      </c>
      <c r="B818" s="1" t="s">
        <v>13</v>
      </c>
      <c r="C818" s="1" t="s">
        <v>14</v>
      </c>
      <c r="D818" s="2">
        <v>60000</v>
      </c>
      <c r="E818" s="1">
        <v>3</v>
      </c>
      <c r="F818" s="1" t="s">
        <v>37</v>
      </c>
      <c r="G818" s="1" t="s">
        <v>23</v>
      </c>
      <c r="H818" s="1" t="s">
        <v>17</v>
      </c>
      <c r="I818" s="1">
        <v>0</v>
      </c>
      <c r="J818" s="1" t="s">
        <v>24</v>
      </c>
      <c r="K818" s="1" t="s">
        <v>44</v>
      </c>
      <c r="L818" s="1">
        <v>43</v>
      </c>
      <c r="M818" s="1" t="s">
        <v>17</v>
      </c>
    </row>
    <row r="819" spans="1:13" x14ac:dyDescent="0.45">
      <c r="A819" s="1">
        <v>17012</v>
      </c>
      <c r="B819" s="1" t="s">
        <v>13</v>
      </c>
      <c r="C819" s="1" t="s">
        <v>14</v>
      </c>
      <c r="D819" s="2">
        <v>60000</v>
      </c>
      <c r="E819" s="1">
        <v>3</v>
      </c>
      <c r="F819" s="1" t="s">
        <v>37</v>
      </c>
      <c r="G819" s="1" t="s">
        <v>23</v>
      </c>
      <c r="H819" s="1" t="s">
        <v>17</v>
      </c>
      <c r="I819" s="1">
        <v>0</v>
      </c>
      <c r="J819" s="1" t="s">
        <v>24</v>
      </c>
      <c r="K819" s="1" t="s">
        <v>44</v>
      </c>
      <c r="L819" s="1">
        <v>42</v>
      </c>
      <c r="M819" s="1" t="s">
        <v>17</v>
      </c>
    </row>
    <row r="820" spans="1:13" x14ac:dyDescent="0.45">
      <c r="A820" s="1">
        <v>24514</v>
      </c>
      <c r="B820" s="1" t="s">
        <v>13</v>
      </c>
      <c r="C820" s="1" t="s">
        <v>13</v>
      </c>
      <c r="D820" s="2">
        <v>40000</v>
      </c>
      <c r="E820" s="1">
        <v>0</v>
      </c>
      <c r="F820" s="1" t="s">
        <v>21</v>
      </c>
      <c r="G820" s="1" t="s">
        <v>16</v>
      </c>
      <c r="H820" s="1" t="s">
        <v>17</v>
      </c>
      <c r="I820" s="1">
        <v>1</v>
      </c>
      <c r="J820" s="1" t="s">
        <v>26</v>
      </c>
      <c r="K820" s="1" t="s">
        <v>44</v>
      </c>
      <c r="L820" s="1">
        <v>30</v>
      </c>
      <c r="M820" s="1" t="s">
        <v>20</v>
      </c>
    </row>
    <row r="821" spans="1:13" x14ac:dyDescent="0.45">
      <c r="A821" s="1">
        <v>27505</v>
      </c>
      <c r="B821" s="1" t="s">
        <v>25</v>
      </c>
      <c r="C821" s="1" t="s">
        <v>14</v>
      </c>
      <c r="D821" s="2">
        <v>40000</v>
      </c>
      <c r="E821" s="1">
        <v>0</v>
      </c>
      <c r="F821" s="1" t="s">
        <v>30</v>
      </c>
      <c r="G821" s="1" t="s">
        <v>16</v>
      </c>
      <c r="H821" s="1" t="s">
        <v>17</v>
      </c>
      <c r="I821" s="1">
        <v>2</v>
      </c>
      <c r="J821" s="1" t="s">
        <v>26</v>
      </c>
      <c r="K821" s="1" t="s">
        <v>44</v>
      </c>
      <c r="L821" s="1">
        <v>30</v>
      </c>
      <c r="M821" s="1" t="s">
        <v>20</v>
      </c>
    </row>
    <row r="822" spans="1:13" x14ac:dyDescent="0.45">
      <c r="A822" s="1">
        <v>29243</v>
      </c>
      <c r="B822" s="1" t="s">
        <v>25</v>
      </c>
      <c r="C822" s="1" t="s">
        <v>13</v>
      </c>
      <c r="D822" s="2">
        <v>110000</v>
      </c>
      <c r="E822" s="1">
        <v>1</v>
      </c>
      <c r="F822" s="1" t="s">
        <v>15</v>
      </c>
      <c r="G822" s="1" t="s">
        <v>31</v>
      </c>
      <c r="H822" s="1" t="s">
        <v>17</v>
      </c>
      <c r="I822" s="1">
        <v>1</v>
      </c>
      <c r="J822" s="1" t="s">
        <v>26</v>
      </c>
      <c r="K822" s="1" t="s">
        <v>44</v>
      </c>
      <c r="L822" s="1">
        <v>43</v>
      </c>
      <c r="M822" s="1" t="s">
        <v>20</v>
      </c>
    </row>
    <row r="823" spans="1:13" x14ac:dyDescent="0.45">
      <c r="A823" s="1">
        <v>26582</v>
      </c>
      <c r="B823" s="1" t="s">
        <v>13</v>
      </c>
      <c r="C823" s="1" t="s">
        <v>13</v>
      </c>
      <c r="D823" s="2">
        <v>60000</v>
      </c>
      <c r="E823" s="1">
        <v>0</v>
      </c>
      <c r="F823" s="1" t="s">
        <v>21</v>
      </c>
      <c r="G823" s="1" t="s">
        <v>16</v>
      </c>
      <c r="H823" s="1" t="s">
        <v>17</v>
      </c>
      <c r="I823" s="1">
        <v>2</v>
      </c>
      <c r="J823" s="1" t="s">
        <v>26</v>
      </c>
      <c r="K823" s="1" t="s">
        <v>44</v>
      </c>
      <c r="L823" s="1">
        <v>33</v>
      </c>
      <c r="M823" s="1" t="s">
        <v>17</v>
      </c>
    </row>
    <row r="824" spans="1:13" x14ac:dyDescent="0.45">
      <c r="A824" s="1">
        <v>14271</v>
      </c>
      <c r="B824" s="1" t="s">
        <v>13</v>
      </c>
      <c r="C824" s="1" t="s">
        <v>13</v>
      </c>
      <c r="D824" s="2">
        <v>30000</v>
      </c>
      <c r="E824" s="1">
        <v>0</v>
      </c>
      <c r="F824" s="1" t="s">
        <v>30</v>
      </c>
      <c r="G824" s="1" t="s">
        <v>16</v>
      </c>
      <c r="H824" s="1" t="s">
        <v>17</v>
      </c>
      <c r="I824" s="1">
        <v>2</v>
      </c>
      <c r="J824" s="1" t="s">
        <v>26</v>
      </c>
      <c r="K824" s="1" t="s">
        <v>44</v>
      </c>
      <c r="L824" s="1">
        <v>32</v>
      </c>
      <c r="M824" s="1" t="s">
        <v>20</v>
      </c>
    </row>
    <row r="825" spans="1:13" x14ac:dyDescent="0.45">
      <c r="A825" s="1">
        <v>23041</v>
      </c>
      <c r="B825" s="1" t="s">
        <v>25</v>
      </c>
      <c r="C825" s="1" t="s">
        <v>14</v>
      </c>
      <c r="D825" s="2">
        <v>70000</v>
      </c>
      <c r="E825" s="1">
        <v>4</v>
      </c>
      <c r="F825" s="1" t="s">
        <v>30</v>
      </c>
      <c r="G825" s="1" t="s">
        <v>23</v>
      </c>
      <c r="H825" s="1" t="s">
        <v>17</v>
      </c>
      <c r="I825" s="1">
        <v>0</v>
      </c>
      <c r="J825" s="1" t="s">
        <v>26</v>
      </c>
      <c r="K825" s="1" t="s">
        <v>44</v>
      </c>
      <c r="L825" s="1">
        <v>50</v>
      </c>
      <c r="M825" s="1" t="s">
        <v>17</v>
      </c>
    </row>
    <row r="826" spans="1:13" x14ac:dyDescent="0.45">
      <c r="A826" s="1">
        <v>29048</v>
      </c>
      <c r="B826" s="1" t="s">
        <v>25</v>
      </c>
      <c r="C826" s="1" t="s">
        <v>13</v>
      </c>
      <c r="D826" s="2">
        <v>110000</v>
      </c>
      <c r="E826" s="1">
        <v>2</v>
      </c>
      <c r="F826" s="1" t="s">
        <v>15</v>
      </c>
      <c r="G826" s="1" t="s">
        <v>31</v>
      </c>
      <c r="H826" s="1" t="s">
        <v>20</v>
      </c>
      <c r="I826" s="1">
        <v>3</v>
      </c>
      <c r="J826" s="1" t="s">
        <v>18</v>
      </c>
      <c r="K826" s="1" t="s">
        <v>44</v>
      </c>
      <c r="L826" s="1">
        <v>37</v>
      </c>
      <c r="M826" s="1" t="s">
        <v>17</v>
      </c>
    </row>
    <row r="827" spans="1:13" x14ac:dyDescent="0.45">
      <c r="A827" s="1">
        <v>24433</v>
      </c>
      <c r="B827" s="1" t="s">
        <v>13</v>
      </c>
      <c r="C827" s="1" t="s">
        <v>13</v>
      </c>
      <c r="D827" s="2">
        <v>70000</v>
      </c>
      <c r="E827" s="1">
        <v>3</v>
      </c>
      <c r="F827" s="1" t="s">
        <v>30</v>
      </c>
      <c r="G827" s="1" t="s">
        <v>23</v>
      </c>
      <c r="H827" s="1" t="s">
        <v>20</v>
      </c>
      <c r="I827" s="1">
        <v>1</v>
      </c>
      <c r="J827" s="1" t="s">
        <v>29</v>
      </c>
      <c r="K827" s="1" t="s">
        <v>44</v>
      </c>
      <c r="L827" s="1">
        <v>52</v>
      </c>
      <c r="M827" s="1" t="s">
        <v>17</v>
      </c>
    </row>
    <row r="828" spans="1:13" x14ac:dyDescent="0.45">
      <c r="A828" s="1">
        <v>15501</v>
      </c>
      <c r="B828" s="1" t="s">
        <v>13</v>
      </c>
      <c r="C828" s="1" t="s">
        <v>13</v>
      </c>
      <c r="D828" s="2">
        <v>70000</v>
      </c>
      <c r="E828" s="1">
        <v>4</v>
      </c>
      <c r="F828" s="1" t="s">
        <v>37</v>
      </c>
      <c r="G828" s="1" t="s">
        <v>23</v>
      </c>
      <c r="H828" s="1" t="s">
        <v>17</v>
      </c>
      <c r="I828" s="1">
        <v>0</v>
      </c>
      <c r="J828" s="1" t="s">
        <v>24</v>
      </c>
      <c r="K828" s="1" t="s">
        <v>44</v>
      </c>
      <c r="L828" s="1">
        <v>36</v>
      </c>
      <c r="M828" s="1" t="s">
        <v>17</v>
      </c>
    </row>
    <row r="829" spans="1:13" x14ac:dyDescent="0.45">
      <c r="A829" s="1">
        <v>13911</v>
      </c>
      <c r="B829" s="1" t="s">
        <v>25</v>
      </c>
      <c r="C829" s="1" t="s">
        <v>14</v>
      </c>
      <c r="D829" s="2">
        <v>80000</v>
      </c>
      <c r="E829" s="1">
        <v>3</v>
      </c>
      <c r="F829" s="1" t="s">
        <v>15</v>
      </c>
      <c r="G829" s="1" t="s">
        <v>16</v>
      </c>
      <c r="H829" s="1" t="s">
        <v>17</v>
      </c>
      <c r="I829" s="1">
        <v>2</v>
      </c>
      <c r="J829" s="1" t="s">
        <v>24</v>
      </c>
      <c r="K829" s="1" t="s">
        <v>44</v>
      </c>
      <c r="L829" s="1">
        <v>41</v>
      </c>
      <c r="M829" s="1" t="s">
        <v>17</v>
      </c>
    </row>
    <row r="830" spans="1:13" x14ac:dyDescent="0.45">
      <c r="A830" s="1">
        <v>20421</v>
      </c>
      <c r="B830" s="1" t="s">
        <v>25</v>
      </c>
      <c r="C830" s="1" t="s">
        <v>14</v>
      </c>
      <c r="D830" s="2">
        <v>40000</v>
      </c>
      <c r="E830" s="1">
        <v>0</v>
      </c>
      <c r="F830" s="1" t="s">
        <v>32</v>
      </c>
      <c r="G830" s="1" t="s">
        <v>22</v>
      </c>
      <c r="H830" s="1" t="s">
        <v>17</v>
      </c>
      <c r="I830" s="1">
        <v>2</v>
      </c>
      <c r="J830" s="1" t="s">
        <v>26</v>
      </c>
      <c r="K830" s="1" t="s">
        <v>44</v>
      </c>
      <c r="L830" s="1">
        <v>26</v>
      </c>
      <c r="M830" s="1" t="s">
        <v>20</v>
      </c>
    </row>
    <row r="831" spans="1:13" x14ac:dyDescent="0.45">
      <c r="A831" s="1">
        <v>16009</v>
      </c>
      <c r="B831" s="1" t="s">
        <v>25</v>
      </c>
      <c r="C831" s="1" t="s">
        <v>13</v>
      </c>
      <c r="D831" s="2">
        <v>170000</v>
      </c>
      <c r="E831" s="1">
        <v>1</v>
      </c>
      <c r="F831" s="1" t="s">
        <v>37</v>
      </c>
      <c r="G831" s="1" t="s">
        <v>31</v>
      </c>
      <c r="H831" s="1" t="s">
        <v>20</v>
      </c>
      <c r="I831" s="1">
        <v>4</v>
      </c>
      <c r="J831" s="1" t="s">
        <v>18</v>
      </c>
      <c r="K831" s="1" t="s">
        <v>45</v>
      </c>
      <c r="L831" s="1">
        <v>66</v>
      </c>
      <c r="M831" s="1" t="s">
        <v>20</v>
      </c>
    </row>
    <row r="832" spans="1:13" x14ac:dyDescent="0.45">
      <c r="A832" s="1">
        <v>18411</v>
      </c>
      <c r="B832" s="1" t="s">
        <v>13</v>
      </c>
      <c r="C832" s="1" t="s">
        <v>13</v>
      </c>
      <c r="D832" s="2">
        <v>60000</v>
      </c>
      <c r="E832" s="1">
        <v>2</v>
      </c>
      <c r="F832" s="1" t="s">
        <v>30</v>
      </c>
      <c r="G832" s="1" t="s">
        <v>23</v>
      </c>
      <c r="H832" s="1" t="s">
        <v>20</v>
      </c>
      <c r="I832" s="1">
        <v>2</v>
      </c>
      <c r="J832" s="1" t="s">
        <v>26</v>
      </c>
      <c r="K832" s="1" t="s">
        <v>44</v>
      </c>
      <c r="L832" s="1">
        <v>51</v>
      </c>
      <c r="M832" s="1" t="s">
        <v>20</v>
      </c>
    </row>
    <row r="833" spans="1:13" x14ac:dyDescent="0.45">
      <c r="A833" s="1">
        <v>19163</v>
      </c>
      <c r="B833" s="1" t="s">
        <v>13</v>
      </c>
      <c r="C833" s="1" t="s">
        <v>14</v>
      </c>
      <c r="D833" s="2">
        <v>70000</v>
      </c>
      <c r="E833" s="1">
        <v>4</v>
      </c>
      <c r="F833" s="1" t="s">
        <v>15</v>
      </c>
      <c r="G833" s="1" t="s">
        <v>23</v>
      </c>
      <c r="H833" s="1" t="s">
        <v>17</v>
      </c>
      <c r="I833" s="1">
        <v>2</v>
      </c>
      <c r="J833" s="1" t="s">
        <v>18</v>
      </c>
      <c r="K833" s="1" t="s">
        <v>44</v>
      </c>
      <c r="L833" s="1">
        <v>43</v>
      </c>
      <c r="M833" s="1" t="s">
        <v>17</v>
      </c>
    </row>
    <row r="834" spans="1:13" x14ac:dyDescent="0.45">
      <c r="A834" s="1">
        <v>18572</v>
      </c>
      <c r="B834" s="1" t="s">
        <v>13</v>
      </c>
      <c r="C834" s="1" t="s">
        <v>14</v>
      </c>
      <c r="D834" s="2">
        <v>60000</v>
      </c>
      <c r="E834" s="1">
        <v>0</v>
      </c>
      <c r="F834" s="1" t="s">
        <v>37</v>
      </c>
      <c r="G834" s="1" t="s">
        <v>23</v>
      </c>
      <c r="H834" s="1" t="s">
        <v>17</v>
      </c>
      <c r="I834" s="1">
        <v>0</v>
      </c>
      <c r="J834" s="1" t="s">
        <v>18</v>
      </c>
      <c r="K834" s="1" t="s">
        <v>48</v>
      </c>
      <c r="L834" s="1">
        <v>39</v>
      </c>
      <c r="M834" s="1" t="s">
        <v>20</v>
      </c>
    </row>
    <row r="835" spans="1:13" x14ac:dyDescent="0.45">
      <c r="A835" s="1">
        <v>27540</v>
      </c>
      <c r="B835" s="1" t="s">
        <v>25</v>
      </c>
      <c r="C835" s="1" t="s">
        <v>14</v>
      </c>
      <c r="D835" s="2">
        <v>70000</v>
      </c>
      <c r="E835" s="1">
        <v>0</v>
      </c>
      <c r="F835" s="1" t="s">
        <v>15</v>
      </c>
      <c r="G835" s="1" t="s">
        <v>23</v>
      </c>
      <c r="H835" s="1" t="s">
        <v>20</v>
      </c>
      <c r="I835" s="1">
        <v>1</v>
      </c>
      <c r="J835" s="1" t="s">
        <v>18</v>
      </c>
      <c r="K835" s="1" t="s">
        <v>44</v>
      </c>
      <c r="L835" s="1">
        <v>37</v>
      </c>
      <c r="M835" s="1" t="s">
        <v>17</v>
      </c>
    </row>
    <row r="836" spans="1:13" x14ac:dyDescent="0.45">
      <c r="A836" s="1">
        <v>19889</v>
      </c>
      <c r="B836" s="1" t="s">
        <v>25</v>
      </c>
      <c r="C836" s="1" t="s">
        <v>14</v>
      </c>
      <c r="D836" s="2">
        <v>70000</v>
      </c>
      <c r="E836" s="1">
        <v>2</v>
      </c>
      <c r="F836" s="1" t="s">
        <v>32</v>
      </c>
      <c r="G836" s="1" t="s">
        <v>16</v>
      </c>
      <c r="H836" s="1" t="s">
        <v>20</v>
      </c>
      <c r="I836" s="1">
        <v>2</v>
      </c>
      <c r="J836" s="1" t="s">
        <v>24</v>
      </c>
      <c r="K836" s="1" t="s">
        <v>44</v>
      </c>
      <c r="L836" s="1">
        <v>54</v>
      </c>
      <c r="M836" s="1" t="s">
        <v>17</v>
      </c>
    </row>
    <row r="837" spans="1:13" x14ac:dyDescent="0.45">
      <c r="A837" s="1">
        <v>12922</v>
      </c>
      <c r="B837" s="1" t="s">
        <v>25</v>
      </c>
      <c r="C837" s="1" t="s">
        <v>14</v>
      </c>
      <c r="D837" s="2">
        <v>60000</v>
      </c>
      <c r="E837" s="1">
        <v>3</v>
      </c>
      <c r="F837" s="1" t="s">
        <v>15</v>
      </c>
      <c r="G837" s="1" t="s">
        <v>16</v>
      </c>
      <c r="H837" s="1" t="s">
        <v>17</v>
      </c>
      <c r="I837" s="1">
        <v>0</v>
      </c>
      <c r="J837" s="1" t="s">
        <v>24</v>
      </c>
      <c r="K837" s="1" t="s">
        <v>44</v>
      </c>
      <c r="L837" s="1">
        <v>40</v>
      </c>
      <c r="M837" s="1" t="s">
        <v>17</v>
      </c>
    </row>
    <row r="838" spans="1:13" x14ac:dyDescent="0.45">
      <c r="A838" s="1">
        <v>18891</v>
      </c>
      <c r="B838" s="1" t="s">
        <v>13</v>
      </c>
      <c r="C838" s="1" t="s">
        <v>14</v>
      </c>
      <c r="D838" s="2">
        <v>40000</v>
      </c>
      <c r="E838" s="1">
        <v>0</v>
      </c>
      <c r="F838" s="1" t="s">
        <v>21</v>
      </c>
      <c r="G838" s="1" t="s">
        <v>16</v>
      </c>
      <c r="H838" s="1" t="s">
        <v>17</v>
      </c>
      <c r="I838" s="1">
        <v>2</v>
      </c>
      <c r="J838" s="1" t="s">
        <v>26</v>
      </c>
      <c r="K838" s="1" t="s">
        <v>44</v>
      </c>
      <c r="L838" s="1">
        <v>28</v>
      </c>
      <c r="M838" s="1" t="s">
        <v>20</v>
      </c>
    </row>
    <row r="839" spans="1:13" x14ac:dyDescent="0.45">
      <c r="A839" s="1">
        <v>16773</v>
      </c>
      <c r="B839" s="1" t="s">
        <v>13</v>
      </c>
      <c r="C839" s="1" t="s">
        <v>13</v>
      </c>
      <c r="D839" s="2">
        <v>60000</v>
      </c>
      <c r="E839" s="1">
        <v>1</v>
      </c>
      <c r="F839" s="1" t="s">
        <v>37</v>
      </c>
      <c r="G839" s="1" t="s">
        <v>16</v>
      </c>
      <c r="H839" s="1" t="s">
        <v>17</v>
      </c>
      <c r="I839" s="1">
        <v>0</v>
      </c>
      <c r="J839" s="1" t="s">
        <v>18</v>
      </c>
      <c r="K839" s="1" t="s">
        <v>44</v>
      </c>
      <c r="L839" s="1">
        <v>33</v>
      </c>
      <c r="M839" s="1" t="s">
        <v>20</v>
      </c>
    </row>
    <row r="840" spans="1:13" x14ac:dyDescent="0.45">
      <c r="A840" s="1">
        <v>19143</v>
      </c>
      <c r="B840" s="1" t="s">
        <v>25</v>
      </c>
      <c r="C840" s="1" t="s">
        <v>14</v>
      </c>
      <c r="D840" s="2">
        <v>80000</v>
      </c>
      <c r="E840" s="1">
        <v>3</v>
      </c>
      <c r="F840" s="1" t="s">
        <v>15</v>
      </c>
      <c r="G840" s="1" t="s">
        <v>16</v>
      </c>
      <c r="H840" s="1" t="s">
        <v>17</v>
      </c>
      <c r="I840" s="1">
        <v>2</v>
      </c>
      <c r="J840" s="1" t="s">
        <v>24</v>
      </c>
      <c r="K840" s="1" t="s">
        <v>44</v>
      </c>
      <c r="L840" s="1">
        <v>41</v>
      </c>
      <c r="M840" s="1" t="s">
        <v>17</v>
      </c>
    </row>
    <row r="841" spans="1:13" x14ac:dyDescent="0.45">
      <c r="A841" s="1">
        <v>23882</v>
      </c>
      <c r="B841" s="1" t="s">
        <v>25</v>
      </c>
      <c r="C841" s="1" t="s">
        <v>14</v>
      </c>
      <c r="D841" s="2">
        <v>80000</v>
      </c>
      <c r="E841" s="1">
        <v>3</v>
      </c>
      <c r="F841" s="1" t="s">
        <v>37</v>
      </c>
      <c r="G841" s="1" t="s">
        <v>23</v>
      </c>
      <c r="H841" s="1" t="s">
        <v>17</v>
      </c>
      <c r="I841" s="1">
        <v>0</v>
      </c>
      <c r="J841" s="1" t="s">
        <v>18</v>
      </c>
      <c r="K841" s="1" t="s">
        <v>44</v>
      </c>
      <c r="L841" s="1">
        <v>37</v>
      </c>
      <c r="M841" s="1" t="s">
        <v>17</v>
      </c>
    </row>
    <row r="842" spans="1:13" x14ac:dyDescent="0.45">
      <c r="A842" s="1">
        <v>11233</v>
      </c>
      <c r="B842" s="1" t="s">
        <v>13</v>
      </c>
      <c r="C842" s="1" t="s">
        <v>13</v>
      </c>
      <c r="D842" s="2">
        <v>70000</v>
      </c>
      <c r="E842" s="1">
        <v>4</v>
      </c>
      <c r="F842" s="1" t="s">
        <v>21</v>
      </c>
      <c r="G842" s="1" t="s">
        <v>23</v>
      </c>
      <c r="H842" s="1" t="s">
        <v>17</v>
      </c>
      <c r="I842" s="1">
        <v>2</v>
      </c>
      <c r="J842" s="1" t="s">
        <v>34</v>
      </c>
      <c r="K842" s="1" t="s">
        <v>44</v>
      </c>
      <c r="L842" s="1">
        <v>53</v>
      </c>
      <c r="M842" s="1" t="s">
        <v>20</v>
      </c>
    </row>
    <row r="843" spans="1:13" x14ac:dyDescent="0.45">
      <c r="A843" s="1">
        <v>12056</v>
      </c>
      <c r="B843" s="1" t="s">
        <v>13</v>
      </c>
      <c r="C843" s="1" t="s">
        <v>13</v>
      </c>
      <c r="D843" s="2">
        <v>120000</v>
      </c>
      <c r="E843" s="1">
        <v>2</v>
      </c>
      <c r="F843" s="1" t="s">
        <v>37</v>
      </c>
      <c r="G843" s="1" t="s">
        <v>31</v>
      </c>
      <c r="H843" s="1" t="s">
        <v>17</v>
      </c>
      <c r="I843" s="1">
        <v>3</v>
      </c>
      <c r="J843" s="1" t="s">
        <v>26</v>
      </c>
      <c r="K843" s="1" t="s">
        <v>44</v>
      </c>
      <c r="L843" s="1">
        <v>64</v>
      </c>
      <c r="M843" s="1" t="s">
        <v>20</v>
      </c>
    </row>
    <row r="844" spans="1:13" x14ac:dyDescent="0.45">
      <c r="A844" s="1">
        <v>15555</v>
      </c>
      <c r="B844" s="1" t="s">
        <v>13</v>
      </c>
      <c r="C844" s="1" t="s">
        <v>14</v>
      </c>
      <c r="D844" s="2">
        <v>60000</v>
      </c>
      <c r="E844" s="1">
        <v>1</v>
      </c>
      <c r="F844" s="1" t="s">
        <v>21</v>
      </c>
      <c r="G844" s="1" t="s">
        <v>16</v>
      </c>
      <c r="H844" s="1" t="s">
        <v>17</v>
      </c>
      <c r="I844" s="1">
        <v>1</v>
      </c>
      <c r="J844" s="1" t="s">
        <v>24</v>
      </c>
      <c r="K844" s="1" t="s">
        <v>44</v>
      </c>
      <c r="L844" s="1">
        <v>45</v>
      </c>
      <c r="M844" s="1" t="s">
        <v>17</v>
      </c>
    </row>
    <row r="845" spans="1:13" x14ac:dyDescent="0.45">
      <c r="A845" s="1">
        <v>18423</v>
      </c>
      <c r="B845" s="1" t="s">
        <v>25</v>
      </c>
      <c r="C845" s="1" t="s">
        <v>13</v>
      </c>
      <c r="D845" s="2">
        <v>80000</v>
      </c>
      <c r="E845" s="1">
        <v>2</v>
      </c>
      <c r="F845" s="1" t="s">
        <v>32</v>
      </c>
      <c r="G845" s="1" t="s">
        <v>16</v>
      </c>
      <c r="H845" s="1" t="s">
        <v>20</v>
      </c>
      <c r="I845" s="1">
        <v>2</v>
      </c>
      <c r="J845" s="1" t="s">
        <v>29</v>
      </c>
      <c r="K845" s="1" t="s">
        <v>44</v>
      </c>
      <c r="L845" s="1">
        <v>52</v>
      </c>
      <c r="M845" s="1" t="s">
        <v>20</v>
      </c>
    </row>
    <row r="846" spans="1:13" x14ac:dyDescent="0.45">
      <c r="A846" s="1">
        <v>22743</v>
      </c>
      <c r="B846" s="1" t="s">
        <v>13</v>
      </c>
      <c r="C846" s="1" t="s">
        <v>14</v>
      </c>
      <c r="D846" s="2">
        <v>40000</v>
      </c>
      <c r="E846" s="1">
        <v>5</v>
      </c>
      <c r="F846" s="1" t="s">
        <v>30</v>
      </c>
      <c r="G846" s="1" t="s">
        <v>23</v>
      </c>
      <c r="H846" s="1" t="s">
        <v>17</v>
      </c>
      <c r="I846" s="1">
        <v>2</v>
      </c>
      <c r="J846" s="1" t="s">
        <v>34</v>
      </c>
      <c r="K846" s="1" t="s">
        <v>44</v>
      </c>
      <c r="L846" s="1">
        <v>60</v>
      </c>
      <c r="M846" s="1" t="s">
        <v>20</v>
      </c>
    </row>
    <row r="847" spans="1:13" x14ac:dyDescent="0.45">
      <c r="A847" s="1">
        <v>25343</v>
      </c>
      <c r="B847" s="1" t="s">
        <v>25</v>
      </c>
      <c r="C847" s="1" t="s">
        <v>14</v>
      </c>
      <c r="D847" s="2">
        <v>20000</v>
      </c>
      <c r="E847" s="1">
        <v>3</v>
      </c>
      <c r="F847" s="1" t="s">
        <v>32</v>
      </c>
      <c r="G847" s="1" t="s">
        <v>22</v>
      </c>
      <c r="H847" s="1" t="s">
        <v>17</v>
      </c>
      <c r="I847" s="1">
        <v>2</v>
      </c>
      <c r="J847" s="1" t="s">
        <v>29</v>
      </c>
      <c r="K847" s="1" t="s">
        <v>44</v>
      </c>
      <c r="L847" s="1">
        <v>50</v>
      </c>
      <c r="M847" s="1" t="s">
        <v>20</v>
      </c>
    </row>
    <row r="848" spans="1:13" x14ac:dyDescent="0.45">
      <c r="A848" s="1">
        <v>13390</v>
      </c>
      <c r="B848" s="1" t="s">
        <v>13</v>
      </c>
      <c r="C848" s="1" t="s">
        <v>14</v>
      </c>
      <c r="D848" s="2">
        <v>70000</v>
      </c>
      <c r="E848" s="1">
        <v>4</v>
      </c>
      <c r="F848" s="1" t="s">
        <v>21</v>
      </c>
      <c r="G848" s="1" t="s">
        <v>23</v>
      </c>
      <c r="H848" s="1" t="s">
        <v>20</v>
      </c>
      <c r="I848" s="1">
        <v>1</v>
      </c>
      <c r="J848" s="1" t="s">
        <v>29</v>
      </c>
      <c r="K848" s="1" t="s">
        <v>44</v>
      </c>
      <c r="L848" s="1">
        <v>56</v>
      </c>
      <c r="M848" s="1" t="s">
        <v>20</v>
      </c>
    </row>
    <row r="849" spans="1:13" x14ac:dyDescent="0.45">
      <c r="A849" s="1">
        <v>17482</v>
      </c>
      <c r="B849" s="1" t="s">
        <v>25</v>
      </c>
      <c r="C849" s="1" t="s">
        <v>14</v>
      </c>
      <c r="D849" s="2">
        <v>40000</v>
      </c>
      <c r="E849" s="1">
        <v>0</v>
      </c>
      <c r="F849" s="1" t="s">
        <v>32</v>
      </c>
      <c r="G849" s="1" t="s">
        <v>22</v>
      </c>
      <c r="H849" s="1" t="s">
        <v>17</v>
      </c>
      <c r="I849" s="1">
        <v>2</v>
      </c>
      <c r="J849" s="1" t="s">
        <v>26</v>
      </c>
      <c r="K849" s="1" t="s">
        <v>44</v>
      </c>
      <c r="L849" s="1">
        <v>29</v>
      </c>
      <c r="M849" s="1" t="s">
        <v>20</v>
      </c>
    </row>
    <row r="850" spans="1:13" x14ac:dyDescent="0.45">
      <c r="A850" s="1">
        <v>13176</v>
      </c>
      <c r="B850" s="1" t="s">
        <v>25</v>
      </c>
      <c r="C850" s="1" t="s">
        <v>13</v>
      </c>
      <c r="D850" s="2">
        <v>130000</v>
      </c>
      <c r="E850" s="1">
        <v>0</v>
      </c>
      <c r="F850" s="1" t="s">
        <v>37</v>
      </c>
      <c r="G850" s="1" t="s">
        <v>31</v>
      </c>
      <c r="H850" s="1" t="s">
        <v>20</v>
      </c>
      <c r="I850" s="1">
        <v>2</v>
      </c>
      <c r="J850" s="1" t="s">
        <v>18</v>
      </c>
      <c r="K850" s="1" t="s">
        <v>44</v>
      </c>
      <c r="L850" s="1">
        <v>38</v>
      </c>
      <c r="M850" s="1" t="s">
        <v>17</v>
      </c>
    </row>
    <row r="851" spans="1:13" x14ac:dyDescent="0.45">
      <c r="A851" s="1">
        <v>20504</v>
      </c>
      <c r="B851" s="1" t="s">
        <v>13</v>
      </c>
      <c r="C851" s="1" t="s">
        <v>14</v>
      </c>
      <c r="D851" s="2">
        <v>40000</v>
      </c>
      <c r="E851" s="1">
        <v>5</v>
      </c>
      <c r="F851" s="1" t="s">
        <v>30</v>
      </c>
      <c r="G851" s="1" t="s">
        <v>23</v>
      </c>
      <c r="H851" s="1" t="s">
        <v>20</v>
      </c>
      <c r="I851" s="1">
        <v>2</v>
      </c>
      <c r="J851" s="1" t="s">
        <v>24</v>
      </c>
      <c r="K851" s="1" t="s">
        <v>44</v>
      </c>
      <c r="L851" s="1">
        <v>60</v>
      </c>
      <c r="M851" s="1" t="s">
        <v>20</v>
      </c>
    </row>
    <row r="852" spans="1:13" x14ac:dyDescent="0.45">
      <c r="A852" s="1">
        <v>12205</v>
      </c>
      <c r="B852" s="1" t="s">
        <v>25</v>
      </c>
      <c r="C852" s="1" t="s">
        <v>14</v>
      </c>
      <c r="D852" s="2">
        <v>130000</v>
      </c>
      <c r="E852" s="1">
        <v>2</v>
      </c>
      <c r="F852" s="1" t="s">
        <v>15</v>
      </c>
      <c r="G852" s="1" t="s">
        <v>31</v>
      </c>
      <c r="H852" s="1" t="s">
        <v>20</v>
      </c>
      <c r="I852" s="1">
        <v>4</v>
      </c>
      <c r="J852" s="1" t="s">
        <v>18</v>
      </c>
      <c r="K852" s="1" t="s">
        <v>44</v>
      </c>
      <c r="L852" s="1">
        <v>67</v>
      </c>
      <c r="M852" s="1" t="s">
        <v>20</v>
      </c>
    </row>
    <row r="853" spans="1:13" x14ac:dyDescent="0.45">
      <c r="A853" s="1">
        <v>16751</v>
      </c>
      <c r="B853" s="1" t="s">
        <v>13</v>
      </c>
      <c r="C853" s="1" t="s">
        <v>13</v>
      </c>
      <c r="D853" s="2">
        <v>60000</v>
      </c>
      <c r="E853" s="1">
        <v>0</v>
      </c>
      <c r="F853" s="1" t="s">
        <v>21</v>
      </c>
      <c r="G853" s="1" t="s">
        <v>16</v>
      </c>
      <c r="H853" s="1" t="s">
        <v>17</v>
      </c>
      <c r="I853" s="1">
        <v>1</v>
      </c>
      <c r="J853" s="1" t="s">
        <v>26</v>
      </c>
      <c r="K853" s="1" t="s">
        <v>44</v>
      </c>
      <c r="L853" s="1">
        <v>32</v>
      </c>
      <c r="M853" s="1" t="s">
        <v>17</v>
      </c>
    </row>
    <row r="854" spans="1:13" x14ac:dyDescent="0.45">
      <c r="A854" s="1">
        <v>21613</v>
      </c>
      <c r="B854" s="1" t="s">
        <v>25</v>
      </c>
      <c r="C854" s="1" t="s">
        <v>13</v>
      </c>
      <c r="D854" s="2">
        <v>50000</v>
      </c>
      <c r="E854" s="1">
        <v>2</v>
      </c>
      <c r="F854" s="1" t="s">
        <v>15</v>
      </c>
      <c r="G854" s="1" t="s">
        <v>16</v>
      </c>
      <c r="H854" s="1" t="s">
        <v>20</v>
      </c>
      <c r="I854" s="1">
        <v>1</v>
      </c>
      <c r="J854" s="1" t="s">
        <v>18</v>
      </c>
      <c r="K854" s="1" t="s">
        <v>49</v>
      </c>
      <c r="L854" s="1">
        <v>39</v>
      </c>
      <c r="M854" s="1" t="s">
        <v>17</v>
      </c>
    </row>
    <row r="855" spans="1:13" x14ac:dyDescent="0.45">
      <c r="A855" s="1">
        <v>24801</v>
      </c>
      <c r="B855" s="1" t="s">
        <v>25</v>
      </c>
      <c r="C855" s="1" t="s">
        <v>13</v>
      </c>
      <c r="D855" s="2">
        <v>60000</v>
      </c>
      <c r="E855" s="1">
        <v>1</v>
      </c>
      <c r="F855" s="1" t="s">
        <v>37</v>
      </c>
      <c r="G855" s="1" t="s">
        <v>23</v>
      </c>
      <c r="H855" s="1" t="s">
        <v>17</v>
      </c>
      <c r="I855" s="1">
        <v>0</v>
      </c>
      <c r="J855" s="1" t="s">
        <v>24</v>
      </c>
      <c r="K855" s="1" t="s">
        <v>44</v>
      </c>
      <c r="L855" s="1">
        <v>35</v>
      </c>
      <c r="M855" s="1" t="s">
        <v>17</v>
      </c>
    </row>
    <row r="856" spans="1:13" x14ac:dyDescent="0.45">
      <c r="A856" s="1">
        <v>17519</v>
      </c>
      <c r="B856" s="1" t="s">
        <v>13</v>
      </c>
      <c r="C856" s="1" t="s">
        <v>14</v>
      </c>
      <c r="D856" s="2">
        <v>60000</v>
      </c>
      <c r="E856" s="1">
        <v>0</v>
      </c>
      <c r="F856" s="1" t="s">
        <v>21</v>
      </c>
      <c r="G856" s="1" t="s">
        <v>23</v>
      </c>
      <c r="H856" s="1" t="s">
        <v>17</v>
      </c>
      <c r="I856" s="1">
        <v>2</v>
      </c>
      <c r="J856" s="1" t="s">
        <v>26</v>
      </c>
      <c r="K856" s="1" t="s">
        <v>44</v>
      </c>
      <c r="L856" s="1">
        <v>32</v>
      </c>
      <c r="M856" s="1" t="s">
        <v>20</v>
      </c>
    </row>
    <row r="857" spans="1:13" x14ac:dyDescent="0.45">
      <c r="A857" s="1">
        <v>18347</v>
      </c>
      <c r="B857" s="1" t="s">
        <v>25</v>
      </c>
      <c r="C857" s="1" t="s">
        <v>14</v>
      </c>
      <c r="D857" s="2">
        <v>30000</v>
      </c>
      <c r="E857" s="1">
        <v>0</v>
      </c>
      <c r="F857" s="1" t="s">
        <v>21</v>
      </c>
      <c r="G857" s="1" t="s">
        <v>16</v>
      </c>
      <c r="H857" s="1" t="s">
        <v>20</v>
      </c>
      <c r="I857" s="1">
        <v>1</v>
      </c>
      <c r="J857" s="1" t="s">
        <v>29</v>
      </c>
      <c r="K857" s="1" t="s">
        <v>44</v>
      </c>
      <c r="L857" s="1">
        <v>31</v>
      </c>
      <c r="M857" s="1" t="s">
        <v>20</v>
      </c>
    </row>
    <row r="858" spans="1:13" x14ac:dyDescent="0.45">
      <c r="A858" s="1">
        <v>29052</v>
      </c>
      <c r="B858" s="1" t="s">
        <v>25</v>
      </c>
      <c r="C858" s="1" t="s">
        <v>13</v>
      </c>
      <c r="D858" s="2">
        <v>40000</v>
      </c>
      <c r="E858" s="1">
        <v>0</v>
      </c>
      <c r="F858" s="1" t="s">
        <v>21</v>
      </c>
      <c r="G858" s="1" t="s">
        <v>16</v>
      </c>
      <c r="H858" s="1" t="s">
        <v>17</v>
      </c>
      <c r="I858" s="1">
        <v>1</v>
      </c>
      <c r="J858" s="1" t="s">
        <v>26</v>
      </c>
      <c r="K858" s="1" t="s">
        <v>44</v>
      </c>
      <c r="L858" s="1">
        <v>27</v>
      </c>
      <c r="M858" s="1" t="s">
        <v>20</v>
      </c>
    </row>
    <row r="859" spans="1:13" x14ac:dyDescent="0.45">
      <c r="A859" s="1">
        <v>11745</v>
      </c>
      <c r="B859" s="1" t="s">
        <v>13</v>
      </c>
      <c r="C859" s="1" t="s">
        <v>14</v>
      </c>
      <c r="D859" s="2">
        <v>60000</v>
      </c>
      <c r="E859" s="1">
        <v>1</v>
      </c>
      <c r="F859" s="1" t="s">
        <v>15</v>
      </c>
      <c r="G859" s="1" t="s">
        <v>23</v>
      </c>
      <c r="H859" s="1" t="s">
        <v>17</v>
      </c>
      <c r="I859" s="1">
        <v>1</v>
      </c>
      <c r="J859" s="1" t="s">
        <v>18</v>
      </c>
      <c r="K859" s="1" t="s">
        <v>44</v>
      </c>
      <c r="L859" s="1">
        <v>47</v>
      </c>
      <c r="M859" s="1" t="s">
        <v>17</v>
      </c>
    </row>
    <row r="860" spans="1:13" x14ac:dyDescent="0.45">
      <c r="A860" s="1">
        <v>19147</v>
      </c>
      <c r="B860" s="1" t="s">
        <v>13</v>
      </c>
      <c r="C860" s="1" t="s">
        <v>13</v>
      </c>
      <c r="D860" s="2">
        <v>40000</v>
      </c>
      <c r="E860" s="1">
        <v>0</v>
      </c>
      <c r="F860" s="1" t="s">
        <v>15</v>
      </c>
      <c r="G860" s="1" t="s">
        <v>23</v>
      </c>
      <c r="H860" s="1" t="s">
        <v>20</v>
      </c>
      <c r="I860" s="1">
        <v>1</v>
      </c>
      <c r="J860" s="1" t="s">
        <v>18</v>
      </c>
      <c r="K860" s="1" t="s">
        <v>44</v>
      </c>
      <c r="L860" s="1">
        <v>42</v>
      </c>
      <c r="M860" s="1" t="s">
        <v>20</v>
      </c>
    </row>
    <row r="861" spans="1:13" x14ac:dyDescent="0.45">
      <c r="A861" s="1">
        <v>19217</v>
      </c>
      <c r="B861" s="1" t="s">
        <v>13</v>
      </c>
      <c r="C861" s="1" t="s">
        <v>13</v>
      </c>
      <c r="D861" s="2">
        <v>30000</v>
      </c>
      <c r="E861" s="1">
        <v>2</v>
      </c>
      <c r="F861" s="1" t="s">
        <v>30</v>
      </c>
      <c r="G861" s="1" t="s">
        <v>16</v>
      </c>
      <c r="H861" s="1" t="s">
        <v>17</v>
      </c>
      <c r="I861" s="1">
        <v>2</v>
      </c>
      <c r="J861" s="1" t="s">
        <v>29</v>
      </c>
      <c r="K861" s="1" t="s">
        <v>44</v>
      </c>
      <c r="L861" s="1">
        <v>49</v>
      </c>
      <c r="M861" s="1" t="s">
        <v>20</v>
      </c>
    </row>
    <row r="862" spans="1:13" x14ac:dyDescent="0.45">
      <c r="A862" s="1">
        <v>15839</v>
      </c>
      <c r="B862" s="1" t="s">
        <v>25</v>
      </c>
      <c r="C862" s="1" t="s">
        <v>13</v>
      </c>
      <c r="D862" s="2">
        <v>30000</v>
      </c>
      <c r="E862" s="1">
        <v>0</v>
      </c>
      <c r="F862" s="1" t="s">
        <v>21</v>
      </c>
      <c r="G862" s="1" t="s">
        <v>16</v>
      </c>
      <c r="H862" s="1" t="s">
        <v>17</v>
      </c>
      <c r="I862" s="1">
        <v>1</v>
      </c>
      <c r="J862" s="1" t="s">
        <v>26</v>
      </c>
      <c r="K862" s="1" t="s">
        <v>44</v>
      </c>
      <c r="L862" s="1">
        <v>32</v>
      </c>
      <c r="M862" s="1" t="s">
        <v>20</v>
      </c>
    </row>
    <row r="863" spans="1:13" x14ac:dyDescent="0.45">
      <c r="A863" s="1">
        <v>13714</v>
      </c>
      <c r="B863" s="1" t="s">
        <v>13</v>
      </c>
      <c r="C863" s="1" t="s">
        <v>14</v>
      </c>
      <c r="D863" s="2">
        <v>20000</v>
      </c>
      <c r="E863" s="1">
        <v>2</v>
      </c>
      <c r="F863" s="1" t="s">
        <v>30</v>
      </c>
      <c r="G863" s="1" t="s">
        <v>28</v>
      </c>
      <c r="H863" s="1" t="s">
        <v>20</v>
      </c>
      <c r="I863" s="1">
        <v>2</v>
      </c>
      <c r="J863" s="1" t="s">
        <v>29</v>
      </c>
      <c r="K863" s="1" t="s">
        <v>44</v>
      </c>
      <c r="L863" s="1">
        <v>53</v>
      </c>
      <c r="M863" s="1" t="s">
        <v>17</v>
      </c>
    </row>
    <row r="864" spans="1:13" x14ac:dyDescent="0.45">
      <c r="A864" s="1">
        <v>22330</v>
      </c>
      <c r="B864" s="1" t="s">
        <v>13</v>
      </c>
      <c r="C864" s="1" t="s">
        <v>13</v>
      </c>
      <c r="D864" s="2">
        <v>50000</v>
      </c>
      <c r="E864" s="1">
        <v>0</v>
      </c>
      <c r="F864" s="1" t="s">
        <v>37</v>
      </c>
      <c r="G864" s="1" t="s">
        <v>16</v>
      </c>
      <c r="H864" s="1" t="s">
        <v>17</v>
      </c>
      <c r="I864" s="1">
        <v>0</v>
      </c>
      <c r="J864" s="1" t="s">
        <v>29</v>
      </c>
      <c r="K864" s="1" t="s">
        <v>44</v>
      </c>
      <c r="L864" s="1">
        <v>32</v>
      </c>
      <c r="M864" s="1" t="s">
        <v>17</v>
      </c>
    </row>
    <row r="865" spans="1:13" x14ac:dyDescent="0.45">
      <c r="A865" s="1">
        <v>18783</v>
      </c>
      <c r="B865" s="1" t="s">
        <v>25</v>
      </c>
      <c r="C865" s="1" t="s">
        <v>13</v>
      </c>
      <c r="D865" s="2">
        <v>80000</v>
      </c>
      <c r="E865" s="1">
        <v>0</v>
      </c>
      <c r="F865" s="1" t="s">
        <v>15</v>
      </c>
      <c r="G865" s="1" t="s">
        <v>31</v>
      </c>
      <c r="H865" s="1" t="s">
        <v>20</v>
      </c>
      <c r="I865" s="1">
        <v>1</v>
      </c>
      <c r="J865" s="1" t="s">
        <v>18</v>
      </c>
      <c r="K865" s="1" t="s">
        <v>44</v>
      </c>
      <c r="L865" s="1">
        <v>38</v>
      </c>
      <c r="M865" s="1" t="s">
        <v>17</v>
      </c>
    </row>
    <row r="866" spans="1:13" x14ac:dyDescent="0.45">
      <c r="A866" s="1">
        <v>25041</v>
      </c>
      <c r="B866" s="1" t="s">
        <v>25</v>
      </c>
      <c r="C866" s="1" t="s">
        <v>13</v>
      </c>
      <c r="D866" s="2">
        <v>40000</v>
      </c>
      <c r="E866" s="1">
        <v>0</v>
      </c>
      <c r="F866" s="1" t="s">
        <v>30</v>
      </c>
      <c r="G866" s="1" t="s">
        <v>16</v>
      </c>
      <c r="H866" s="1" t="s">
        <v>17</v>
      </c>
      <c r="I866" s="1">
        <v>2</v>
      </c>
      <c r="J866" s="1" t="s">
        <v>26</v>
      </c>
      <c r="K866" s="1" t="s">
        <v>44</v>
      </c>
      <c r="L866" s="1">
        <v>31</v>
      </c>
      <c r="M866" s="1" t="s">
        <v>20</v>
      </c>
    </row>
    <row r="867" spans="1:13" x14ac:dyDescent="0.45">
      <c r="A867" s="1">
        <v>22046</v>
      </c>
      <c r="B867" s="1" t="s">
        <v>25</v>
      </c>
      <c r="C867" s="1" t="s">
        <v>14</v>
      </c>
      <c r="D867" s="2">
        <v>80000</v>
      </c>
      <c r="E867" s="1">
        <v>0</v>
      </c>
      <c r="F867" s="1" t="s">
        <v>15</v>
      </c>
      <c r="G867" s="1" t="s">
        <v>31</v>
      </c>
      <c r="H867" s="1" t="s">
        <v>20</v>
      </c>
      <c r="I867" s="1">
        <v>1</v>
      </c>
      <c r="J867" s="1" t="s">
        <v>18</v>
      </c>
      <c r="K867" s="1" t="s">
        <v>44</v>
      </c>
      <c r="L867" s="1">
        <v>38</v>
      </c>
      <c r="M867" s="1" t="s">
        <v>17</v>
      </c>
    </row>
    <row r="868" spans="1:13" x14ac:dyDescent="0.45">
      <c r="A868" s="1">
        <v>28052</v>
      </c>
      <c r="B868" s="1" t="s">
        <v>13</v>
      </c>
      <c r="C868" s="1" t="s">
        <v>13</v>
      </c>
      <c r="D868" s="2">
        <v>60000</v>
      </c>
      <c r="E868" s="1">
        <v>2</v>
      </c>
      <c r="F868" s="1" t="s">
        <v>30</v>
      </c>
      <c r="G868" s="1" t="s">
        <v>23</v>
      </c>
      <c r="H868" s="1" t="s">
        <v>17</v>
      </c>
      <c r="I868" s="1">
        <v>2</v>
      </c>
      <c r="J868" s="1" t="s">
        <v>34</v>
      </c>
      <c r="K868" s="1" t="s">
        <v>44</v>
      </c>
      <c r="L868" s="1">
        <v>55</v>
      </c>
      <c r="M868" s="1" t="s">
        <v>20</v>
      </c>
    </row>
    <row r="869" spans="1:13" x14ac:dyDescent="0.45">
      <c r="A869" s="1">
        <v>26693</v>
      </c>
      <c r="B869" s="1" t="s">
        <v>13</v>
      </c>
      <c r="C869" s="1" t="s">
        <v>13</v>
      </c>
      <c r="D869" s="2">
        <v>70000</v>
      </c>
      <c r="E869" s="1">
        <v>3</v>
      </c>
      <c r="F869" s="1" t="s">
        <v>21</v>
      </c>
      <c r="G869" s="1" t="s">
        <v>23</v>
      </c>
      <c r="H869" s="1" t="s">
        <v>17</v>
      </c>
      <c r="I869" s="1">
        <v>1</v>
      </c>
      <c r="J869" s="1" t="s">
        <v>26</v>
      </c>
      <c r="K869" s="1" t="s">
        <v>45</v>
      </c>
      <c r="L869" s="1">
        <v>49</v>
      </c>
      <c r="M869" s="1" t="s">
        <v>20</v>
      </c>
    </row>
    <row r="870" spans="1:13" x14ac:dyDescent="0.45">
      <c r="A870" s="1">
        <v>24955</v>
      </c>
      <c r="B870" s="1" t="s">
        <v>25</v>
      </c>
      <c r="C870" s="1" t="s">
        <v>13</v>
      </c>
      <c r="D870" s="2">
        <v>30000</v>
      </c>
      <c r="E870" s="1">
        <v>5</v>
      </c>
      <c r="F870" s="1" t="s">
        <v>32</v>
      </c>
      <c r="G870" s="1" t="s">
        <v>16</v>
      </c>
      <c r="H870" s="1" t="s">
        <v>17</v>
      </c>
      <c r="I870" s="1">
        <v>3</v>
      </c>
      <c r="J870" s="1" t="s">
        <v>34</v>
      </c>
      <c r="K870" s="1" t="s">
        <v>44</v>
      </c>
      <c r="L870" s="1">
        <v>60</v>
      </c>
      <c r="M870" s="1" t="s">
        <v>17</v>
      </c>
    </row>
    <row r="871" spans="1:13" x14ac:dyDescent="0.45">
      <c r="A871" s="1">
        <v>26065</v>
      </c>
      <c r="B871" s="1" t="s">
        <v>25</v>
      </c>
      <c r="C871" s="1" t="s">
        <v>14</v>
      </c>
      <c r="D871" s="2">
        <v>110000</v>
      </c>
      <c r="E871" s="1">
        <v>3</v>
      </c>
      <c r="F871" s="1" t="s">
        <v>15</v>
      </c>
      <c r="G871" s="1" t="s">
        <v>31</v>
      </c>
      <c r="H871" s="1" t="s">
        <v>20</v>
      </c>
      <c r="I871" s="1">
        <v>4</v>
      </c>
      <c r="J871" s="1" t="s">
        <v>29</v>
      </c>
      <c r="K871" s="1" t="s">
        <v>44</v>
      </c>
      <c r="L871" s="1">
        <v>42</v>
      </c>
      <c r="M871" s="1" t="s">
        <v>20</v>
      </c>
    </row>
    <row r="872" spans="1:13" x14ac:dyDescent="0.45">
      <c r="A872" s="1">
        <v>13942</v>
      </c>
      <c r="B872" s="1" t="s">
        <v>13</v>
      </c>
      <c r="C872" s="1" t="s">
        <v>13</v>
      </c>
      <c r="D872" s="2">
        <v>60000</v>
      </c>
      <c r="E872" s="1">
        <v>1</v>
      </c>
      <c r="F872" s="1" t="s">
        <v>21</v>
      </c>
      <c r="G872" s="1" t="s">
        <v>16</v>
      </c>
      <c r="H872" s="1" t="s">
        <v>17</v>
      </c>
      <c r="I872" s="1">
        <v>1</v>
      </c>
      <c r="J872" s="1" t="s">
        <v>18</v>
      </c>
      <c r="K872" s="1" t="s">
        <v>44</v>
      </c>
      <c r="L872" s="1">
        <v>46</v>
      </c>
      <c r="M872" s="1" t="s">
        <v>20</v>
      </c>
    </row>
    <row r="873" spans="1:13" x14ac:dyDescent="0.45">
      <c r="A873" s="1">
        <v>11219</v>
      </c>
      <c r="B873" s="1" t="s">
        <v>13</v>
      </c>
      <c r="C873" s="1" t="s">
        <v>13</v>
      </c>
      <c r="D873" s="2">
        <v>60000</v>
      </c>
      <c r="E873" s="1">
        <v>2</v>
      </c>
      <c r="F873" s="1" t="s">
        <v>30</v>
      </c>
      <c r="G873" s="1" t="s">
        <v>23</v>
      </c>
      <c r="H873" s="1" t="s">
        <v>17</v>
      </c>
      <c r="I873" s="1">
        <v>2</v>
      </c>
      <c r="J873" s="1" t="s">
        <v>34</v>
      </c>
      <c r="K873" s="1" t="s">
        <v>44</v>
      </c>
      <c r="L873" s="1">
        <v>55</v>
      </c>
      <c r="M873" s="1" t="s">
        <v>20</v>
      </c>
    </row>
    <row r="874" spans="1:13" x14ac:dyDescent="0.45">
      <c r="A874" s="1">
        <v>22118</v>
      </c>
      <c r="B874" s="1" t="s">
        <v>25</v>
      </c>
      <c r="C874" s="1" t="s">
        <v>14</v>
      </c>
      <c r="D874" s="2">
        <v>70000</v>
      </c>
      <c r="E874" s="1">
        <v>3</v>
      </c>
      <c r="F874" s="1" t="s">
        <v>37</v>
      </c>
      <c r="G874" s="1" t="s">
        <v>31</v>
      </c>
      <c r="H874" s="1" t="s">
        <v>17</v>
      </c>
      <c r="I874" s="1">
        <v>2</v>
      </c>
      <c r="J874" s="1" t="s">
        <v>26</v>
      </c>
      <c r="K874" s="1" t="s">
        <v>44</v>
      </c>
      <c r="L874" s="1">
        <v>53</v>
      </c>
      <c r="M874" s="1" t="s">
        <v>17</v>
      </c>
    </row>
    <row r="875" spans="1:13" x14ac:dyDescent="0.45">
      <c r="A875" s="1">
        <v>23197</v>
      </c>
      <c r="B875" s="1" t="s">
        <v>13</v>
      </c>
      <c r="C875" s="1" t="s">
        <v>13</v>
      </c>
      <c r="D875" s="2">
        <v>50000</v>
      </c>
      <c r="E875" s="1">
        <v>3</v>
      </c>
      <c r="F875" s="1" t="s">
        <v>15</v>
      </c>
      <c r="G875" s="1" t="s">
        <v>16</v>
      </c>
      <c r="H875" s="1" t="s">
        <v>17</v>
      </c>
      <c r="I875" s="1">
        <v>2</v>
      </c>
      <c r="J875" s="1" t="s">
        <v>24</v>
      </c>
      <c r="K875" s="1" t="s">
        <v>44</v>
      </c>
      <c r="L875" s="1">
        <v>40</v>
      </c>
      <c r="M875" s="1" t="s">
        <v>20</v>
      </c>
    </row>
    <row r="876" spans="1:13" x14ac:dyDescent="0.45">
      <c r="A876" s="1">
        <v>14883</v>
      </c>
      <c r="B876" s="1" t="s">
        <v>13</v>
      </c>
      <c r="C876" s="1" t="s">
        <v>14</v>
      </c>
      <c r="D876" s="2">
        <v>30000</v>
      </c>
      <c r="E876" s="1">
        <v>1</v>
      </c>
      <c r="F876" s="1" t="s">
        <v>15</v>
      </c>
      <c r="G876" s="1" t="s">
        <v>16</v>
      </c>
      <c r="H876" s="1" t="s">
        <v>17</v>
      </c>
      <c r="I876" s="1">
        <v>1</v>
      </c>
      <c r="J876" s="1" t="s">
        <v>26</v>
      </c>
      <c r="K876" s="1" t="s">
        <v>44</v>
      </c>
      <c r="L876" s="1">
        <v>53</v>
      </c>
      <c r="M876" s="1" t="s">
        <v>17</v>
      </c>
    </row>
    <row r="877" spans="1:13" x14ac:dyDescent="0.45">
      <c r="A877" s="1">
        <v>27279</v>
      </c>
      <c r="B877" s="1" t="s">
        <v>25</v>
      </c>
      <c r="C877" s="1" t="s">
        <v>14</v>
      </c>
      <c r="D877" s="2">
        <v>70000</v>
      </c>
      <c r="E877" s="1">
        <v>2</v>
      </c>
      <c r="F877" s="1" t="s">
        <v>15</v>
      </c>
      <c r="G877" s="1" t="s">
        <v>16</v>
      </c>
      <c r="H877" s="1" t="s">
        <v>17</v>
      </c>
      <c r="I877" s="1">
        <v>0</v>
      </c>
      <c r="J877" s="1" t="s">
        <v>24</v>
      </c>
      <c r="K877" s="1" t="s">
        <v>44</v>
      </c>
      <c r="L877" s="1">
        <v>38</v>
      </c>
      <c r="M877" s="1" t="s">
        <v>17</v>
      </c>
    </row>
    <row r="878" spans="1:13" x14ac:dyDescent="0.45">
      <c r="A878" s="1">
        <v>18322</v>
      </c>
      <c r="B878" s="1" t="s">
        <v>25</v>
      </c>
      <c r="C878" s="1" t="s">
        <v>13</v>
      </c>
      <c r="D878" s="2">
        <v>30000</v>
      </c>
      <c r="E878" s="1">
        <v>0</v>
      </c>
      <c r="F878" s="1" t="s">
        <v>32</v>
      </c>
      <c r="G878" s="3" t="s">
        <v>50</v>
      </c>
      <c r="H878" s="1" t="s">
        <v>20</v>
      </c>
      <c r="I878" s="1">
        <v>2</v>
      </c>
      <c r="J878" s="1" t="s">
        <v>18</v>
      </c>
      <c r="K878" s="1" t="s">
        <v>44</v>
      </c>
      <c r="L878" s="1">
        <v>26</v>
      </c>
      <c r="M878" s="1" t="s">
        <v>20</v>
      </c>
    </row>
    <row r="879" spans="1:13" x14ac:dyDescent="0.45">
      <c r="A879" s="1">
        <v>15879</v>
      </c>
      <c r="B879" s="1" t="s">
        <v>13</v>
      </c>
      <c r="C879" s="1" t="s">
        <v>13</v>
      </c>
      <c r="D879" s="2">
        <v>70000</v>
      </c>
      <c r="E879" s="1">
        <v>5</v>
      </c>
      <c r="F879" s="1" t="s">
        <v>15</v>
      </c>
      <c r="G879" s="1" t="s">
        <v>31</v>
      </c>
      <c r="H879" s="1" t="s">
        <v>17</v>
      </c>
      <c r="I879" s="1">
        <v>2</v>
      </c>
      <c r="J879" s="1" t="s">
        <v>24</v>
      </c>
      <c r="K879" s="1" t="s">
        <v>44</v>
      </c>
      <c r="L879" s="1">
        <v>61</v>
      </c>
      <c r="M879" s="1" t="s">
        <v>20</v>
      </c>
    </row>
    <row r="880" spans="1:13" x14ac:dyDescent="0.45">
      <c r="A880" s="1">
        <v>28278</v>
      </c>
      <c r="B880" s="1" t="s">
        <v>13</v>
      </c>
      <c r="C880" s="1" t="s">
        <v>13</v>
      </c>
      <c r="D880" s="2">
        <v>50000</v>
      </c>
      <c r="E880" s="1">
        <v>2</v>
      </c>
      <c r="F880" s="1" t="s">
        <v>37</v>
      </c>
      <c r="G880" s="1" t="s">
        <v>31</v>
      </c>
      <c r="H880" s="1" t="s">
        <v>17</v>
      </c>
      <c r="I880" s="1">
        <v>2</v>
      </c>
      <c r="J880" s="1" t="s">
        <v>26</v>
      </c>
      <c r="K880" s="1" t="s">
        <v>44</v>
      </c>
      <c r="L880" s="1">
        <v>71</v>
      </c>
      <c r="M880" s="1" t="s">
        <v>20</v>
      </c>
    </row>
    <row r="881" spans="1:13" x14ac:dyDescent="0.45">
      <c r="A881" s="1">
        <v>24416</v>
      </c>
      <c r="B881" s="1" t="s">
        <v>13</v>
      </c>
      <c r="C881" s="1" t="s">
        <v>13</v>
      </c>
      <c r="D881" s="2">
        <v>90000</v>
      </c>
      <c r="E881" s="1">
        <v>4</v>
      </c>
      <c r="F881" s="1" t="s">
        <v>30</v>
      </c>
      <c r="G881" s="1" t="s">
        <v>23</v>
      </c>
      <c r="H881" s="1" t="s">
        <v>17</v>
      </c>
      <c r="I881" s="1">
        <v>2</v>
      </c>
      <c r="J881" s="1" t="s">
        <v>29</v>
      </c>
      <c r="K881" s="1" t="s">
        <v>44</v>
      </c>
      <c r="L881" s="1">
        <v>45</v>
      </c>
      <c r="M881" s="1" t="s">
        <v>20</v>
      </c>
    </row>
    <row r="882" spans="1:13" x14ac:dyDescent="0.45">
      <c r="A882" s="1">
        <v>28066</v>
      </c>
      <c r="B882" s="1" t="s">
        <v>13</v>
      </c>
      <c r="C882" s="1" t="s">
        <v>13</v>
      </c>
      <c r="D882" s="2">
        <v>80000</v>
      </c>
      <c r="E882" s="1">
        <v>2</v>
      </c>
      <c r="F882" s="1" t="s">
        <v>37</v>
      </c>
      <c r="G882" s="1" t="s">
        <v>23</v>
      </c>
      <c r="H882" s="1" t="s">
        <v>17</v>
      </c>
      <c r="I882" s="1">
        <v>0</v>
      </c>
      <c r="J882" s="1" t="s">
        <v>18</v>
      </c>
      <c r="K882" s="1" t="s">
        <v>48</v>
      </c>
      <c r="L882" s="1">
        <v>37</v>
      </c>
      <c r="M882" s="1" t="s">
        <v>17</v>
      </c>
    </row>
    <row r="883" spans="1:13" x14ac:dyDescent="0.45">
      <c r="A883" s="1">
        <v>11275</v>
      </c>
      <c r="B883" s="1" t="s">
        <v>13</v>
      </c>
      <c r="C883" s="1" t="s">
        <v>14</v>
      </c>
      <c r="D883" s="2">
        <v>80000</v>
      </c>
      <c r="E883" s="1">
        <v>4</v>
      </c>
      <c r="F883" s="1" t="s">
        <v>37</v>
      </c>
      <c r="G883" s="1" t="s">
        <v>31</v>
      </c>
      <c r="H883" s="1" t="s">
        <v>17</v>
      </c>
      <c r="I883" s="1">
        <v>2</v>
      </c>
      <c r="J883" s="1" t="s">
        <v>18</v>
      </c>
      <c r="K883" s="1" t="s">
        <v>44</v>
      </c>
      <c r="L883" s="1">
        <v>72</v>
      </c>
      <c r="M883" s="1" t="s">
        <v>17</v>
      </c>
    </row>
    <row r="884" spans="1:13" x14ac:dyDescent="0.45">
      <c r="A884" s="1">
        <v>14872</v>
      </c>
      <c r="B884" s="1" t="s">
        <v>13</v>
      </c>
      <c r="C884" s="1" t="s">
        <v>13</v>
      </c>
      <c r="D884" s="2">
        <v>30000</v>
      </c>
      <c r="E884" s="1">
        <v>0</v>
      </c>
      <c r="F884" s="1" t="s">
        <v>37</v>
      </c>
      <c r="G884" s="1" t="s">
        <v>16</v>
      </c>
      <c r="H884" s="1" t="s">
        <v>17</v>
      </c>
      <c r="I884" s="1">
        <v>0</v>
      </c>
      <c r="J884" s="1" t="s">
        <v>18</v>
      </c>
      <c r="K884" s="1" t="s">
        <v>44</v>
      </c>
      <c r="L884" s="1">
        <v>32</v>
      </c>
      <c r="M884" s="1" t="s">
        <v>20</v>
      </c>
    </row>
    <row r="885" spans="1:13" x14ac:dyDescent="0.45">
      <c r="A885" s="1">
        <v>16151</v>
      </c>
      <c r="B885" s="1" t="s">
        <v>13</v>
      </c>
      <c r="C885" s="1" t="s">
        <v>14</v>
      </c>
      <c r="D885" s="2">
        <v>60000</v>
      </c>
      <c r="E885" s="1">
        <v>1</v>
      </c>
      <c r="F885" s="1" t="s">
        <v>15</v>
      </c>
      <c r="G885" s="1" t="s">
        <v>23</v>
      </c>
      <c r="H885" s="1" t="s">
        <v>17</v>
      </c>
      <c r="I885" s="1">
        <v>1</v>
      </c>
      <c r="J885" s="1" t="s">
        <v>24</v>
      </c>
      <c r="K885" s="1" t="s">
        <v>44</v>
      </c>
      <c r="L885" s="1">
        <v>48</v>
      </c>
      <c r="M885" s="1" t="s">
        <v>17</v>
      </c>
    </row>
    <row r="886" spans="1:13" x14ac:dyDescent="0.45">
      <c r="A886" s="1">
        <v>19731</v>
      </c>
      <c r="B886" s="1" t="s">
        <v>13</v>
      </c>
      <c r="C886" s="1" t="s">
        <v>13</v>
      </c>
      <c r="D886" s="2">
        <v>80000</v>
      </c>
      <c r="E886" s="1">
        <v>4</v>
      </c>
      <c r="F886" s="1" t="s">
        <v>37</v>
      </c>
      <c r="G886" s="1" t="s">
        <v>31</v>
      </c>
      <c r="H886" s="1" t="s">
        <v>17</v>
      </c>
      <c r="I886" s="1">
        <v>2</v>
      </c>
      <c r="J886" s="1" t="s">
        <v>26</v>
      </c>
      <c r="K886" s="1" t="s">
        <v>44</v>
      </c>
      <c r="L886" s="1">
        <v>68</v>
      </c>
      <c r="M886" s="1" t="s">
        <v>20</v>
      </c>
    </row>
    <row r="887" spans="1:13" x14ac:dyDescent="0.45">
      <c r="A887" s="1">
        <v>23801</v>
      </c>
      <c r="B887" s="1" t="s">
        <v>13</v>
      </c>
      <c r="C887" s="1" t="s">
        <v>14</v>
      </c>
      <c r="D887" s="2">
        <v>20000</v>
      </c>
      <c r="E887" s="1">
        <v>2</v>
      </c>
      <c r="F887" s="1" t="s">
        <v>32</v>
      </c>
      <c r="G887" s="1" t="s">
        <v>22</v>
      </c>
      <c r="H887" s="1" t="s">
        <v>17</v>
      </c>
      <c r="I887" s="1">
        <v>2</v>
      </c>
      <c r="J887" s="1" t="s">
        <v>18</v>
      </c>
      <c r="K887" s="1" t="s">
        <v>44</v>
      </c>
      <c r="L887" s="1">
        <v>49</v>
      </c>
      <c r="M887" s="1" t="s">
        <v>20</v>
      </c>
    </row>
    <row r="888" spans="1:13" x14ac:dyDescent="0.45">
      <c r="A888" s="1">
        <v>11807</v>
      </c>
      <c r="B888" s="1" t="s">
        <v>13</v>
      </c>
      <c r="C888" s="1" t="s">
        <v>13</v>
      </c>
      <c r="D888" s="2">
        <v>70000</v>
      </c>
      <c r="E888" s="1">
        <v>3</v>
      </c>
      <c r="F888" s="1" t="s">
        <v>37</v>
      </c>
      <c r="G888" s="1" t="s">
        <v>23</v>
      </c>
      <c r="H888" s="1" t="s">
        <v>17</v>
      </c>
      <c r="I888" s="1">
        <v>0</v>
      </c>
      <c r="J888" s="1" t="s">
        <v>24</v>
      </c>
      <c r="K888" s="1" t="s">
        <v>44</v>
      </c>
      <c r="L888" s="1">
        <v>34</v>
      </c>
      <c r="M888" s="1" t="s">
        <v>20</v>
      </c>
    </row>
    <row r="889" spans="1:13" x14ac:dyDescent="0.45">
      <c r="A889" s="1">
        <v>11622</v>
      </c>
      <c r="B889" s="1" t="s">
        <v>13</v>
      </c>
      <c r="C889" s="1" t="s">
        <v>13</v>
      </c>
      <c r="D889" s="2">
        <v>50000</v>
      </c>
      <c r="E889" s="1">
        <v>0</v>
      </c>
      <c r="F889" s="1" t="s">
        <v>37</v>
      </c>
      <c r="G889" s="1" t="s">
        <v>16</v>
      </c>
      <c r="H889" s="1" t="s">
        <v>17</v>
      </c>
      <c r="I889" s="1">
        <v>0</v>
      </c>
      <c r="J889" s="1" t="s">
        <v>18</v>
      </c>
      <c r="K889" s="1" t="s">
        <v>44</v>
      </c>
      <c r="L889" s="1">
        <v>32</v>
      </c>
      <c r="M889" s="1" t="s">
        <v>20</v>
      </c>
    </row>
    <row r="890" spans="1:13" x14ac:dyDescent="0.45">
      <c r="A890" s="1">
        <v>26597</v>
      </c>
      <c r="B890" s="1" t="s">
        <v>25</v>
      </c>
      <c r="C890" s="1" t="s">
        <v>14</v>
      </c>
      <c r="D890" s="2">
        <v>60000</v>
      </c>
      <c r="E890" s="1">
        <v>4</v>
      </c>
      <c r="F890" s="1" t="s">
        <v>15</v>
      </c>
      <c r="G890" s="1" t="s">
        <v>16</v>
      </c>
      <c r="H890" s="1" t="s">
        <v>20</v>
      </c>
      <c r="I890" s="1">
        <v>2</v>
      </c>
      <c r="J890" s="1" t="s">
        <v>18</v>
      </c>
      <c r="K890" s="1" t="s">
        <v>44</v>
      </c>
      <c r="L890" s="1">
        <v>42</v>
      </c>
      <c r="M890" s="1" t="s">
        <v>20</v>
      </c>
    </row>
    <row r="891" spans="1:13" x14ac:dyDescent="0.45">
      <c r="A891" s="1">
        <v>27074</v>
      </c>
      <c r="B891" s="1" t="s">
        <v>13</v>
      </c>
      <c r="C891" s="1" t="s">
        <v>14</v>
      </c>
      <c r="D891" s="2">
        <v>70000</v>
      </c>
      <c r="E891" s="1">
        <v>1</v>
      </c>
      <c r="F891" s="1" t="s">
        <v>37</v>
      </c>
      <c r="G891" s="1" t="s">
        <v>16</v>
      </c>
      <c r="H891" s="1" t="s">
        <v>17</v>
      </c>
      <c r="I891" s="1">
        <v>0</v>
      </c>
      <c r="J891" s="1" t="s">
        <v>18</v>
      </c>
      <c r="K891" s="1" t="s">
        <v>44</v>
      </c>
      <c r="L891" s="1">
        <v>35</v>
      </c>
      <c r="M891" s="1" t="s">
        <v>17</v>
      </c>
    </row>
    <row r="892" spans="1:13" x14ac:dyDescent="0.45">
      <c r="A892" s="1">
        <v>19228</v>
      </c>
      <c r="B892" s="1" t="s">
        <v>13</v>
      </c>
      <c r="C892" s="1" t="s">
        <v>14</v>
      </c>
      <c r="D892" s="2">
        <v>40000</v>
      </c>
      <c r="E892" s="1">
        <v>2</v>
      </c>
      <c r="F892" s="1" t="s">
        <v>21</v>
      </c>
      <c r="G892" s="3" t="s">
        <v>50</v>
      </c>
      <c r="H892" s="1" t="s">
        <v>17</v>
      </c>
      <c r="I892" s="1">
        <v>1</v>
      </c>
      <c r="J892" s="1" t="s">
        <v>18</v>
      </c>
      <c r="K892" s="1" t="s">
        <v>44</v>
      </c>
      <c r="L892" s="1">
        <v>48</v>
      </c>
      <c r="M892" s="1" t="s">
        <v>20</v>
      </c>
    </row>
    <row r="893" spans="1:13" x14ac:dyDescent="0.45">
      <c r="A893" s="1">
        <v>13415</v>
      </c>
      <c r="B893" s="1" t="s">
        <v>25</v>
      </c>
      <c r="C893" s="1" t="s">
        <v>13</v>
      </c>
      <c r="D893" s="2">
        <v>100000</v>
      </c>
      <c r="E893" s="1">
        <v>1</v>
      </c>
      <c r="F893" s="1" t="s">
        <v>37</v>
      </c>
      <c r="G893" s="1" t="s">
        <v>31</v>
      </c>
      <c r="H893" s="1" t="s">
        <v>17</v>
      </c>
      <c r="I893" s="1">
        <v>3</v>
      </c>
      <c r="J893" s="1" t="s">
        <v>24</v>
      </c>
      <c r="K893" s="1" t="s">
        <v>44</v>
      </c>
      <c r="L893" s="1">
        <v>73</v>
      </c>
      <c r="M893" s="1" t="s">
        <v>17</v>
      </c>
    </row>
    <row r="894" spans="1:13" x14ac:dyDescent="0.45">
      <c r="A894" s="1">
        <v>17000</v>
      </c>
      <c r="B894" s="1" t="s">
        <v>25</v>
      </c>
      <c r="C894" s="1" t="s">
        <v>14</v>
      </c>
      <c r="D894" s="2">
        <v>70000</v>
      </c>
      <c r="E894" s="1">
        <v>4</v>
      </c>
      <c r="F894" s="1" t="s">
        <v>15</v>
      </c>
      <c r="G894" s="1" t="s">
        <v>16</v>
      </c>
      <c r="H894" s="1" t="s">
        <v>17</v>
      </c>
      <c r="I894" s="1">
        <v>2</v>
      </c>
      <c r="J894" s="1" t="s">
        <v>24</v>
      </c>
      <c r="K894" s="1" t="s">
        <v>44</v>
      </c>
      <c r="L894" s="1">
        <v>43</v>
      </c>
      <c r="M894" s="1" t="s">
        <v>17</v>
      </c>
    </row>
    <row r="895" spans="1:13" x14ac:dyDescent="0.45">
      <c r="A895" s="1">
        <v>14569</v>
      </c>
      <c r="B895" s="1" t="s">
        <v>13</v>
      </c>
      <c r="C895" s="1" t="s">
        <v>13</v>
      </c>
      <c r="D895" s="2">
        <v>60000</v>
      </c>
      <c r="E895" s="1">
        <v>1</v>
      </c>
      <c r="F895" s="1" t="s">
        <v>37</v>
      </c>
      <c r="G895" s="1" t="s">
        <v>23</v>
      </c>
      <c r="H895" s="1" t="s">
        <v>17</v>
      </c>
      <c r="I895" s="1">
        <v>0</v>
      </c>
      <c r="J895" s="1" t="s">
        <v>18</v>
      </c>
      <c r="K895" s="1" t="s">
        <v>44</v>
      </c>
      <c r="L895" s="1">
        <v>35</v>
      </c>
      <c r="M895" s="1" t="s">
        <v>20</v>
      </c>
    </row>
    <row r="896" spans="1:13" x14ac:dyDescent="0.45">
      <c r="A896" s="1">
        <v>13873</v>
      </c>
      <c r="B896" s="1" t="s">
        <v>13</v>
      </c>
      <c r="C896" s="1" t="s">
        <v>13</v>
      </c>
      <c r="D896" s="2">
        <v>70000</v>
      </c>
      <c r="E896" s="1">
        <v>3</v>
      </c>
      <c r="F896" s="1" t="s">
        <v>37</v>
      </c>
      <c r="G896" s="1" t="s">
        <v>23</v>
      </c>
      <c r="H896" s="1" t="s">
        <v>17</v>
      </c>
      <c r="I896" s="1">
        <v>0</v>
      </c>
      <c r="J896" s="1" t="s">
        <v>18</v>
      </c>
      <c r="K896" s="1" t="s">
        <v>44</v>
      </c>
      <c r="L896" s="1">
        <v>35</v>
      </c>
      <c r="M896" s="1" t="s">
        <v>17</v>
      </c>
    </row>
    <row r="897" spans="1:13" x14ac:dyDescent="0.45">
      <c r="A897" s="1">
        <v>20401</v>
      </c>
      <c r="B897" s="1" t="s">
        <v>13</v>
      </c>
      <c r="C897" s="1" t="s">
        <v>14</v>
      </c>
      <c r="D897" s="2">
        <v>50000</v>
      </c>
      <c r="E897" s="1">
        <v>4</v>
      </c>
      <c r="F897" s="1" t="s">
        <v>15</v>
      </c>
      <c r="G897" s="1" t="s">
        <v>31</v>
      </c>
      <c r="H897" s="1" t="s">
        <v>17</v>
      </c>
      <c r="I897" s="1">
        <v>2</v>
      </c>
      <c r="J897" s="1" t="s">
        <v>29</v>
      </c>
      <c r="K897" s="1" t="s">
        <v>44</v>
      </c>
      <c r="L897" s="1">
        <v>64</v>
      </c>
      <c r="M897" s="1" t="s">
        <v>17</v>
      </c>
    </row>
    <row r="898" spans="1:13" x14ac:dyDescent="0.45">
      <c r="A898" s="1">
        <v>21583</v>
      </c>
      <c r="B898" s="1" t="s">
        <v>13</v>
      </c>
      <c r="C898" s="1" t="s">
        <v>14</v>
      </c>
      <c r="D898" s="2">
        <v>50000</v>
      </c>
      <c r="E898" s="1">
        <v>1</v>
      </c>
      <c r="F898" s="1" t="s">
        <v>15</v>
      </c>
      <c r="G898" s="1" t="s">
        <v>16</v>
      </c>
      <c r="H898" s="1" t="s">
        <v>17</v>
      </c>
      <c r="I898" s="1">
        <v>0</v>
      </c>
      <c r="J898" s="1" t="s">
        <v>18</v>
      </c>
      <c r="K898" s="1" t="s">
        <v>44</v>
      </c>
      <c r="L898" s="1">
        <v>34</v>
      </c>
      <c r="M898" s="1" t="s">
        <v>17</v>
      </c>
    </row>
    <row r="899" spans="1:13" x14ac:dyDescent="0.45">
      <c r="A899" s="1">
        <v>12029</v>
      </c>
      <c r="B899" s="1" t="s">
        <v>13</v>
      </c>
      <c r="C899" s="1" t="s">
        <v>13</v>
      </c>
      <c r="D899" s="2">
        <v>30000</v>
      </c>
      <c r="E899" s="1">
        <v>0</v>
      </c>
      <c r="F899" s="1" t="s">
        <v>32</v>
      </c>
      <c r="G899" s="1" t="s">
        <v>22</v>
      </c>
      <c r="H899" s="1" t="s">
        <v>20</v>
      </c>
      <c r="I899" s="1">
        <v>2</v>
      </c>
      <c r="J899" s="1" t="s">
        <v>18</v>
      </c>
      <c r="K899" s="1" t="s">
        <v>44</v>
      </c>
      <c r="L899" s="1">
        <v>28</v>
      </c>
      <c r="M899" s="1" t="s">
        <v>20</v>
      </c>
    </row>
    <row r="900" spans="1:13" x14ac:dyDescent="0.45">
      <c r="A900" s="1">
        <v>18066</v>
      </c>
      <c r="B900" s="1" t="s">
        <v>25</v>
      </c>
      <c r="C900" s="1" t="s">
        <v>13</v>
      </c>
      <c r="D900" s="2">
        <v>70000</v>
      </c>
      <c r="E900" s="1">
        <v>5</v>
      </c>
      <c r="F900" s="1" t="s">
        <v>15</v>
      </c>
      <c r="G900" s="1" t="s">
        <v>31</v>
      </c>
      <c r="H900" s="1" t="s">
        <v>17</v>
      </c>
      <c r="I900" s="1">
        <v>3</v>
      </c>
      <c r="J900" s="1" t="s">
        <v>34</v>
      </c>
      <c r="K900" s="1" t="s">
        <v>44</v>
      </c>
      <c r="L900" s="1">
        <v>60</v>
      </c>
      <c r="M900" s="1" t="s">
        <v>17</v>
      </c>
    </row>
    <row r="901" spans="1:13" x14ac:dyDescent="0.45">
      <c r="A901" s="1">
        <v>28192</v>
      </c>
      <c r="B901" s="1" t="s">
        <v>13</v>
      </c>
      <c r="C901" s="1" t="s">
        <v>14</v>
      </c>
      <c r="D901" s="2">
        <v>70000</v>
      </c>
      <c r="E901" s="1">
        <v>5</v>
      </c>
      <c r="F901" s="1" t="s">
        <v>37</v>
      </c>
      <c r="G901" s="1" t="s">
        <v>23</v>
      </c>
      <c r="H901" s="1" t="s">
        <v>17</v>
      </c>
      <c r="I901" s="1">
        <v>3</v>
      </c>
      <c r="J901" s="1" t="s">
        <v>34</v>
      </c>
      <c r="K901" s="1" t="s">
        <v>44</v>
      </c>
      <c r="L901" s="1">
        <v>46</v>
      </c>
      <c r="M901" s="1" t="s">
        <v>20</v>
      </c>
    </row>
    <row r="902" spans="1:13" x14ac:dyDescent="0.45">
      <c r="A902" s="1">
        <v>16122</v>
      </c>
      <c r="B902" s="1" t="s">
        <v>13</v>
      </c>
      <c r="C902" s="1" t="s">
        <v>13</v>
      </c>
      <c r="D902" s="2">
        <v>40000</v>
      </c>
      <c r="E902" s="1">
        <v>4</v>
      </c>
      <c r="F902" s="1" t="s">
        <v>30</v>
      </c>
      <c r="G902" s="1" t="s">
        <v>16</v>
      </c>
      <c r="H902" s="1" t="s">
        <v>17</v>
      </c>
      <c r="I902" s="1">
        <v>2</v>
      </c>
      <c r="J902" s="1" t="s">
        <v>18</v>
      </c>
      <c r="K902" s="1" t="s">
        <v>44</v>
      </c>
      <c r="L902" s="1">
        <v>44</v>
      </c>
      <c r="M902" s="1" t="s">
        <v>17</v>
      </c>
    </row>
    <row r="903" spans="1:13" x14ac:dyDescent="0.45">
      <c r="A903" s="1">
        <v>18607</v>
      </c>
      <c r="B903" s="1" t="s">
        <v>25</v>
      </c>
      <c r="C903" s="1" t="s">
        <v>14</v>
      </c>
      <c r="D903" s="2">
        <v>60000</v>
      </c>
      <c r="E903" s="1">
        <v>4</v>
      </c>
      <c r="F903" s="1" t="s">
        <v>15</v>
      </c>
      <c r="G903" s="1" t="s">
        <v>16</v>
      </c>
      <c r="H903" s="1" t="s">
        <v>17</v>
      </c>
      <c r="I903" s="1">
        <v>2</v>
      </c>
      <c r="J903" s="1" t="s">
        <v>24</v>
      </c>
      <c r="K903" s="1" t="s">
        <v>44</v>
      </c>
      <c r="L903" s="1">
        <v>42</v>
      </c>
      <c r="M903" s="1" t="s">
        <v>17</v>
      </c>
    </row>
    <row r="904" spans="1:13" x14ac:dyDescent="0.45">
      <c r="A904" s="1">
        <v>28858</v>
      </c>
      <c r="B904" s="1" t="s">
        <v>25</v>
      </c>
      <c r="C904" s="1" t="s">
        <v>13</v>
      </c>
      <c r="D904" s="2">
        <v>80000</v>
      </c>
      <c r="E904" s="1">
        <v>3</v>
      </c>
      <c r="F904" s="1" t="s">
        <v>15</v>
      </c>
      <c r="G904" s="1" t="s">
        <v>16</v>
      </c>
      <c r="H904" s="1" t="s">
        <v>17</v>
      </c>
      <c r="I904" s="1">
        <v>0</v>
      </c>
      <c r="J904" s="1" t="s">
        <v>24</v>
      </c>
      <c r="K904" s="1" t="s">
        <v>44</v>
      </c>
      <c r="L904" s="1">
        <v>40</v>
      </c>
      <c r="M904" s="1" t="s">
        <v>20</v>
      </c>
    </row>
    <row r="905" spans="1:13" x14ac:dyDescent="0.45">
      <c r="A905" s="1">
        <v>14432</v>
      </c>
      <c r="B905" s="1" t="s">
        <v>25</v>
      </c>
      <c r="C905" s="1" t="s">
        <v>13</v>
      </c>
      <c r="D905" s="2">
        <v>90000</v>
      </c>
      <c r="E905" s="1">
        <v>4</v>
      </c>
      <c r="F905" s="1" t="s">
        <v>37</v>
      </c>
      <c r="G905" s="1" t="s">
        <v>31</v>
      </c>
      <c r="H905" s="1" t="s">
        <v>17</v>
      </c>
      <c r="I905" s="1">
        <v>1</v>
      </c>
      <c r="J905" s="1" t="s">
        <v>26</v>
      </c>
      <c r="K905" s="1" t="s">
        <v>44</v>
      </c>
      <c r="L905" s="1">
        <v>73</v>
      </c>
      <c r="M905" s="1" t="s">
        <v>20</v>
      </c>
    </row>
    <row r="906" spans="1:13" x14ac:dyDescent="0.45">
      <c r="A906" s="1">
        <v>26305</v>
      </c>
      <c r="B906" s="1" t="s">
        <v>25</v>
      </c>
      <c r="C906" s="1" t="s">
        <v>14</v>
      </c>
      <c r="D906" s="2">
        <v>60000</v>
      </c>
      <c r="E906" s="1">
        <v>2</v>
      </c>
      <c r="F906" s="1" t="s">
        <v>15</v>
      </c>
      <c r="G906" s="1" t="s">
        <v>16</v>
      </c>
      <c r="H906" s="1" t="s">
        <v>20</v>
      </c>
      <c r="I906" s="1">
        <v>0</v>
      </c>
      <c r="J906" s="1" t="s">
        <v>18</v>
      </c>
      <c r="K906" s="1" t="s">
        <v>45</v>
      </c>
      <c r="L906" s="1">
        <v>36</v>
      </c>
      <c r="M906" s="1" t="s">
        <v>17</v>
      </c>
    </row>
    <row r="907" spans="1:13" x14ac:dyDescent="0.45">
      <c r="A907" s="1">
        <v>22050</v>
      </c>
      <c r="B907" s="1" t="s">
        <v>25</v>
      </c>
      <c r="C907" s="1" t="s">
        <v>13</v>
      </c>
      <c r="D907" s="2">
        <v>90000</v>
      </c>
      <c r="E907" s="1">
        <v>4</v>
      </c>
      <c r="F907" s="1" t="s">
        <v>15</v>
      </c>
      <c r="G907" s="1" t="s">
        <v>31</v>
      </c>
      <c r="H907" s="1" t="s">
        <v>17</v>
      </c>
      <c r="I907" s="1">
        <v>1</v>
      </c>
      <c r="J907" s="1" t="s">
        <v>29</v>
      </c>
      <c r="K907" s="1" t="s">
        <v>44</v>
      </c>
      <c r="L907" s="1">
        <v>38</v>
      </c>
      <c r="M907" s="1" t="s">
        <v>17</v>
      </c>
    </row>
    <row r="908" spans="1:13" x14ac:dyDescent="0.45">
      <c r="A908" s="1">
        <v>25394</v>
      </c>
      <c r="B908" s="1" t="s">
        <v>13</v>
      </c>
      <c r="C908" s="1" t="s">
        <v>13</v>
      </c>
      <c r="D908" s="2">
        <v>60000</v>
      </c>
      <c r="E908" s="1">
        <v>1</v>
      </c>
      <c r="F908" s="1" t="s">
        <v>37</v>
      </c>
      <c r="G908" s="1" t="s">
        <v>23</v>
      </c>
      <c r="H908" s="1" t="s">
        <v>17</v>
      </c>
      <c r="I908" s="1">
        <v>0</v>
      </c>
      <c r="J908" s="1" t="s">
        <v>24</v>
      </c>
      <c r="K908" s="1" t="s">
        <v>44</v>
      </c>
      <c r="L908" s="1">
        <v>34</v>
      </c>
      <c r="M908" s="1" t="s">
        <v>17</v>
      </c>
    </row>
    <row r="909" spans="1:13" x14ac:dyDescent="0.45">
      <c r="A909" s="1">
        <v>19747</v>
      </c>
      <c r="B909" s="1" t="s">
        <v>13</v>
      </c>
      <c r="C909" s="1" t="s">
        <v>13</v>
      </c>
      <c r="D909" s="2">
        <v>50000</v>
      </c>
      <c r="E909" s="1">
        <v>4</v>
      </c>
      <c r="F909" s="1" t="s">
        <v>15</v>
      </c>
      <c r="G909" s="1" t="s">
        <v>31</v>
      </c>
      <c r="H909" s="1" t="s">
        <v>17</v>
      </c>
      <c r="I909" s="1">
        <v>2</v>
      </c>
      <c r="J909" s="1" t="s">
        <v>34</v>
      </c>
      <c r="K909" s="1" t="s">
        <v>44</v>
      </c>
      <c r="L909" s="1">
        <v>63</v>
      </c>
      <c r="M909" s="1" t="s">
        <v>20</v>
      </c>
    </row>
    <row r="910" spans="1:13" x14ac:dyDescent="0.45">
      <c r="A910" s="1">
        <v>23195</v>
      </c>
      <c r="B910" s="1" t="s">
        <v>25</v>
      </c>
      <c r="C910" s="1" t="s">
        <v>13</v>
      </c>
      <c r="D910" s="2">
        <v>50000</v>
      </c>
      <c r="E910" s="1">
        <v>3</v>
      </c>
      <c r="F910" s="1" t="s">
        <v>15</v>
      </c>
      <c r="G910" s="1" t="s">
        <v>16</v>
      </c>
      <c r="H910" s="1" t="s">
        <v>17</v>
      </c>
      <c r="I910" s="1">
        <v>2</v>
      </c>
      <c r="J910" s="1" t="s">
        <v>24</v>
      </c>
      <c r="K910" s="1" t="s">
        <v>44</v>
      </c>
      <c r="L910" s="1">
        <v>41</v>
      </c>
      <c r="M910" s="1" t="s">
        <v>17</v>
      </c>
    </row>
    <row r="911" spans="1:13" x14ac:dyDescent="0.45">
      <c r="A911" s="1">
        <v>21695</v>
      </c>
      <c r="B911" s="1" t="s">
        <v>13</v>
      </c>
      <c r="C911" s="1" t="s">
        <v>13</v>
      </c>
      <c r="D911" s="2">
        <v>60000</v>
      </c>
      <c r="E911" s="1">
        <v>0</v>
      </c>
      <c r="F911" s="1" t="s">
        <v>37</v>
      </c>
      <c r="G911" s="1" t="s">
        <v>16</v>
      </c>
      <c r="H911" s="1" t="s">
        <v>17</v>
      </c>
      <c r="I911" s="1">
        <v>0</v>
      </c>
      <c r="J911" s="1" t="s">
        <v>29</v>
      </c>
      <c r="K911" s="1" t="s">
        <v>44</v>
      </c>
      <c r="L911" s="1">
        <v>39</v>
      </c>
      <c r="M911" s="1" t="s">
        <v>17</v>
      </c>
    </row>
    <row r="912" spans="1:13" x14ac:dyDescent="0.45">
      <c r="A912" s="1">
        <v>13934</v>
      </c>
      <c r="B912" s="1" t="s">
        <v>13</v>
      </c>
      <c r="C912" s="1" t="s">
        <v>13</v>
      </c>
      <c r="D912" s="2">
        <v>40000</v>
      </c>
      <c r="E912" s="1">
        <v>4</v>
      </c>
      <c r="F912" s="1" t="s">
        <v>30</v>
      </c>
      <c r="G912" s="1" t="s">
        <v>16</v>
      </c>
      <c r="H912" s="1" t="s">
        <v>17</v>
      </c>
      <c r="I912" s="1">
        <v>2</v>
      </c>
      <c r="J912" s="1" t="s">
        <v>24</v>
      </c>
      <c r="K912" s="1" t="s">
        <v>44</v>
      </c>
      <c r="L912" s="1">
        <v>46</v>
      </c>
      <c r="M912" s="1" t="s">
        <v>20</v>
      </c>
    </row>
    <row r="913" spans="1:13" x14ac:dyDescent="0.45">
      <c r="A913" s="1">
        <v>13337</v>
      </c>
      <c r="B913" s="1" t="s">
        <v>13</v>
      </c>
      <c r="C913" s="1" t="s">
        <v>14</v>
      </c>
      <c r="D913" s="2">
        <v>80000</v>
      </c>
      <c r="E913" s="1">
        <v>5</v>
      </c>
      <c r="F913" s="1" t="s">
        <v>15</v>
      </c>
      <c r="G913" s="1" t="s">
        <v>31</v>
      </c>
      <c r="H913" s="1" t="s">
        <v>17</v>
      </c>
      <c r="I913" s="1">
        <v>2</v>
      </c>
      <c r="J913" s="1" t="s">
        <v>26</v>
      </c>
      <c r="K913" s="1" t="s">
        <v>44</v>
      </c>
      <c r="L913" s="1">
        <v>64</v>
      </c>
      <c r="M913" s="1" t="s">
        <v>20</v>
      </c>
    </row>
    <row r="914" spans="1:13" x14ac:dyDescent="0.45">
      <c r="A914" s="1">
        <v>27190</v>
      </c>
      <c r="B914" s="1" t="s">
        <v>13</v>
      </c>
      <c r="C914" s="1" t="s">
        <v>14</v>
      </c>
      <c r="D914" s="2">
        <v>40000</v>
      </c>
      <c r="E914" s="1">
        <v>3</v>
      </c>
      <c r="F914" s="1" t="s">
        <v>21</v>
      </c>
      <c r="G914" s="1" t="s">
        <v>22</v>
      </c>
      <c r="H914" s="1" t="s">
        <v>17</v>
      </c>
      <c r="I914" s="1">
        <v>1</v>
      </c>
      <c r="J914" s="1" t="s">
        <v>29</v>
      </c>
      <c r="K914" s="1" t="s">
        <v>44</v>
      </c>
      <c r="L914" s="1">
        <v>32</v>
      </c>
      <c r="M914" s="1" t="s">
        <v>20</v>
      </c>
    </row>
    <row r="915" spans="1:13" x14ac:dyDescent="0.45">
      <c r="A915" s="1">
        <v>28657</v>
      </c>
      <c r="B915" s="1" t="s">
        <v>25</v>
      </c>
      <c r="C915" s="1" t="s">
        <v>13</v>
      </c>
      <c r="D915" s="2">
        <v>60000</v>
      </c>
      <c r="E915" s="1">
        <v>2</v>
      </c>
      <c r="F915" s="1" t="s">
        <v>15</v>
      </c>
      <c r="G915" s="1" t="s">
        <v>16</v>
      </c>
      <c r="H915" s="1" t="s">
        <v>17</v>
      </c>
      <c r="I915" s="1">
        <v>0</v>
      </c>
      <c r="J915" s="1" t="s">
        <v>24</v>
      </c>
      <c r="K915" s="1" t="s">
        <v>44</v>
      </c>
      <c r="L915" s="1">
        <v>36</v>
      </c>
      <c r="M915" s="1" t="s">
        <v>17</v>
      </c>
    </row>
    <row r="916" spans="1:13" x14ac:dyDescent="0.45">
      <c r="A916" s="1">
        <v>21713</v>
      </c>
      <c r="B916" s="1" t="s">
        <v>25</v>
      </c>
      <c r="C916" s="1" t="s">
        <v>13</v>
      </c>
      <c r="D916" s="2">
        <v>80000</v>
      </c>
      <c r="E916" s="1">
        <v>5</v>
      </c>
      <c r="F916" s="1" t="s">
        <v>37</v>
      </c>
      <c r="G916" s="1" t="s">
        <v>16</v>
      </c>
      <c r="H916" s="1" t="s">
        <v>20</v>
      </c>
      <c r="I916" s="1">
        <v>0</v>
      </c>
      <c r="J916" s="1" t="s">
        <v>18</v>
      </c>
      <c r="K916" s="1" t="s">
        <v>44</v>
      </c>
      <c r="L916" s="1">
        <v>47</v>
      </c>
      <c r="M916" s="1" t="s">
        <v>20</v>
      </c>
    </row>
    <row r="917" spans="1:13" x14ac:dyDescent="0.45">
      <c r="A917" s="1">
        <v>21752</v>
      </c>
      <c r="B917" s="1" t="s">
        <v>13</v>
      </c>
      <c r="C917" s="1" t="s">
        <v>13</v>
      </c>
      <c r="D917" s="2">
        <v>60000</v>
      </c>
      <c r="E917" s="1">
        <v>3</v>
      </c>
      <c r="F917" s="1" t="s">
        <v>37</v>
      </c>
      <c r="G917" s="1" t="s">
        <v>31</v>
      </c>
      <c r="H917" s="1" t="s">
        <v>17</v>
      </c>
      <c r="I917" s="1">
        <v>2</v>
      </c>
      <c r="J917" s="1" t="s">
        <v>34</v>
      </c>
      <c r="K917" s="1" t="s">
        <v>44</v>
      </c>
      <c r="L917" s="1">
        <v>64</v>
      </c>
      <c r="M917" s="1" t="s">
        <v>20</v>
      </c>
    </row>
    <row r="918" spans="1:13" x14ac:dyDescent="0.45">
      <c r="A918" s="1">
        <v>27273</v>
      </c>
      <c r="B918" s="1" t="s">
        <v>25</v>
      </c>
      <c r="C918" s="1" t="s">
        <v>13</v>
      </c>
      <c r="D918" s="2">
        <v>70000</v>
      </c>
      <c r="E918" s="1">
        <v>3</v>
      </c>
      <c r="F918" s="1" t="s">
        <v>37</v>
      </c>
      <c r="G918" s="1" t="s">
        <v>23</v>
      </c>
      <c r="H918" s="1" t="s">
        <v>20</v>
      </c>
      <c r="I918" s="1">
        <v>0</v>
      </c>
      <c r="J918" s="1" t="s">
        <v>18</v>
      </c>
      <c r="K918" s="1" t="s">
        <v>48</v>
      </c>
      <c r="L918" s="1">
        <v>35</v>
      </c>
      <c r="M918" s="1" t="s">
        <v>17</v>
      </c>
    </row>
    <row r="919" spans="1:13" x14ac:dyDescent="0.45">
      <c r="A919" s="1">
        <v>22719</v>
      </c>
      <c r="B919" s="1" t="s">
        <v>25</v>
      </c>
      <c r="C919" s="1" t="s">
        <v>13</v>
      </c>
      <c r="D919" s="2">
        <v>110000</v>
      </c>
      <c r="E919" s="1">
        <v>3</v>
      </c>
      <c r="F919" s="1" t="s">
        <v>15</v>
      </c>
      <c r="G919" s="1" t="s">
        <v>31</v>
      </c>
      <c r="H919" s="1" t="s">
        <v>17</v>
      </c>
      <c r="I919" s="1">
        <v>4</v>
      </c>
      <c r="J919" s="1" t="s">
        <v>24</v>
      </c>
      <c r="K919" s="1" t="s">
        <v>44</v>
      </c>
      <c r="L919" s="1">
        <v>40</v>
      </c>
      <c r="M919" s="1" t="s">
        <v>17</v>
      </c>
    </row>
    <row r="920" spans="1:13" x14ac:dyDescent="0.45">
      <c r="A920" s="1">
        <v>22042</v>
      </c>
      <c r="B920" s="1" t="s">
        <v>13</v>
      </c>
      <c r="C920" s="1" t="s">
        <v>14</v>
      </c>
      <c r="D920" s="2">
        <v>70000</v>
      </c>
      <c r="E920" s="1">
        <v>0</v>
      </c>
      <c r="F920" s="1" t="s">
        <v>21</v>
      </c>
      <c r="G920" s="1" t="s">
        <v>16</v>
      </c>
      <c r="H920" s="1" t="s">
        <v>17</v>
      </c>
      <c r="I920" s="1">
        <v>2</v>
      </c>
      <c r="J920" s="1" t="s">
        <v>26</v>
      </c>
      <c r="K920" s="1" t="s">
        <v>44</v>
      </c>
      <c r="L920" s="1">
        <v>34</v>
      </c>
      <c r="M920" s="1" t="s">
        <v>17</v>
      </c>
    </row>
    <row r="921" spans="1:13" x14ac:dyDescent="0.45">
      <c r="A921" s="1">
        <v>21451</v>
      </c>
      <c r="B921" s="1" t="s">
        <v>13</v>
      </c>
      <c r="C921" s="1" t="s">
        <v>14</v>
      </c>
      <c r="D921" s="2">
        <v>40000</v>
      </c>
      <c r="E921" s="1">
        <v>4</v>
      </c>
      <c r="F921" s="1" t="s">
        <v>30</v>
      </c>
      <c r="G921" s="1" t="s">
        <v>23</v>
      </c>
      <c r="H921" s="1" t="s">
        <v>17</v>
      </c>
      <c r="I921" s="1">
        <v>2</v>
      </c>
      <c r="J921" s="1" t="s">
        <v>34</v>
      </c>
      <c r="K921" s="1" t="s">
        <v>45</v>
      </c>
      <c r="L921" s="1">
        <v>61</v>
      </c>
      <c r="M921" s="1" t="s">
        <v>20</v>
      </c>
    </row>
    <row r="922" spans="1:13" x14ac:dyDescent="0.45">
      <c r="A922" s="1">
        <v>20754</v>
      </c>
      <c r="B922" s="1" t="s">
        <v>13</v>
      </c>
      <c r="C922" s="1" t="s">
        <v>13</v>
      </c>
      <c r="D922" s="2">
        <v>30000</v>
      </c>
      <c r="E922" s="1">
        <v>2</v>
      </c>
      <c r="F922" s="1" t="s">
        <v>30</v>
      </c>
      <c r="G922" s="1" t="s">
        <v>16</v>
      </c>
      <c r="H922" s="1" t="s">
        <v>17</v>
      </c>
      <c r="I922" s="1">
        <v>2</v>
      </c>
      <c r="J922" s="1" t="s">
        <v>29</v>
      </c>
      <c r="K922" s="1" t="s">
        <v>44</v>
      </c>
      <c r="L922" s="1">
        <v>51</v>
      </c>
      <c r="M922" s="1" t="s">
        <v>20</v>
      </c>
    </row>
    <row r="923" spans="1:13" x14ac:dyDescent="0.45">
      <c r="A923" s="1">
        <v>12153</v>
      </c>
      <c r="B923" s="1" t="s">
        <v>25</v>
      </c>
      <c r="C923" s="1" t="s">
        <v>14</v>
      </c>
      <c r="D923" s="2">
        <v>70000</v>
      </c>
      <c r="E923" s="1">
        <v>3</v>
      </c>
      <c r="F923" s="1" t="s">
        <v>21</v>
      </c>
      <c r="G923" s="1" t="s">
        <v>23</v>
      </c>
      <c r="H923" s="1" t="s">
        <v>17</v>
      </c>
      <c r="I923" s="1">
        <v>1</v>
      </c>
      <c r="J923" s="1" t="s">
        <v>26</v>
      </c>
      <c r="K923" s="1" t="s">
        <v>44</v>
      </c>
      <c r="L923" s="1">
        <v>49</v>
      </c>
      <c r="M923" s="1" t="s">
        <v>17</v>
      </c>
    </row>
    <row r="924" spans="1:13" x14ac:dyDescent="0.45">
      <c r="A924" s="1">
        <v>16895</v>
      </c>
      <c r="B924" s="1" t="s">
        <v>13</v>
      </c>
      <c r="C924" s="1" t="s">
        <v>14</v>
      </c>
      <c r="D924" s="2">
        <v>40000</v>
      </c>
      <c r="E924" s="1">
        <v>3</v>
      </c>
      <c r="F924" s="1" t="s">
        <v>21</v>
      </c>
      <c r="G924" s="1" t="s">
        <v>23</v>
      </c>
      <c r="H924" s="1" t="s">
        <v>20</v>
      </c>
      <c r="I924" s="1">
        <v>2</v>
      </c>
      <c r="J924" s="1" t="s">
        <v>29</v>
      </c>
      <c r="K924" s="1" t="s">
        <v>44</v>
      </c>
      <c r="L924" s="1">
        <v>54</v>
      </c>
      <c r="M924" s="1" t="s">
        <v>17</v>
      </c>
    </row>
    <row r="925" spans="1:13" x14ac:dyDescent="0.45">
      <c r="A925" s="1">
        <v>26728</v>
      </c>
      <c r="B925" s="1" t="s">
        <v>25</v>
      </c>
      <c r="C925" s="1" t="s">
        <v>13</v>
      </c>
      <c r="D925" s="2">
        <v>70000</v>
      </c>
      <c r="E925" s="1">
        <v>3</v>
      </c>
      <c r="F925" s="1" t="s">
        <v>37</v>
      </c>
      <c r="G925" s="1" t="s">
        <v>31</v>
      </c>
      <c r="H925" s="1" t="s">
        <v>20</v>
      </c>
      <c r="I925" s="1">
        <v>2</v>
      </c>
      <c r="J925" s="1" t="s">
        <v>29</v>
      </c>
      <c r="K925" s="1" t="s">
        <v>44</v>
      </c>
      <c r="L925" s="1">
        <v>53</v>
      </c>
      <c r="M925" s="1" t="s">
        <v>17</v>
      </c>
    </row>
    <row r="926" spans="1:13" x14ac:dyDescent="0.45">
      <c r="A926" s="1">
        <v>11090</v>
      </c>
      <c r="B926" s="1" t="s">
        <v>25</v>
      </c>
      <c r="C926" s="1" t="s">
        <v>13</v>
      </c>
      <c r="D926" s="2">
        <v>90000</v>
      </c>
      <c r="E926" s="1">
        <v>2</v>
      </c>
      <c r="F926" s="1" t="s">
        <v>21</v>
      </c>
      <c r="G926" s="1" t="s">
        <v>23</v>
      </c>
      <c r="H926" s="1" t="s">
        <v>17</v>
      </c>
      <c r="I926" s="1">
        <v>1</v>
      </c>
      <c r="J926" s="1" t="s">
        <v>24</v>
      </c>
      <c r="K926" s="1" t="s">
        <v>44</v>
      </c>
      <c r="L926" s="1">
        <v>48</v>
      </c>
      <c r="M926" s="1" t="s">
        <v>17</v>
      </c>
    </row>
    <row r="927" spans="1:13" x14ac:dyDescent="0.45">
      <c r="A927" s="1">
        <v>15862</v>
      </c>
      <c r="B927" s="1" t="s">
        <v>25</v>
      </c>
      <c r="C927" s="1" t="s">
        <v>14</v>
      </c>
      <c r="D927" s="2">
        <v>50000</v>
      </c>
      <c r="E927" s="1">
        <v>0</v>
      </c>
      <c r="F927" s="1" t="s">
        <v>37</v>
      </c>
      <c r="G927" s="1" t="s">
        <v>16</v>
      </c>
      <c r="H927" s="1" t="s">
        <v>17</v>
      </c>
      <c r="I927" s="1">
        <v>0</v>
      </c>
      <c r="J927" s="1" t="s">
        <v>29</v>
      </c>
      <c r="K927" s="1" t="s">
        <v>44</v>
      </c>
      <c r="L927" s="1">
        <v>33</v>
      </c>
      <c r="M927" s="1" t="s">
        <v>17</v>
      </c>
    </row>
    <row r="928" spans="1:13" x14ac:dyDescent="0.45">
      <c r="A928" s="1">
        <v>26495</v>
      </c>
      <c r="B928" s="1" t="s">
        <v>25</v>
      </c>
      <c r="C928" s="1" t="s">
        <v>14</v>
      </c>
      <c r="D928" s="2">
        <v>40000</v>
      </c>
      <c r="E928" s="1">
        <v>2</v>
      </c>
      <c r="F928" s="1" t="s">
        <v>30</v>
      </c>
      <c r="G928" s="1" t="s">
        <v>23</v>
      </c>
      <c r="H928" s="1" t="s">
        <v>17</v>
      </c>
      <c r="I928" s="1">
        <v>2</v>
      </c>
      <c r="J928" s="1" t="s">
        <v>34</v>
      </c>
      <c r="K928" s="1" t="s">
        <v>44</v>
      </c>
      <c r="L928" s="1">
        <v>57</v>
      </c>
      <c r="M928" s="1" t="s">
        <v>20</v>
      </c>
    </row>
    <row r="929" spans="1:13" x14ac:dyDescent="0.45">
      <c r="A929" s="1">
        <v>11823</v>
      </c>
      <c r="B929" s="1" t="s">
        <v>13</v>
      </c>
      <c r="C929" s="1" t="s">
        <v>14</v>
      </c>
      <c r="D929" s="2">
        <v>70000</v>
      </c>
      <c r="E929" s="1">
        <v>0</v>
      </c>
      <c r="F929" s="1" t="s">
        <v>37</v>
      </c>
      <c r="G929" s="1" t="s">
        <v>23</v>
      </c>
      <c r="H929" s="1" t="s">
        <v>17</v>
      </c>
      <c r="I929" s="1">
        <v>0</v>
      </c>
      <c r="J929" s="1" t="s">
        <v>24</v>
      </c>
      <c r="K929" s="1" t="s">
        <v>44</v>
      </c>
      <c r="L929" s="1">
        <v>39</v>
      </c>
      <c r="M929" s="1" t="s">
        <v>20</v>
      </c>
    </row>
    <row r="930" spans="1:13" x14ac:dyDescent="0.45">
      <c r="A930" s="1">
        <v>23449</v>
      </c>
      <c r="B930" s="1" t="s">
        <v>13</v>
      </c>
      <c r="C930" s="1" t="s">
        <v>13</v>
      </c>
      <c r="D930" s="2">
        <v>60000</v>
      </c>
      <c r="E930" s="1">
        <v>2</v>
      </c>
      <c r="F930" s="1" t="s">
        <v>30</v>
      </c>
      <c r="G930" s="1" t="s">
        <v>23</v>
      </c>
      <c r="H930" s="1" t="s">
        <v>17</v>
      </c>
      <c r="I930" s="1">
        <v>2</v>
      </c>
      <c r="J930" s="1" t="s">
        <v>26</v>
      </c>
      <c r="K930" s="1" t="s">
        <v>44</v>
      </c>
      <c r="L930" s="1">
        <v>48</v>
      </c>
      <c r="M930" s="1" t="s">
        <v>20</v>
      </c>
    </row>
    <row r="931" spans="1:13" x14ac:dyDescent="0.45">
      <c r="A931" s="1">
        <v>23459</v>
      </c>
      <c r="B931" s="1" t="s">
        <v>13</v>
      </c>
      <c r="C931" s="1" t="s">
        <v>13</v>
      </c>
      <c r="D931" s="2">
        <v>60000</v>
      </c>
      <c r="E931" s="1">
        <v>2</v>
      </c>
      <c r="F931" s="1" t="s">
        <v>30</v>
      </c>
      <c r="G931" s="1" t="s">
        <v>23</v>
      </c>
      <c r="H931" s="1" t="s">
        <v>17</v>
      </c>
      <c r="I931" s="1">
        <v>2</v>
      </c>
      <c r="J931" s="1" t="s">
        <v>26</v>
      </c>
      <c r="K931" s="1" t="s">
        <v>44</v>
      </c>
      <c r="L931" s="1">
        <v>50</v>
      </c>
      <c r="M931" s="1" t="s">
        <v>20</v>
      </c>
    </row>
    <row r="932" spans="1:13" x14ac:dyDescent="0.45">
      <c r="A932" s="1">
        <v>19543</v>
      </c>
      <c r="B932" s="1" t="s">
        <v>13</v>
      </c>
      <c r="C932" s="1" t="s">
        <v>13</v>
      </c>
      <c r="D932" s="2">
        <v>70000</v>
      </c>
      <c r="E932" s="1">
        <v>5</v>
      </c>
      <c r="F932" s="1" t="s">
        <v>37</v>
      </c>
      <c r="G932" s="1" t="s">
        <v>23</v>
      </c>
      <c r="H932" s="1" t="s">
        <v>20</v>
      </c>
      <c r="I932" s="1">
        <v>3</v>
      </c>
      <c r="J932" s="1" t="s">
        <v>34</v>
      </c>
      <c r="K932" s="1" t="s">
        <v>44</v>
      </c>
      <c r="L932" s="1">
        <v>47</v>
      </c>
      <c r="M932" s="1" t="s">
        <v>20</v>
      </c>
    </row>
    <row r="933" spans="1:13" x14ac:dyDescent="0.45">
      <c r="A933" s="1">
        <v>14914</v>
      </c>
      <c r="B933" s="1" t="s">
        <v>13</v>
      </c>
      <c r="C933" s="1" t="s">
        <v>14</v>
      </c>
      <c r="D933" s="2">
        <v>40000</v>
      </c>
      <c r="E933" s="1">
        <v>1</v>
      </c>
      <c r="F933" s="1" t="s">
        <v>21</v>
      </c>
      <c r="G933" s="1" t="s">
        <v>22</v>
      </c>
      <c r="H933" s="1" t="s">
        <v>17</v>
      </c>
      <c r="I933" s="1">
        <v>1</v>
      </c>
      <c r="J933" s="1" t="s">
        <v>29</v>
      </c>
      <c r="K933" s="1" t="s">
        <v>44</v>
      </c>
      <c r="L933" s="1">
        <v>49</v>
      </c>
      <c r="M933" s="1" t="s">
        <v>17</v>
      </c>
    </row>
    <row r="934" spans="1:13" x14ac:dyDescent="0.45">
      <c r="A934" s="1">
        <v>12033</v>
      </c>
      <c r="B934" s="1" t="s">
        <v>25</v>
      </c>
      <c r="C934" s="1" t="s">
        <v>14</v>
      </c>
      <c r="D934" s="2">
        <v>40000</v>
      </c>
      <c r="E934" s="1">
        <v>0</v>
      </c>
      <c r="F934" s="1" t="s">
        <v>30</v>
      </c>
      <c r="G934" s="1" t="s">
        <v>16</v>
      </c>
      <c r="H934" s="1" t="s">
        <v>20</v>
      </c>
      <c r="I934" s="1">
        <v>2</v>
      </c>
      <c r="J934" s="1" t="s">
        <v>18</v>
      </c>
      <c r="K934" s="1" t="s">
        <v>44</v>
      </c>
      <c r="L934" s="1">
        <v>27</v>
      </c>
      <c r="M934" s="1" t="s">
        <v>17</v>
      </c>
    </row>
    <row r="935" spans="1:13" x14ac:dyDescent="0.45">
      <c r="A935" s="1">
        <v>11941</v>
      </c>
      <c r="B935" s="1" t="s">
        <v>25</v>
      </c>
      <c r="C935" s="1" t="s">
        <v>13</v>
      </c>
      <c r="D935" s="2">
        <v>60000</v>
      </c>
      <c r="E935" s="1">
        <v>0</v>
      </c>
      <c r="F935" s="1" t="s">
        <v>21</v>
      </c>
      <c r="G935" s="1" t="s">
        <v>16</v>
      </c>
      <c r="H935" s="1" t="s">
        <v>17</v>
      </c>
      <c r="I935" s="1">
        <v>0</v>
      </c>
      <c r="J935" s="1" t="s">
        <v>26</v>
      </c>
      <c r="K935" s="1" t="s">
        <v>44</v>
      </c>
      <c r="L935" s="1">
        <v>29</v>
      </c>
      <c r="M935" s="1" t="s">
        <v>20</v>
      </c>
    </row>
    <row r="936" spans="1:13" x14ac:dyDescent="0.45">
      <c r="A936" s="1">
        <v>14389</v>
      </c>
      <c r="B936" s="1" t="s">
        <v>13</v>
      </c>
      <c r="C936" s="1" t="s">
        <v>13</v>
      </c>
      <c r="D936" s="2">
        <v>60000</v>
      </c>
      <c r="E936" s="1">
        <v>2</v>
      </c>
      <c r="F936" s="1" t="s">
        <v>15</v>
      </c>
      <c r="G936" s="1" t="s">
        <v>31</v>
      </c>
      <c r="H936" s="1" t="s">
        <v>17</v>
      </c>
      <c r="I936" s="1">
        <v>0</v>
      </c>
      <c r="J936" s="1" t="s">
        <v>24</v>
      </c>
      <c r="K936" s="1" t="s">
        <v>44</v>
      </c>
      <c r="L936" s="1">
        <v>59</v>
      </c>
      <c r="M936" s="1" t="s">
        <v>20</v>
      </c>
    </row>
    <row r="937" spans="1:13" x14ac:dyDescent="0.45">
      <c r="A937" s="1">
        <v>18050</v>
      </c>
      <c r="B937" s="1" t="s">
        <v>13</v>
      </c>
      <c r="C937" s="1" t="s">
        <v>14</v>
      </c>
      <c r="D937" s="2">
        <v>60000</v>
      </c>
      <c r="E937" s="1">
        <v>1</v>
      </c>
      <c r="F937" s="1" t="s">
        <v>21</v>
      </c>
      <c r="G937" s="1" t="s">
        <v>16</v>
      </c>
      <c r="H937" s="1" t="s">
        <v>17</v>
      </c>
      <c r="I937" s="1">
        <v>1</v>
      </c>
      <c r="J937" s="1" t="s">
        <v>18</v>
      </c>
      <c r="K937" s="1" t="s">
        <v>44</v>
      </c>
      <c r="L937" s="1">
        <v>45</v>
      </c>
      <c r="M937" s="1" t="s">
        <v>17</v>
      </c>
    </row>
    <row r="938" spans="1:13" x14ac:dyDescent="0.45">
      <c r="A938" s="1">
        <v>19856</v>
      </c>
      <c r="B938" s="1" t="s">
        <v>13</v>
      </c>
      <c r="C938" s="1" t="s">
        <v>14</v>
      </c>
      <c r="D938" s="2">
        <v>60000</v>
      </c>
      <c r="E938" s="1">
        <v>4</v>
      </c>
      <c r="F938" s="1" t="s">
        <v>15</v>
      </c>
      <c r="G938" s="1" t="s">
        <v>31</v>
      </c>
      <c r="H938" s="1" t="s">
        <v>17</v>
      </c>
      <c r="I938" s="1">
        <v>2</v>
      </c>
      <c r="J938" s="1" t="s">
        <v>24</v>
      </c>
      <c r="K938" s="1" t="s">
        <v>44</v>
      </c>
      <c r="L938" s="1">
        <v>60</v>
      </c>
      <c r="M938" s="1" t="s">
        <v>20</v>
      </c>
    </row>
    <row r="939" spans="1:13" x14ac:dyDescent="0.45">
      <c r="A939" s="1">
        <v>11663</v>
      </c>
      <c r="B939" s="1" t="s">
        <v>13</v>
      </c>
      <c r="C939" s="1" t="s">
        <v>13</v>
      </c>
      <c r="D939" s="2">
        <v>70000</v>
      </c>
      <c r="E939" s="1">
        <v>4</v>
      </c>
      <c r="F939" s="1" t="s">
        <v>37</v>
      </c>
      <c r="G939" s="1" t="s">
        <v>23</v>
      </c>
      <c r="H939" s="1" t="s">
        <v>17</v>
      </c>
      <c r="I939" s="1">
        <v>0</v>
      </c>
      <c r="J939" s="1" t="s">
        <v>18</v>
      </c>
      <c r="K939" s="1" t="s">
        <v>44</v>
      </c>
      <c r="L939" s="1">
        <v>36</v>
      </c>
      <c r="M939" s="1" t="s">
        <v>17</v>
      </c>
    </row>
    <row r="940" spans="1:13" x14ac:dyDescent="0.45">
      <c r="A940" s="1">
        <v>27740</v>
      </c>
      <c r="B940" s="1" t="s">
        <v>13</v>
      </c>
      <c r="C940" s="1" t="s">
        <v>14</v>
      </c>
      <c r="D940" s="2">
        <v>40000</v>
      </c>
      <c r="E940" s="1">
        <v>0</v>
      </c>
      <c r="F940" s="1" t="s">
        <v>30</v>
      </c>
      <c r="G940" s="1" t="s">
        <v>16</v>
      </c>
      <c r="H940" s="1" t="s">
        <v>17</v>
      </c>
      <c r="I940" s="1">
        <v>2</v>
      </c>
      <c r="J940" s="1" t="s">
        <v>26</v>
      </c>
      <c r="K940" s="1" t="s">
        <v>44</v>
      </c>
      <c r="L940" s="1">
        <v>27</v>
      </c>
      <c r="M940" s="1" t="s">
        <v>20</v>
      </c>
    </row>
    <row r="941" spans="1:13" x14ac:dyDescent="0.45">
      <c r="A941" s="1">
        <v>23455</v>
      </c>
      <c r="B941" s="1" t="s">
        <v>25</v>
      </c>
      <c r="C941" s="1" t="s">
        <v>13</v>
      </c>
      <c r="D941" s="2">
        <v>80000</v>
      </c>
      <c r="E941" s="1">
        <v>2</v>
      </c>
      <c r="F941" s="1" t="s">
        <v>32</v>
      </c>
      <c r="G941" s="1" t="s">
        <v>16</v>
      </c>
      <c r="H941" s="1" t="s">
        <v>20</v>
      </c>
      <c r="I941" s="1">
        <v>2</v>
      </c>
      <c r="J941" s="1" t="s">
        <v>29</v>
      </c>
      <c r="K941" s="1" t="s">
        <v>44</v>
      </c>
      <c r="L941" s="1">
        <v>50</v>
      </c>
      <c r="M941" s="1" t="s">
        <v>20</v>
      </c>
    </row>
    <row r="942" spans="1:13" x14ac:dyDescent="0.45">
      <c r="A942" s="1">
        <v>15292</v>
      </c>
      <c r="B942" s="1" t="s">
        <v>25</v>
      </c>
      <c r="C942" s="1" t="s">
        <v>14</v>
      </c>
      <c r="D942" s="2">
        <v>60000</v>
      </c>
      <c r="E942" s="1">
        <v>1</v>
      </c>
      <c r="F942" s="1" t="s">
        <v>37</v>
      </c>
      <c r="G942" s="1" t="s">
        <v>16</v>
      </c>
      <c r="H942" s="1" t="s">
        <v>17</v>
      </c>
      <c r="I942" s="1">
        <v>0</v>
      </c>
      <c r="J942" s="1" t="s">
        <v>29</v>
      </c>
      <c r="K942" s="1" t="s">
        <v>44</v>
      </c>
      <c r="L942" s="1">
        <v>35</v>
      </c>
      <c r="M942" s="1" t="s">
        <v>20</v>
      </c>
    </row>
    <row r="943" spans="1:13" x14ac:dyDescent="0.45">
      <c r="A943" s="1">
        <v>21587</v>
      </c>
      <c r="B943" s="1" t="s">
        <v>13</v>
      </c>
      <c r="C943" s="1" t="s">
        <v>14</v>
      </c>
      <c r="D943" s="2">
        <v>60000</v>
      </c>
      <c r="E943" s="1">
        <v>1</v>
      </c>
      <c r="F943" s="1" t="s">
        <v>37</v>
      </c>
      <c r="G943" s="1" t="s">
        <v>16</v>
      </c>
      <c r="H943" s="1" t="s">
        <v>17</v>
      </c>
      <c r="I943" s="1">
        <v>0</v>
      </c>
      <c r="J943" s="1" t="s">
        <v>24</v>
      </c>
      <c r="K943" s="1" t="s">
        <v>44</v>
      </c>
      <c r="L943" s="1">
        <v>34</v>
      </c>
      <c r="M943" s="1" t="s">
        <v>17</v>
      </c>
    </row>
    <row r="944" spans="1:13" x14ac:dyDescent="0.45">
      <c r="A944" s="1">
        <v>23513</v>
      </c>
      <c r="B944" s="1" t="s">
        <v>13</v>
      </c>
      <c r="C944" s="1" t="s">
        <v>14</v>
      </c>
      <c r="D944" s="2">
        <v>40000</v>
      </c>
      <c r="E944" s="1">
        <v>3</v>
      </c>
      <c r="F944" s="1" t="s">
        <v>21</v>
      </c>
      <c r="G944" s="1" t="s">
        <v>23</v>
      </c>
      <c r="H944" s="1" t="s">
        <v>17</v>
      </c>
      <c r="I944" s="1">
        <v>2</v>
      </c>
      <c r="J944" s="1" t="s">
        <v>26</v>
      </c>
      <c r="K944" s="1" t="s">
        <v>44</v>
      </c>
      <c r="L944" s="1">
        <v>54</v>
      </c>
      <c r="M944" s="1" t="s">
        <v>20</v>
      </c>
    </row>
    <row r="945" spans="1:13" x14ac:dyDescent="0.45">
      <c r="A945" s="1">
        <v>24322</v>
      </c>
      <c r="B945" s="1" t="s">
        <v>13</v>
      </c>
      <c r="C945" s="1" t="s">
        <v>14</v>
      </c>
      <c r="D945" s="2">
        <v>60000</v>
      </c>
      <c r="E945" s="1">
        <v>4</v>
      </c>
      <c r="F945" s="1" t="s">
        <v>15</v>
      </c>
      <c r="G945" s="1" t="s">
        <v>16</v>
      </c>
      <c r="H945" s="1" t="s">
        <v>20</v>
      </c>
      <c r="I945" s="1">
        <v>2</v>
      </c>
      <c r="J945" s="1" t="s">
        <v>18</v>
      </c>
      <c r="K945" s="1" t="s">
        <v>44</v>
      </c>
      <c r="L945" s="1">
        <v>42</v>
      </c>
      <c r="M945" s="1" t="s">
        <v>20</v>
      </c>
    </row>
    <row r="946" spans="1:13" x14ac:dyDescent="0.45">
      <c r="A946" s="1">
        <v>26298</v>
      </c>
      <c r="B946" s="1" t="s">
        <v>13</v>
      </c>
      <c r="C946" s="1" t="s">
        <v>14</v>
      </c>
      <c r="D946" s="2">
        <v>50000</v>
      </c>
      <c r="E946" s="1">
        <v>1</v>
      </c>
      <c r="F946" s="1" t="s">
        <v>15</v>
      </c>
      <c r="G946" s="1" t="s">
        <v>16</v>
      </c>
      <c r="H946" s="1" t="s">
        <v>17</v>
      </c>
      <c r="I946" s="1">
        <v>0</v>
      </c>
      <c r="J946" s="1" t="s">
        <v>24</v>
      </c>
      <c r="K946" s="1" t="s">
        <v>44</v>
      </c>
      <c r="L946" s="1">
        <v>34</v>
      </c>
      <c r="M946" s="1" t="s">
        <v>17</v>
      </c>
    </row>
    <row r="947" spans="1:13" x14ac:dyDescent="0.45">
      <c r="A947" s="1">
        <v>25419</v>
      </c>
      <c r="B947" s="1" t="s">
        <v>25</v>
      </c>
      <c r="C947" s="1" t="s">
        <v>13</v>
      </c>
      <c r="D947" s="2">
        <v>50000</v>
      </c>
      <c r="E947" s="1">
        <v>2</v>
      </c>
      <c r="F947" s="1" t="s">
        <v>15</v>
      </c>
      <c r="G947" s="1" t="s">
        <v>16</v>
      </c>
      <c r="H947" s="1" t="s">
        <v>20</v>
      </c>
      <c r="I947" s="1">
        <v>1</v>
      </c>
      <c r="J947" s="1" t="s">
        <v>18</v>
      </c>
      <c r="K947" s="1" t="s">
        <v>44</v>
      </c>
      <c r="L947" s="1">
        <v>38</v>
      </c>
      <c r="M947" s="1" t="s">
        <v>17</v>
      </c>
    </row>
    <row r="948" spans="1:13" x14ac:dyDescent="0.45">
      <c r="A948" s="1">
        <v>13343</v>
      </c>
      <c r="B948" s="1" t="s">
        <v>13</v>
      </c>
      <c r="C948" s="1" t="s">
        <v>14</v>
      </c>
      <c r="D948" s="2">
        <v>90000</v>
      </c>
      <c r="E948" s="1">
        <v>5</v>
      </c>
      <c r="F948" s="1" t="s">
        <v>15</v>
      </c>
      <c r="G948" s="1" t="s">
        <v>31</v>
      </c>
      <c r="H948" s="1" t="s">
        <v>17</v>
      </c>
      <c r="I948" s="1">
        <v>2</v>
      </c>
      <c r="J948" s="1" t="s">
        <v>29</v>
      </c>
      <c r="K948" s="1" t="s">
        <v>44</v>
      </c>
      <c r="L948" s="1">
        <v>63</v>
      </c>
      <c r="M948" s="1" t="s">
        <v>17</v>
      </c>
    </row>
    <row r="949" spans="1:13" x14ac:dyDescent="0.45">
      <c r="A949" s="1">
        <v>11303</v>
      </c>
      <c r="B949" s="1" t="s">
        <v>25</v>
      </c>
      <c r="C949" s="1" t="s">
        <v>14</v>
      </c>
      <c r="D949" s="2">
        <v>90000</v>
      </c>
      <c r="E949" s="1">
        <v>4</v>
      </c>
      <c r="F949" s="1" t="s">
        <v>30</v>
      </c>
      <c r="G949" s="1" t="s">
        <v>23</v>
      </c>
      <c r="H949" s="1" t="s">
        <v>20</v>
      </c>
      <c r="I949" s="1">
        <v>3</v>
      </c>
      <c r="J949" s="1" t="s">
        <v>29</v>
      </c>
      <c r="K949" s="1" t="s">
        <v>44</v>
      </c>
      <c r="L949" s="1">
        <v>45</v>
      </c>
      <c r="M949" s="1" t="s">
        <v>17</v>
      </c>
    </row>
    <row r="950" spans="1:13" x14ac:dyDescent="0.45">
      <c r="A950" s="1">
        <v>21693</v>
      </c>
      <c r="B950" s="1" t="s">
        <v>25</v>
      </c>
      <c r="C950" s="1" t="s">
        <v>14</v>
      </c>
      <c r="D950" s="2">
        <v>60000</v>
      </c>
      <c r="E950" s="1">
        <v>0</v>
      </c>
      <c r="F950" s="1" t="s">
        <v>37</v>
      </c>
      <c r="G950" s="1" t="s">
        <v>16</v>
      </c>
      <c r="H950" s="1" t="s">
        <v>20</v>
      </c>
      <c r="I950" s="1">
        <v>0</v>
      </c>
      <c r="J950" s="1" t="s">
        <v>18</v>
      </c>
      <c r="K950" s="1" t="s">
        <v>44</v>
      </c>
      <c r="L950" s="1">
        <v>40</v>
      </c>
      <c r="M950" s="1" t="s">
        <v>20</v>
      </c>
    </row>
    <row r="951" spans="1:13" x14ac:dyDescent="0.45">
      <c r="A951" s="1">
        <v>28056</v>
      </c>
      <c r="B951" s="1" t="s">
        <v>13</v>
      </c>
      <c r="C951" s="1" t="s">
        <v>13</v>
      </c>
      <c r="D951" s="2">
        <v>70000</v>
      </c>
      <c r="E951" s="1">
        <v>2</v>
      </c>
      <c r="F951" s="1" t="s">
        <v>32</v>
      </c>
      <c r="G951" s="1" t="s">
        <v>16</v>
      </c>
      <c r="H951" s="1" t="s">
        <v>17</v>
      </c>
      <c r="I951" s="1">
        <v>2</v>
      </c>
      <c r="J951" s="1" t="s">
        <v>34</v>
      </c>
      <c r="K951" s="1" t="s">
        <v>44</v>
      </c>
      <c r="L951" s="1">
        <v>53</v>
      </c>
      <c r="M951" s="1" t="s">
        <v>20</v>
      </c>
    </row>
    <row r="952" spans="1:13" x14ac:dyDescent="0.45">
      <c r="A952" s="1">
        <v>11788</v>
      </c>
      <c r="B952" s="1" t="s">
        <v>25</v>
      </c>
      <c r="C952" s="1" t="s">
        <v>14</v>
      </c>
      <c r="D952" s="2">
        <v>70000</v>
      </c>
      <c r="E952" s="1">
        <v>1</v>
      </c>
      <c r="F952" s="1" t="s">
        <v>37</v>
      </c>
      <c r="G952" s="1" t="s">
        <v>23</v>
      </c>
      <c r="H952" s="1" t="s">
        <v>17</v>
      </c>
      <c r="I952" s="1">
        <v>0</v>
      </c>
      <c r="J952" s="1" t="s">
        <v>24</v>
      </c>
      <c r="K952" s="1" t="s">
        <v>44</v>
      </c>
      <c r="L952" s="1">
        <v>34</v>
      </c>
      <c r="M952" s="1" t="s">
        <v>20</v>
      </c>
    </row>
    <row r="953" spans="1:13" x14ac:dyDescent="0.45">
      <c r="A953" s="1">
        <v>22296</v>
      </c>
      <c r="B953" s="1" t="s">
        <v>13</v>
      </c>
      <c r="C953" s="1" t="s">
        <v>13</v>
      </c>
      <c r="D953" s="2">
        <v>70000</v>
      </c>
      <c r="E953" s="1">
        <v>0</v>
      </c>
      <c r="F953" s="1" t="s">
        <v>15</v>
      </c>
      <c r="G953" s="1" t="s">
        <v>23</v>
      </c>
      <c r="H953" s="1" t="s">
        <v>20</v>
      </c>
      <c r="I953" s="1">
        <v>1</v>
      </c>
      <c r="J953" s="1" t="s">
        <v>18</v>
      </c>
      <c r="K953" s="1" t="s">
        <v>44</v>
      </c>
      <c r="L953" s="1">
        <v>38</v>
      </c>
      <c r="M953" s="1" t="s">
        <v>20</v>
      </c>
    </row>
    <row r="954" spans="1:13" x14ac:dyDescent="0.45">
      <c r="A954" s="1">
        <v>15319</v>
      </c>
      <c r="B954" s="1" t="s">
        <v>13</v>
      </c>
      <c r="C954" s="1" t="s">
        <v>14</v>
      </c>
      <c r="D954" s="2">
        <v>70000</v>
      </c>
      <c r="E954" s="1">
        <v>4</v>
      </c>
      <c r="F954" s="1" t="s">
        <v>15</v>
      </c>
      <c r="G954" s="1" t="s">
        <v>31</v>
      </c>
      <c r="H954" s="1" t="s">
        <v>20</v>
      </c>
      <c r="I954" s="1">
        <v>1</v>
      </c>
      <c r="J954" s="1" t="s">
        <v>29</v>
      </c>
      <c r="K954" s="1" t="s">
        <v>44</v>
      </c>
      <c r="L954" s="1">
        <v>59</v>
      </c>
      <c r="M954" s="1" t="s">
        <v>20</v>
      </c>
    </row>
    <row r="955" spans="1:13" x14ac:dyDescent="0.45">
      <c r="A955" s="1">
        <v>17654</v>
      </c>
      <c r="B955" s="1" t="s">
        <v>25</v>
      </c>
      <c r="C955" s="1" t="s">
        <v>14</v>
      </c>
      <c r="D955" s="2">
        <v>40000</v>
      </c>
      <c r="E955" s="1">
        <v>3</v>
      </c>
      <c r="F955" s="1" t="s">
        <v>21</v>
      </c>
      <c r="G955" s="3" t="s">
        <v>50</v>
      </c>
      <c r="H955" s="1" t="s">
        <v>17</v>
      </c>
      <c r="I955" s="1">
        <v>1</v>
      </c>
      <c r="J955" s="1" t="s">
        <v>29</v>
      </c>
      <c r="K955" s="1" t="s">
        <v>44</v>
      </c>
      <c r="L955" s="1">
        <v>30</v>
      </c>
      <c r="M955" s="1" t="s">
        <v>17</v>
      </c>
    </row>
    <row r="956" spans="1:13" x14ac:dyDescent="0.45">
      <c r="A956" s="1">
        <v>14662</v>
      </c>
      <c r="B956" s="1" t="s">
        <v>13</v>
      </c>
      <c r="C956" s="1" t="s">
        <v>13</v>
      </c>
      <c r="D956" s="2">
        <v>60000</v>
      </c>
      <c r="E956" s="1">
        <v>1</v>
      </c>
      <c r="F956" s="1" t="s">
        <v>15</v>
      </c>
      <c r="G956" s="1" t="s">
        <v>23</v>
      </c>
      <c r="H956" s="1" t="s">
        <v>17</v>
      </c>
      <c r="I956" s="1">
        <v>1</v>
      </c>
      <c r="J956" s="1" t="s">
        <v>18</v>
      </c>
      <c r="K956" s="1" t="s">
        <v>44</v>
      </c>
      <c r="L956" s="1">
        <v>48</v>
      </c>
      <c r="M956" s="1" t="s">
        <v>17</v>
      </c>
    </row>
    <row r="957" spans="1:13" x14ac:dyDescent="0.45">
      <c r="A957" s="1">
        <v>17541</v>
      </c>
      <c r="B957" s="1" t="s">
        <v>13</v>
      </c>
      <c r="C957" s="1" t="s">
        <v>14</v>
      </c>
      <c r="D957" s="2">
        <v>40000</v>
      </c>
      <c r="E957" s="1">
        <v>4</v>
      </c>
      <c r="F957" s="1" t="s">
        <v>30</v>
      </c>
      <c r="G957" s="1" t="s">
        <v>16</v>
      </c>
      <c r="H957" s="1" t="s">
        <v>17</v>
      </c>
      <c r="I957" s="1">
        <v>2</v>
      </c>
      <c r="J957" s="1" t="s">
        <v>24</v>
      </c>
      <c r="K957" s="1" t="s">
        <v>44</v>
      </c>
      <c r="L957" s="1">
        <v>43</v>
      </c>
      <c r="M957" s="1" t="s">
        <v>20</v>
      </c>
    </row>
    <row r="958" spans="1:13" x14ac:dyDescent="0.45">
      <c r="A958" s="1">
        <v>13886</v>
      </c>
      <c r="B958" s="1" t="s">
        <v>13</v>
      </c>
      <c r="C958" s="1" t="s">
        <v>14</v>
      </c>
      <c r="D958" s="2">
        <v>70000</v>
      </c>
      <c r="E958" s="1">
        <v>4</v>
      </c>
      <c r="F958" s="1" t="s">
        <v>37</v>
      </c>
      <c r="G958" s="1" t="s">
        <v>23</v>
      </c>
      <c r="H958" s="1" t="s">
        <v>17</v>
      </c>
      <c r="I958" s="1">
        <v>0</v>
      </c>
      <c r="J958" s="1" t="s">
        <v>24</v>
      </c>
      <c r="K958" s="1" t="s">
        <v>44</v>
      </c>
      <c r="L958" s="1">
        <v>35</v>
      </c>
      <c r="M958" s="1" t="s">
        <v>17</v>
      </c>
    </row>
    <row r="959" spans="1:13" x14ac:dyDescent="0.45">
      <c r="A959" s="1">
        <v>13073</v>
      </c>
      <c r="B959" s="1" t="s">
        <v>13</v>
      </c>
      <c r="C959" s="1" t="s">
        <v>14</v>
      </c>
      <c r="D959" s="2">
        <v>60000</v>
      </c>
      <c r="E959" s="1">
        <v>0</v>
      </c>
      <c r="F959" s="1" t="s">
        <v>21</v>
      </c>
      <c r="G959" s="1" t="s">
        <v>23</v>
      </c>
      <c r="H959" s="1" t="s">
        <v>17</v>
      </c>
      <c r="I959" s="1">
        <v>2</v>
      </c>
      <c r="J959" s="1" t="s">
        <v>26</v>
      </c>
      <c r="K959" s="1" t="s">
        <v>44</v>
      </c>
      <c r="L959" s="1">
        <v>30</v>
      </c>
      <c r="M959" s="1" t="s">
        <v>20</v>
      </c>
    </row>
    <row r="960" spans="1:13" x14ac:dyDescent="0.45">
      <c r="A960" s="1">
        <v>21940</v>
      </c>
      <c r="B960" s="1" t="s">
        <v>13</v>
      </c>
      <c r="C960" s="1" t="s">
        <v>13</v>
      </c>
      <c r="D960" s="2">
        <v>90000</v>
      </c>
      <c r="E960" s="1">
        <v>5</v>
      </c>
      <c r="F960" s="1" t="s">
        <v>37</v>
      </c>
      <c r="G960" s="1" t="s">
        <v>23</v>
      </c>
      <c r="H960" s="1" t="s">
        <v>17</v>
      </c>
      <c r="I960" s="1">
        <v>0</v>
      </c>
      <c r="J960" s="1" t="s">
        <v>18</v>
      </c>
      <c r="K960" s="1" t="s">
        <v>44</v>
      </c>
      <c r="L960" s="1">
        <v>47</v>
      </c>
      <c r="M960" s="1" t="s">
        <v>17</v>
      </c>
    </row>
    <row r="961" spans="1:13" x14ac:dyDescent="0.45">
      <c r="A961" s="1">
        <v>20196</v>
      </c>
      <c r="B961" s="1" t="s">
        <v>13</v>
      </c>
      <c r="C961" s="1" t="s">
        <v>13</v>
      </c>
      <c r="D961" s="2">
        <v>60000</v>
      </c>
      <c r="E961" s="1">
        <v>1</v>
      </c>
      <c r="F961" s="1" t="s">
        <v>21</v>
      </c>
      <c r="G961" s="1" t="s">
        <v>16</v>
      </c>
      <c r="H961" s="1" t="s">
        <v>17</v>
      </c>
      <c r="I961" s="1">
        <v>1</v>
      </c>
      <c r="J961" s="1" t="s">
        <v>24</v>
      </c>
      <c r="K961" s="1" t="s">
        <v>44</v>
      </c>
      <c r="L961" s="1">
        <v>45</v>
      </c>
      <c r="M961" s="1" t="s">
        <v>17</v>
      </c>
    </row>
    <row r="962" spans="1:13" x14ac:dyDescent="0.45">
      <c r="A962" s="1">
        <v>23491</v>
      </c>
      <c r="B962" s="1" t="s">
        <v>25</v>
      </c>
      <c r="C962" s="1" t="s">
        <v>13</v>
      </c>
      <c r="D962" s="2">
        <v>100000</v>
      </c>
      <c r="E962" s="1">
        <v>0</v>
      </c>
      <c r="F962" s="1" t="s">
        <v>21</v>
      </c>
      <c r="G962" s="1" t="s">
        <v>23</v>
      </c>
      <c r="H962" s="1" t="s">
        <v>20</v>
      </c>
      <c r="I962" s="1">
        <v>4</v>
      </c>
      <c r="J962" s="1" t="s">
        <v>29</v>
      </c>
      <c r="K962" s="1" t="s">
        <v>44</v>
      </c>
      <c r="L962" s="1">
        <v>45</v>
      </c>
      <c r="M962" s="1" t="s">
        <v>20</v>
      </c>
    </row>
    <row r="963" spans="1:13" x14ac:dyDescent="0.45">
      <c r="A963" s="1">
        <v>16651</v>
      </c>
      <c r="B963" s="1" t="s">
        <v>13</v>
      </c>
      <c r="C963" s="1" t="s">
        <v>14</v>
      </c>
      <c r="D963" s="2">
        <v>120000</v>
      </c>
      <c r="E963" s="1">
        <v>2</v>
      </c>
      <c r="F963" s="1" t="s">
        <v>15</v>
      </c>
      <c r="G963" s="1" t="s">
        <v>31</v>
      </c>
      <c r="H963" s="1" t="s">
        <v>17</v>
      </c>
      <c r="I963" s="1">
        <v>3</v>
      </c>
      <c r="J963" s="1" t="s">
        <v>26</v>
      </c>
      <c r="K963" s="1" t="s">
        <v>44</v>
      </c>
      <c r="L963" s="1">
        <v>62</v>
      </c>
      <c r="M963" s="1" t="s">
        <v>20</v>
      </c>
    </row>
    <row r="964" spans="1:13" x14ac:dyDescent="0.45">
      <c r="A964" s="1">
        <v>16813</v>
      </c>
      <c r="B964" s="1" t="s">
        <v>13</v>
      </c>
      <c r="C964" s="1" t="s">
        <v>13</v>
      </c>
      <c r="D964" s="2">
        <v>60000</v>
      </c>
      <c r="E964" s="1">
        <v>2</v>
      </c>
      <c r="F964" s="1" t="s">
        <v>21</v>
      </c>
      <c r="G964" s="1" t="s">
        <v>23</v>
      </c>
      <c r="H964" s="1" t="s">
        <v>17</v>
      </c>
      <c r="I964" s="1">
        <v>2</v>
      </c>
      <c r="J964" s="1" t="s">
        <v>34</v>
      </c>
      <c r="K964" s="1" t="s">
        <v>44</v>
      </c>
      <c r="L964" s="1">
        <v>55</v>
      </c>
      <c r="M964" s="1" t="s">
        <v>20</v>
      </c>
    </row>
    <row r="965" spans="1:13" x14ac:dyDescent="0.45">
      <c r="A965" s="1">
        <v>16007</v>
      </c>
      <c r="B965" s="1" t="s">
        <v>13</v>
      </c>
      <c r="C965" s="1" t="s">
        <v>14</v>
      </c>
      <c r="D965" s="2">
        <v>90000</v>
      </c>
      <c r="E965" s="1">
        <v>5</v>
      </c>
      <c r="F965" s="1" t="s">
        <v>15</v>
      </c>
      <c r="G965" s="1" t="s">
        <v>31</v>
      </c>
      <c r="H965" s="1" t="s">
        <v>17</v>
      </c>
      <c r="I965" s="1">
        <v>2</v>
      </c>
      <c r="J965" s="1" t="s">
        <v>29</v>
      </c>
      <c r="K965" s="1" t="s">
        <v>44</v>
      </c>
      <c r="L965" s="1">
        <v>66</v>
      </c>
      <c r="M965" s="1" t="s">
        <v>17</v>
      </c>
    </row>
    <row r="966" spans="1:13" x14ac:dyDescent="0.45">
      <c r="A966" s="1">
        <v>27434</v>
      </c>
      <c r="B966" s="1" t="s">
        <v>25</v>
      </c>
      <c r="C966" s="1" t="s">
        <v>13</v>
      </c>
      <c r="D966" s="2">
        <v>70000</v>
      </c>
      <c r="E966" s="1">
        <v>4</v>
      </c>
      <c r="F966" s="1" t="s">
        <v>21</v>
      </c>
      <c r="G966" s="1" t="s">
        <v>23</v>
      </c>
      <c r="H966" s="1" t="s">
        <v>17</v>
      </c>
      <c r="I966" s="1">
        <v>1</v>
      </c>
      <c r="J966" s="1" t="s">
        <v>34</v>
      </c>
      <c r="K966" s="1" t="s">
        <v>44</v>
      </c>
      <c r="L966" s="1">
        <v>56</v>
      </c>
      <c r="M966" s="1" t="s">
        <v>20</v>
      </c>
    </row>
    <row r="967" spans="1:13" x14ac:dyDescent="0.45">
      <c r="A967" s="1">
        <v>27756</v>
      </c>
      <c r="B967" s="1" t="s">
        <v>25</v>
      </c>
      <c r="C967" s="1" t="s">
        <v>14</v>
      </c>
      <c r="D967" s="2">
        <v>50000</v>
      </c>
      <c r="E967" s="1">
        <v>3</v>
      </c>
      <c r="F967" s="1" t="s">
        <v>15</v>
      </c>
      <c r="G967" s="1" t="s">
        <v>16</v>
      </c>
      <c r="H967" s="1" t="s">
        <v>20</v>
      </c>
      <c r="I967" s="1">
        <v>1</v>
      </c>
      <c r="J967" s="1" t="s">
        <v>18</v>
      </c>
      <c r="K967" s="1" t="s">
        <v>44</v>
      </c>
      <c r="L967" s="1">
        <v>40</v>
      </c>
      <c r="M967" s="1" t="s">
        <v>20</v>
      </c>
    </row>
    <row r="968" spans="1:13" x14ac:dyDescent="0.45">
      <c r="A968" s="1">
        <v>23818</v>
      </c>
      <c r="B968" s="1" t="s">
        <v>13</v>
      </c>
      <c r="C968" s="1" t="s">
        <v>14</v>
      </c>
      <c r="D968" s="2">
        <v>50000</v>
      </c>
      <c r="E968" s="1">
        <v>0</v>
      </c>
      <c r="F968" s="1" t="s">
        <v>37</v>
      </c>
      <c r="G968" s="1" t="s">
        <v>16</v>
      </c>
      <c r="H968" s="1" t="s">
        <v>17</v>
      </c>
      <c r="I968" s="1">
        <v>0</v>
      </c>
      <c r="J968" s="1" t="s">
        <v>29</v>
      </c>
      <c r="K968" s="1" t="s">
        <v>44</v>
      </c>
      <c r="L968" s="1">
        <v>33</v>
      </c>
      <c r="M968" s="1" t="s">
        <v>17</v>
      </c>
    </row>
    <row r="969" spans="1:13" x14ac:dyDescent="0.45">
      <c r="A969" s="1">
        <v>19012</v>
      </c>
      <c r="B969" s="1" t="s">
        <v>13</v>
      </c>
      <c r="C969" s="1" t="s">
        <v>13</v>
      </c>
      <c r="D969" s="2">
        <v>80000</v>
      </c>
      <c r="E969" s="1">
        <v>3</v>
      </c>
      <c r="F969" s="1" t="s">
        <v>15</v>
      </c>
      <c r="G969" s="1" t="s">
        <v>31</v>
      </c>
      <c r="H969" s="1" t="s">
        <v>17</v>
      </c>
      <c r="I969" s="1">
        <v>1</v>
      </c>
      <c r="J969" s="1" t="s">
        <v>29</v>
      </c>
      <c r="K969" s="1" t="s">
        <v>44</v>
      </c>
      <c r="L969" s="1">
        <v>56</v>
      </c>
      <c r="M969" s="1" t="s">
        <v>20</v>
      </c>
    </row>
    <row r="970" spans="1:13" x14ac:dyDescent="0.45">
      <c r="A970" s="1">
        <v>18329</v>
      </c>
      <c r="B970" s="1" t="s">
        <v>25</v>
      </c>
      <c r="C970" s="1" t="s">
        <v>13</v>
      </c>
      <c r="D970" s="2">
        <v>30000</v>
      </c>
      <c r="E970" s="1">
        <v>0</v>
      </c>
      <c r="F970" s="1" t="s">
        <v>32</v>
      </c>
      <c r="G970" s="3" t="s">
        <v>50</v>
      </c>
      <c r="H970" s="1" t="s">
        <v>20</v>
      </c>
      <c r="I970" s="1">
        <v>2</v>
      </c>
      <c r="J970" s="1" t="s">
        <v>26</v>
      </c>
      <c r="K970" s="1" t="s">
        <v>44</v>
      </c>
      <c r="L970" s="1">
        <v>27</v>
      </c>
      <c r="M970" s="1" t="s">
        <v>20</v>
      </c>
    </row>
    <row r="971" spans="1:13" x14ac:dyDescent="0.45">
      <c r="A971" s="1">
        <v>29037</v>
      </c>
      <c r="B971" s="1" t="s">
        <v>13</v>
      </c>
      <c r="C971" s="1" t="s">
        <v>13</v>
      </c>
      <c r="D971" s="2">
        <v>60000</v>
      </c>
      <c r="E971" s="1">
        <v>0</v>
      </c>
      <c r="F971" s="1" t="s">
        <v>37</v>
      </c>
      <c r="G971" s="1" t="s">
        <v>23</v>
      </c>
      <c r="H971" s="1" t="s">
        <v>20</v>
      </c>
      <c r="I971" s="1">
        <v>0</v>
      </c>
      <c r="J971" s="1" t="s">
        <v>18</v>
      </c>
      <c r="K971" s="1" t="s">
        <v>44</v>
      </c>
      <c r="L971" s="1">
        <v>39</v>
      </c>
      <c r="M971" s="1" t="s">
        <v>20</v>
      </c>
    </row>
    <row r="972" spans="1:13" x14ac:dyDescent="0.45">
      <c r="A972" s="1">
        <v>26576</v>
      </c>
      <c r="B972" s="1" t="s">
        <v>13</v>
      </c>
      <c r="C972" s="1" t="s">
        <v>14</v>
      </c>
      <c r="D972" s="2">
        <v>60000</v>
      </c>
      <c r="E972" s="1">
        <v>0</v>
      </c>
      <c r="F972" s="1" t="s">
        <v>21</v>
      </c>
      <c r="G972" s="1" t="s">
        <v>16</v>
      </c>
      <c r="H972" s="1" t="s">
        <v>17</v>
      </c>
      <c r="I972" s="1">
        <v>2</v>
      </c>
      <c r="J972" s="1" t="s">
        <v>26</v>
      </c>
      <c r="K972" s="1" t="s">
        <v>44</v>
      </c>
      <c r="L972" s="1">
        <v>31</v>
      </c>
      <c r="M972" s="1" t="s">
        <v>20</v>
      </c>
    </row>
    <row r="973" spans="1:13" x14ac:dyDescent="0.45">
      <c r="A973" s="1">
        <v>12192</v>
      </c>
      <c r="B973" s="1" t="s">
        <v>25</v>
      </c>
      <c r="C973" s="1" t="s">
        <v>14</v>
      </c>
      <c r="D973" s="2">
        <v>60000</v>
      </c>
      <c r="E973" s="1">
        <v>2</v>
      </c>
      <c r="F973" s="1" t="s">
        <v>32</v>
      </c>
      <c r="G973" s="1" t="s">
        <v>16</v>
      </c>
      <c r="H973" s="1" t="s">
        <v>20</v>
      </c>
      <c r="I973" s="1">
        <v>2</v>
      </c>
      <c r="J973" s="1" t="s">
        <v>29</v>
      </c>
      <c r="K973" s="1" t="s">
        <v>44</v>
      </c>
      <c r="L973" s="1">
        <v>51</v>
      </c>
      <c r="M973" s="1" t="s">
        <v>20</v>
      </c>
    </row>
    <row r="974" spans="1:13" x14ac:dyDescent="0.45">
      <c r="A974" s="1">
        <v>14887</v>
      </c>
      <c r="B974" s="1" t="s">
        <v>13</v>
      </c>
      <c r="C974" s="1" t="s">
        <v>14</v>
      </c>
      <c r="D974" s="2">
        <v>30000</v>
      </c>
      <c r="E974" s="1">
        <v>1</v>
      </c>
      <c r="F974" s="1" t="s">
        <v>30</v>
      </c>
      <c r="G974" s="1" t="s">
        <v>22</v>
      </c>
      <c r="H974" s="1" t="s">
        <v>17</v>
      </c>
      <c r="I974" s="1">
        <v>1</v>
      </c>
      <c r="J974" s="1" t="s">
        <v>26</v>
      </c>
      <c r="K974" s="1" t="s">
        <v>44</v>
      </c>
      <c r="L974" s="1">
        <v>52</v>
      </c>
      <c r="M974" s="1" t="s">
        <v>20</v>
      </c>
    </row>
    <row r="975" spans="1:13" x14ac:dyDescent="0.45">
      <c r="A975" s="1">
        <v>11734</v>
      </c>
      <c r="B975" s="1" t="s">
        <v>13</v>
      </c>
      <c r="C975" s="1" t="s">
        <v>13</v>
      </c>
      <c r="D975" s="2">
        <v>60000</v>
      </c>
      <c r="E975" s="1">
        <v>1</v>
      </c>
      <c r="F975" s="1" t="s">
        <v>21</v>
      </c>
      <c r="G975" s="1" t="s">
        <v>16</v>
      </c>
      <c r="H975" s="1" t="s">
        <v>20</v>
      </c>
      <c r="I975" s="1">
        <v>1</v>
      </c>
      <c r="J975" s="1" t="s">
        <v>18</v>
      </c>
      <c r="K975" s="1" t="s">
        <v>44</v>
      </c>
      <c r="L975" s="1">
        <v>47</v>
      </c>
      <c r="M975" s="1" t="s">
        <v>20</v>
      </c>
    </row>
    <row r="976" spans="1:13" x14ac:dyDescent="0.45">
      <c r="A976" s="1">
        <v>17462</v>
      </c>
      <c r="B976" s="1" t="s">
        <v>13</v>
      </c>
      <c r="C976" s="1" t="s">
        <v>13</v>
      </c>
      <c r="D976" s="2">
        <v>70000</v>
      </c>
      <c r="E976" s="1">
        <v>3</v>
      </c>
      <c r="F976" s="1" t="s">
        <v>37</v>
      </c>
      <c r="G976" s="1" t="s">
        <v>31</v>
      </c>
      <c r="H976" s="1" t="s">
        <v>17</v>
      </c>
      <c r="I976" s="1">
        <v>2</v>
      </c>
      <c r="J976" s="1" t="s">
        <v>26</v>
      </c>
      <c r="K976" s="1" t="s">
        <v>44</v>
      </c>
      <c r="L976" s="1">
        <v>53</v>
      </c>
      <c r="M976" s="1" t="s">
        <v>17</v>
      </c>
    </row>
    <row r="977" spans="1:13" x14ac:dyDescent="0.45">
      <c r="A977" s="1">
        <v>20659</v>
      </c>
      <c r="B977" s="1" t="s">
        <v>13</v>
      </c>
      <c r="C977" s="1" t="s">
        <v>13</v>
      </c>
      <c r="D977" s="2">
        <v>70000</v>
      </c>
      <c r="E977" s="1">
        <v>3</v>
      </c>
      <c r="F977" s="1" t="s">
        <v>37</v>
      </c>
      <c r="G977" s="1" t="s">
        <v>23</v>
      </c>
      <c r="H977" s="1" t="s">
        <v>17</v>
      </c>
      <c r="I977" s="1">
        <v>0</v>
      </c>
      <c r="J977" s="1" t="s">
        <v>18</v>
      </c>
      <c r="K977" s="1" t="s">
        <v>44</v>
      </c>
      <c r="L977" s="1">
        <v>35</v>
      </c>
      <c r="M977" s="1" t="s">
        <v>17</v>
      </c>
    </row>
    <row r="978" spans="1:13" x14ac:dyDescent="0.45">
      <c r="A978" s="1">
        <v>28004</v>
      </c>
      <c r="B978" s="1" t="s">
        <v>13</v>
      </c>
      <c r="C978" s="1" t="s">
        <v>14</v>
      </c>
      <c r="D978" s="2">
        <v>60000</v>
      </c>
      <c r="E978" s="1">
        <v>3</v>
      </c>
      <c r="F978" t="s">
        <v>36</v>
      </c>
      <c r="G978" s="1" t="s">
        <v>31</v>
      </c>
      <c r="H978" s="1" t="s">
        <v>17</v>
      </c>
      <c r="I978" s="1">
        <v>2</v>
      </c>
      <c r="J978" s="1" t="s">
        <v>34</v>
      </c>
      <c r="K978" s="1" t="s">
        <v>44</v>
      </c>
      <c r="L978" s="1">
        <v>66</v>
      </c>
      <c r="M978" s="1" t="s">
        <v>20</v>
      </c>
    </row>
    <row r="979" spans="1:13" x14ac:dyDescent="0.45">
      <c r="A979" s="1">
        <v>19741</v>
      </c>
      <c r="B979" s="1" t="s">
        <v>25</v>
      </c>
      <c r="C979" s="1" t="s">
        <v>14</v>
      </c>
      <c r="D979" s="2">
        <v>80000</v>
      </c>
      <c r="E979" s="1">
        <v>4</v>
      </c>
      <c r="F979" s="1" t="s">
        <v>37</v>
      </c>
      <c r="G979" s="1" t="s">
        <v>31</v>
      </c>
      <c r="H979" s="1" t="s">
        <v>17</v>
      </c>
      <c r="I979" s="1">
        <v>2</v>
      </c>
      <c r="J979" s="1" t="s">
        <v>26</v>
      </c>
      <c r="K979" s="1" t="s">
        <v>44</v>
      </c>
      <c r="L979" s="1">
        <v>65</v>
      </c>
      <c r="M979" s="1" t="s">
        <v>20</v>
      </c>
    </row>
    <row r="980" spans="1:13" x14ac:dyDescent="0.45">
      <c r="A980" s="1">
        <v>17450</v>
      </c>
      <c r="B980" s="1" t="s">
        <v>13</v>
      </c>
      <c r="C980" s="1" t="s">
        <v>13</v>
      </c>
      <c r="D980" s="2">
        <v>80000</v>
      </c>
      <c r="E980" s="1">
        <v>5</v>
      </c>
      <c r="F980" s="1" t="s">
        <v>21</v>
      </c>
      <c r="G980" s="1" t="s">
        <v>23</v>
      </c>
      <c r="H980" s="1" t="s">
        <v>17</v>
      </c>
      <c r="I980" s="1">
        <v>3</v>
      </c>
      <c r="J980" s="1" t="s">
        <v>26</v>
      </c>
      <c r="K980" s="1" t="s">
        <v>44</v>
      </c>
      <c r="L980" s="1">
        <v>45</v>
      </c>
      <c r="M980" s="1" t="s">
        <v>20</v>
      </c>
    </row>
    <row r="981" spans="1:13" x14ac:dyDescent="0.45">
      <c r="A981" s="1">
        <v>17337</v>
      </c>
      <c r="B981" s="1" t="s">
        <v>25</v>
      </c>
      <c r="C981" s="1" t="s">
        <v>13</v>
      </c>
      <c r="D981" s="2">
        <v>40000</v>
      </c>
      <c r="E981" s="1">
        <v>0</v>
      </c>
      <c r="F981" s="1" t="s">
        <v>30</v>
      </c>
      <c r="G981" s="1" t="s">
        <v>16</v>
      </c>
      <c r="H981" s="1" t="s">
        <v>17</v>
      </c>
      <c r="I981" s="1">
        <v>1</v>
      </c>
      <c r="J981" s="1" t="s">
        <v>26</v>
      </c>
      <c r="K981" s="1" t="s">
        <v>44</v>
      </c>
      <c r="L981" s="1">
        <v>31</v>
      </c>
      <c r="M981" s="1" t="s">
        <v>20</v>
      </c>
    </row>
    <row r="982" spans="1:13" x14ac:dyDescent="0.45">
      <c r="A982" s="1">
        <v>18594</v>
      </c>
      <c r="B982" s="1" t="s">
        <v>25</v>
      </c>
      <c r="C982" s="1" t="s">
        <v>14</v>
      </c>
      <c r="D982" s="2">
        <v>80000</v>
      </c>
      <c r="E982" s="1">
        <v>3</v>
      </c>
      <c r="F982" s="1" t="s">
        <v>15</v>
      </c>
      <c r="G982" s="1" t="s">
        <v>16</v>
      </c>
      <c r="H982" s="1" t="s">
        <v>17</v>
      </c>
      <c r="I982" s="1">
        <v>3</v>
      </c>
      <c r="J982" s="1" t="s">
        <v>34</v>
      </c>
      <c r="K982" s="1" t="s">
        <v>44</v>
      </c>
      <c r="L982" s="1">
        <v>40</v>
      </c>
      <c r="M982" s="1" t="s">
        <v>17</v>
      </c>
    </row>
    <row r="983" spans="1:13" x14ac:dyDescent="0.45">
      <c r="A983" s="1">
        <v>15982</v>
      </c>
      <c r="B983" s="1" t="s">
        <v>13</v>
      </c>
      <c r="C983" s="1" t="s">
        <v>13</v>
      </c>
      <c r="D983" s="2">
        <v>110000</v>
      </c>
      <c r="E983" s="1">
        <v>5</v>
      </c>
      <c r="F983" s="1" t="s">
        <v>21</v>
      </c>
      <c r="G983" s="1" t="s">
        <v>23</v>
      </c>
      <c r="H983" s="1" t="s">
        <v>17</v>
      </c>
      <c r="I983" s="1">
        <v>4</v>
      </c>
      <c r="J983" s="1" t="s">
        <v>24</v>
      </c>
      <c r="K983" s="1" t="s">
        <v>44</v>
      </c>
      <c r="L983" s="1">
        <v>46</v>
      </c>
      <c r="M983" s="1" t="s">
        <v>20</v>
      </c>
    </row>
    <row r="984" spans="1:13" x14ac:dyDescent="0.45">
      <c r="A984" s="1">
        <v>28625</v>
      </c>
      <c r="B984" s="1" t="s">
        <v>25</v>
      </c>
      <c r="C984" s="1" t="s">
        <v>13</v>
      </c>
      <c r="D984" s="2">
        <v>40000</v>
      </c>
      <c r="E984" s="1">
        <v>2</v>
      </c>
      <c r="F984" s="1" t="s">
        <v>21</v>
      </c>
      <c r="G984" s="3" t="s">
        <v>50</v>
      </c>
      <c r="H984" s="1" t="s">
        <v>20</v>
      </c>
      <c r="I984" s="1">
        <v>1</v>
      </c>
      <c r="J984" s="1" t="s">
        <v>29</v>
      </c>
      <c r="K984" s="1" t="s">
        <v>44</v>
      </c>
      <c r="L984" s="1">
        <v>47</v>
      </c>
      <c r="M984" s="1" t="s">
        <v>17</v>
      </c>
    </row>
    <row r="985" spans="1:13" x14ac:dyDescent="0.45">
      <c r="A985" s="1">
        <v>11269</v>
      </c>
      <c r="B985" s="1" t="s">
        <v>13</v>
      </c>
      <c r="C985" s="1" t="s">
        <v>13</v>
      </c>
      <c r="D985" s="2">
        <v>130000</v>
      </c>
      <c r="E985" s="1">
        <v>2</v>
      </c>
      <c r="F985" s="1" t="s">
        <v>37</v>
      </c>
      <c r="G985" s="1" t="s">
        <v>31</v>
      </c>
      <c r="H985" s="1" t="s">
        <v>17</v>
      </c>
      <c r="I985" s="1">
        <v>2</v>
      </c>
      <c r="J985" s="1" t="s">
        <v>18</v>
      </c>
      <c r="K985" s="1" t="s">
        <v>44</v>
      </c>
      <c r="L985" s="1">
        <v>41</v>
      </c>
      <c r="M985" s="1" t="s">
        <v>20</v>
      </c>
    </row>
    <row r="986" spans="1:13" x14ac:dyDescent="0.45">
      <c r="A986" s="1">
        <v>25148</v>
      </c>
      <c r="B986" s="1" t="s">
        <v>13</v>
      </c>
      <c r="C986" s="1" t="s">
        <v>13</v>
      </c>
      <c r="D986" s="2">
        <v>60000</v>
      </c>
      <c r="E986" s="1">
        <v>2</v>
      </c>
      <c r="F986" s="1" t="s">
        <v>30</v>
      </c>
      <c r="G986" s="1" t="s">
        <v>23</v>
      </c>
      <c r="H986" s="1" t="s">
        <v>20</v>
      </c>
      <c r="I986" s="1">
        <v>2</v>
      </c>
      <c r="J986" s="1" t="s">
        <v>29</v>
      </c>
      <c r="K986" s="1" t="s">
        <v>44</v>
      </c>
      <c r="L986" s="1">
        <v>48</v>
      </c>
      <c r="M986" s="1" t="s">
        <v>17</v>
      </c>
    </row>
    <row r="987" spans="1:13" x14ac:dyDescent="0.45">
      <c r="A987" s="1">
        <v>13920</v>
      </c>
      <c r="B987" s="1" t="s">
        <v>25</v>
      </c>
      <c r="C987" s="1" t="s">
        <v>14</v>
      </c>
      <c r="D987" s="2">
        <v>50000</v>
      </c>
      <c r="E987" s="1">
        <v>4</v>
      </c>
      <c r="F987" s="1" t="s">
        <v>15</v>
      </c>
      <c r="G987" s="1" t="s">
        <v>16</v>
      </c>
      <c r="H987" s="1" t="s">
        <v>17</v>
      </c>
      <c r="I987" s="1">
        <v>2</v>
      </c>
      <c r="J987" s="1" t="s">
        <v>18</v>
      </c>
      <c r="K987" s="1" t="s">
        <v>44</v>
      </c>
      <c r="L987" s="1">
        <v>42</v>
      </c>
      <c r="M987" s="1" t="s">
        <v>20</v>
      </c>
    </row>
    <row r="988" spans="1:13" x14ac:dyDescent="0.45">
      <c r="A988" s="1">
        <v>23704</v>
      </c>
      <c r="B988" s="1" t="s">
        <v>25</v>
      </c>
      <c r="C988" s="1" t="s">
        <v>13</v>
      </c>
      <c r="D988" s="2">
        <v>40000</v>
      </c>
      <c r="E988" s="1">
        <v>5</v>
      </c>
      <c r="F988" s="1" t="s">
        <v>30</v>
      </c>
      <c r="G988" s="1" t="s">
        <v>23</v>
      </c>
      <c r="H988" s="1" t="s">
        <v>17</v>
      </c>
      <c r="I988" s="1">
        <v>4</v>
      </c>
      <c r="J988" s="1" t="s">
        <v>34</v>
      </c>
      <c r="K988" s="1" t="s">
        <v>44</v>
      </c>
      <c r="L988" s="1">
        <v>60</v>
      </c>
      <c r="M988" s="1" t="s">
        <v>17</v>
      </c>
    </row>
    <row r="989" spans="1:13" x14ac:dyDescent="0.45">
      <c r="A989" s="1">
        <v>28972</v>
      </c>
      <c r="B989" s="1" t="s">
        <v>25</v>
      </c>
      <c r="C989" s="1" t="s">
        <v>14</v>
      </c>
      <c r="D989" s="2">
        <v>60000</v>
      </c>
      <c r="E989" s="1">
        <v>3</v>
      </c>
      <c r="F989" s="1" t="s">
        <v>37</v>
      </c>
      <c r="G989" s="1" t="s">
        <v>31</v>
      </c>
      <c r="H989" s="1" t="s">
        <v>17</v>
      </c>
      <c r="I989" s="1">
        <v>2</v>
      </c>
      <c r="J989" s="1" t="s">
        <v>34</v>
      </c>
      <c r="K989" s="1" t="s">
        <v>44</v>
      </c>
      <c r="L989" s="1">
        <v>66</v>
      </c>
      <c r="M989" s="1" t="s">
        <v>20</v>
      </c>
    </row>
    <row r="990" spans="1:13" x14ac:dyDescent="0.45">
      <c r="A990" s="1">
        <v>22730</v>
      </c>
      <c r="B990" s="1" t="s">
        <v>13</v>
      </c>
      <c r="C990" s="1" t="s">
        <v>13</v>
      </c>
      <c r="D990" s="2">
        <v>70000</v>
      </c>
      <c r="E990" s="1">
        <v>5</v>
      </c>
      <c r="F990" s="1" t="s">
        <v>15</v>
      </c>
      <c r="G990" s="1" t="s">
        <v>31</v>
      </c>
      <c r="H990" s="1" t="s">
        <v>17</v>
      </c>
      <c r="I990" s="1">
        <v>2</v>
      </c>
      <c r="J990" s="1" t="s">
        <v>34</v>
      </c>
      <c r="K990" s="1" t="s">
        <v>44</v>
      </c>
      <c r="L990" s="1">
        <v>63</v>
      </c>
      <c r="M990" s="1" t="s">
        <v>20</v>
      </c>
    </row>
    <row r="991" spans="1:13" x14ac:dyDescent="0.45">
      <c r="A991" s="1">
        <v>29134</v>
      </c>
      <c r="B991" s="1" t="s">
        <v>13</v>
      </c>
      <c r="C991" s="1" t="s">
        <v>13</v>
      </c>
      <c r="D991" s="2">
        <v>60000</v>
      </c>
      <c r="E991" s="1">
        <v>4</v>
      </c>
      <c r="F991" s="1" t="s">
        <v>15</v>
      </c>
      <c r="G991" s="1" t="s">
        <v>16</v>
      </c>
      <c r="H991" s="1" t="s">
        <v>20</v>
      </c>
      <c r="I991" s="1">
        <v>3</v>
      </c>
      <c r="J991" s="1" t="s">
        <v>34</v>
      </c>
      <c r="K991" s="1" t="s">
        <v>44</v>
      </c>
      <c r="L991" s="1">
        <v>42</v>
      </c>
      <c r="M991" s="1" t="s">
        <v>20</v>
      </c>
    </row>
    <row r="992" spans="1:13" x14ac:dyDescent="0.45">
      <c r="A992" s="1">
        <v>14332</v>
      </c>
      <c r="B992" s="1" t="s">
        <v>25</v>
      </c>
      <c r="C992" s="1" t="s">
        <v>14</v>
      </c>
      <c r="D992" s="2">
        <v>30000</v>
      </c>
      <c r="E992" s="1">
        <v>0</v>
      </c>
      <c r="F992" s="1" t="s">
        <v>30</v>
      </c>
      <c r="G992" s="1" t="s">
        <v>16</v>
      </c>
      <c r="H992" s="1" t="s">
        <v>20</v>
      </c>
      <c r="I992" s="1">
        <v>2</v>
      </c>
      <c r="J992" s="1" t="s">
        <v>26</v>
      </c>
      <c r="K992" s="1" t="s">
        <v>44</v>
      </c>
      <c r="L992" s="1">
        <v>26</v>
      </c>
      <c r="M992" s="1" t="s">
        <v>20</v>
      </c>
    </row>
    <row r="993" spans="1:13" x14ac:dyDescent="0.45">
      <c r="A993" s="1">
        <v>19117</v>
      </c>
      <c r="B993" s="1" t="s">
        <v>25</v>
      </c>
      <c r="C993" s="1" t="s">
        <v>14</v>
      </c>
      <c r="D993" s="2">
        <v>60000</v>
      </c>
      <c r="E993" s="1">
        <v>1</v>
      </c>
      <c r="F993" s="1" t="s">
        <v>37</v>
      </c>
      <c r="G993" s="1" t="s">
        <v>23</v>
      </c>
      <c r="H993" s="1" t="s">
        <v>17</v>
      </c>
      <c r="I993" s="1">
        <v>0</v>
      </c>
      <c r="J993" s="1" t="s">
        <v>24</v>
      </c>
      <c r="K993" s="1" t="s">
        <v>44</v>
      </c>
      <c r="L993" s="1">
        <v>36</v>
      </c>
      <c r="M993" s="1" t="s">
        <v>17</v>
      </c>
    </row>
    <row r="994" spans="1:13" x14ac:dyDescent="0.45">
      <c r="A994" s="1">
        <v>22864</v>
      </c>
      <c r="B994" s="1" t="s">
        <v>13</v>
      </c>
      <c r="C994" s="1" t="s">
        <v>13</v>
      </c>
      <c r="D994" s="2">
        <v>90000</v>
      </c>
      <c r="E994" s="1">
        <v>2</v>
      </c>
      <c r="F994" s="1" t="s">
        <v>21</v>
      </c>
      <c r="G994" s="1" t="s">
        <v>23</v>
      </c>
      <c r="H994" s="1" t="s">
        <v>20</v>
      </c>
      <c r="I994" s="1">
        <v>0</v>
      </c>
      <c r="J994" s="1" t="s">
        <v>26</v>
      </c>
      <c r="K994" s="1" t="s">
        <v>44</v>
      </c>
      <c r="L994" s="1">
        <v>49</v>
      </c>
      <c r="M994" s="1" t="s">
        <v>17</v>
      </c>
    </row>
    <row r="995" spans="1:13" x14ac:dyDescent="0.45">
      <c r="A995" s="1">
        <v>11292</v>
      </c>
      <c r="B995" s="1" t="s">
        <v>25</v>
      </c>
      <c r="C995" s="1" t="s">
        <v>13</v>
      </c>
      <c r="D995" s="2">
        <v>150000</v>
      </c>
      <c r="E995" s="1">
        <v>1</v>
      </c>
      <c r="F995" s="1" t="s">
        <v>21</v>
      </c>
      <c r="G995" s="1" t="s">
        <v>23</v>
      </c>
      <c r="H995" s="1" t="s">
        <v>20</v>
      </c>
      <c r="I995" s="1">
        <v>3</v>
      </c>
      <c r="J995" s="1" t="s">
        <v>18</v>
      </c>
      <c r="K995" s="1" t="s">
        <v>44</v>
      </c>
      <c r="L995" s="1">
        <v>44</v>
      </c>
      <c r="M995" s="1" t="s">
        <v>17</v>
      </c>
    </row>
    <row r="996" spans="1:13" x14ac:dyDescent="0.45">
      <c r="A996" s="1">
        <v>13466</v>
      </c>
      <c r="B996" s="1" t="s">
        <v>13</v>
      </c>
      <c r="C996" s="1" t="s">
        <v>13</v>
      </c>
      <c r="D996" s="2">
        <v>80000</v>
      </c>
      <c r="E996" s="1">
        <v>5</v>
      </c>
      <c r="F996" s="1" t="s">
        <v>21</v>
      </c>
      <c r="G996" s="1" t="s">
        <v>23</v>
      </c>
      <c r="H996" s="1" t="s">
        <v>17</v>
      </c>
      <c r="I996" s="1">
        <v>3</v>
      </c>
      <c r="J996" s="1" t="s">
        <v>29</v>
      </c>
      <c r="K996" s="1" t="s">
        <v>45</v>
      </c>
      <c r="L996" s="1">
        <v>46</v>
      </c>
      <c r="M996" s="1" t="s">
        <v>20</v>
      </c>
    </row>
    <row r="997" spans="1:13" x14ac:dyDescent="0.45">
      <c r="A997" s="1">
        <v>23731</v>
      </c>
      <c r="B997" s="1" t="s">
        <v>13</v>
      </c>
      <c r="C997" s="1" t="s">
        <v>13</v>
      </c>
      <c r="D997" s="2">
        <v>60000</v>
      </c>
      <c r="E997" s="4">
        <v>2</v>
      </c>
      <c r="F997" s="1" t="s">
        <v>30</v>
      </c>
      <c r="G997" s="1" t="s">
        <v>23</v>
      </c>
      <c r="H997" s="1" t="s">
        <v>17</v>
      </c>
      <c r="I997" s="1">
        <v>2</v>
      </c>
      <c r="J997" s="1" t="s">
        <v>24</v>
      </c>
      <c r="K997" s="1" t="s">
        <v>44</v>
      </c>
      <c r="L997" s="1">
        <v>54</v>
      </c>
      <c r="M997" s="1" t="s">
        <v>17</v>
      </c>
    </row>
    <row r="998" spans="1:13" x14ac:dyDescent="0.45">
      <c r="A998" s="1">
        <v>28672</v>
      </c>
      <c r="B998" s="1" t="s">
        <v>25</v>
      </c>
      <c r="C998" s="1" t="s">
        <v>13</v>
      </c>
      <c r="D998" s="2">
        <v>70000</v>
      </c>
      <c r="E998" s="1">
        <v>4</v>
      </c>
      <c r="F998" s="1" t="s">
        <v>37</v>
      </c>
      <c r="G998" s="1" t="s">
        <v>23</v>
      </c>
      <c r="H998" s="1" t="s">
        <v>17</v>
      </c>
      <c r="I998" s="1">
        <v>0</v>
      </c>
      <c r="J998" s="1" t="s">
        <v>24</v>
      </c>
      <c r="K998" s="1" t="s">
        <v>44</v>
      </c>
      <c r="L998" s="1">
        <v>35</v>
      </c>
      <c r="M998" s="1" t="s">
        <v>17</v>
      </c>
    </row>
    <row r="999" spans="1:13" x14ac:dyDescent="0.45">
      <c r="A999" s="1">
        <v>11809</v>
      </c>
      <c r="B999" s="1" t="s">
        <v>13</v>
      </c>
      <c r="C999" s="1" t="s">
        <v>13</v>
      </c>
      <c r="D999" s="2">
        <v>60000</v>
      </c>
      <c r="E999" s="1">
        <v>2</v>
      </c>
      <c r="F999" s="1" t="s">
        <v>15</v>
      </c>
      <c r="G999" s="1" t="s">
        <v>16</v>
      </c>
      <c r="H999" s="1" t="s">
        <v>17</v>
      </c>
      <c r="I999" s="1">
        <v>0</v>
      </c>
      <c r="J999" s="1" t="s">
        <v>18</v>
      </c>
      <c r="K999" s="1" t="s">
        <v>44</v>
      </c>
      <c r="L999" s="1">
        <v>38</v>
      </c>
      <c r="M999" s="1" t="s">
        <v>17</v>
      </c>
    </row>
    <row r="1000" spans="1:13" x14ac:dyDescent="0.45">
      <c r="A1000" s="1">
        <v>19664</v>
      </c>
      <c r="B1000" s="1" t="s">
        <v>25</v>
      </c>
      <c r="C1000" s="1" t="s">
        <v>13</v>
      </c>
      <c r="D1000" s="2">
        <v>100000</v>
      </c>
      <c r="E1000" s="1">
        <v>3</v>
      </c>
      <c r="F1000" s="1" t="s">
        <v>15</v>
      </c>
      <c r="G1000" s="1" t="s">
        <v>31</v>
      </c>
      <c r="H1000" s="1" t="s">
        <v>20</v>
      </c>
      <c r="I1000" s="1">
        <v>3</v>
      </c>
      <c r="J1000" s="1" t="s">
        <v>29</v>
      </c>
      <c r="K1000" s="1" t="s">
        <v>44</v>
      </c>
      <c r="L1000" s="1">
        <v>38</v>
      </c>
      <c r="M1000" s="1" t="s">
        <v>20</v>
      </c>
    </row>
    <row r="1001" spans="1:13" x14ac:dyDescent="0.45">
      <c r="A1001" s="1">
        <v>12121</v>
      </c>
      <c r="B1001" s="1" t="s">
        <v>25</v>
      </c>
      <c r="C1001" s="1" t="s">
        <v>13</v>
      </c>
      <c r="D1001" s="2">
        <v>60000</v>
      </c>
      <c r="E1001" s="1">
        <v>3</v>
      </c>
      <c r="F1001" s="1" t="s">
        <v>30</v>
      </c>
      <c r="G1001" s="1" t="s">
        <v>23</v>
      </c>
      <c r="H1001" s="1" t="s">
        <v>17</v>
      </c>
      <c r="I1001" s="1">
        <v>2</v>
      </c>
      <c r="J1001" s="1" t="s">
        <v>34</v>
      </c>
      <c r="K1001" s="1" t="s">
        <v>44</v>
      </c>
      <c r="L1001" s="1">
        <v>53</v>
      </c>
      <c r="M1001" s="1" t="s">
        <v>17</v>
      </c>
    </row>
    <row r="1002" spans="1:13" x14ac:dyDescent="0.4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4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4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45">
      <c r="A1005" s="1">
        <v>12697</v>
      </c>
      <c r="B1005" s="1" t="s">
        <v>25</v>
      </c>
      <c r="C1005" s="1" t="s">
        <v>14</v>
      </c>
      <c r="D1005" s="2">
        <v>90000</v>
      </c>
      <c r="E1005" s="1">
        <v>0</v>
      </c>
      <c r="F1005" s="1" t="s">
        <v>15</v>
      </c>
      <c r="G1005" s="1" t="s">
        <v>23</v>
      </c>
      <c r="H1005" s="1" t="s">
        <v>20</v>
      </c>
      <c r="I1005" s="1">
        <v>4</v>
      </c>
      <c r="J1005" s="1" t="s">
        <v>34</v>
      </c>
      <c r="K1005" s="1" t="s">
        <v>27</v>
      </c>
      <c r="L1005" s="1">
        <v>36</v>
      </c>
      <c r="M1005" s="1" t="s">
        <v>20</v>
      </c>
    </row>
    <row r="1006" spans="1:13" x14ac:dyDescent="0.4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45">
      <c r="A1007" s="1">
        <v>25323</v>
      </c>
      <c r="B1007" s="1" t="s">
        <v>13</v>
      </c>
      <c r="C1007" s="1" t="s">
        <v>13</v>
      </c>
      <c r="D1007" s="2">
        <v>40000</v>
      </c>
      <c r="E1007" s="1">
        <v>2</v>
      </c>
      <c r="F1007" s="1" t="s">
        <v>21</v>
      </c>
      <c r="G1007" s="3" t="s">
        <v>50</v>
      </c>
      <c r="H1007" s="1" t="s">
        <v>17</v>
      </c>
      <c r="I1007" s="1">
        <v>1</v>
      </c>
      <c r="J1007" s="1" t="s">
        <v>29</v>
      </c>
      <c r="K1007" s="1" t="s">
        <v>19</v>
      </c>
      <c r="L1007" s="1">
        <v>35</v>
      </c>
      <c r="M1007" s="1" t="s">
        <v>17</v>
      </c>
    </row>
    <row r="1008" spans="1:13" x14ac:dyDescent="0.4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4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4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4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4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45">
      <c r="A1013" s="1">
        <v>25940</v>
      </c>
      <c r="B1013" s="1" t="s">
        <v>25</v>
      </c>
      <c r="C1013" s="1" t="s">
        <v>13</v>
      </c>
      <c r="D1013" s="2">
        <v>20000</v>
      </c>
      <c r="E1013" s="1">
        <v>2</v>
      </c>
      <c r="F1013" s="1" t="s">
        <v>32</v>
      </c>
      <c r="G1013" s="1" t="s">
        <v>22</v>
      </c>
      <c r="H1013" s="1" t="s">
        <v>17</v>
      </c>
      <c r="I1013" s="1">
        <v>2</v>
      </c>
      <c r="J1013" s="1" t="s">
        <v>26</v>
      </c>
      <c r="K1013" s="1" t="s">
        <v>42</v>
      </c>
      <c r="L1013" s="1">
        <v>55</v>
      </c>
      <c r="M1013" s="1" t="s">
        <v>17</v>
      </c>
    </row>
    <row r="1014" spans="1:13" x14ac:dyDescent="0.45">
      <c r="A1014" s="1">
        <v>25598</v>
      </c>
      <c r="B1014" s="1" t="s">
        <v>13</v>
      </c>
      <c r="C1014" s="1" t="s">
        <v>14</v>
      </c>
      <c r="D1014" s="2">
        <v>40000</v>
      </c>
      <c r="E1014" s="1">
        <v>0</v>
      </c>
      <c r="F1014" s="1" t="s">
        <v>37</v>
      </c>
      <c r="G1014" s="1" t="s">
        <v>22</v>
      </c>
      <c r="H1014" s="1" t="s">
        <v>17</v>
      </c>
      <c r="I1014" s="1">
        <v>0</v>
      </c>
      <c r="J1014" s="1" t="s">
        <v>18</v>
      </c>
      <c r="K1014" s="1" t="s">
        <v>47</v>
      </c>
      <c r="L1014" s="1">
        <v>36</v>
      </c>
      <c r="M1014" s="1" t="s">
        <v>17</v>
      </c>
    </row>
    <row r="1015" spans="1:13" x14ac:dyDescent="0.45">
      <c r="A1015" s="1">
        <v>21564</v>
      </c>
      <c r="B1015" s="1" t="s">
        <v>25</v>
      </c>
      <c r="C1015" s="1" t="s">
        <v>14</v>
      </c>
      <c r="D1015" s="2">
        <v>80000</v>
      </c>
      <c r="E1015" s="1">
        <v>0</v>
      </c>
      <c r="F1015" s="1" t="s">
        <v>15</v>
      </c>
      <c r="G1015" s="1" t="s">
        <v>23</v>
      </c>
      <c r="H1015" s="1" t="s">
        <v>17</v>
      </c>
      <c r="I1015" s="1">
        <v>4</v>
      </c>
      <c r="J1015" s="1" t="s">
        <v>34</v>
      </c>
      <c r="K1015" s="1" t="s">
        <v>27</v>
      </c>
      <c r="L1015" s="1">
        <v>35</v>
      </c>
      <c r="M1015" s="1" t="s">
        <v>20</v>
      </c>
    </row>
    <row r="1016" spans="1:13" x14ac:dyDescent="0.4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4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4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45">
      <c r="A1019" s="1">
        <v>12590</v>
      </c>
      <c r="B1019" s="1" t="s">
        <v>25</v>
      </c>
      <c r="C1019" s="1" t="s">
        <v>13</v>
      </c>
      <c r="D1019" s="2">
        <v>30000</v>
      </c>
      <c r="E1019" s="1">
        <v>1</v>
      </c>
      <c r="F1019" s="1" t="s">
        <v>15</v>
      </c>
      <c r="G1019" s="1" t="s">
        <v>22</v>
      </c>
      <c r="H1019" s="1" t="s">
        <v>17</v>
      </c>
      <c r="I1019" s="1">
        <v>0</v>
      </c>
      <c r="J1019" s="1" t="s">
        <v>18</v>
      </c>
      <c r="K1019" s="1" t="s">
        <v>19</v>
      </c>
      <c r="L1019" s="1"/>
      <c r="M1019" s="1" t="s">
        <v>20</v>
      </c>
    </row>
    <row r="1020" spans="1:13" x14ac:dyDescent="0.45">
      <c r="A1020" s="1">
        <v>17841</v>
      </c>
      <c r="B1020" s="1" t="s">
        <v>25</v>
      </c>
      <c r="C1020" s="1" t="s">
        <v>13</v>
      </c>
      <c r="D1020" s="2">
        <v>30000</v>
      </c>
      <c r="E1020" s="1">
        <v>0</v>
      </c>
      <c r="F1020" s="1" t="s">
        <v>21</v>
      </c>
      <c r="G1020" s="1" t="s">
        <v>22</v>
      </c>
      <c r="H1020" s="1" t="s">
        <v>20</v>
      </c>
      <c r="I1020" s="1">
        <v>1</v>
      </c>
      <c r="J1020" s="1" t="s">
        <v>18</v>
      </c>
      <c r="K1020" s="1" t="s">
        <v>43</v>
      </c>
      <c r="L1020" s="1">
        <v>29</v>
      </c>
      <c r="M1020" s="1" t="s">
        <v>17</v>
      </c>
    </row>
    <row r="1021" spans="1:13" x14ac:dyDescent="0.45">
      <c r="A1021" s="1">
        <v>18283</v>
      </c>
      <c r="B1021" s="1" t="s">
        <v>25</v>
      </c>
      <c r="C1021" s="1" t="s">
        <v>14</v>
      </c>
      <c r="D1021" s="2">
        <v>100000</v>
      </c>
      <c r="E1021" s="1">
        <v>0</v>
      </c>
      <c r="F1021" s="1" t="s">
        <v>15</v>
      </c>
      <c r="G1021" s="1" t="s">
        <v>23</v>
      </c>
      <c r="H1021" s="1" t="s">
        <v>20</v>
      </c>
      <c r="I1021" s="1">
        <v>1</v>
      </c>
      <c r="J1021" s="1" t="s">
        <v>26</v>
      </c>
      <c r="K1021" s="1" t="s">
        <v>42</v>
      </c>
      <c r="L1021" s="1">
        <v>40</v>
      </c>
      <c r="M1021" s="1" t="s">
        <v>20</v>
      </c>
    </row>
    <row r="1022" spans="1:13" x14ac:dyDescent="0.4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4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4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4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4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45">
      <c r="A1027" s="1">
        <v>18484</v>
      </c>
      <c r="B1027" s="1" t="s">
        <v>25</v>
      </c>
      <c r="C1027" s="1" t="s">
        <v>13</v>
      </c>
      <c r="D1027" s="2">
        <v>80000</v>
      </c>
      <c r="E1027" s="1">
        <v>2</v>
      </c>
      <c r="F1027" s="1" t="s">
        <v>30</v>
      </c>
      <c r="G1027" s="1" t="s">
        <v>16</v>
      </c>
      <c r="H1027" s="1" t="s">
        <v>20</v>
      </c>
      <c r="I1027" s="1">
        <v>2</v>
      </c>
      <c r="J1027" s="1" t="s">
        <v>29</v>
      </c>
      <c r="K1027" s="1" t="s">
        <v>42</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8515-5B1D-483C-8DA1-08F772E684C7}">
  <dimension ref="A1:W1027"/>
  <sheetViews>
    <sheetView workbookViewId="0">
      <selection activeCell="F982" sqref="F982"/>
    </sheetView>
  </sheetViews>
  <sheetFormatPr defaultRowHeight="14.25" x14ac:dyDescent="0.45"/>
  <cols>
    <col min="2" max="2" width="11.73046875" bestFit="1" customWidth="1"/>
    <col min="3" max="3" width="24.06640625" bestFit="1" customWidth="1"/>
    <col min="4" max="4" width="11.9296875" bestFit="1" customWidth="1"/>
    <col min="5" max="5" width="19.86328125" bestFit="1" customWidth="1"/>
    <col min="6" max="6" width="32.73046875" bestFit="1" customWidth="1"/>
    <col min="7" max="7" width="18.46484375" bestFit="1" customWidth="1"/>
    <col min="8" max="8" width="11.6640625" bestFit="1" customWidth="1"/>
    <col min="10" max="10" width="27.6640625" bestFit="1" customWidth="1"/>
    <col min="11" max="12" width="17.9296875" customWidth="1"/>
    <col min="13" max="13" width="27.6640625" bestFit="1" customWidth="1"/>
    <col min="14" max="15" width="30.265625" bestFit="1" customWidth="1"/>
    <col min="16" max="16" width="16.33203125" bestFit="1" customWidth="1"/>
    <col min="17" max="17" width="23.19921875" bestFit="1" customWidth="1"/>
    <col min="18" max="18" width="15.46484375" bestFit="1" customWidth="1"/>
    <col min="19" max="19" width="29.19921875" bestFit="1" customWidth="1"/>
    <col min="20" max="21" width="19.19921875" bestFit="1" customWidth="1"/>
    <col min="22" max="22" width="27.06640625" bestFit="1" customWidth="1"/>
    <col min="23" max="23" width="9.9296875" bestFit="1" customWidth="1"/>
  </cols>
  <sheetData>
    <row r="1" spans="1:23" x14ac:dyDescent="0.45">
      <c r="A1" s="5" t="s">
        <v>0</v>
      </c>
      <c r="B1" s="5" t="s">
        <v>2</v>
      </c>
      <c r="C1" s="5" t="s">
        <v>52</v>
      </c>
      <c r="D1" s="5" t="s">
        <v>3</v>
      </c>
      <c r="E1" s="5" t="s">
        <v>69</v>
      </c>
      <c r="F1" s="5" t="s">
        <v>86</v>
      </c>
      <c r="G1" s="5" t="s">
        <v>55</v>
      </c>
      <c r="H1" s="5" t="s">
        <v>57</v>
      </c>
      <c r="I1" s="5" t="s">
        <v>70</v>
      </c>
      <c r="J1" s="5" t="s">
        <v>80</v>
      </c>
      <c r="K1" s="5" t="s">
        <v>83</v>
      </c>
      <c r="L1" s="5" t="s">
        <v>84</v>
      </c>
      <c r="M1" s="5" t="s">
        <v>1</v>
      </c>
      <c r="N1" s="5" t="s">
        <v>51</v>
      </c>
      <c r="O1" s="5" t="s">
        <v>5</v>
      </c>
      <c r="P1" s="5" t="s">
        <v>53</v>
      </c>
      <c r="Q1" s="5" t="s">
        <v>6</v>
      </c>
      <c r="R1" s="5" t="s">
        <v>54</v>
      </c>
      <c r="S1" s="5" t="s">
        <v>10</v>
      </c>
      <c r="T1" s="5" t="s">
        <v>79</v>
      </c>
      <c r="U1" s="5" t="s">
        <v>81</v>
      </c>
      <c r="V1" s="5" t="s">
        <v>82</v>
      </c>
      <c r="W1" s="9"/>
    </row>
    <row r="2" spans="1:23" hidden="1" x14ac:dyDescent="0.45">
      <c r="A2" s="5">
        <v>12496</v>
      </c>
      <c r="B2" s="5" t="s">
        <v>14</v>
      </c>
      <c r="C2" s="5" t="str">
        <f>SUBSTITUTE(SUBSTITUTE(Table1[[#This Row],[Gender]],"F","Female"),"M","Male")</f>
        <v>Female</v>
      </c>
      <c r="D2" s="6">
        <v>40000</v>
      </c>
      <c r="E2" s="6" t="str">
        <f>SUBSTITUTE(Table1[[#This Row],[Income]],"$","")</f>
        <v>40000</v>
      </c>
      <c r="F2" s="5">
        <v>3324</v>
      </c>
      <c r="G2" s="8">
        <v>45188</v>
      </c>
      <c r="H2" s="8" t="s">
        <v>63</v>
      </c>
      <c r="I2" s="8" t="s">
        <v>71</v>
      </c>
      <c r="J2" s="7">
        <v>1274</v>
      </c>
      <c r="K2" s="7">
        <f>Table1[[#This Row],[Price(in USD)]]-Table1[[#This Row],[Production Cost (in USD)]]</f>
        <v>2050</v>
      </c>
      <c r="L2" s="7">
        <f>(Table1[[#This Row],[Profit]]/Table1[[#This Row],[Price(in USD)]])*100</f>
        <v>61.672683513838741</v>
      </c>
      <c r="M2" s="5" t="s">
        <v>13</v>
      </c>
      <c r="N2" s="5" t="str">
        <f>SUBSTITUTE(SUBSTITUTE(SUBSTITUTE(Table1[[#This Row],[Marital Status]],"M","Married"),"S","Single"),"D","Divorced")</f>
        <v>Married</v>
      </c>
      <c r="O2" s="5" t="s">
        <v>15</v>
      </c>
      <c r="P2" s="5" t="str">
        <f>CLEAN(Table1[[#This Row],[Education]])</f>
        <v>Bachelors</v>
      </c>
      <c r="Q2" s="5" t="s">
        <v>16</v>
      </c>
      <c r="R2" s="5" t="s">
        <v>18</v>
      </c>
      <c r="S2" s="5" t="s">
        <v>19</v>
      </c>
      <c r="T2" s="5" t="s">
        <v>76</v>
      </c>
      <c r="U2" s="5">
        <v>42</v>
      </c>
      <c r="V2" s="7">
        <f>IF(ISBLANK(Table1[[#This Row],[Age of the buyer]]),AVERAGE(Table1[Age of the buyer]),Table1[[#This Row],[Age of the buyer]])</f>
        <v>42</v>
      </c>
    </row>
    <row r="3" spans="1:23" hidden="1" x14ac:dyDescent="0.45">
      <c r="A3" s="5">
        <v>24107</v>
      </c>
      <c r="B3" s="5" t="s">
        <v>13</v>
      </c>
      <c r="C3" s="5" t="str">
        <f>SUBSTITUTE(SUBSTITUTE(Table1[[#This Row],[Gender]],"F","Female"),"M","Male")</f>
        <v>Male</v>
      </c>
      <c r="D3" s="6">
        <v>30000</v>
      </c>
      <c r="E3" s="6" t="str">
        <f>SUBSTITUTE(Table1[[#This Row],[Income]],"$","")</f>
        <v>30000</v>
      </c>
      <c r="F3" s="5">
        <v>4077</v>
      </c>
      <c r="G3" s="8">
        <v>44641</v>
      </c>
      <c r="H3" s="8" t="s">
        <v>67</v>
      </c>
      <c r="I3" s="8" t="s">
        <v>72</v>
      </c>
      <c r="J3" s="7">
        <v>1819</v>
      </c>
      <c r="K3" s="7">
        <f>Table1[[#This Row],[Price(in USD)]]-Table1[[#This Row],[Production Cost (in USD)]]</f>
        <v>2258</v>
      </c>
      <c r="L3" s="7">
        <f>(Table1[[#This Row],[Profit]]/Table1[[#This Row],[Price(in USD)]])*100</f>
        <v>55.383860681873934</v>
      </c>
      <c r="M3" s="5" t="s">
        <v>13</v>
      </c>
      <c r="N3" s="5" t="str">
        <f>SUBSTITUTE(SUBSTITUTE(SUBSTITUTE(Table1[[#This Row],[Marital Status]],"M","Married"),"S","Single"),"D","Divorced")</f>
        <v>Married</v>
      </c>
      <c r="O3" s="5" t="s">
        <v>21</v>
      </c>
      <c r="P3" s="5" t="str">
        <f>CLEAN(Table1[[#This Row],[Education]])</f>
        <v>Partial College</v>
      </c>
      <c r="Q3" s="5" t="s">
        <v>22</v>
      </c>
      <c r="R3" s="5" t="s">
        <v>18</v>
      </c>
      <c r="S3" s="5" t="s">
        <v>19</v>
      </c>
      <c r="T3" s="5" t="s">
        <v>76</v>
      </c>
      <c r="U3" s="5">
        <v>43</v>
      </c>
      <c r="V3" s="7">
        <f>IF(ISBLANK(Table1[[#This Row],[Age of the buyer]]),AVERAGE(Table1[Age of the buyer]),Table1[[#This Row],[Age of the buyer]])</f>
        <v>43</v>
      </c>
    </row>
    <row r="4" spans="1:23" hidden="1" x14ac:dyDescent="0.45">
      <c r="A4" s="5">
        <v>14177</v>
      </c>
      <c r="B4" s="5" t="s">
        <v>13</v>
      </c>
      <c r="C4" s="5" t="str">
        <f>SUBSTITUTE(SUBSTITUTE(Table1[[#This Row],[Gender]],"F","Female"),"M","Male")</f>
        <v>Male</v>
      </c>
      <c r="D4" s="6">
        <v>80000</v>
      </c>
      <c r="E4" s="6" t="str">
        <f>SUBSTITUTE(Table1[[#This Row],[Income]],"$","")</f>
        <v>80000</v>
      </c>
      <c r="F4" s="5">
        <v>4374</v>
      </c>
      <c r="G4" s="8">
        <v>45031</v>
      </c>
      <c r="H4" s="8" t="s">
        <v>59</v>
      </c>
      <c r="I4" s="8" t="s">
        <v>72</v>
      </c>
      <c r="J4" s="7">
        <v>1961</v>
      </c>
      <c r="K4" s="7">
        <f>Table1[[#This Row],[Price(in USD)]]-Table1[[#This Row],[Production Cost (in USD)]]</f>
        <v>2413</v>
      </c>
      <c r="L4" s="7">
        <f>(Table1[[#This Row],[Profit]]/Table1[[#This Row],[Price(in USD)]])*100</f>
        <v>55.16689529035208</v>
      </c>
      <c r="M4" s="5" t="s">
        <v>13</v>
      </c>
      <c r="N4" s="5" t="str">
        <f>SUBSTITUTE(SUBSTITUTE(SUBSTITUTE(Table1[[#This Row],[Marital Status]],"M","Married"),"S","Single"),"D","Divorced")</f>
        <v>Married</v>
      </c>
      <c r="O4" s="5" t="s">
        <v>21</v>
      </c>
      <c r="P4" s="5" t="str">
        <f>CLEAN(Table1[[#This Row],[Education]])</f>
        <v>Partial College</v>
      </c>
      <c r="Q4" s="5" t="s">
        <v>23</v>
      </c>
      <c r="R4" s="5" t="s">
        <v>24</v>
      </c>
      <c r="S4" s="5" t="s">
        <v>19</v>
      </c>
      <c r="T4" s="5" t="s">
        <v>73</v>
      </c>
      <c r="U4" s="5">
        <v>60</v>
      </c>
      <c r="V4" s="7">
        <f>IF(ISBLANK(Table1[[#This Row],[Age of the buyer]]),AVERAGE(Table1[Age of the buyer]),Table1[[#This Row],[Age of the buyer]])</f>
        <v>60</v>
      </c>
    </row>
    <row r="5" spans="1:23" hidden="1" x14ac:dyDescent="0.45">
      <c r="A5" s="5">
        <v>24381</v>
      </c>
      <c r="B5" s="5" t="s">
        <v>13</v>
      </c>
      <c r="C5" s="5" t="str">
        <f>SUBSTITUTE(SUBSTITUTE(Table1[[#This Row],[Gender]],"F","Female"),"M","Male")</f>
        <v>Male</v>
      </c>
      <c r="D5" s="6">
        <v>70000</v>
      </c>
      <c r="E5" s="6" t="str">
        <f>SUBSTITUTE(Table1[[#This Row],[Income]],"$","")</f>
        <v>70000</v>
      </c>
      <c r="F5" s="5">
        <v>5455</v>
      </c>
      <c r="G5" s="8">
        <v>44887</v>
      </c>
      <c r="H5" s="8" t="s">
        <v>63</v>
      </c>
      <c r="I5" s="8" t="s">
        <v>72</v>
      </c>
      <c r="J5" s="7">
        <v>1724</v>
      </c>
      <c r="K5" s="7">
        <f>Table1[[#This Row],[Price(in USD)]]-Table1[[#This Row],[Production Cost (in USD)]]</f>
        <v>3731</v>
      </c>
      <c r="L5" s="7">
        <f>(Table1[[#This Row],[Profit]]/Table1[[#This Row],[Price(in USD)]])*100</f>
        <v>68.395967002749771</v>
      </c>
      <c r="M5" s="5" t="s">
        <v>25</v>
      </c>
      <c r="N5" s="5" t="str">
        <f>SUBSTITUTE(SUBSTITUTE(SUBSTITUTE(Table1[[#This Row],[Marital Status]],"M","Married"),"S","Single"),"D","Divorced")</f>
        <v>Single</v>
      </c>
      <c r="O5" s="5" t="s">
        <v>15</v>
      </c>
      <c r="P5" s="5" t="str">
        <f>CLEAN(Table1[[#This Row],[Education]])</f>
        <v>Bachelors</v>
      </c>
      <c r="Q5" s="5" t="s">
        <v>23</v>
      </c>
      <c r="R5" s="5" t="s">
        <v>26</v>
      </c>
      <c r="S5" s="5" t="s">
        <v>27</v>
      </c>
      <c r="T5" s="5" t="s">
        <v>74</v>
      </c>
      <c r="U5" s="5">
        <v>41</v>
      </c>
      <c r="V5" s="7">
        <f>IF(ISBLANK(Table1[[#This Row],[Age of the buyer]]),AVERAGE(Table1[Age of the buyer]),Table1[[#This Row],[Age of the buyer]])</f>
        <v>41</v>
      </c>
    </row>
    <row r="6" spans="1:23" hidden="1" x14ac:dyDescent="0.45">
      <c r="A6" s="5">
        <v>25597</v>
      </c>
      <c r="B6" s="5" t="s">
        <v>13</v>
      </c>
      <c r="C6" s="5" t="str">
        <f>SUBSTITUTE(SUBSTITUTE(Table1[[#This Row],[Gender]],"F","Female"),"M","Male")</f>
        <v>Male</v>
      </c>
      <c r="D6" s="6">
        <v>30000</v>
      </c>
      <c r="E6" s="6" t="str">
        <f>SUBSTITUTE(Table1[[#This Row],[Income]],"$","")</f>
        <v>30000</v>
      </c>
      <c r="F6" s="5">
        <v>3716</v>
      </c>
      <c r="G6" s="8">
        <v>44777</v>
      </c>
      <c r="H6" s="8" t="s">
        <v>59</v>
      </c>
      <c r="I6" s="8" t="s">
        <v>72</v>
      </c>
      <c r="J6" s="7">
        <v>1393</v>
      </c>
      <c r="K6" s="7">
        <f>Table1[[#This Row],[Price(in USD)]]-Table1[[#This Row],[Production Cost (in USD)]]</f>
        <v>2323</v>
      </c>
      <c r="L6" s="7">
        <f>(Table1[[#This Row],[Profit]]/Table1[[#This Row],[Price(in USD)]])*100</f>
        <v>62.513455328310009</v>
      </c>
      <c r="M6" s="5" t="s">
        <v>25</v>
      </c>
      <c r="N6" s="5" t="str">
        <f>SUBSTITUTE(SUBSTITUTE(SUBSTITUTE(Table1[[#This Row],[Marital Status]],"M","Married"),"S","Single"),"D","Divorced")</f>
        <v>Single</v>
      </c>
      <c r="O6" s="5" t="s">
        <v>15</v>
      </c>
      <c r="P6" s="5" t="str">
        <f>CLEAN(Table1[[#This Row],[Education]])</f>
        <v>Bachelors</v>
      </c>
      <c r="Q6" s="5" t="s">
        <v>22</v>
      </c>
      <c r="R6" s="5" t="s">
        <v>18</v>
      </c>
      <c r="S6" s="5" t="s">
        <v>19</v>
      </c>
      <c r="T6" s="5" t="s">
        <v>74</v>
      </c>
      <c r="U6" s="5">
        <v>36</v>
      </c>
      <c r="V6" s="7">
        <f>IF(ISBLANK(Table1[[#This Row],[Age of the buyer]]),AVERAGE(Table1[Age of the buyer]),Table1[[#This Row],[Age of the buyer]])</f>
        <v>36</v>
      </c>
    </row>
    <row r="7" spans="1:23" hidden="1" x14ac:dyDescent="0.45">
      <c r="A7" s="5">
        <v>13507</v>
      </c>
      <c r="B7" s="5" t="s">
        <v>14</v>
      </c>
      <c r="C7" s="5" t="str">
        <f>SUBSTITUTE(SUBSTITUTE(Table1[[#This Row],[Gender]],"F","Female"),"M","Male")</f>
        <v>Female</v>
      </c>
      <c r="D7" s="6">
        <v>10000</v>
      </c>
      <c r="E7" s="6" t="str">
        <f>SUBSTITUTE(Table1[[#This Row],[Income]],"$","")</f>
        <v>10000</v>
      </c>
      <c r="F7" s="5">
        <v>5332</v>
      </c>
      <c r="G7" s="8">
        <v>44901</v>
      </c>
      <c r="H7" s="8" t="s">
        <v>60</v>
      </c>
      <c r="I7" s="8" t="s">
        <v>71</v>
      </c>
      <c r="J7" s="7">
        <v>984</v>
      </c>
      <c r="K7" s="7">
        <f>Table1[[#This Row],[Price(in USD)]]-Table1[[#This Row],[Production Cost (in USD)]]</f>
        <v>4348</v>
      </c>
      <c r="L7" s="7">
        <f>(Table1[[#This Row],[Profit]]/Table1[[#This Row],[Price(in USD)]])*100</f>
        <v>81.545386346586639</v>
      </c>
      <c r="M7" s="5" t="s">
        <v>13</v>
      </c>
      <c r="N7" s="5" t="str">
        <f>SUBSTITUTE(SUBSTITUTE(SUBSTITUTE(Table1[[#This Row],[Marital Status]],"M","Married"),"S","Single"),"D","Divorced")</f>
        <v>Married</v>
      </c>
      <c r="O7" s="5" t="s">
        <v>21</v>
      </c>
      <c r="P7" s="5" t="str">
        <f>CLEAN(Table1[[#This Row],[Education]])</f>
        <v>Partial College</v>
      </c>
      <c r="Q7" s="5" t="s">
        <v>28</v>
      </c>
      <c r="R7" s="5" t="s">
        <v>29</v>
      </c>
      <c r="S7" s="5" t="s">
        <v>19</v>
      </c>
      <c r="T7" s="5" t="s">
        <v>75</v>
      </c>
      <c r="U7" s="5">
        <v>50</v>
      </c>
      <c r="V7" s="7">
        <f>IF(ISBLANK(Table1[[#This Row],[Age of the buyer]]),AVERAGE(Table1[Age of the buyer]),Table1[[#This Row],[Age of the buyer]])</f>
        <v>50</v>
      </c>
    </row>
    <row r="8" spans="1:23" hidden="1" x14ac:dyDescent="0.45">
      <c r="A8" s="5">
        <v>27974</v>
      </c>
      <c r="B8" s="5" t="s">
        <v>13</v>
      </c>
      <c r="C8" s="5" t="str">
        <f>SUBSTITUTE(SUBSTITUTE(Table1[[#This Row],[Gender]],"F","Female"),"M","Male")</f>
        <v>Male</v>
      </c>
      <c r="D8" s="6">
        <v>160000</v>
      </c>
      <c r="E8" s="6" t="str">
        <f>SUBSTITUTE(Table1[[#This Row],[Income]],"$","")</f>
        <v>160000</v>
      </c>
      <c r="F8" s="5">
        <v>5022</v>
      </c>
      <c r="G8" s="8">
        <v>45184</v>
      </c>
      <c r="H8" s="8" t="s">
        <v>64</v>
      </c>
      <c r="I8" s="8" t="s">
        <v>71</v>
      </c>
      <c r="J8" s="7">
        <v>815</v>
      </c>
      <c r="K8" s="7">
        <f>Table1[[#This Row],[Price(in USD)]]-Table1[[#This Row],[Production Cost (in USD)]]</f>
        <v>4207</v>
      </c>
      <c r="L8" s="7">
        <f>(Table1[[#This Row],[Profit]]/Table1[[#This Row],[Price(in USD)]])*100</f>
        <v>83.771405814416568</v>
      </c>
      <c r="M8" s="5" t="s">
        <v>25</v>
      </c>
      <c r="N8" s="5" t="str">
        <f>SUBSTITUTE(SUBSTITUTE(SUBSTITUTE(Table1[[#This Row],[Marital Status]],"M","Married"),"S","Single"),"D","Divorced")</f>
        <v>Single</v>
      </c>
      <c r="O8" s="5" t="s">
        <v>30</v>
      </c>
      <c r="P8" s="5" t="str">
        <f>CLEAN(Table1[[#This Row],[Education]])</f>
        <v>High School</v>
      </c>
      <c r="Q8" s="5" t="s">
        <v>31</v>
      </c>
      <c r="R8" s="5" t="s">
        <v>18</v>
      </c>
      <c r="S8" s="5" t="s">
        <v>27</v>
      </c>
      <c r="T8" s="5" t="s">
        <v>74</v>
      </c>
      <c r="U8" s="5">
        <v>33</v>
      </c>
      <c r="V8" s="7">
        <f>IF(ISBLANK(Table1[[#This Row],[Age of the buyer]]),AVERAGE(Table1[Age of the buyer]),Table1[[#This Row],[Age of the buyer]])</f>
        <v>33</v>
      </c>
    </row>
    <row r="9" spans="1:23" hidden="1" x14ac:dyDescent="0.45">
      <c r="A9" s="5">
        <v>19364</v>
      </c>
      <c r="B9" s="5" t="s">
        <v>13</v>
      </c>
      <c r="C9" s="5" t="str">
        <f>SUBSTITUTE(SUBSTITUTE(Table1[[#This Row],[Gender]],"F","Female"),"M","Male")</f>
        <v>Male</v>
      </c>
      <c r="D9" s="6">
        <v>40000</v>
      </c>
      <c r="E9" s="6" t="str">
        <f>SUBSTITUTE(Table1[[#This Row],[Income]],"$","")</f>
        <v>40000</v>
      </c>
      <c r="F9" s="5">
        <v>3332</v>
      </c>
      <c r="G9" s="8">
        <v>44904</v>
      </c>
      <c r="H9" s="8" t="s">
        <v>63</v>
      </c>
      <c r="I9" s="8" t="s">
        <v>71</v>
      </c>
      <c r="J9" s="7">
        <v>1211</v>
      </c>
      <c r="K9" s="7">
        <f>Table1[[#This Row],[Price(in USD)]]-Table1[[#This Row],[Production Cost (in USD)]]</f>
        <v>2121</v>
      </c>
      <c r="L9" s="7">
        <f>(Table1[[#This Row],[Profit]]/Table1[[#This Row],[Price(in USD)]])*100</f>
        <v>63.655462184873947</v>
      </c>
      <c r="M9" s="5" t="s">
        <v>13</v>
      </c>
      <c r="N9" s="5" t="str">
        <f>SUBSTITUTE(SUBSTITUTE(SUBSTITUTE(Table1[[#This Row],[Marital Status]],"M","Married"),"S","Single"),"D","Divorced")</f>
        <v>Married</v>
      </c>
      <c r="O9" s="5" t="s">
        <v>15</v>
      </c>
      <c r="P9" s="5" t="str">
        <f>CLEAN(Table1[[#This Row],[Education]])</f>
        <v>Bachelors</v>
      </c>
      <c r="Q9" s="5" t="s">
        <v>16</v>
      </c>
      <c r="R9" s="5" t="s">
        <v>18</v>
      </c>
      <c r="S9" s="5" t="s">
        <v>19</v>
      </c>
      <c r="T9" s="5" t="s">
        <v>75</v>
      </c>
      <c r="U9" s="5">
        <v>43</v>
      </c>
      <c r="V9" s="7">
        <f>IF(ISBLANK(Table1[[#This Row],[Age of the buyer]]),AVERAGE(Table1[Age of the buyer]),Table1[[#This Row],[Age of the buyer]])</f>
        <v>43</v>
      </c>
    </row>
    <row r="10" spans="1:23" hidden="1" x14ac:dyDescent="0.45">
      <c r="A10" s="5">
        <v>22155</v>
      </c>
      <c r="B10" s="5" t="s">
        <v>13</v>
      </c>
      <c r="C10" s="5" t="str">
        <f>SUBSTITUTE(SUBSTITUTE(Table1[[#This Row],[Gender]],"F","Female"),"M","Male")</f>
        <v>Male</v>
      </c>
      <c r="D10" s="6">
        <v>20000</v>
      </c>
      <c r="E10" s="6" t="str">
        <f>SUBSTITUTE(Table1[[#This Row],[Income]],"$","")</f>
        <v>20000</v>
      </c>
      <c r="F10" s="5">
        <v>4393</v>
      </c>
      <c r="G10" s="8">
        <v>44894</v>
      </c>
      <c r="H10" s="8" t="s">
        <v>61</v>
      </c>
      <c r="I10" s="8" t="s">
        <v>72</v>
      </c>
      <c r="J10" s="7">
        <v>839</v>
      </c>
      <c r="K10" s="7">
        <f>Table1[[#This Row],[Price(in USD)]]-Table1[[#This Row],[Production Cost (in USD)]]</f>
        <v>3554</v>
      </c>
      <c r="L10" s="7">
        <f>(Table1[[#This Row],[Profit]]/Table1[[#This Row],[Price(in USD)]])*100</f>
        <v>80.901434099704076</v>
      </c>
      <c r="M10" s="5" t="s">
        <v>13</v>
      </c>
      <c r="N10" s="5" t="str">
        <f>SUBSTITUTE(SUBSTITUTE(SUBSTITUTE(Table1[[#This Row],[Marital Status]],"M","Married"),"S","Single"),"D","Divorced")</f>
        <v>Married</v>
      </c>
      <c r="O10" s="5" t="s">
        <v>32</v>
      </c>
      <c r="P10" s="5" t="str">
        <f>CLEAN(Table1[[#This Row],[Education]])</f>
        <v>Partial High School</v>
      </c>
      <c r="Q10" s="5" t="s">
        <v>22</v>
      </c>
      <c r="R10" s="5" t="s">
        <v>26</v>
      </c>
      <c r="S10" s="5" t="s">
        <v>27</v>
      </c>
      <c r="T10" s="5" t="s">
        <v>77</v>
      </c>
      <c r="U10" s="5">
        <v>58</v>
      </c>
      <c r="V10" s="7">
        <f>IF(ISBLANK(Table1[[#This Row],[Age of the buyer]]),AVERAGE(Table1[Age of the buyer]),Table1[[#This Row],[Age of the buyer]])</f>
        <v>58</v>
      </c>
    </row>
    <row r="11" spans="1:23" x14ac:dyDescent="0.45">
      <c r="A11" s="5">
        <v>19280</v>
      </c>
      <c r="B11" s="5" t="s">
        <v>13</v>
      </c>
      <c r="C11" s="5" t="str">
        <f>SUBSTITUTE(SUBSTITUTE(Table1[[#This Row],[Gender]],"F","Female"),"M","Male")</f>
        <v>Male</v>
      </c>
      <c r="D11" s="6">
        <v>120000</v>
      </c>
      <c r="E11" s="6" t="str">
        <f>SUBSTITUTE(Table1[[#This Row],[Income]],"$","")</f>
        <v>120000</v>
      </c>
      <c r="F11" s="5">
        <v>4811</v>
      </c>
      <c r="G11" s="8">
        <v>44604</v>
      </c>
      <c r="H11" s="8" t="s">
        <v>62</v>
      </c>
      <c r="I11" s="8" t="s">
        <v>71</v>
      </c>
      <c r="J11" s="7">
        <v>1854</v>
      </c>
      <c r="K11" s="7">
        <f>Table1[[#This Row],[Price(in USD)]]-Table1[[#This Row],[Production Cost (in USD)]]</f>
        <v>2957</v>
      </c>
      <c r="L11" s="7">
        <f>(Table1[[#This Row],[Profit]]/Table1[[#This Row],[Price(in USD)]])*100</f>
        <v>61.46331324049055</v>
      </c>
      <c r="M11" s="5" t="s">
        <v>13</v>
      </c>
      <c r="N11" s="5" t="str">
        <f>SUBSTITUTE(SUBSTITUTE(SUBSTITUTE(Table1[[#This Row],[Marital Status]],"M","Married"),"S","Single"),"D","Divorced")</f>
        <v>Married</v>
      </c>
      <c r="O11" s="5" t="s">
        <v>21</v>
      </c>
      <c r="P11" s="5" t="str">
        <f>CLEAN(Table1[[#This Row],[Education]])</f>
        <v>Partial College</v>
      </c>
      <c r="Q11" s="5" t="s">
        <v>28</v>
      </c>
      <c r="R11" s="5" t="s">
        <v>18</v>
      </c>
      <c r="S11" s="5" t="s">
        <v>19</v>
      </c>
      <c r="T11" s="5" t="s">
        <v>73</v>
      </c>
      <c r="U11" s="5"/>
      <c r="V11" s="7">
        <f>IF(ISBLANK(Table1[[#This Row],[Age of the buyer]]),AVERAGE(Table1[Age of the buyer]),Table1[[#This Row],[Age of the buyer]])</f>
        <v>43.99900596421471</v>
      </c>
    </row>
    <row r="12" spans="1:23" hidden="1" x14ac:dyDescent="0.45">
      <c r="A12" s="5">
        <v>22173</v>
      </c>
      <c r="B12" s="5" t="s">
        <v>14</v>
      </c>
      <c r="C12" s="5" t="str">
        <f>SUBSTITUTE(SUBSTITUTE(Table1[[#This Row],[Gender]],"F","Female"),"M","Male")</f>
        <v>Female</v>
      </c>
      <c r="D12" s="6">
        <v>30000</v>
      </c>
      <c r="E12" s="6" t="str">
        <f>SUBSTITUTE(Table1[[#This Row],[Income]],"$","")</f>
        <v>30000</v>
      </c>
      <c r="F12" s="5">
        <v>5417</v>
      </c>
      <c r="G12" s="8">
        <v>44858</v>
      </c>
      <c r="H12" s="8" t="s">
        <v>60</v>
      </c>
      <c r="I12" s="8" t="s">
        <v>71</v>
      </c>
      <c r="J12" s="7">
        <v>1945</v>
      </c>
      <c r="K12" s="7">
        <f>Table1[[#This Row],[Price(in USD)]]-Table1[[#This Row],[Production Cost (in USD)]]</f>
        <v>3472</v>
      </c>
      <c r="L12" s="7">
        <f>(Table1[[#This Row],[Profit]]/Table1[[#This Row],[Price(in USD)]])*100</f>
        <v>64.09451726047628</v>
      </c>
      <c r="M12" s="5" t="s">
        <v>13</v>
      </c>
      <c r="N12" s="5" t="str">
        <f>SUBSTITUTE(SUBSTITUTE(SUBSTITUTE(Table1[[#This Row],[Marital Status]],"M","Married"),"S","Single"),"D","Divorced")</f>
        <v>Married</v>
      </c>
      <c r="O12" s="5" t="s">
        <v>33</v>
      </c>
      <c r="P12" s="5" t="str">
        <f>CLEAN(Table1[[#This Row],[Education]])</f>
        <v>High School</v>
      </c>
      <c r="Q12" s="5" t="s">
        <v>16</v>
      </c>
      <c r="R12" s="5" t="s">
        <v>29</v>
      </c>
      <c r="S12" s="5" t="s">
        <v>27</v>
      </c>
      <c r="T12" s="5" t="s">
        <v>74</v>
      </c>
      <c r="U12" s="5">
        <v>54</v>
      </c>
      <c r="V12" s="7">
        <f>IF(ISBLANK(Table1[[#This Row],[Age of the buyer]]),AVERAGE(Table1[Age of the buyer]),Table1[[#This Row],[Age of the buyer]])</f>
        <v>54</v>
      </c>
    </row>
    <row r="13" spans="1:23" hidden="1" x14ac:dyDescent="0.45">
      <c r="A13" s="5">
        <v>12697</v>
      </c>
      <c r="B13" s="5" t="s">
        <v>14</v>
      </c>
      <c r="C13" s="5" t="str">
        <f>SUBSTITUTE(SUBSTITUTE(Table1[[#This Row],[Gender]],"F","Female"),"M","Male")</f>
        <v>Female</v>
      </c>
      <c r="D13" s="6">
        <v>90000</v>
      </c>
      <c r="E13" s="6" t="str">
        <f>SUBSTITUTE(Table1[[#This Row],[Income]],"$","")</f>
        <v>90000</v>
      </c>
      <c r="F13" s="5">
        <v>4072</v>
      </c>
      <c r="G13" s="8">
        <v>45279</v>
      </c>
      <c r="H13" s="8" t="s">
        <v>63</v>
      </c>
      <c r="I13" s="8" t="s">
        <v>72</v>
      </c>
      <c r="J13" s="7">
        <v>1207</v>
      </c>
      <c r="K13" s="7">
        <f>Table1[[#This Row],[Price(in USD)]]-Table1[[#This Row],[Production Cost (in USD)]]</f>
        <v>2865</v>
      </c>
      <c r="L13" s="7">
        <f>(Table1[[#This Row],[Profit]]/Table1[[#This Row],[Price(in USD)]])*100</f>
        <v>70.358546168958753</v>
      </c>
      <c r="M13" s="5" t="s">
        <v>25</v>
      </c>
      <c r="N13" s="5" t="str">
        <f>SUBSTITUTE(SUBSTITUTE(SUBSTITUTE(Table1[[#This Row],[Marital Status]],"M","Married"),"S","Single"),"D","Divorced")</f>
        <v>Single</v>
      </c>
      <c r="O13" s="5" t="s">
        <v>15</v>
      </c>
      <c r="P13" s="5" t="str">
        <f>CLEAN(Table1[[#This Row],[Education]])</f>
        <v>Bachelors</v>
      </c>
      <c r="Q13" s="5" t="s">
        <v>23</v>
      </c>
      <c r="R13" s="5" t="s">
        <v>34</v>
      </c>
      <c r="S13" s="5" t="s">
        <v>27</v>
      </c>
      <c r="T13" s="5" t="s">
        <v>75</v>
      </c>
      <c r="U13" s="5">
        <v>36</v>
      </c>
      <c r="V13" s="7">
        <f>IF(ISBLANK(Table1[[#This Row],[Age of the buyer]]),AVERAGE(Table1[Age of the buyer]),Table1[[#This Row],[Age of the buyer]])</f>
        <v>36</v>
      </c>
    </row>
    <row r="14" spans="1:23" hidden="1" x14ac:dyDescent="0.45">
      <c r="A14" s="5">
        <v>11434</v>
      </c>
      <c r="B14" s="5" t="s">
        <v>13</v>
      </c>
      <c r="C14" s="5" t="str">
        <f>SUBSTITUTE(SUBSTITUTE(Table1[[#This Row],[Gender]],"F","Female"),"M","Male")</f>
        <v>Male</v>
      </c>
      <c r="D14" s="6">
        <v>170000</v>
      </c>
      <c r="E14" s="6" t="str">
        <f>SUBSTITUTE(Table1[[#This Row],[Income]],"$","")</f>
        <v>170000</v>
      </c>
      <c r="F14" s="5">
        <v>3519</v>
      </c>
      <c r="G14" s="8">
        <v>45120</v>
      </c>
      <c r="H14" s="8" t="s">
        <v>63</v>
      </c>
      <c r="I14" s="8" t="s">
        <v>71</v>
      </c>
      <c r="J14" s="7">
        <v>1396</v>
      </c>
      <c r="K14" s="7">
        <f>Table1[[#This Row],[Price(in USD)]]-Table1[[#This Row],[Production Cost (in USD)]]</f>
        <v>2123</v>
      </c>
      <c r="L14" s="7">
        <f>(Table1[[#This Row],[Profit]]/Table1[[#This Row],[Price(in USD)]])*100</f>
        <v>60.329639102017616</v>
      </c>
      <c r="M14" s="5" t="s">
        <v>13</v>
      </c>
      <c r="N14" s="5" t="str">
        <f>SUBSTITUTE(SUBSTITUTE(SUBSTITUTE(Table1[[#This Row],[Marital Status]],"M","Married"),"S","Single"),"D","Divorced")</f>
        <v>Married</v>
      </c>
      <c r="O14" s="5" t="s">
        <v>21</v>
      </c>
      <c r="P14" s="5" t="str">
        <f>CLEAN(Table1[[#This Row],[Education]])</f>
        <v>Partial College</v>
      </c>
      <c r="Q14" s="5" t="s">
        <v>23</v>
      </c>
      <c r="R14" s="5" t="s">
        <v>18</v>
      </c>
      <c r="S14" s="5" t="s">
        <v>19</v>
      </c>
      <c r="T14" s="5" t="s">
        <v>78</v>
      </c>
      <c r="U14" s="5">
        <v>55</v>
      </c>
      <c r="V14" s="7">
        <f>IF(ISBLANK(Table1[[#This Row],[Age of the buyer]]),AVERAGE(Table1[Age of the buyer]),Table1[[#This Row],[Age of the buyer]])</f>
        <v>55</v>
      </c>
    </row>
    <row r="15" spans="1:23" hidden="1" x14ac:dyDescent="0.45">
      <c r="A15" s="5">
        <v>25323</v>
      </c>
      <c r="B15" s="5" t="s">
        <v>13</v>
      </c>
      <c r="C15" s="5" t="str">
        <f>SUBSTITUTE(SUBSTITUTE(Table1[[#This Row],[Gender]],"F","Female"),"M","Male")</f>
        <v>Male</v>
      </c>
      <c r="D15" s="6">
        <v>40000</v>
      </c>
      <c r="E15" s="6" t="str">
        <f>SUBSTITUTE(Table1[[#This Row],[Income]],"$","")</f>
        <v>40000</v>
      </c>
      <c r="F15" s="5">
        <v>3794</v>
      </c>
      <c r="G15" s="8">
        <v>44905</v>
      </c>
      <c r="H15" s="8" t="s">
        <v>61</v>
      </c>
      <c r="I15" s="8" t="s">
        <v>72</v>
      </c>
      <c r="J15" s="7">
        <v>2021</v>
      </c>
      <c r="K15" s="7">
        <f>Table1[[#This Row],[Price(in USD)]]-Table1[[#This Row],[Production Cost (in USD)]]</f>
        <v>1773</v>
      </c>
      <c r="L15" s="7">
        <f>(Table1[[#This Row],[Profit]]/Table1[[#This Row],[Price(in USD)]])*100</f>
        <v>46.731681602530308</v>
      </c>
      <c r="M15" s="5" t="s">
        <v>13</v>
      </c>
      <c r="N15" s="5" t="str">
        <f>SUBSTITUTE(SUBSTITUTE(SUBSTITUTE(Table1[[#This Row],[Marital Status]],"M","Married"),"S","Single"),"D","Divorced")</f>
        <v>Married</v>
      </c>
      <c r="O15" s="5" t="s">
        <v>21</v>
      </c>
      <c r="P15" s="5" t="str">
        <f>CLEAN(Table1[[#This Row],[Education]])</f>
        <v>Partial College</v>
      </c>
      <c r="Q15" s="5" t="s">
        <v>22</v>
      </c>
      <c r="R15" s="5" t="s">
        <v>29</v>
      </c>
      <c r="S15" s="5" t="s">
        <v>19</v>
      </c>
      <c r="T15" s="5" t="s">
        <v>74</v>
      </c>
      <c r="U15" s="5">
        <v>35</v>
      </c>
      <c r="V15" s="7">
        <f>IF(ISBLANK(Table1[[#This Row],[Age of the buyer]]),AVERAGE(Table1[Age of the buyer]),Table1[[#This Row],[Age of the buyer]])</f>
        <v>35</v>
      </c>
    </row>
    <row r="16" spans="1:23" hidden="1" x14ac:dyDescent="0.45">
      <c r="A16" s="5">
        <v>23542</v>
      </c>
      <c r="B16" s="5" t="s">
        <v>13</v>
      </c>
      <c r="C16" s="5" t="str">
        <f>SUBSTITUTE(SUBSTITUTE(Table1[[#This Row],[Gender]],"F","Female"),"M","Male")</f>
        <v>Male</v>
      </c>
      <c r="D16" s="6">
        <v>60000</v>
      </c>
      <c r="E16" s="6" t="str">
        <f>SUBSTITUTE(Table1[[#This Row],[Income]],"$","")</f>
        <v>60000</v>
      </c>
      <c r="F16" s="5">
        <v>4901</v>
      </c>
      <c r="G16" s="8">
        <v>45118</v>
      </c>
      <c r="H16" s="8" t="s">
        <v>67</v>
      </c>
      <c r="I16" s="8" t="s">
        <v>72</v>
      </c>
      <c r="J16" s="7">
        <v>1815</v>
      </c>
      <c r="K16" s="7">
        <f>Table1[[#This Row],[Price(in USD)]]-Table1[[#This Row],[Production Cost (in USD)]]</f>
        <v>3086</v>
      </c>
      <c r="L16" s="7">
        <f>(Table1[[#This Row],[Profit]]/Table1[[#This Row],[Price(in USD)]])*100</f>
        <v>62.966741481330345</v>
      </c>
      <c r="M16" s="5" t="s">
        <v>25</v>
      </c>
      <c r="N16" s="5" t="str">
        <f>SUBSTITUTE(SUBSTITUTE(SUBSTITUTE(Table1[[#This Row],[Marital Status]],"M","Married"),"S","Single"),"D","Divorced")</f>
        <v>Single</v>
      </c>
      <c r="O16" s="5" t="s">
        <v>21</v>
      </c>
      <c r="P16" s="5" t="str">
        <f>CLEAN(Table1[[#This Row],[Education]])</f>
        <v>Partial College</v>
      </c>
      <c r="Q16" s="5" t="s">
        <v>16</v>
      </c>
      <c r="R16" s="5" t="s">
        <v>18</v>
      </c>
      <c r="S16" s="5" t="s">
        <v>27</v>
      </c>
      <c r="T16" s="5" t="s">
        <v>73</v>
      </c>
      <c r="U16" s="5">
        <v>45</v>
      </c>
      <c r="V16" s="7">
        <f>IF(ISBLANK(Table1[[#This Row],[Age of the buyer]]),AVERAGE(Table1[Age of the buyer]),Table1[[#This Row],[Age of the buyer]])</f>
        <v>45</v>
      </c>
    </row>
    <row r="17" spans="1:22" hidden="1" x14ac:dyDescent="0.45">
      <c r="A17" s="5">
        <v>20870</v>
      </c>
      <c r="B17" s="5" t="s">
        <v>14</v>
      </c>
      <c r="C17" s="5" t="str">
        <f>SUBSTITUTE(SUBSTITUTE(Table1[[#This Row],[Gender]],"F","Female"),"M","Male")</f>
        <v>Female</v>
      </c>
      <c r="D17" s="6">
        <v>10000</v>
      </c>
      <c r="E17" s="6" t="str">
        <f>SUBSTITUTE(Table1[[#This Row],[Income]],"$","")</f>
        <v>10000</v>
      </c>
      <c r="F17" s="5">
        <v>4882</v>
      </c>
      <c r="G17" s="8">
        <v>45266</v>
      </c>
      <c r="H17" s="8" t="s">
        <v>61</v>
      </c>
      <c r="I17" s="8" t="s">
        <v>72</v>
      </c>
      <c r="J17" s="7">
        <v>954</v>
      </c>
      <c r="K17" s="7">
        <f>Table1[[#This Row],[Price(in USD)]]-Table1[[#This Row],[Production Cost (in USD)]]</f>
        <v>3928</v>
      </c>
      <c r="L17" s="7">
        <f>(Table1[[#This Row],[Profit]]/Table1[[#This Row],[Price(in USD)]])*100</f>
        <v>80.458828349037276</v>
      </c>
      <c r="M17" s="5" t="s">
        <v>25</v>
      </c>
      <c r="N17" s="5" t="str">
        <f>SUBSTITUTE(SUBSTITUTE(SUBSTITUTE(Table1[[#This Row],[Marital Status]],"M","Married"),"S","Single"),"D","Divorced")</f>
        <v>Single</v>
      </c>
      <c r="O17" s="5" t="s">
        <v>30</v>
      </c>
      <c r="P17" s="5" t="str">
        <f>CLEAN(Table1[[#This Row],[Education]])</f>
        <v>High School</v>
      </c>
      <c r="Q17" s="5" t="s">
        <v>28</v>
      </c>
      <c r="R17" s="5" t="s">
        <v>18</v>
      </c>
      <c r="S17" s="5" t="s">
        <v>19</v>
      </c>
      <c r="T17" s="5" t="s">
        <v>78</v>
      </c>
      <c r="U17" s="5">
        <v>38</v>
      </c>
      <c r="V17" s="7">
        <f>IF(ISBLANK(Table1[[#This Row],[Age of the buyer]]),AVERAGE(Table1[Age of the buyer]),Table1[[#This Row],[Age of the buyer]])</f>
        <v>38</v>
      </c>
    </row>
    <row r="18" spans="1:22" hidden="1" x14ac:dyDescent="0.45">
      <c r="A18" s="5">
        <v>23316</v>
      </c>
      <c r="B18" s="5" t="s">
        <v>13</v>
      </c>
      <c r="C18" s="5" t="str">
        <f>SUBSTITUTE(SUBSTITUTE(Table1[[#This Row],[Gender]],"F","Female"),"M","Male")</f>
        <v>Male</v>
      </c>
      <c r="D18" s="6">
        <v>30000</v>
      </c>
      <c r="E18" s="6" t="str">
        <f>SUBSTITUTE(Table1[[#This Row],[Income]],"$","")</f>
        <v>30000</v>
      </c>
      <c r="F18" s="5">
        <v>5306</v>
      </c>
      <c r="G18" s="8">
        <v>44710</v>
      </c>
      <c r="H18" s="8" t="s">
        <v>66</v>
      </c>
      <c r="I18" s="8" t="s">
        <v>72</v>
      </c>
      <c r="J18" s="7">
        <v>1442</v>
      </c>
      <c r="K18" s="7">
        <f>Table1[[#This Row],[Price(in USD)]]-Table1[[#This Row],[Production Cost (in USD)]]</f>
        <v>3864</v>
      </c>
      <c r="L18" s="7">
        <f>(Table1[[#This Row],[Profit]]/Table1[[#This Row],[Price(in USD)]])*100</f>
        <v>72.823218997361479</v>
      </c>
      <c r="M18" s="5" t="s">
        <v>25</v>
      </c>
      <c r="N18" s="5" t="str">
        <f>SUBSTITUTE(SUBSTITUTE(SUBSTITUTE(Table1[[#This Row],[Marital Status]],"M","Married"),"S","Single"),"D","Divorced")</f>
        <v>Single</v>
      </c>
      <c r="O18" s="5" t="s">
        <v>21</v>
      </c>
      <c r="P18" s="5" t="str">
        <f>CLEAN(Table1[[#This Row],[Education]])</f>
        <v>Partial College</v>
      </c>
      <c r="Q18" s="5" t="s">
        <v>22</v>
      </c>
      <c r="R18" s="5" t="s">
        <v>29</v>
      </c>
      <c r="S18" s="5" t="s">
        <v>27</v>
      </c>
      <c r="T18" s="5" t="s">
        <v>74</v>
      </c>
      <c r="U18" s="5">
        <v>59</v>
      </c>
      <c r="V18" s="7">
        <f>IF(ISBLANK(Table1[[#This Row],[Age of the buyer]]),AVERAGE(Table1[Age of the buyer]),Table1[[#This Row],[Age of the buyer]])</f>
        <v>59</v>
      </c>
    </row>
    <row r="19" spans="1:22" hidden="1" x14ac:dyDescent="0.45">
      <c r="A19" s="5">
        <v>12610</v>
      </c>
      <c r="B19" s="5" t="s">
        <v>14</v>
      </c>
      <c r="C19" s="5" t="str">
        <f>SUBSTITUTE(SUBSTITUTE(Table1[[#This Row],[Gender]],"F","Female"),"M","Male")</f>
        <v>Female</v>
      </c>
      <c r="D19" s="6">
        <v>30000</v>
      </c>
      <c r="E19" s="6" t="str">
        <f>SUBSTITUTE(Table1[[#This Row],[Income]],"$","")</f>
        <v>30000</v>
      </c>
      <c r="F19" s="5">
        <v>3968</v>
      </c>
      <c r="G19" s="8">
        <v>45181</v>
      </c>
      <c r="H19" s="8" t="s">
        <v>66</v>
      </c>
      <c r="I19" s="8" t="s">
        <v>72</v>
      </c>
      <c r="J19" s="7">
        <v>1589</v>
      </c>
      <c r="K19" s="7">
        <f>Table1[[#This Row],[Price(in USD)]]-Table1[[#This Row],[Production Cost (in USD)]]</f>
        <v>2379</v>
      </c>
      <c r="L19" s="7">
        <f>(Table1[[#This Row],[Profit]]/Table1[[#This Row],[Price(in USD)]])*100</f>
        <v>59.954637096774185</v>
      </c>
      <c r="M19" s="5" t="s">
        <v>56</v>
      </c>
      <c r="N19" s="5" t="str">
        <f>SUBSTITUTE(SUBSTITUTE(SUBSTITUTE(Table1[[#This Row],[Marital Status]],"M","Married"),"S","Single"),"D","Divorced")</f>
        <v>Divorced</v>
      </c>
      <c r="O19" s="5" t="s">
        <v>36</v>
      </c>
      <c r="P19" s="5" t="str">
        <f>CLEAN(Table1[[#This Row],[Education]])</f>
        <v>Bachelors</v>
      </c>
      <c r="Q19" s="5" t="s">
        <v>22</v>
      </c>
      <c r="R19" s="5" t="s">
        <v>18</v>
      </c>
      <c r="S19" s="5" t="s">
        <v>19</v>
      </c>
      <c r="T19" s="5" t="s">
        <v>77</v>
      </c>
      <c r="U19" s="5">
        <v>47</v>
      </c>
      <c r="V19" s="7">
        <f>IF(ISBLANK(Table1[[#This Row],[Age of the buyer]]),AVERAGE(Table1[Age of the buyer]),Table1[[#This Row],[Age of the buyer]])</f>
        <v>47</v>
      </c>
    </row>
    <row r="20" spans="1:22" x14ac:dyDescent="0.45">
      <c r="A20" s="5">
        <v>27183</v>
      </c>
      <c r="B20" s="5" t="s">
        <v>13</v>
      </c>
      <c r="C20" s="5" t="str">
        <f>SUBSTITUTE(SUBSTITUTE(Table1[[#This Row],[Gender]],"F","Female"),"M","Male")</f>
        <v>Male</v>
      </c>
      <c r="D20" s="6">
        <v>40000</v>
      </c>
      <c r="E20" s="6" t="str">
        <f>SUBSTITUTE(Table1[[#This Row],[Income]],"$","")</f>
        <v>40000</v>
      </c>
      <c r="F20" s="5">
        <v>4304</v>
      </c>
      <c r="G20" s="8">
        <v>44965</v>
      </c>
      <c r="H20" s="8" t="s">
        <v>62</v>
      </c>
      <c r="I20" s="8" t="s">
        <v>71</v>
      </c>
      <c r="J20" s="7">
        <v>1454</v>
      </c>
      <c r="K20" s="7">
        <f>Table1[[#This Row],[Price(in USD)]]-Table1[[#This Row],[Production Cost (in USD)]]</f>
        <v>2850</v>
      </c>
      <c r="L20" s="7">
        <f>(Table1[[#This Row],[Profit]]/Table1[[#This Row],[Price(in USD)]])*100</f>
        <v>66.217472118959108</v>
      </c>
      <c r="M20" s="5" t="s">
        <v>25</v>
      </c>
      <c r="N20" s="5" t="str">
        <f>SUBSTITUTE(SUBSTITUTE(SUBSTITUTE(Table1[[#This Row],[Marital Status]],"M","Married"),"S","Single"),"D","Divorced")</f>
        <v>Single</v>
      </c>
      <c r="O20" s="5" t="s">
        <v>21</v>
      </c>
      <c r="P20" s="5" t="str">
        <f>CLEAN(Table1[[#This Row],[Education]])</f>
        <v>Partial College</v>
      </c>
      <c r="Q20" s="5" t="s">
        <v>22</v>
      </c>
      <c r="R20" s="5" t="s">
        <v>29</v>
      </c>
      <c r="S20" s="5" t="s">
        <v>19</v>
      </c>
      <c r="T20" s="5" t="s">
        <v>74</v>
      </c>
      <c r="U20" s="5">
        <v>35</v>
      </c>
      <c r="V20" s="7">
        <f>IF(ISBLANK(Table1[[#This Row],[Age of the buyer]]),AVERAGE(Table1[Age of the buyer]),Table1[[#This Row],[Age of the buyer]])</f>
        <v>35</v>
      </c>
    </row>
    <row r="21" spans="1:22" hidden="1" x14ac:dyDescent="0.45">
      <c r="A21" s="5">
        <v>25940</v>
      </c>
      <c r="B21" s="5" t="s">
        <v>13</v>
      </c>
      <c r="C21" s="5" t="str">
        <f>SUBSTITUTE(SUBSTITUTE(Table1[[#This Row],[Gender]],"F","Female"),"M","Male")</f>
        <v>Male</v>
      </c>
      <c r="D21" s="6">
        <v>20000</v>
      </c>
      <c r="E21" s="6" t="str">
        <f>SUBSTITUTE(Table1[[#This Row],[Income]],"$","")</f>
        <v>20000</v>
      </c>
      <c r="F21" s="5">
        <v>5289</v>
      </c>
      <c r="G21" s="8">
        <v>44875</v>
      </c>
      <c r="H21" s="8" t="s">
        <v>65</v>
      </c>
      <c r="I21" s="8" t="s">
        <v>72</v>
      </c>
      <c r="J21" s="7">
        <v>1862</v>
      </c>
      <c r="K21" s="7">
        <f>Table1[[#This Row],[Price(in USD)]]-Table1[[#This Row],[Production Cost (in USD)]]</f>
        <v>3427</v>
      </c>
      <c r="L21" s="7">
        <f>(Table1[[#This Row],[Profit]]/Table1[[#This Row],[Price(in USD)]])*100</f>
        <v>64.79485725089809</v>
      </c>
      <c r="M21" s="5" t="s">
        <v>25</v>
      </c>
      <c r="N21" s="5" t="str">
        <f>SUBSTITUTE(SUBSTITUTE(SUBSTITUTE(Table1[[#This Row],[Marital Status]],"M","Married"),"S","Single"),"D","Divorced")</f>
        <v>Single</v>
      </c>
      <c r="O21" s="5" t="s">
        <v>32</v>
      </c>
      <c r="P21" s="5" t="str">
        <f>CLEAN(Table1[[#This Row],[Education]])</f>
        <v>Partial High School</v>
      </c>
      <c r="Q21" s="5" t="s">
        <v>22</v>
      </c>
      <c r="R21" s="5" t="s">
        <v>26</v>
      </c>
      <c r="S21" s="5" t="s">
        <v>27</v>
      </c>
      <c r="T21" s="5" t="s">
        <v>78</v>
      </c>
      <c r="U21" s="5"/>
      <c r="V21" s="7">
        <f>IF(ISBLANK(Table1[[#This Row],[Age of the buyer]]),AVERAGE(Table1[Age of the buyer]),Table1[[#This Row],[Age of the buyer]])</f>
        <v>43.99900596421471</v>
      </c>
    </row>
    <row r="22" spans="1:22" hidden="1" x14ac:dyDescent="0.45">
      <c r="A22" s="5">
        <v>25598</v>
      </c>
      <c r="B22" s="5" t="s">
        <v>14</v>
      </c>
      <c r="C22" s="5" t="str">
        <f>SUBSTITUTE(SUBSTITUTE(Table1[[#This Row],[Gender]],"F","Female"),"M","Male")</f>
        <v>Female</v>
      </c>
      <c r="D22" s="6">
        <v>40000</v>
      </c>
      <c r="E22" s="6" t="str">
        <f>SUBSTITUTE(Table1[[#This Row],[Income]],"$","")</f>
        <v>40000</v>
      </c>
      <c r="F22" s="5">
        <v>3504</v>
      </c>
      <c r="G22" s="8">
        <v>44764</v>
      </c>
      <c r="H22" s="8" t="s">
        <v>64</v>
      </c>
      <c r="I22" s="8" t="s">
        <v>72</v>
      </c>
      <c r="J22" s="7">
        <v>1982</v>
      </c>
      <c r="K22" s="7">
        <f>Table1[[#This Row],[Price(in USD)]]-Table1[[#This Row],[Production Cost (in USD)]]</f>
        <v>1522</v>
      </c>
      <c r="L22" s="7">
        <f>(Table1[[#This Row],[Profit]]/Table1[[#This Row],[Price(in USD)]])*100</f>
        <v>43.43607305936073</v>
      </c>
      <c r="M22" s="5" t="s">
        <v>13</v>
      </c>
      <c r="N22" s="5" t="str">
        <f>SUBSTITUTE(SUBSTITUTE(SUBSTITUTE(Table1[[#This Row],[Marital Status]],"M","Married"),"S","Single"),"D","Divorced")</f>
        <v>Married</v>
      </c>
      <c r="O22" s="5" t="s">
        <v>37</v>
      </c>
      <c r="P22" s="5" t="str">
        <f>CLEAN(Table1[[#This Row],[Education]])</f>
        <v>Graduate Degree</v>
      </c>
      <c r="Q22" s="5" t="s">
        <v>22</v>
      </c>
      <c r="R22" s="5" t="s">
        <v>18</v>
      </c>
      <c r="S22" s="5" t="s">
        <v>19</v>
      </c>
      <c r="T22" s="5" t="s">
        <v>75</v>
      </c>
      <c r="U22" s="5">
        <v>36</v>
      </c>
      <c r="V22" s="7">
        <f>IF(ISBLANK(Table1[[#This Row],[Age of the buyer]]),AVERAGE(Table1[Age of the buyer]),Table1[[#This Row],[Age of the buyer]])</f>
        <v>36</v>
      </c>
    </row>
    <row r="23" spans="1:22" hidden="1" x14ac:dyDescent="0.45">
      <c r="A23" s="5">
        <v>21564</v>
      </c>
      <c r="B23" s="5" t="s">
        <v>14</v>
      </c>
      <c r="C23" s="5" t="str">
        <f>SUBSTITUTE(SUBSTITUTE(Table1[[#This Row],[Gender]],"F","Female"),"M","Male")</f>
        <v>Female</v>
      </c>
      <c r="D23" s="6">
        <v>80000</v>
      </c>
      <c r="E23" s="6" t="str">
        <f>SUBSTITUTE(Table1[[#This Row],[Income]],"$","")</f>
        <v>80000</v>
      </c>
      <c r="F23" s="5">
        <v>5242</v>
      </c>
      <c r="G23" s="8">
        <v>44616</v>
      </c>
      <c r="H23" s="8" t="s">
        <v>59</v>
      </c>
      <c r="I23" s="8" t="s">
        <v>72</v>
      </c>
      <c r="J23" s="7">
        <v>805</v>
      </c>
      <c r="K23" s="7">
        <f>Table1[[#This Row],[Price(in USD)]]-Table1[[#This Row],[Production Cost (in USD)]]</f>
        <v>4437</v>
      </c>
      <c r="L23" s="7">
        <f>(Table1[[#This Row],[Profit]]/Table1[[#This Row],[Price(in USD)]])*100</f>
        <v>84.643265929034712</v>
      </c>
      <c r="M23" s="5" t="s">
        <v>25</v>
      </c>
      <c r="N23" s="5" t="str">
        <f>SUBSTITUTE(SUBSTITUTE(SUBSTITUTE(Table1[[#This Row],[Marital Status]],"M","Married"),"S","Single"),"D","Divorced")</f>
        <v>Single</v>
      </c>
      <c r="O23" s="5" t="s">
        <v>15</v>
      </c>
      <c r="P23" s="5" t="str">
        <f>CLEAN(Table1[[#This Row],[Education]])</f>
        <v>Bachelors</v>
      </c>
      <c r="Q23" s="5" t="s">
        <v>23</v>
      </c>
      <c r="R23" s="5" t="s">
        <v>34</v>
      </c>
      <c r="S23" s="5" t="s">
        <v>27</v>
      </c>
      <c r="T23" s="5" t="s">
        <v>74</v>
      </c>
      <c r="U23" s="5">
        <v>35</v>
      </c>
      <c r="V23" s="7">
        <f>IF(ISBLANK(Table1[[#This Row],[Age of the buyer]]),AVERAGE(Table1[Age of the buyer]),Table1[[#This Row],[Age of the buyer]])</f>
        <v>35</v>
      </c>
    </row>
    <row r="24" spans="1:22" x14ac:dyDescent="0.45">
      <c r="A24" s="5">
        <v>19193</v>
      </c>
      <c r="B24" s="5" t="s">
        <v>13</v>
      </c>
      <c r="C24" s="5" t="str">
        <f>SUBSTITUTE(SUBSTITUTE(Table1[[#This Row],[Gender]],"F","Female"),"M","Male")</f>
        <v>Male</v>
      </c>
      <c r="D24" s="6">
        <v>40000</v>
      </c>
      <c r="E24" s="6" t="str">
        <f>SUBSTITUTE(Table1[[#This Row],[Income]],"$","")</f>
        <v>40000</v>
      </c>
      <c r="F24" s="5">
        <v>3346</v>
      </c>
      <c r="G24" s="8">
        <v>44999</v>
      </c>
      <c r="H24" s="8" t="s">
        <v>62</v>
      </c>
      <c r="I24" s="8" t="s">
        <v>72</v>
      </c>
      <c r="J24" s="7">
        <v>1948</v>
      </c>
      <c r="K24" s="7">
        <f>Table1[[#This Row],[Price(in USD)]]-Table1[[#This Row],[Production Cost (in USD)]]</f>
        <v>1398</v>
      </c>
      <c r="L24" s="7">
        <f>(Table1[[#This Row],[Profit]]/Table1[[#This Row],[Price(in USD)]])*100</f>
        <v>41.781231320980275</v>
      </c>
      <c r="M24" s="5" t="s">
        <v>25</v>
      </c>
      <c r="N24" s="5" t="str">
        <f>SUBSTITUTE(SUBSTITUTE(SUBSTITUTE(Table1[[#This Row],[Marital Status]],"M","Married"),"S","Single"),"D","Divorced")</f>
        <v>Single</v>
      </c>
      <c r="O24" s="5" t="s">
        <v>21</v>
      </c>
      <c r="P24" s="5" t="str">
        <f>CLEAN(Table1[[#This Row],[Education]])</f>
        <v>Partial College</v>
      </c>
      <c r="Q24" s="5" t="s">
        <v>22</v>
      </c>
      <c r="R24" s="5" t="s">
        <v>29</v>
      </c>
      <c r="S24" s="5" t="s">
        <v>19</v>
      </c>
      <c r="T24" s="5" t="s">
        <v>75</v>
      </c>
      <c r="U24" s="5">
        <v>35</v>
      </c>
      <c r="V24" s="7">
        <f>IF(ISBLANK(Table1[[#This Row],[Age of the buyer]]),AVERAGE(Table1[Age of the buyer]),Table1[[#This Row],[Age of the buyer]])</f>
        <v>35</v>
      </c>
    </row>
    <row r="25" spans="1:22" hidden="1" x14ac:dyDescent="0.45">
      <c r="A25" s="5">
        <v>26412</v>
      </c>
      <c r="B25" s="5" t="s">
        <v>14</v>
      </c>
      <c r="C25" s="5" t="str">
        <f>SUBSTITUTE(SUBSTITUTE(Table1[[#This Row],[Gender]],"F","Female"),"M","Male")</f>
        <v>Female</v>
      </c>
      <c r="D25" s="6">
        <v>80000</v>
      </c>
      <c r="E25" s="6" t="str">
        <f>SUBSTITUTE(Table1[[#This Row],[Income]],"$","")</f>
        <v>80000</v>
      </c>
      <c r="F25" s="5">
        <v>4265</v>
      </c>
      <c r="G25" s="8">
        <v>45000</v>
      </c>
      <c r="H25" s="8" t="s">
        <v>58</v>
      </c>
      <c r="I25" s="8" t="s">
        <v>71</v>
      </c>
      <c r="J25" s="7">
        <v>1718</v>
      </c>
      <c r="K25" s="7">
        <f>Table1[[#This Row],[Price(in USD)]]-Table1[[#This Row],[Production Cost (in USD)]]</f>
        <v>2547</v>
      </c>
      <c r="L25" s="7">
        <f>(Table1[[#This Row],[Profit]]/Table1[[#This Row],[Price(in USD)]])*100</f>
        <v>59.718640093786632</v>
      </c>
      <c r="M25" s="5" t="s">
        <v>13</v>
      </c>
      <c r="N25" s="5" t="str">
        <f>SUBSTITUTE(SUBSTITUTE(SUBSTITUTE(Table1[[#This Row],[Marital Status]],"M","Married"),"S","Single"),"D","Divorced")</f>
        <v>Married</v>
      </c>
      <c r="O25" s="5" t="s">
        <v>33</v>
      </c>
      <c r="P25" s="5" t="str">
        <f>CLEAN(Table1[[#This Row],[Education]])</f>
        <v>High School</v>
      </c>
      <c r="Q25" s="5" t="s">
        <v>31</v>
      </c>
      <c r="R25" s="5" t="s">
        <v>26</v>
      </c>
      <c r="S25" s="5" t="s">
        <v>19</v>
      </c>
      <c r="T25" s="5" t="s">
        <v>75</v>
      </c>
      <c r="U25" s="5">
        <v>56</v>
      </c>
      <c r="V25" s="7">
        <f>IF(ISBLANK(Table1[[#This Row],[Age of the buyer]]),AVERAGE(Table1[Age of the buyer]),Table1[[#This Row],[Age of the buyer]])</f>
        <v>56</v>
      </c>
    </row>
    <row r="26" spans="1:22" hidden="1" x14ac:dyDescent="0.45">
      <c r="A26" s="5">
        <v>27184</v>
      </c>
      <c r="B26" s="5" t="s">
        <v>13</v>
      </c>
      <c r="C26" s="5" t="str">
        <f>SUBSTITUTE(SUBSTITUTE(Table1[[#This Row],[Gender]],"F","Female"),"M","Male")</f>
        <v>Male</v>
      </c>
      <c r="D26" s="6">
        <v>40000</v>
      </c>
      <c r="E26" s="6" t="str">
        <f>SUBSTITUTE(Table1[[#This Row],[Income]],"$","")</f>
        <v>40000</v>
      </c>
      <c r="F26" s="5">
        <v>4860</v>
      </c>
      <c r="G26" s="8">
        <v>45234</v>
      </c>
      <c r="H26" s="8" t="s">
        <v>66</v>
      </c>
      <c r="I26" s="8" t="s">
        <v>71</v>
      </c>
      <c r="J26" s="7">
        <v>2035</v>
      </c>
      <c r="K26" s="7">
        <f>Table1[[#This Row],[Price(in USD)]]-Table1[[#This Row],[Production Cost (in USD)]]</f>
        <v>2825</v>
      </c>
      <c r="L26" s="7">
        <f>(Table1[[#This Row],[Profit]]/Table1[[#This Row],[Price(in USD)]])*100</f>
        <v>58.127572016460903</v>
      </c>
      <c r="M26" s="5" t="s">
        <v>25</v>
      </c>
      <c r="N26" s="5" t="str">
        <f>SUBSTITUTE(SUBSTITUTE(SUBSTITUTE(Table1[[#This Row],[Marital Status]],"M","Married"),"S","Single"),"D","Divorced")</f>
        <v>Single</v>
      </c>
      <c r="O26" s="5" t="s">
        <v>21</v>
      </c>
      <c r="P26" s="5" t="str">
        <f>CLEAN(Table1[[#This Row],[Education]])</f>
        <v>Partial College</v>
      </c>
      <c r="Q26" s="5" t="s">
        <v>22</v>
      </c>
      <c r="R26" s="5" t="s">
        <v>18</v>
      </c>
      <c r="S26" s="5" t="s">
        <v>19</v>
      </c>
      <c r="T26" s="5" t="s">
        <v>76</v>
      </c>
      <c r="U26" s="5">
        <v>34</v>
      </c>
      <c r="V26" s="7">
        <f>IF(ISBLANK(Table1[[#This Row],[Age of the buyer]]),AVERAGE(Table1[Age of the buyer]),Table1[[#This Row],[Age of the buyer]])</f>
        <v>34</v>
      </c>
    </row>
    <row r="27" spans="1:22" hidden="1" x14ac:dyDescent="0.45">
      <c r="A27" s="5">
        <v>12590</v>
      </c>
      <c r="B27" s="5" t="s">
        <v>13</v>
      </c>
      <c r="C27" s="5" t="str">
        <f>SUBSTITUTE(SUBSTITUTE(Table1[[#This Row],[Gender]],"F","Female"),"M","Male")</f>
        <v>Male</v>
      </c>
      <c r="D27" s="6">
        <v>30000</v>
      </c>
      <c r="E27" s="6" t="str">
        <f>SUBSTITUTE(Table1[[#This Row],[Income]],"$","")</f>
        <v>30000</v>
      </c>
      <c r="F27" s="5">
        <v>3817</v>
      </c>
      <c r="G27" s="8">
        <v>44569</v>
      </c>
      <c r="H27" s="8" t="s">
        <v>61</v>
      </c>
      <c r="I27" s="8" t="s">
        <v>72</v>
      </c>
      <c r="J27" s="7">
        <v>1265</v>
      </c>
      <c r="K27" s="7">
        <f>Table1[[#This Row],[Price(in USD)]]-Table1[[#This Row],[Production Cost (in USD)]]</f>
        <v>2552</v>
      </c>
      <c r="L27" s="7">
        <f>(Table1[[#This Row],[Profit]]/Table1[[#This Row],[Price(in USD)]])*100</f>
        <v>66.858789625360231</v>
      </c>
      <c r="M27" s="5" t="s">
        <v>25</v>
      </c>
      <c r="N27" s="5" t="str">
        <f>SUBSTITUTE(SUBSTITUTE(SUBSTITUTE(Table1[[#This Row],[Marital Status]],"M","Married"),"S","Single"),"D","Divorced")</f>
        <v>Single</v>
      </c>
      <c r="O27" s="5" t="s">
        <v>15</v>
      </c>
      <c r="P27" s="5" t="str">
        <f>CLEAN(Table1[[#This Row],[Education]])</f>
        <v>Bachelors</v>
      </c>
      <c r="Q27" s="5" t="s">
        <v>22</v>
      </c>
      <c r="R27" s="5" t="s">
        <v>18</v>
      </c>
      <c r="S27" s="5" t="s">
        <v>19</v>
      </c>
      <c r="T27" s="5" t="s">
        <v>76</v>
      </c>
      <c r="U27" s="5">
        <v>63</v>
      </c>
      <c r="V27" s="7">
        <f>IF(ISBLANK(Table1[[#This Row],[Age of the buyer]]),AVERAGE(Table1[Age of the buyer]),Table1[[#This Row],[Age of the buyer]])</f>
        <v>63</v>
      </c>
    </row>
    <row r="28" spans="1:22" hidden="1" x14ac:dyDescent="0.45">
      <c r="A28" s="5">
        <v>17841</v>
      </c>
      <c r="B28" s="5" t="s">
        <v>13</v>
      </c>
      <c r="C28" s="5" t="str">
        <f>SUBSTITUTE(SUBSTITUTE(Table1[[#This Row],[Gender]],"F","Female"),"M","Male")</f>
        <v>Male</v>
      </c>
      <c r="D28" s="6">
        <v>30000</v>
      </c>
      <c r="E28" s="6" t="str">
        <f>SUBSTITUTE(Table1[[#This Row],[Income]],"$","")</f>
        <v>30000</v>
      </c>
      <c r="F28" s="5">
        <v>4345</v>
      </c>
      <c r="G28" s="8">
        <v>44958</v>
      </c>
      <c r="H28" s="8" t="s">
        <v>58</v>
      </c>
      <c r="I28" s="8" t="s">
        <v>71</v>
      </c>
      <c r="J28" s="7">
        <v>2091</v>
      </c>
      <c r="K28" s="7">
        <f>Table1[[#This Row],[Price(in USD)]]-Table1[[#This Row],[Production Cost (in USD)]]</f>
        <v>2254</v>
      </c>
      <c r="L28" s="7">
        <f>(Table1[[#This Row],[Profit]]/Table1[[#This Row],[Price(in USD)]])*100</f>
        <v>51.875719217491365</v>
      </c>
      <c r="M28" s="5" t="s">
        <v>56</v>
      </c>
      <c r="N28" s="5" t="str">
        <f>SUBSTITUTE(SUBSTITUTE(SUBSTITUTE(Table1[[#This Row],[Marital Status]],"M","Married"),"S","Single"),"D","Divorced")</f>
        <v>Divorced</v>
      </c>
      <c r="O28" s="5" t="s">
        <v>21</v>
      </c>
      <c r="P28" s="5" t="str">
        <f>CLEAN(Table1[[#This Row],[Education]])</f>
        <v>Partial College</v>
      </c>
      <c r="Q28" s="5" t="s">
        <v>22</v>
      </c>
      <c r="R28" s="5" t="s">
        <v>18</v>
      </c>
      <c r="S28" s="5" t="s">
        <v>19</v>
      </c>
      <c r="T28" s="5" t="s">
        <v>76</v>
      </c>
      <c r="U28" s="5">
        <v>29</v>
      </c>
      <c r="V28" s="7">
        <f>IF(ISBLANK(Table1[[#This Row],[Age of the buyer]]),AVERAGE(Table1[Age of the buyer]),Table1[[#This Row],[Age of the buyer]])</f>
        <v>29</v>
      </c>
    </row>
    <row r="29" spans="1:22" hidden="1" x14ac:dyDescent="0.45">
      <c r="A29" s="5">
        <v>18283</v>
      </c>
      <c r="B29" s="5" t="s">
        <v>14</v>
      </c>
      <c r="C29" s="5" t="str">
        <f>SUBSTITUTE(SUBSTITUTE(Table1[[#This Row],[Gender]],"F","Female"),"M","Male")</f>
        <v>Female</v>
      </c>
      <c r="D29" s="6">
        <v>100000</v>
      </c>
      <c r="E29" s="6" t="str">
        <f>SUBSTITUTE(Table1[[#This Row],[Income]],"$","")</f>
        <v>100000</v>
      </c>
      <c r="F29" s="5">
        <v>4700</v>
      </c>
      <c r="G29" s="8">
        <v>44979</v>
      </c>
      <c r="H29" s="8" t="s">
        <v>63</v>
      </c>
      <c r="I29" s="8" t="s">
        <v>72</v>
      </c>
      <c r="J29" s="7">
        <v>1613</v>
      </c>
      <c r="K29" s="7">
        <f>Table1[[#This Row],[Price(in USD)]]-Table1[[#This Row],[Production Cost (in USD)]]</f>
        <v>3087</v>
      </c>
      <c r="L29" s="7">
        <f>(Table1[[#This Row],[Profit]]/Table1[[#This Row],[Price(in USD)]])*100</f>
        <v>65.680851063829792</v>
      </c>
      <c r="M29" s="5" t="s">
        <v>25</v>
      </c>
      <c r="N29" s="5" t="str">
        <f>SUBSTITUTE(SUBSTITUTE(SUBSTITUTE(Table1[[#This Row],[Marital Status]],"M","Married"),"S","Single"),"D","Divorced")</f>
        <v>Single</v>
      </c>
      <c r="O29" s="5" t="s">
        <v>15</v>
      </c>
      <c r="P29" s="5" t="str">
        <f>CLEAN(Table1[[#This Row],[Education]])</f>
        <v>Bachelors</v>
      </c>
      <c r="Q29" s="5" t="s">
        <v>23</v>
      </c>
      <c r="R29" s="5" t="s">
        <v>26</v>
      </c>
      <c r="S29" s="5" t="s">
        <v>27</v>
      </c>
      <c r="T29" s="5" t="s">
        <v>73</v>
      </c>
      <c r="U29" s="5">
        <v>40</v>
      </c>
      <c r="V29" s="7">
        <f>IF(ISBLANK(Table1[[#This Row],[Age of the buyer]]),AVERAGE(Table1[Age of the buyer]),Table1[[#This Row],[Age of the buyer]])</f>
        <v>40</v>
      </c>
    </row>
    <row r="30" spans="1:22" hidden="1" x14ac:dyDescent="0.45">
      <c r="A30" s="5">
        <v>18299</v>
      </c>
      <c r="B30" s="5" t="s">
        <v>13</v>
      </c>
      <c r="C30" s="5" t="str">
        <f>SUBSTITUTE(SUBSTITUTE(Table1[[#This Row],[Gender]],"F","Female"),"M","Male")</f>
        <v>Male</v>
      </c>
      <c r="D30" s="6">
        <v>70000</v>
      </c>
      <c r="E30" s="6" t="str">
        <f>SUBSTITUTE(Table1[[#This Row],[Income]],"$","")</f>
        <v>70000</v>
      </c>
      <c r="F30" s="5">
        <v>4723</v>
      </c>
      <c r="G30" s="8">
        <v>45225</v>
      </c>
      <c r="H30" s="8" t="s">
        <v>64</v>
      </c>
      <c r="I30" s="8" t="s">
        <v>71</v>
      </c>
      <c r="J30" s="7">
        <v>1882</v>
      </c>
      <c r="K30" s="7">
        <f>Table1[[#This Row],[Price(in USD)]]-Table1[[#This Row],[Production Cost (in USD)]]</f>
        <v>2841</v>
      </c>
      <c r="L30" s="7">
        <f>(Table1[[#This Row],[Profit]]/Table1[[#This Row],[Price(in USD)]])*100</f>
        <v>60.152445479568073</v>
      </c>
      <c r="M30" s="5" t="s">
        <v>13</v>
      </c>
      <c r="N30" s="5" t="str">
        <f>SUBSTITUTE(SUBSTITUTE(SUBSTITUTE(Table1[[#This Row],[Marital Status]],"M","Married"),"S","Single"),"D","Divorced")</f>
        <v>Married</v>
      </c>
      <c r="O30" s="5" t="s">
        <v>21</v>
      </c>
      <c r="P30" s="5" t="str">
        <f>CLEAN(Table1[[#This Row],[Education]])</f>
        <v>Partial College</v>
      </c>
      <c r="Q30" s="5" t="s">
        <v>16</v>
      </c>
      <c r="R30" s="5" t="s">
        <v>26</v>
      </c>
      <c r="S30" s="5" t="s">
        <v>27</v>
      </c>
      <c r="T30" s="5" t="s">
        <v>74</v>
      </c>
      <c r="U30" s="5">
        <v>44</v>
      </c>
      <c r="V30" s="7">
        <f>IF(ISBLANK(Table1[[#This Row],[Age of the buyer]]),AVERAGE(Table1[Age of the buyer]),Table1[[#This Row],[Age of the buyer]])</f>
        <v>44</v>
      </c>
    </row>
    <row r="31" spans="1:22" x14ac:dyDescent="0.45">
      <c r="A31" s="5">
        <v>16466</v>
      </c>
      <c r="B31" s="5" t="s">
        <v>14</v>
      </c>
      <c r="C31" s="5" t="str">
        <f>SUBSTITUTE(SUBSTITUTE(Table1[[#This Row],[Gender]],"F","Female"),"M","Male")</f>
        <v>Female</v>
      </c>
      <c r="D31" s="6">
        <v>20000</v>
      </c>
      <c r="E31" s="6" t="str">
        <f>SUBSTITUTE(Table1[[#This Row],[Income]],"$","")</f>
        <v>20000</v>
      </c>
      <c r="F31" s="5">
        <v>4645</v>
      </c>
      <c r="G31" s="8">
        <v>44767</v>
      </c>
      <c r="H31" s="8" t="s">
        <v>62</v>
      </c>
      <c r="I31" s="8" t="s">
        <v>71</v>
      </c>
      <c r="J31" s="7">
        <v>1446</v>
      </c>
      <c r="K31" s="7">
        <f>Table1[[#This Row],[Price(in USD)]]-Table1[[#This Row],[Production Cost (in USD)]]</f>
        <v>3199</v>
      </c>
      <c r="L31" s="7">
        <f>(Table1[[#This Row],[Profit]]/Table1[[#This Row],[Price(in USD)]])*100</f>
        <v>68.869752421959092</v>
      </c>
      <c r="M31" s="5" t="s">
        <v>25</v>
      </c>
      <c r="N31" s="5" t="str">
        <f>SUBSTITUTE(SUBSTITUTE(SUBSTITUTE(Table1[[#This Row],[Marital Status]],"M","Married"),"S","Single"),"D","Divorced")</f>
        <v>Single</v>
      </c>
      <c r="O31" s="5" t="s">
        <v>32</v>
      </c>
      <c r="P31" s="5" t="str">
        <f>CLEAN(Table1[[#This Row],[Education]])</f>
        <v>Partial High School</v>
      </c>
      <c r="Q31" s="5" t="s">
        <v>28</v>
      </c>
      <c r="R31" s="5" t="s">
        <v>18</v>
      </c>
      <c r="S31" s="5" t="s">
        <v>19</v>
      </c>
      <c r="T31" s="5" t="s">
        <v>74</v>
      </c>
      <c r="U31" s="5">
        <v>32</v>
      </c>
      <c r="V31" s="7">
        <f>IF(ISBLANK(Table1[[#This Row],[Age of the buyer]]),AVERAGE(Table1[Age of the buyer]),Table1[[#This Row],[Age of the buyer]])</f>
        <v>32</v>
      </c>
    </row>
    <row r="32" spans="1:22" hidden="1" x14ac:dyDescent="0.45">
      <c r="A32" s="5">
        <v>19273</v>
      </c>
      <c r="B32" s="5" t="s">
        <v>14</v>
      </c>
      <c r="C32" s="5" t="str">
        <f>SUBSTITUTE(SUBSTITUTE(Table1[[#This Row],[Gender]],"F","Female"),"M","Male")</f>
        <v>Female</v>
      </c>
      <c r="D32" s="6">
        <v>20000</v>
      </c>
      <c r="E32" s="6" t="str">
        <f>SUBSTITUTE(Table1[[#This Row],[Income]],"$","")</f>
        <v>20000</v>
      </c>
      <c r="F32" s="5">
        <v>4238</v>
      </c>
      <c r="G32" s="8">
        <v>45025</v>
      </c>
      <c r="H32" s="8" t="s">
        <v>60</v>
      </c>
      <c r="I32" s="8" t="s">
        <v>72</v>
      </c>
      <c r="J32" s="7">
        <v>1382</v>
      </c>
      <c r="K32" s="7">
        <f>Table1[[#This Row],[Price(in USD)]]-Table1[[#This Row],[Production Cost (in USD)]]</f>
        <v>2856</v>
      </c>
      <c r="L32" s="7">
        <f>(Table1[[#This Row],[Profit]]/Table1[[#This Row],[Price(in USD)]])*100</f>
        <v>67.390278433223216</v>
      </c>
      <c r="M32" s="5" t="s">
        <v>13</v>
      </c>
      <c r="N32" s="5" t="str">
        <f>SUBSTITUTE(SUBSTITUTE(SUBSTITUTE(Table1[[#This Row],[Marital Status]],"M","Married"),"S","Single"),"D","Divorced")</f>
        <v>Married</v>
      </c>
      <c r="O32" s="5" t="s">
        <v>21</v>
      </c>
      <c r="P32" s="5" t="str">
        <f>CLEAN(Table1[[#This Row],[Education]])</f>
        <v>Partial College</v>
      </c>
      <c r="Q32" s="5" t="s">
        <v>28</v>
      </c>
      <c r="R32" s="5" t="s">
        <v>18</v>
      </c>
      <c r="S32" s="5" t="s">
        <v>19</v>
      </c>
      <c r="T32" s="5" t="s">
        <v>77</v>
      </c>
      <c r="U32" s="5">
        <v>63</v>
      </c>
      <c r="V32" s="7">
        <f>IF(ISBLANK(Table1[[#This Row],[Age of the buyer]]),AVERAGE(Table1[Age of the buyer]),Table1[[#This Row],[Age of the buyer]])</f>
        <v>63</v>
      </c>
    </row>
    <row r="33" spans="1:22" x14ac:dyDescent="0.45">
      <c r="A33" s="5">
        <v>22400</v>
      </c>
      <c r="B33" s="5" t="s">
        <v>13</v>
      </c>
      <c r="C33" s="5" t="str">
        <f>SUBSTITUTE(SUBSTITUTE(Table1[[#This Row],[Gender]],"F","Female"),"M","Male")</f>
        <v>Male</v>
      </c>
      <c r="D33" s="6">
        <v>10000</v>
      </c>
      <c r="E33" s="6" t="str">
        <f>SUBSTITUTE(Table1[[#This Row],[Income]],"$","")</f>
        <v>10000</v>
      </c>
      <c r="F33" s="5">
        <v>4579</v>
      </c>
      <c r="G33" s="8">
        <v>45173</v>
      </c>
      <c r="H33" s="8" t="s">
        <v>62</v>
      </c>
      <c r="I33" s="8" t="s">
        <v>72</v>
      </c>
      <c r="J33" s="7">
        <v>1932</v>
      </c>
      <c r="K33" s="7">
        <f>Table1[[#This Row],[Price(in USD)]]-Table1[[#This Row],[Production Cost (in USD)]]</f>
        <v>2647</v>
      </c>
      <c r="L33" s="7">
        <f>(Table1[[#This Row],[Profit]]/Table1[[#This Row],[Price(in USD)]])*100</f>
        <v>57.807381524350298</v>
      </c>
      <c r="M33" s="5" t="s">
        <v>13</v>
      </c>
      <c r="N33" s="5" t="str">
        <f>SUBSTITUTE(SUBSTITUTE(SUBSTITUTE(Table1[[#This Row],[Marital Status]],"M","Married"),"S","Single"),"D","Divorced")</f>
        <v>Married</v>
      </c>
      <c r="O33" s="5" t="s">
        <v>21</v>
      </c>
      <c r="P33" s="5" t="str">
        <f>CLEAN(Table1[[#This Row],[Education]])</f>
        <v>Partial College</v>
      </c>
      <c r="Q33" s="5" t="s">
        <v>28</v>
      </c>
      <c r="R33" s="5" t="s">
        <v>18</v>
      </c>
      <c r="S33" s="5" t="s">
        <v>27</v>
      </c>
      <c r="T33" s="5" t="s">
        <v>75</v>
      </c>
      <c r="U33" s="5">
        <v>26</v>
      </c>
      <c r="V33" s="7">
        <f>IF(ISBLANK(Table1[[#This Row],[Age of the buyer]]),AVERAGE(Table1[Age of the buyer]),Table1[[#This Row],[Age of the buyer]])</f>
        <v>26</v>
      </c>
    </row>
    <row r="34" spans="1:22" hidden="1" x14ac:dyDescent="0.45">
      <c r="A34" s="5">
        <v>20942</v>
      </c>
      <c r="B34" s="5" t="s">
        <v>14</v>
      </c>
      <c r="C34" s="5" t="str">
        <f>SUBSTITUTE(SUBSTITUTE(Table1[[#This Row],[Gender]],"F","Female"),"M","Male")</f>
        <v>Female</v>
      </c>
      <c r="D34" s="6">
        <v>20000</v>
      </c>
      <c r="E34" s="6" t="str">
        <f>SUBSTITUTE(Table1[[#This Row],[Income]],"$","")</f>
        <v>20000</v>
      </c>
      <c r="F34" s="5">
        <v>3838</v>
      </c>
      <c r="G34" s="8">
        <v>45000</v>
      </c>
      <c r="H34" s="8" t="s">
        <v>66</v>
      </c>
      <c r="I34" s="8" t="s">
        <v>71</v>
      </c>
      <c r="J34" s="7">
        <v>1746</v>
      </c>
      <c r="K34" s="7">
        <f>Table1[[#This Row],[Price(in USD)]]-Table1[[#This Row],[Production Cost (in USD)]]</f>
        <v>2092</v>
      </c>
      <c r="L34" s="7">
        <f>(Table1[[#This Row],[Profit]]/Table1[[#This Row],[Price(in USD)]])*100</f>
        <v>54.507556018759772</v>
      </c>
      <c r="M34" s="5" t="s">
        <v>25</v>
      </c>
      <c r="N34" s="5" t="str">
        <f>SUBSTITUTE(SUBSTITUTE(SUBSTITUTE(Table1[[#This Row],[Marital Status]],"M","Married"),"S","Single"),"D","Divorced")</f>
        <v>Single</v>
      </c>
      <c r="O34" s="5" t="s">
        <v>30</v>
      </c>
      <c r="P34" s="5" t="str">
        <f>CLEAN(Table1[[#This Row],[Education]])</f>
        <v>High School</v>
      </c>
      <c r="Q34" s="5" t="s">
        <v>28</v>
      </c>
      <c r="R34" s="5" t="s">
        <v>26</v>
      </c>
      <c r="S34" s="5" t="s">
        <v>19</v>
      </c>
      <c r="T34" s="5" t="s">
        <v>73</v>
      </c>
      <c r="U34" s="5">
        <v>31</v>
      </c>
      <c r="V34" s="7">
        <f>IF(ISBLANK(Table1[[#This Row],[Age of the buyer]]),AVERAGE(Table1[Age of the buyer]),Table1[[#This Row],[Age of the buyer]])</f>
        <v>31</v>
      </c>
    </row>
    <row r="35" spans="1:22" hidden="1" x14ac:dyDescent="0.45">
      <c r="A35" s="5">
        <v>18484</v>
      </c>
      <c r="B35" s="5" t="s">
        <v>13</v>
      </c>
      <c r="C35" s="5" t="str">
        <f>SUBSTITUTE(SUBSTITUTE(Table1[[#This Row],[Gender]],"F","Female"),"M","Male")</f>
        <v>Male</v>
      </c>
      <c r="D35" s="6">
        <v>80000</v>
      </c>
      <c r="E35" s="6" t="str">
        <f>SUBSTITUTE(Table1[[#This Row],[Income]],"$","")</f>
        <v>80000</v>
      </c>
      <c r="F35" s="5">
        <v>4254</v>
      </c>
      <c r="G35" s="8">
        <v>44847</v>
      </c>
      <c r="H35" s="8" t="s">
        <v>61</v>
      </c>
      <c r="I35" s="8" t="s">
        <v>72</v>
      </c>
      <c r="J35" s="7">
        <v>1190</v>
      </c>
      <c r="K35" s="7">
        <f>Table1[[#This Row],[Price(in USD)]]-Table1[[#This Row],[Production Cost (in USD)]]</f>
        <v>3064</v>
      </c>
      <c r="L35" s="7">
        <f>(Table1[[#This Row],[Profit]]/Table1[[#This Row],[Price(in USD)]])*100</f>
        <v>72.026328161730135</v>
      </c>
      <c r="M35" s="5" t="s">
        <v>25</v>
      </c>
      <c r="N35" s="5" t="str">
        <f>SUBSTITUTE(SUBSTITUTE(SUBSTITUTE(Table1[[#This Row],[Marital Status]],"M","Married"),"S","Single"),"D","Divorced")</f>
        <v>Single</v>
      </c>
      <c r="O35" s="5" t="s">
        <v>30</v>
      </c>
      <c r="P35" s="5" t="str">
        <f>CLEAN(Table1[[#This Row],[Education]])</f>
        <v>High School</v>
      </c>
      <c r="Q35" s="5" t="s">
        <v>16</v>
      </c>
      <c r="R35" s="5" t="s">
        <v>29</v>
      </c>
      <c r="S35" s="5" t="s">
        <v>27</v>
      </c>
      <c r="T35" s="5" t="s">
        <v>76</v>
      </c>
      <c r="U35" s="5"/>
      <c r="V35" s="7">
        <f>IF(ISBLANK(Table1[[#This Row],[Age of the buyer]]),AVERAGE(Table1[Age of the buyer]),Table1[[#This Row],[Age of the buyer]])</f>
        <v>43.99900596421471</v>
      </c>
    </row>
    <row r="36" spans="1:22" hidden="1" x14ac:dyDescent="0.45">
      <c r="A36" s="5">
        <v>12291</v>
      </c>
      <c r="B36" s="5" t="s">
        <v>13</v>
      </c>
      <c r="C36" s="5" t="str">
        <f>SUBSTITUTE(SUBSTITUTE(Table1[[#This Row],[Gender]],"F","Female"),"M","Male")</f>
        <v>Male</v>
      </c>
      <c r="D36" s="6">
        <v>90000</v>
      </c>
      <c r="E36" s="6" t="str">
        <f>SUBSTITUTE(Table1[[#This Row],[Income]],"$","")</f>
        <v>90000</v>
      </c>
      <c r="F36" s="5">
        <v>3520</v>
      </c>
      <c r="G36" s="8">
        <v>45217</v>
      </c>
      <c r="H36" s="8" t="s">
        <v>58</v>
      </c>
      <c r="I36" s="8" t="s">
        <v>71</v>
      </c>
      <c r="J36" s="7">
        <v>1847</v>
      </c>
      <c r="K36" s="7">
        <f>Table1[[#This Row],[Price(in USD)]]-Table1[[#This Row],[Production Cost (in USD)]]</f>
        <v>1673</v>
      </c>
      <c r="L36" s="7">
        <f>(Table1[[#This Row],[Profit]]/Table1[[#This Row],[Price(in USD)]])*100</f>
        <v>47.528409090909093</v>
      </c>
      <c r="M36" s="5" t="s">
        <v>25</v>
      </c>
      <c r="N36" s="5" t="str">
        <f>SUBSTITUTE(SUBSTITUTE(SUBSTITUTE(Table1[[#This Row],[Marital Status]],"M","Married"),"S","Single"),"D","Divorced")</f>
        <v>Single</v>
      </c>
      <c r="O36" s="5" t="s">
        <v>21</v>
      </c>
      <c r="P36" s="5" t="str">
        <f>CLEAN(Table1[[#This Row],[Education]])</f>
        <v>Partial College</v>
      </c>
      <c r="Q36" s="5" t="s">
        <v>23</v>
      </c>
      <c r="R36" s="5" t="s">
        <v>24</v>
      </c>
      <c r="S36" s="5" t="s">
        <v>19</v>
      </c>
      <c r="T36" s="5" t="s">
        <v>75</v>
      </c>
      <c r="U36" s="5">
        <v>62</v>
      </c>
      <c r="V36" s="7">
        <f>IF(ISBLANK(Table1[[#This Row],[Age of the buyer]]),AVERAGE(Table1[Age of the buyer]),Table1[[#This Row],[Age of the buyer]])</f>
        <v>62</v>
      </c>
    </row>
    <row r="37" spans="1:22" hidden="1" x14ac:dyDescent="0.45">
      <c r="A37" s="5">
        <v>28380</v>
      </c>
      <c r="B37" s="5" t="s">
        <v>14</v>
      </c>
      <c r="C37" s="5" t="str">
        <f>SUBSTITUTE(SUBSTITUTE(Table1[[#This Row],[Gender]],"F","Female"),"M","Male")</f>
        <v>Female</v>
      </c>
      <c r="D37" s="6">
        <v>10000</v>
      </c>
      <c r="E37" s="6" t="str">
        <f>SUBSTITUTE(Table1[[#This Row],[Income]],"$","")</f>
        <v>10000</v>
      </c>
      <c r="F37" s="5">
        <v>4803</v>
      </c>
      <c r="G37" s="8">
        <v>45195</v>
      </c>
      <c r="H37" s="8" t="s">
        <v>66</v>
      </c>
      <c r="I37" s="8" t="s">
        <v>71</v>
      </c>
      <c r="J37" s="7">
        <v>1715</v>
      </c>
      <c r="K37" s="7">
        <f>Table1[[#This Row],[Price(in USD)]]-Table1[[#This Row],[Production Cost (in USD)]]</f>
        <v>3088</v>
      </c>
      <c r="L37" s="7">
        <f>(Table1[[#This Row],[Profit]]/Table1[[#This Row],[Price(in USD)]])*100</f>
        <v>64.293150114511761</v>
      </c>
      <c r="M37" s="5" t="s">
        <v>25</v>
      </c>
      <c r="N37" s="5" t="str">
        <f>SUBSTITUTE(SUBSTITUTE(SUBSTITUTE(Table1[[#This Row],[Marital Status]],"M","Married"),"S","Single"),"D","Divorced")</f>
        <v>Single</v>
      </c>
      <c r="O37" s="5" t="s">
        <v>32</v>
      </c>
      <c r="P37" s="5" t="str">
        <f>CLEAN(Table1[[#This Row],[Education]])</f>
        <v>Partial High School</v>
      </c>
      <c r="Q37" s="5" t="s">
        <v>28</v>
      </c>
      <c r="R37" s="5" t="s">
        <v>18</v>
      </c>
      <c r="S37" s="5" t="s">
        <v>19</v>
      </c>
      <c r="T37" s="5" t="s">
        <v>75</v>
      </c>
      <c r="U37" s="5">
        <v>41</v>
      </c>
      <c r="V37" s="7">
        <f>IF(ISBLANK(Table1[[#This Row],[Age of the buyer]]),AVERAGE(Table1[Age of the buyer]),Table1[[#This Row],[Age of the buyer]])</f>
        <v>41</v>
      </c>
    </row>
    <row r="38" spans="1:22" hidden="1" x14ac:dyDescent="0.45">
      <c r="A38" s="5">
        <v>17891</v>
      </c>
      <c r="B38" s="5" t="s">
        <v>14</v>
      </c>
      <c r="C38" s="5" t="str">
        <f>SUBSTITUTE(SUBSTITUTE(Table1[[#This Row],[Gender]],"F","Female"),"M","Male")</f>
        <v>Female</v>
      </c>
      <c r="D38" s="6">
        <v>10000</v>
      </c>
      <c r="E38" s="6" t="str">
        <f>SUBSTITUTE(Table1[[#This Row],[Income]],"$","")</f>
        <v>10000</v>
      </c>
      <c r="F38" s="5">
        <v>3982</v>
      </c>
      <c r="G38" s="8">
        <v>45106</v>
      </c>
      <c r="H38" s="8" t="s">
        <v>66</v>
      </c>
      <c r="I38" s="8" t="s">
        <v>72</v>
      </c>
      <c r="J38" s="7">
        <v>1482</v>
      </c>
      <c r="K38" s="7">
        <f>Table1[[#This Row],[Price(in USD)]]-Table1[[#This Row],[Production Cost (in USD)]]</f>
        <v>2500</v>
      </c>
      <c r="L38" s="7">
        <f>(Table1[[#This Row],[Profit]]/Table1[[#This Row],[Price(in USD)]])*100</f>
        <v>62.782521346057266</v>
      </c>
      <c r="M38" s="5" t="s">
        <v>13</v>
      </c>
      <c r="N38" s="5" t="str">
        <f>SUBSTITUTE(SUBSTITUTE(SUBSTITUTE(Table1[[#This Row],[Marital Status]],"M","Married"),"S","Single"),"D","Divorced")</f>
        <v>Married</v>
      </c>
      <c r="O38" s="5" t="s">
        <v>21</v>
      </c>
      <c r="P38" s="5" t="str">
        <f>CLEAN(Table1[[#This Row],[Education]])</f>
        <v>Partial College</v>
      </c>
      <c r="Q38" s="5" t="s">
        <v>28</v>
      </c>
      <c r="R38" s="5" t="s">
        <v>18</v>
      </c>
      <c r="S38" s="5" t="s">
        <v>19</v>
      </c>
      <c r="T38" s="5" t="s">
        <v>73</v>
      </c>
      <c r="U38" s="5">
        <v>50</v>
      </c>
      <c r="V38" s="7">
        <f>IF(ISBLANK(Table1[[#This Row],[Age of the buyer]]),AVERAGE(Table1[Age of the buyer]),Table1[[#This Row],[Age of the buyer]])</f>
        <v>50</v>
      </c>
    </row>
    <row r="39" spans="1:22" hidden="1" x14ac:dyDescent="0.45">
      <c r="A39" s="5">
        <v>27832</v>
      </c>
      <c r="B39" s="5" t="s">
        <v>14</v>
      </c>
      <c r="C39" s="5" t="str">
        <f>SUBSTITUTE(SUBSTITUTE(Table1[[#This Row],[Gender]],"F","Female"),"M","Male")</f>
        <v>Female</v>
      </c>
      <c r="D39" s="6">
        <v>30000</v>
      </c>
      <c r="E39" s="6" t="str">
        <f>SUBSTITUTE(Table1[[#This Row],[Income]],"$","")</f>
        <v>30000</v>
      </c>
      <c r="F39" s="5">
        <v>5474</v>
      </c>
      <c r="G39" s="8">
        <v>44824</v>
      </c>
      <c r="H39" s="8" t="s">
        <v>59</v>
      </c>
      <c r="I39" s="8" t="s">
        <v>71</v>
      </c>
      <c r="J39" s="7">
        <v>1728</v>
      </c>
      <c r="K39" s="7">
        <f>Table1[[#This Row],[Price(in USD)]]-Table1[[#This Row],[Production Cost (in USD)]]</f>
        <v>3746</v>
      </c>
      <c r="L39" s="7">
        <f>(Table1[[#This Row],[Profit]]/Table1[[#This Row],[Price(in USD)]])*100</f>
        <v>68.432590427475333</v>
      </c>
      <c r="M39" s="5" t="s">
        <v>25</v>
      </c>
      <c r="N39" s="5" t="str">
        <f>SUBSTITUTE(SUBSTITUTE(SUBSTITUTE(Table1[[#This Row],[Marital Status]],"M","Married"),"S","Single"),"D","Divorced")</f>
        <v>Single</v>
      </c>
      <c r="O39" s="5" t="s">
        <v>21</v>
      </c>
      <c r="P39" s="5" t="str">
        <f>CLEAN(Table1[[#This Row],[Education]])</f>
        <v>Partial College</v>
      </c>
      <c r="Q39" s="5" t="s">
        <v>22</v>
      </c>
      <c r="R39" s="5" t="s">
        <v>24</v>
      </c>
      <c r="S39" s="5" t="s">
        <v>19</v>
      </c>
      <c r="T39" s="5" t="s">
        <v>74</v>
      </c>
      <c r="U39" s="5">
        <v>30</v>
      </c>
      <c r="V39" s="7">
        <f>IF(ISBLANK(Table1[[#This Row],[Age of the buyer]]),AVERAGE(Table1[Age of the buyer]),Table1[[#This Row],[Age of the buyer]])</f>
        <v>30</v>
      </c>
    </row>
    <row r="40" spans="1:22" x14ac:dyDescent="0.45">
      <c r="A40" s="5">
        <v>26863</v>
      </c>
      <c r="B40" s="5" t="s">
        <v>13</v>
      </c>
      <c r="C40" s="5" t="str">
        <f>SUBSTITUTE(SUBSTITUTE(Table1[[#This Row],[Gender]],"F","Female"),"M","Male")</f>
        <v>Male</v>
      </c>
      <c r="D40" s="6">
        <v>20000</v>
      </c>
      <c r="E40" s="6" t="str">
        <f>SUBSTITUTE(Table1[[#This Row],[Income]],"$","")</f>
        <v>20000</v>
      </c>
      <c r="F40" s="5">
        <v>3520</v>
      </c>
      <c r="G40" s="8">
        <v>44621</v>
      </c>
      <c r="H40" s="8" t="s">
        <v>62</v>
      </c>
      <c r="I40" s="8" t="s">
        <v>71</v>
      </c>
      <c r="J40" s="7">
        <v>1814</v>
      </c>
      <c r="K40" s="7">
        <f>Table1[[#This Row],[Price(in USD)]]-Table1[[#This Row],[Production Cost (in USD)]]</f>
        <v>1706</v>
      </c>
      <c r="L40" s="7">
        <f>(Table1[[#This Row],[Profit]]/Table1[[#This Row],[Price(in USD)]])*100</f>
        <v>48.465909090909093</v>
      </c>
      <c r="M40" s="5" t="s">
        <v>25</v>
      </c>
      <c r="N40" s="5" t="str">
        <f>SUBSTITUTE(SUBSTITUTE(SUBSTITUTE(Table1[[#This Row],[Marital Status]],"M","Married"),"S","Single"),"D","Divorced")</f>
        <v>Single</v>
      </c>
      <c r="O40" s="5" t="s">
        <v>33</v>
      </c>
      <c r="P40" s="5" t="str">
        <f>CLEAN(Table1[[#This Row],[Education]])</f>
        <v>High School</v>
      </c>
      <c r="Q40" s="5" t="s">
        <v>28</v>
      </c>
      <c r="R40" s="5" t="s">
        <v>24</v>
      </c>
      <c r="S40" s="5" t="s">
        <v>19</v>
      </c>
      <c r="T40" s="5" t="s">
        <v>75</v>
      </c>
      <c r="U40" s="5">
        <v>28</v>
      </c>
      <c r="V40" s="7">
        <f>IF(ISBLANK(Table1[[#This Row],[Age of the buyer]]),AVERAGE(Table1[Age of the buyer]),Table1[[#This Row],[Age of the buyer]])</f>
        <v>28</v>
      </c>
    </row>
    <row r="41" spans="1:22" hidden="1" x14ac:dyDescent="0.45">
      <c r="A41" s="5">
        <v>16259</v>
      </c>
      <c r="B41" s="5" t="s">
        <v>14</v>
      </c>
      <c r="C41" s="5" t="str">
        <f>SUBSTITUTE(SUBSTITUTE(Table1[[#This Row],[Gender]],"F","Female"),"M","Male")</f>
        <v>Female</v>
      </c>
      <c r="D41" s="6">
        <v>10000</v>
      </c>
      <c r="E41" s="6" t="str">
        <f>SUBSTITUTE(Table1[[#This Row],[Income]],"$","")</f>
        <v>10000</v>
      </c>
      <c r="F41" s="5">
        <v>4493</v>
      </c>
      <c r="G41" s="8">
        <v>44791</v>
      </c>
      <c r="H41" s="8" t="s">
        <v>63</v>
      </c>
      <c r="I41" s="8" t="s">
        <v>71</v>
      </c>
      <c r="J41" s="7">
        <v>1610</v>
      </c>
      <c r="K41" s="7">
        <f>Table1[[#This Row],[Price(in USD)]]-Table1[[#This Row],[Production Cost (in USD)]]</f>
        <v>2883</v>
      </c>
      <c r="L41" s="7">
        <f>(Table1[[#This Row],[Profit]]/Table1[[#This Row],[Price(in USD)]])*100</f>
        <v>64.166481192966842</v>
      </c>
      <c r="M41" s="5" t="s">
        <v>25</v>
      </c>
      <c r="N41" s="5" t="str">
        <f>SUBSTITUTE(SUBSTITUTE(SUBSTITUTE(Table1[[#This Row],[Marital Status]],"M","Married"),"S","Single"),"D","Divorced")</f>
        <v>Single</v>
      </c>
      <c r="O41" s="5" t="s">
        <v>32</v>
      </c>
      <c r="P41" s="5" t="str">
        <f>CLEAN(Table1[[#This Row],[Education]])</f>
        <v>Partial High School</v>
      </c>
      <c r="Q41" s="5" t="s">
        <v>28</v>
      </c>
      <c r="R41" s="5" t="s">
        <v>18</v>
      </c>
      <c r="S41" s="5" t="s">
        <v>19</v>
      </c>
      <c r="T41" s="5" t="s">
        <v>78</v>
      </c>
      <c r="U41" s="5">
        <v>40</v>
      </c>
      <c r="V41" s="7">
        <f>IF(ISBLANK(Table1[[#This Row],[Age of the buyer]]),AVERAGE(Table1[Age of the buyer]),Table1[[#This Row],[Age of the buyer]])</f>
        <v>40</v>
      </c>
    </row>
    <row r="42" spans="1:22" x14ac:dyDescent="0.45">
      <c r="A42" s="5">
        <v>27803</v>
      </c>
      <c r="B42" s="5" t="s">
        <v>14</v>
      </c>
      <c r="C42" s="5" t="str">
        <f>SUBSTITUTE(SUBSTITUTE(Table1[[#This Row],[Gender]],"F","Female"),"M","Male")</f>
        <v>Female</v>
      </c>
      <c r="D42" s="6">
        <v>30000</v>
      </c>
      <c r="E42" s="6" t="str">
        <f>SUBSTITUTE(Table1[[#This Row],[Income]],"$","")</f>
        <v>30000</v>
      </c>
      <c r="F42" s="5">
        <v>5283</v>
      </c>
      <c r="G42" s="8">
        <v>44649</v>
      </c>
      <c r="H42" s="8" t="s">
        <v>62</v>
      </c>
      <c r="I42" s="8" t="s">
        <v>72</v>
      </c>
      <c r="J42" s="7">
        <v>1206</v>
      </c>
      <c r="K42" s="7">
        <f>Table1[[#This Row],[Price(in USD)]]-Table1[[#This Row],[Production Cost (in USD)]]</f>
        <v>4077</v>
      </c>
      <c r="L42" s="7">
        <f>(Table1[[#This Row],[Profit]]/Table1[[#This Row],[Price(in USD)]])*100</f>
        <v>77.172061328790463</v>
      </c>
      <c r="M42" s="5" t="s">
        <v>25</v>
      </c>
      <c r="N42" s="5" t="str">
        <f>SUBSTITUTE(SUBSTITUTE(SUBSTITUTE(Table1[[#This Row],[Marital Status]],"M","Married"),"S","Single"),"D","Divorced")</f>
        <v>Single</v>
      </c>
      <c r="O42" s="5" t="s">
        <v>21</v>
      </c>
      <c r="P42" s="5" t="str">
        <f>CLEAN(Table1[[#This Row],[Education]])</f>
        <v>Partial College</v>
      </c>
      <c r="Q42" s="5" t="s">
        <v>22</v>
      </c>
      <c r="R42" s="5" t="s">
        <v>18</v>
      </c>
      <c r="S42" s="5" t="s">
        <v>19</v>
      </c>
      <c r="T42" s="5" t="s">
        <v>78</v>
      </c>
      <c r="U42" s="5">
        <v>43</v>
      </c>
      <c r="V42" s="7">
        <f>IF(ISBLANK(Table1[[#This Row],[Age of the buyer]]),AVERAGE(Table1[Age of the buyer]),Table1[[#This Row],[Age of the buyer]])</f>
        <v>43</v>
      </c>
    </row>
    <row r="43" spans="1:22" hidden="1" x14ac:dyDescent="0.45">
      <c r="A43" s="5">
        <v>14347</v>
      </c>
      <c r="B43" s="5" t="s">
        <v>14</v>
      </c>
      <c r="C43" s="5" t="str">
        <f>SUBSTITUTE(SUBSTITUTE(Table1[[#This Row],[Gender]],"F","Female"),"M","Male")</f>
        <v>Female</v>
      </c>
      <c r="D43" s="6">
        <v>40000</v>
      </c>
      <c r="E43" s="6" t="str">
        <f>SUBSTITUTE(Table1[[#This Row],[Income]],"$","")</f>
        <v>40000</v>
      </c>
      <c r="F43" s="5">
        <v>3519</v>
      </c>
      <c r="G43" s="8">
        <v>44954</v>
      </c>
      <c r="H43" s="8" t="s">
        <v>61</v>
      </c>
      <c r="I43" s="8" t="s">
        <v>72</v>
      </c>
      <c r="J43" s="7">
        <v>965</v>
      </c>
      <c r="K43" s="7">
        <f>Table1[[#This Row],[Price(in USD)]]-Table1[[#This Row],[Production Cost (in USD)]]</f>
        <v>2554</v>
      </c>
      <c r="L43" s="7">
        <f>(Table1[[#This Row],[Profit]]/Table1[[#This Row],[Price(in USD)]])*100</f>
        <v>72.577436771810184</v>
      </c>
      <c r="M43" s="5" t="s">
        <v>25</v>
      </c>
      <c r="N43" s="5" t="str">
        <f>SUBSTITUTE(SUBSTITUTE(SUBSTITUTE(Table1[[#This Row],[Marital Status]],"M","Married"),"S","Single"),"D","Divorced")</f>
        <v>Single</v>
      </c>
      <c r="O43" s="5" t="s">
        <v>15</v>
      </c>
      <c r="P43" s="5" t="str">
        <f>CLEAN(Table1[[#This Row],[Education]])</f>
        <v>Bachelors</v>
      </c>
      <c r="Q43" s="5" t="s">
        <v>31</v>
      </c>
      <c r="R43" s="5" t="s">
        <v>26</v>
      </c>
      <c r="S43" s="5" t="s">
        <v>27</v>
      </c>
      <c r="T43" s="5" t="s">
        <v>74</v>
      </c>
      <c r="U43" s="5">
        <v>65</v>
      </c>
      <c r="V43" s="7">
        <f>IF(ISBLANK(Table1[[#This Row],[Age of the buyer]]),AVERAGE(Table1[Age of the buyer]),Table1[[#This Row],[Age of the buyer]])</f>
        <v>65</v>
      </c>
    </row>
    <row r="44" spans="1:22" hidden="1" x14ac:dyDescent="0.45">
      <c r="A44" s="5">
        <v>17703</v>
      </c>
      <c r="B44" s="5" t="s">
        <v>14</v>
      </c>
      <c r="C44" s="5" t="str">
        <f>SUBSTITUTE(SUBSTITUTE(Table1[[#This Row],[Gender]],"F","Female"),"M","Male")</f>
        <v>Female</v>
      </c>
      <c r="D44" s="6">
        <v>10000</v>
      </c>
      <c r="E44" s="6" t="str">
        <f>SUBSTITUTE(Table1[[#This Row],[Income]],"$","")</f>
        <v>10000</v>
      </c>
      <c r="F44" s="5">
        <v>3921</v>
      </c>
      <c r="G44" s="8">
        <v>44888</v>
      </c>
      <c r="H44" s="8" t="s">
        <v>64</v>
      </c>
      <c r="I44" s="8" t="s">
        <v>71</v>
      </c>
      <c r="J44" s="7">
        <v>1901</v>
      </c>
      <c r="K44" s="7">
        <f>Table1[[#This Row],[Price(in USD)]]-Table1[[#This Row],[Production Cost (in USD)]]</f>
        <v>2020</v>
      </c>
      <c r="L44" s="7">
        <f>(Table1[[#This Row],[Profit]]/Table1[[#This Row],[Price(in USD)]])*100</f>
        <v>51.517470033154808</v>
      </c>
      <c r="M44" s="5" t="s">
        <v>13</v>
      </c>
      <c r="N44" s="5" t="str">
        <f>SUBSTITUTE(SUBSTITUTE(SUBSTITUTE(Table1[[#This Row],[Marital Status]],"M","Married"),"S","Single"),"D","Divorced")</f>
        <v>Married</v>
      </c>
      <c r="O44" s="5" t="s">
        <v>37</v>
      </c>
      <c r="P44" s="5" t="str">
        <f>CLEAN(Table1[[#This Row],[Education]])</f>
        <v>Graduate Degree</v>
      </c>
      <c r="Q44" s="5" t="s">
        <v>28</v>
      </c>
      <c r="R44" s="5" t="s">
        <v>18</v>
      </c>
      <c r="S44" s="5" t="s">
        <v>19</v>
      </c>
      <c r="T44" s="5" t="s">
        <v>73</v>
      </c>
      <c r="U44" s="5">
        <v>40</v>
      </c>
      <c r="V44" s="7">
        <f>IF(ISBLANK(Table1[[#This Row],[Age of the buyer]]),AVERAGE(Table1[Age of the buyer]),Table1[[#This Row],[Age of the buyer]])</f>
        <v>40</v>
      </c>
    </row>
    <row r="45" spans="1:22" x14ac:dyDescent="0.45">
      <c r="A45" s="5">
        <v>17185</v>
      </c>
      <c r="B45" s="5" t="s">
        <v>14</v>
      </c>
      <c r="C45" s="5" t="str">
        <f>SUBSTITUTE(SUBSTITUTE(Table1[[#This Row],[Gender]],"F","Female"),"M","Male")</f>
        <v>Female</v>
      </c>
      <c r="D45" s="6">
        <v>170000</v>
      </c>
      <c r="E45" s="6" t="str">
        <f>SUBSTITUTE(Table1[[#This Row],[Income]],"$","")</f>
        <v>170000</v>
      </c>
      <c r="F45" s="5">
        <v>5193</v>
      </c>
      <c r="G45" s="8">
        <v>45091</v>
      </c>
      <c r="H45" s="8" t="s">
        <v>62</v>
      </c>
      <c r="I45" s="8" t="s">
        <v>72</v>
      </c>
      <c r="J45" s="7">
        <v>1370</v>
      </c>
      <c r="K45" s="7">
        <f>Table1[[#This Row],[Price(in USD)]]-Table1[[#This Row],[Production Cost (in USD)]]</f>
        <v>3823</v>
      </c>
      <c r="L45" s="7">
        <f>(Table1[[#This Row],[Profit]]/Table1[[#This Row],[Price(in USD)]])*100</f>
        <v>73.618332370498749</v>
      </c>
      <c r="M45" s="5" t="s">
        <v>13</v>
      </c>
      <c r="N45" s="5" t="str">
        <f>SUBSTITUTE(SUBSTITUTE(SUBSTITUTE(Table1[[#This Row],[Marital Status]],"M","Married"),"S","Single"),"D","Divorced")</f>
        <v>Married</v>
      </c>
      <c r="O45" s="5" t="s">
        <v>21</v>
      </c>
      <c r="P45" s="5" t="str">
        <f>CLEAN(Table1[[#This Row],[Education]])</f>
        <v>Partial College</v>
      </c>
      <c r="Q45" s="5" t="s">
        <v>23</v>
      </c>
      <c r="R45" s="5" t="s">
        <v>26</v>
      </c>
      <c r="S45" s="5" t="s">
        <v>19</v>
      </c>
      <c r="T45" s="5" t="s">
        <v>77</v>
      </c>
      <c r="U45" s="5">
        <v>48</v>
      </c>
      <c r="V45" s="7">
        <f>IF(ISBLANK(Table1[[#This Row],[Age of the buyer]]),AVERAGE(Table1[Age of the buyer]),Table1[[#This Row],[Age of the buyer]])</f>
        <v>48</v>
      </c>
    </row>
    <row r="46" spans="1:22" hidden="1" x14ac:dyDescent="0.45">
      <c r="A46" s="5">
        <v>29380</v>
      </c>
      <c r="B46" s="5" t="s">
        <v>14</v>
      </c>
      <c r="C46" s="5" t="str">
        <f>SUBSTITUTE(SUBSTITUTE(Table1[[#This Row],[Gender]],"F","Female"),"M","Male")</f>
        <v>Female</v>
      </c>
      <c r="D46" s="6">
        <v>20000</v>
      </c>
      <c r="E46" s="6" t="str">
        <f>SUBSTITUTE(Table1[[#This Row],[Income]],"$","")</f>
        <v>20000</v>
      </c>
      <c r="F46" s="5">
        <v>4902</v>
      </c>
      <c r="G46" s="8">
        <v>45105</v>
      </c>
      <c r="H46" s="8" t="s">
        <v>60</v>
      </c>
      <c r="I46" s="8" t="s">
        <v>71</v>
      </c>
      <c r="J46" s="7">
        <v>1550</v>
      </c>
      <c r="K46" s="7">
        <f>Table1[[#This Row],[Price(in USD)]]-Table1[[#This Row],[Production Cost (in USD)]]</f>
        <v>3352</v>
      </c>
      <c r="L46" s="7">
        <f>(Table1[[#This Row],[Profit]]/Table1[[#This Row],[Price(in USD)]])*100</f>
        <v>68.380252957976339</v>
      </c>
      <c r="M46" s="5" t="s">
        <v>13</v>
      </c>
      <c r="N46" s="5" t="str">
        <f>SUBSTITUTE(SUBSTITUTE(SUBSTITUTE(Table1[[#This Row],[Marital Status]],"M","Married"),"S","Single"),"D","Divorced")</f>
        <v>Married</v>
      </c>
      <c r="O46" s="5" t="s">
        <v>33</v>
      </c>
      <c r="P46" s="5" t="str">
        <f>CLEAN(Table1[[#This Row],[Education]])</f>
        <v>High School</v>
      </c>
      <c r="Q46" s="5" t="s">
        <v>28</v>
      </c>
      <c r="R46" s="5" t="s">
        <v>18</v>
      </c>
      <c r="S46" s="5" t="s">
        <v>19</v>
      </c>
      <c r="T46" s="5" t="s">
        <v>77</v>
      </c>
      <c r="U46" s="5">
        <v>41</v>
      </c>
      <c r="V46" s="7">
        <f>IF(ISBLANK(Table1[[#This Row],[Age of the buyer]]),AVERAGE(Table1[Age of the buyer]),Table1[[#This Row],[Age of the buyer]])</f>
        <v>41</v>
      </c>
    </row>
    <row r="47" spans="1:22" x14ac:dyDescent="0.45">
      <c r="A47" s="5">
        <v>23986</v>
      </c>
      <c r="B47" s="5" t="s">
        <v>14</v>
      </c>
      <c r="C47" s="5" t="str">
        <f>SUBSTITUTE(SUBSTITUTE(Table1[[#This Row],[Gender]],"F","Female"),"M","Male")</f>
        <v>Female</v>
      </c>
      <c r="D47" s="6">
        <v>20000</v>
      </c>
      <c r="E47" s="6" t="str">
        <f>SUBSTITUTE(Table1[[#This Row],[Income]],"$","")</f>
        <v>20000</v>
      </c>
      <c r="F47" s="5">
        <v>3971</v>
      </c>
      <c r="G47" s="8">
        <v>45157</v>
      </c>
      <c r="H47" s="8" t="s">
        <v>62</v>
      </c>
      <c r="I47" s="8" t="s">
        <v>72</v>
      </c>
      <c r="J47" s="7">
        <v>1224</v>
      </c>
      <c r="K47" s="7">
        <f>Table1[[#This Row],[Price(in USD)]]-Table1[[#This Row],[Production Cost (in USD)]]</f>
        <v>2747</v>
      </c>
      <c r="L47" s="7">
        <f>(Table1[[#This Row],[Profit]]/Table1[[#This Row],[Price(in USD)]])*100</f>
        <v>69.17652984134979</v>
      </c>
      <c r="M47" s="5" t="s">
        <v>13</v>
      </c>
      <c r="N47" s="5" t="str">
        <f>SUBSTITUTE(SUBSTITUTE(SUBSTITUTE(Table1[[#This Row],[Marital Status]],"M","Married"),"S","Single"),"D","Divorced")</f>
        <v>Married</v>
      </c>
      <c r="O47" s="5" t="s">
        <v>15</v>
      </c>
      <c r="P47" s="5" t="str">
        <f>CLEAN(Table1[[#This Row],[Education]])</f>
        <v>Bachelors</v>
      </c>
      <c r="Q47" s="5" t="s">
        <v>22</v>
      </c>
      <c r="R47" s="5" t="s">
        <v>18</v>
      </c>
      <c r="S47" s="5" t="s">
        <v>19</v>
      </c>
      <c r="T47" s="5" t="s">
        <v>74</v>
      </c>
      <c r="U47" s="5"/>
      <c r="V47" s="7">
        <f>IF(ISBLANK(Table1[[#This Row],[Age of the buyer]]),AVERAGE(Table1[Age of the buyer]),Table1[[#This Row],[Age of the buyer]])</f>
        <v>43.99900596421471</v>
      </c>
    </row>
    <row r="48" spans="1:22" hidden="1" x14ac:dyDescent="0.45">
      <c r="A48" s="5">
        <v>24466</v>
      </c>
      <c r="B48" s="5" t="s">
        <v>14</v>
      </c>
      <c r="C48" s="5" t="str">
        <f>SUBSTITUTE(SUBSTITUTE(Table1[[#This Row],[Gender]],"F","Female"),"M","Male")</f>
        <v>Female</v>
      </c>
      <c r="D48" s="6">
        <v>60000</v>
      </c>
      <c r="E48" s="6" t="str">
        <f>SUBSTITUTE(Table1[[#This Row],[Income]],"$","")</f>
        <v>60000</v>
      </c>
      <c r="F48" s="5">
        <v>3386</v>
      </c>
      <c r="G48" s="8">
        <v>45119</v>
      </c>
      <c r="H48" s="8" t="s">
        <v>63</v>
      </c>
      <c r="I48" s="8" t="s">
        <v>71</v>
      </c>
      <c r="J48" s="7">
        <v>1332</v>
      </c>
      <c r="K48" s="7">
        <f>Table1[[#This Row],[Price(in USD)]]-Table1[[#This Row],[Production Cost (in USD)]]</f>
        <v>2054</v>
      </c>
      <c r="L48" s="7">
        <f>(Table1[[#This Row],[Profit]]/Table1[[#This Row],[Price(in USD)]])*100</f>
        <v>60.661547548730063</v>
      </c>
      <c r="M48" s="5" t="s">
        <v>13</v>
      </c>
      <c r="N48" s="5" t="str">
        <f>SUBSTITUTE(SUBSTITUTE(SUBSTITUTE(Table1[[#This Row],[Marital Status]],"M","Married"),"S","Single"),"D","Divorced")</f>
        <v>Married</v>
      </c>
      <c r="O48" s="5" t="s">
        <v>21</v>
      </c>
      <c r="P48" s="5" t="str">
        <f>CLEAN(Table1[[#This Row],[Education]])</f>
        <v>Partial College</v>
      </c>
      <c r="Q48" s="5" t="s">
        <v>16</v>
      </c>
      <c r="R48" s="5" t="s">
        <v>26</v>
      </c>
      <c r="S48" s="5" t="s">
        <v>27</v>
      </c>
      <c r="T48" s="5" t="s">
        <v>78</v>
      </c>
      <c r="U48" s="5">
        <v>46</v>
      </c>
      <c r="V48" s="7">
        <f>IF(ISBLANK(Table1[[#This Row],[Age of the buyer]]),AVERAGE(Table1[Age of the buyer]),Table1[[#This Row],[Age of the buyer]])</f>
        <v>46</v>
      </c>
    </row>
    <row r="49" spans="1:22" x14ac:dyDescent="0.45">
      <c r="A49" s="5">
        <v>29097</v>
      </c>
      <c r="B49" s="5" t="s">
        <v>14</v>
      </c>
      <c r="C49" s="5" t="str">
        <f>SUBSTITUTE(SUBSTITUTE(Table1[[#This Row],[Gender]],"F","Female"),"M","Male")</f>
        <v>Female</v>
      </c>
      <c r="D49" s="6">
        <v>40000</v>
      </c>
      <c r="E49" s="6" t="str">
        <f>SUBSTITUTE(Table1[[#This Row],[Income]],"$","")</f>
        <v>40000</v>
      </c>
      <c r="F49" s="5">
        <v>4305</v>
      </c>
      <c r="G49" s="8">
        <v>45256</v>
      </c>
      <c r="H49" s="8" t="s">
        <v>62</v>
      </c>
      <c r="I49" s="8" t="s">
        <v>71</v>
      </c>
      <c r="J49" s="7">
        <v>1126</v>
      </c>
      <c r="K49" s="7">
        <f>Table1[[#This Row],[Price(in USD)]]-Table1[[#This Row],[Production Cost (in USD)]]</f>
        <v>3179</v>
      </c>
      <c r="L49" s="7">
        <f>(Table1[[#This Row],[Profit]]/Table1[[#This Row],[Price(in USD)]])*100</f>
        <v>73.844367015098726</v>
      </c>
      <c r="M49" s="5" t="s">
        <v>25</v>
      </c>
      <c r="N49" s="5" t="str">
        <f>SUBSTITUTE(SUBSTITUTE(SUBSTITUTE(Table1[[#This Row],[Marital Status]],"M","Married"),"S","Single"),"D","Divorced")</f>
        <v>Single</v>
      </c>
      <c r="O49" s="5" t="s">
        <v>21</v>
      </c>
      <c r="P49" s="5" t="str">
        <f>CLEAN(Table1[[#This Row],[Education]])</f>
        <v>Partial College</v>
      </c>
      <c r="Q49" s="5" t="s">
        <v>16</v>
      </c>
      <c r="R49" s="5" t="s">
        <v>26</v>
      </c>
      <c r="S49" s="5" t="s">
        <v>27</v>
      </c>
      <c r="T49" s="5" t="s">
        <v>76</v>
      </c>
      <c r="U49" s="5">
        <v>52</v>
      </c>
      <c r="V49" s="7">
        <f>IF(ISBLANK(Table1[[#This Row],[Age of the buyer]]),AVERAGE(Table1[Age of the buyer]),Table1[[#This Row],[Age of the buyer]])</f>
        <v>52</v>
      </c>
    </row>
    <row r="50" spans="1:22" hidden="1" x14ac:dyDescent="0.45">
      <c r="A50" s="5">
        <v>19487</v>
      </c>
      <c r="B50" s="5" t="s">
        <v>13</v>
      </c>
      <c r="C50" s="5" t="str">
        <f>SUBSTITUTE(SUBSTITUTE(Table1[[#This Row],[Gender]],"F","Female"),"M","Male")</f>
        <v>Male</v>
      </c>
      <c r="D50" s="6">
        <v>30000</v>
      </c>
      <c r="E50" s="6" t="str">
        <f>SUBSTITUTE(Table1[[#This Row],[Income]],"$","")</f>
        <v>30000</v>
      </c>
      <c r="F50" s="5">
        <v>3964</v>
      </c>
      <c r="G50" s="8">
        <v>44830</v>
      </c>
      <c r="H50" s="8" t="s">
        <v>65</v>
      </c>
      <c r="I50" s="8" t="s">
        <v>72</v>
      </c>
      <c r="J50" s="7">
        <v>1677</v>
      </c>
      <c r="K50" s="7">
        <f>Table1[[#This Row],[Price(in USD)]]-Table1[[#This Row],[Production Cost (in USD)]]</f>
        <v>2287</v>
      </c>
      <c r="L50" s="7">
        <f>(Table1[[#This Row],[Profit]]/Table1[[#This Row],[Price(in USD)]])*100</f>
        <v>57.694248234106958</v>
      </c>
      <c r="M50" s="5" t="s">
        <v>13</v>
      </c>
      <c r="N50" s="5" t="str">
        <f>SUBSTITUTE(SUBSTITUTE(SUBSTITUTE(Table1[[#This Row],[Marital Status]],"M","Married"),"S","Single"),"D","Divorced")</f>
        <v>Married</v>
      </c>
      <c r="O50" s="5" t="s">
        <v>21</v>
      </c>
      <c r="P50" s="5" t="str">
        <f>CLEAN(Table1[[#This Row],[Education]])</f>
        <v>Partial College</v>
      </c>
      <c r="Q50" s="5" t="s">
        <v>22</v>
      </c>
      <c r="R50" s="5" t="s">
        <v>18</v>
      </c>
      <c r="S50" s="5" t="s">
        <v>19</v>
      </c>
      <c r="T50" s="5" t="s">
        <v>74</v>
      </c>
      <c r="U50" s="5">
        <v>42</v>
      </c>
      <c r="V50" s="7">
        <f>IF(ISBLANK(Table1[[#This Row],[Age of the buyer]]),AVERAGE(Table1[Age of the buyer]),Table1[[#This Row],[Age of the buyer]])</f>
        <v>42</v>
      </c>
    </row>
    <row r="51" spans="1:22" hidden="1" x14ac:dyDescent="0.45">
      <c r="A51" s="5">
        <v>14939</v>
      </c>
      <c r="B51" s="5" t="s">
        <v>13</v>
      </c>
      <c r="C51" s="5" t="str">
        <f>SUBSTITUTE(SUBSTITUTE(Table1[[#This Row],[Gender]],"F","Female"),"M","Male")</f>
        <v>Male</v>
      </c>
      <c r="D51" s="6">
        <v>40000</v>
      </c>
      <c r="E51" s="6" t="str">
        <f>SUBSTITUTE(Table1[[#This Row],[Income]],"$","")</f>
        <v>40000</v>
      </c>
      <c r="F51" s="5">
        <v>5189</v>
      </c>
      <c r="G51" s="8">
        <v>44950</v>
      </c>
      <c r="H51" s="8" t="s">
        <v>64</v>
      </c>
      <c r="I51" s="8" t="s">
        <v>72</v>
      </c>
      <c r="J51" s="7">
        <v>981</v>
      </c>
      <c r="K51" s="7">
        <f>Table1[[#This Row],[Price(in USD)]]-Table1[[#This Row],[Production Cost (in USD)]]</f>
        <v>4208</v>
      </c>
      <c r="L51" s="7">
        <f>(Table1[[#This Row],[Profit]]/Table1[[#This Row],[Price(in USD)]])*100</f>
        <v>81.094623241472334</v>
      </c>
      <c r="M51" s="5" t="s">
        <v>25</v>
      </c>
      <c r="N51" s="5" t="str">
        <f>SUBSTITUTE(SUBSTITUTE(SUBSTITUTE(Table1[[#This Row],[Marital Status]],"M","Married"),"S","Single"),"D","Divorced")</f>
        <v>Single</v>
      </c>
      <c r="O51" s="5" t="s">
        <v>36</v>
      </c>
      <c r="P51" s="5" t="str">
        <f>CLEAN(Table1[[#This Row],[Education]])</f>
        <v>Bachelors</v>
      </c>
      <c r="Q51" s="5" t="s">
        <v>22</v>
      </c>
      <c r="R51" s="5" t="s">
        <v>18</v>
      </c>
      <c r="S51" s="5" t="s">
        <v>19</v>
      </c>
      <c r="T51" s="5" t="s">
        <v>74</v>
      </c>
      <c r="U51" s="5">
        <v>39</v>
      </c>
      <c r="V51" s="7">
        <f>IF(ISBLANK(Table1[[#This Row],[Age of the buyer]]),AVERAGE(Table1[Age of the buyer]),Table1[[#This Row],[Age of the buyer]])</f>
        <v>39</v>
      </c>
    </row>
    <row r="52" spans="1:22" hidden="1" x14ac:dyDescent="0.45">
      <c r="A52" s="5">
        <v>13826</v>
      </c>
      <c r="B52" s="5" t="s">
        <v>14</v>
      </c>
      <c r="C52" s="5" t="str">
        <f>SUBSTITUTE(SUBSTITUTE(Table1[[#This Row],[Gender]],"F","Female"),"M","Male")</f>
        <v>Female</v>
      </c>
      <c r="D52" s="6">
        <v>30000</v>
      </c>
      <c r="E52" s="6" t="str">
        <f>SUBSTITUTE(Table1[[#This Row],[Income]],"$","")</f>
        <v>30000</v>
      </c>
      <c r="F52" s="5">
        <v>4980</v>
      </c>
      <c r="G52" s="8">
        <v>44840</v>
      </c>
      <c r="H52" s="8" t="s">
        <v>61</v>
      </c>
      <c r="I52" s="8" t="s">
        <v>71</v>
      </c>
      <c r="J52" s="7">
        <v>2012</v>
      </c>
      <c r="K52" s="7">
        <f>Table1[[#This Row],[Price(in USD)]]-Table1[[#This Row],[Production Cost (in USD)]]</f>
        <v>2968</v>
      </c>
      <c r="L52" s="7">
        <f>(Table1[[#This Row],[Profit]]/Table1[[#This Row],[Price(in USD)]])*100</f>
        <v>59.598393574297191</v>
      </c>
      <c r="M52" s="5" t="s">
        <v>25</v>
      </c>
      <c r="N52" s="5" t="str">
        <f>SUBSTITUTE(SUBSTITUTE(SUBSTITUTE(Table1[[#This Row],[Marital Status]],"M","Married"),"S","Single"),"D","Divorced")</f>
        <v>Single</v>
      </c>
      <c r="O52" s="5" t="s">
        <v>21</v>
      </c>
      <c r="P52" s="5" t="str">
        <f>CLEAN(Table1[[#This Row],[Education]])</f>
        <v>Partial College</v>
      </c>
      <c r="Q52" s="5" t="s">
        <v>22</v>
      </c>
      <c r="R52" s="5" t="s">
        <v>18</v>
      </c>
      <c r="S52" s="5" t="s">
        <v>19</v>
      </c>
      <c r="T52" s="5" t="s">
        <v>75</v>
      </c>
      <c r="U52" s="5">
        <v>28</v>
      </c>
      <c r="V52" s="7">
        <f>IF(ISBLANK(Table1[[#This Row],[Age of the buyer]]),AVERAGE(Table1[Age of the buyer]),Table1[[#This Row],[Age of the buyer]])</f>
        <v>28</v>
      </c>
    </row>
    <row r="53" spans="1:22" hidden="1" x14ac:dyDescent="0.45">
      <c r="A53" s="5">
        <v>20619</v>
      </c>
      <c r="B53" s="5" t="s">
        <v>13</v>
      </c>
      <c r="C53" s="5" t="str">
        <f>SUBSTITUTE(SUBSTITUTE(Table1[[#This Row],[Gender]],"F","Female"),"M","Male")</f>
        <v>Male</v>
      </c>
      <c r="D53" s="6">
        <v>80000</v>
      </c>
      <c r="E53" s="6" t="str">
        <f>SUBSTITUTE(Table1[[#This Row],[Income]],"$","")</f>
        <v>80000</v>
      </c>
      <c r="F53" s="5">
        <v>5047</v>
      </c>
      <c r="G53" s="8">
        <v>44832</v>
      </c>
      <c r="H53" s="8" t="s">
        <v>59</v>
      </c>
      <c r="I53" s="8" t="s">
        <v>71</v>
      </c>
      <c r="J53" s="7">
        <v>800</v>
      </c>
      <c r="K53" s="7">
        <f>Table1[[#This Row],[Price(in USD)]]-Table1[[#This Row],[Production Cost (in USD)]]</f>
        <v>4247</v>
      </c>
      <c r="L53" s="7">
        <f>(Table1[[#This Row],[Profit]]/Table1[[#This Row],[Price(in USD)]])*100</f>
        <v>84.148999405587475</v>
      </c>
      <c r="M53" s="5" t="s">
        <v>25</v>
      </c>
      <c r="N53" s="5" t="str">
        <f>SUBSTITUTE(SUBSTITUTE(SUBSTITUTE(Table1[[#This Row],[Marital Status]],"M","Married"),"S","Single"),"D","Divorced")</f>
        <v>Single</v>
      </c>
      <c r="O53" s="5" t="s">
        <v>15</v>
      </c>
      <c r="P53" s="5" t="str">
        <f>CLEAN(Table1[[#This Row],[Education]])</f>
        <v>Bachelors</v>
      </c>
      <c r="Q53" s="5" t="s">
        <v>23</v>
      </c>
      <c r="R53" s="5" t="s">
        <v>34</v>
      </c>
      <c r="S53" s="5" t="s">
        <v>27</v>
      </c>
      <c r="T53" s="5" t="s">
        <v>76</v>
      </c>
      <c r="U53" s="5">
        <v>35</v>
      </c>
      <c r="V53" s="7">
        <f>IF(ISBLANK(Table1[[#This Row],[Age of the buyer]]),AVERAGE(Table1[Age of the buyer]),Table1[[#This Row],[Age of the buyer]])</f>
        <v>35</v>
      </c>
    </row>
    <row r="54" spans="1:22" hidden="1" x14ac:dyDescent="0.45">
      <c r="A54" s="5">
        <v>12558</v>
      </c>
      <c r="B54" s="5" t="s">
        <v>14</v>
      </c>
      <c r="C54" s="5" t="str">
        <f>SUBSTITUTE(SUBSTITUTE(Table1[[#This Row],[Gender]],"F","Female"),"M","Male")</f>
        <v>Female</v>
      </c>
      <c r="D54" s="6">
        <v>20000</v>
      </c>
      <c r="E54" s="6" t="str">
        <f>SUBSTITUTE(Table1[[#This Row],[Income]],"$","")</f>
        <v>20000</v>
      </c>
      <c r="F54" s="5">
        <v>4374</v>
      </c>
      <c r="G54" s="8">
        <v>45082</v>
      </c>
      <c r="H54" s="8" t="s">
        <v>61</v>
      </c>
      <c r="I54" s="8" t="s">
        <v>72</v>
      </c>
      <c r="J54" s="7">
        <v>1046</v>
      </c>
      <c r="K54" s="7">
        <f>Table1[[#This Row],[Price(in USD)]]-Table1[[#This Row],[Production Cost (in USD)]]</f>
        <v>3328</v>
      </c>
      <c r="L54" s="7">
        <f>(Table1[[#This Row],[Profit]]/Table1[[#This Row],[Price(in USD)]])*100</f>
        <v>76.085962505715585</v>
      </c>
      <c r="M54" s="5" t="s">
        <v>13</v>
      </c>
      <c r="N54" s="5" t="str">
        <f>SUBSTITUTE(SUBSTITUTE(SUBSTITUTE(Table1[[#This Row],[Marital Status]],"M","Married"),"S","Single"),"D","Divorced")</f>
        <v>Married</v>
      </c>
      <c r="O54" s="5" t="s">
        <v>15</v>
      </c>
      <c r="P54" s="5" t="str">
        <f>CLEAN(Table1[[#This Row],[Education]])</f>
        <v>Bachelors</v>
      </c>
      <c r="Q54" s="5" t="s">
        <v>22</v>
      </c>
      <c r="R54" s="5" t="s">
        <v>18</v>
      </c>
      <c r="S54" s="5" t="s">
        <v>19</v>
      </c>
      <c r="T54" s="5" t="s">
        <v>74</v>
      </c>
      <c r="U54" s="5">
        <v>65</v>
      </c>
      <c r="V54" s="7">
        <f>IF(ISBLANK(Table1[[#This Row],[Age of the buyer]]),AVERAGE(Table1[Age of the buyer]),Table1[[#This Row],[Age of the buyer]])</f>
        <v>65</v>
      </c>
    </row>
    <row r="55" spans="1:22" hidden="1" x14ac:dyDescent="0.45">
      <c r="A55" s="5">
        <v>24871</v>
      </c>
      <c r="B55" s="5" t="s">
        <v>14</v>
      </c>
      <c r="C55" s="5" t="str">
        <f>SUBSTITUTE(SUBSTITUTE(Table1[[#This Row],[Gender]],"F","Female"),"M","Male")</f>
        <v>Female</v>
      </c>
      <c r="D55" s="6">
        <v>90000</v>
      </c>
      <c r="E55" s="6" t="str">
        <f>SUBSTITUTE(Table1[[#This Row],[Income]],"$","")</f>
        <v>90000</v>
      </c>
      <c r="F55" s="5">
        <v>4712</v>
      </c>
      <c r="G55" s="8">
        <v>44822</v>
      </c>
      <c r="H55" s="8" t="s">
        <v>58</v>
      </c>
      <c r="I55" s="8" t="s">
        <v>71</v>
      </c>
      <c r="J55" s="7">
        <v>1779</v>
      </c>
      <c r="K55" s="7">
        <f>Table1[[#This Row],[Price(in USD)]]-Table1[[#This Row],[Production Cost (in USD)]]</f>
        <v>2933</v>
      </c>
      <c r="L55" s="7">
        <f>(Table1[[#This Row],[Profit]]/Table1[[#This Row],[Price(in USD)]])*100</f>
        <v>62.245331069609513</v>
      </c>
      <c r="M55" s="5" t="s">
        <v>25</v>
      </c>
      <c r="N55" s="5" t="str">
        <f>SUBSTITUTE(SUBSTITUTE(SUBSTITUTE(Table1[[#This Row],[Marital Status]],"M","Married"),"S","Single"),"D","Divorced")</f>
        <v>Single</v>
      </c>
      <c r="O55" s="5" t="s">
        <v>30</v>
      </c>
      <c r="P55" s="5" t="str">
        <f>CLEAN(Table1[[#This Row],[Education]])</f>
        <v>High School</v>
      </c>
      <c r="Q55" s="5" t="s">
        <v>31</v>
      </c>
      <c r="R55" s="5" t="s">
        <v>26</v>
      </c>
      <c r="S55" s="5" t="s">
        <v>19</v>
      </c>
      <c r="T55" s="5" t="s">
        <v>74</v>
      </c>
      <c r="U55" s="5">
        <v>56</v>
      </c>
      <c r="V55" s="7">
        <f>IF(ISBLANK(Table1[[#This Row],[Age of the buyer]]),AVERAGE(Table1[Age of the buyer]),Table1[[#This Row],[Age of the buyer]])</f>
        <v>56</v>
      </c>
    </row>
    <row r="56" spans="1:22" hidden="1" x14ac:dyDescent="0.45">
      <c r="A56" s="5">
        <v>17319</v>
      </c>
      <c r="B56" s="5" t="s">
        <v>14</v>
      </c>
      <c r="C56" s="5" t="str">
        <f>SUBSTITUTE(SUBSTITUTE(Table1[[#This Row],[Gender]],"F","Female"),"M","Male")</f>
        <v>Female</v>
      </c>
      <c r="D56" s="6">
        <v>70000</v>
      </c>
      <c r="E56" s="6" t="str">
        <f>SUBSTITUTE(Table1[[#This Row],[Income]],"$","")</f>
        <v>70000</v>
      </c>
      <c r="F56" s="5">
        <v>4414</v>
      </c>
      <c r="G56" s="8">
        <v>44938</v>
      </c>
      <c r="H56" s="8" t="s">
        <v>59</v>
      </c>
      <c r="I56" s="8" t="s">
        <v>72</v>
      </c>
      <c r="J56" s="7">
        <v>1813</v>
      </c>
      <c r="K56" s="7">
        <f>Table1[[#This Row],[Price(in USD)]]-Table1[[#This Row],[Production Cost (in USD)]]</f>
        <v>2601</v>
      </c>
      <c r="L56" s="7">
        <f>(Table1[[#This Row],[Profit]]/Table1[[#This Row],[Price(in USD)]])*100</f>
        <v>58.926144086995926</v>
      </c>
      <c r="M56" s="5" t="s">
        <v>25</v>
      </c>
      <c r="N56" s="5" t="str">
        <f>SUBSTITUTE(SUBSTITUTE(SUBSTITUTE(Table1[[#This Row],[Marital Status]],"M","Married"),"S","Single"),"D","Divorced")</f>
        <v>Single</v>
      </c>
      <c r="O56" s="5" t="s">
        <v>15</v>
      </c>
      <c r="P56" s="5" t="str">
        <f>CLEAN(Table1[[#This Row],[Education]])</f>
        <v>Bachelors</v>
      </c>
      <c r="Q56" s="5" t="s">
        <v>23</v>
      </c>
      <c r="R56" s="5" t="s">
        <v>26</v>
      </c>
      <c r="S56" s="5" t="s">
        <v>27</v>
      </c>
      <c r="T56" s="5" t="s">
        <v>77</v>
      </c>
      <c r="U56" s="5">
        <v>42</v>
      </c>
      <c r="V56" s="7">
        <f>IF(ISBLANK(Table1[[#This Row],[Age of the buyer]]),AVERAGE(Table1[Age of the buyer]),Table1[[#This Row],[Age of the buyer]])</f>
        <v>42</v>
      </c>
    </row>
    <row r="57" spans="1:22" x14ac:dyDescent="0.45">
      <c r="A57" s="5">
        <v>28906</v>
      </c>
      <c r="B57" s="5" t="s">
        <v>13</v>
      </c>
      <c r="C57" s="5" t="str">
        <f>SUBSTITUTE(SUBSTITUTE(Table1[[#This Row],[Gender]],"F","Female"),"M","Male")</f>
        <v>Male</v>
      </c>
      <c r="D57" s="6">
        <v>80000</v>
      </c>
      <c r="E57" s="6" t="str">
        <f>SUBSTITUTE(Table1[[#This Row],[Income]],"$","")</f>
        <v>80000</v>
      </c>
      <c r="F57" s="5">
        <v>5427</v>
      </c>
      <c r="G57" s="8">
        <v>44932</v>
      </c>
      <c r="H57" s="8" t="s">
        <v>62</v>
      </c>
      <c r="I57" s="8" t="s">
        <v>72</v>
      </c>
      <c r="J57" s="7">
        <v>1005</v>
      </c>
      <c r="K57" s="7">
        <f>Table1[[#This Row],[Price(in USD)]]-Table1[[#This Row],[Production Cost (in USD)]]</f>
        <v>4422</v>
      </c>
      <c r="L57" s="7">
        <f>(Table1[[#This Row],[Profit]]/Table1[[#This Row],[Price(in USD)]])*100</f>
        <v>81.481481481481481</v>
      </c>
      <c r="M57" s="5" t="s">
        <v>13</v>
      </c>
      <c r="N57" s="5" t="str">
        <f>SUBSTITUTE(SUBSTITUTE(SUBSTITUTE(Table1[[#This Row],[Marital Status]],"M","Married"),"S","Single"),"D","Divorced")</f>
        <v>Married</v>
      </c>
      <c r="O57" s="5" t="s">
        <v>39</v>
      </c>
      <c r="P57" s="5" t="str">
        <f>CLEAN(Table1[[#This Row],[Education]])</f>
        <v>High School</v>
      </c>
      <c r="Q57" s="5" t="s">
        <v>23</v>
      </c>
      <c r="R57" s="5" t="s">
        <v>34</v>
      </c>
      <c r="S57" s="5" t="s">
        <v>19</v>
      </c>
      <c r="T57" s="5" t="s">
        <v>75</v>
      </c>
      <c r="U57" s="5">
        <v>54</v>
      </c>
      <c r="V57" s="7">
        <f>IF(ISBLANK(Table1[[#This Row],[Age of the buyer]]),AVERAGE(Table1[Age of the buyer]),Table1[[#This Row],[Age of the buyer]])</f>
        <v>54</v>
      </c>
    </row>
    <row r="58" spans="1:22" hidden="1" x14ac:dyDescent="0.45">
      <c r="A58" s="5">
        <v>12808</v>
      </c>
      <c r="B58" s="5" t="s">
        <v>13</v>
      </c>
      <c r="C58" s="5" t="str">
        <f>SUBSTITUTE(SUBSTITUTE(Table1[[#This Row],[Gender]],"F","Female"),"M","Male")</f>
        <v>Male</v>
      </c>
      <c r="D58" s="6">
        <v>40000</v>
      </c>
      <c r="E58" s="6" t="str">
        <f>SUBSTITUTE(Table1[[#This Row],[Income]],"$","")</f>
        <v>40000</v>
      </c>
      <c r="F58" s="5">
        <v>4063</v>
      </c>
      <c r="G58" s="8">
        <v>44869</v>
      </c>
      <c r="H58" s="8" t="s">
        <v>64</v>
      </c>
      <c r="I58" s="8" t="s">
        <v>71</v>
      </c>
      <c r="J58" s="7">
        <v>1085</v>
      </c>
      <c r="K58" s="7">
        <f>Table1[[#This Row],[Price(in USD)]]-Table1[[#This Row],[Production Cost (in USD)]]</f>
        <v>2978</v>
      </c>
      <c r="L58" s="7">
        <f>(Table1[[#This Row],[Profit]]/Table1[[#This Row],[Price(in USD)]])*100</f>
        <v>73.295594388382966</v>
      </c>
      <c r="M58" s="5" t="s">
        <v>13</v>
      </c>
      <c r="N58" s="5" t="str">
        <f>SUBSTITUTE(SUBSTITUTE(SUBSTITUTE(Table1[[#This Row],[Marital Status]],"M","Married"),"S","Single"),"D","Divorced")</f>
        <v>Married</v>
      </c>
      <c r="O58" s="5" t="s">
        <v>15</v>
      </c>
      <c r="P58" s="5" t="str">
        <f>CLEAN(Table1[[#This Row],[Education]])</f>
        <v>Bachelors</v>
      </c>
      <c r="Q58" s="5" t="s">
        <v>22</v>
      </c>
      <c r="R58" s="5" t="s">
        <v>18</v>
      </c>
      <c r="S58" s="5" t="s">
        <v>19</v>
      </c>
      <c r="T58" s="5" t="s">
        <v>73</v>
      </c>
      <c r="U58" s="5">
        <v>38</v>
      </c>
      <c r="V58" s="7">
        <f>IF(ISBLANK(Table1[[#This Row],[Age of the buyer]]),AVERAGE(Table1[Age of the buyer]),Table1[[#This Row],[Age of the buyer]])</f>
        <v>38</v>
      </c>
    </row>
    <row r="59" spans="1:22" hidden="1" x14ac:dyDescent="0.45">
      <c r="A59" s="5">
        <v>20567</v>
      </c>
      <c r="B59" s="5" t="s">
        <v>13</v>
      </c>
      <c r="C59" s="5" t="str">
        <f>SUBSTITUTE(SUBSTITUTE(Table1[[#This Row],[Gender]],"F","Female"),"M","Male")</f>
        <v>Male</v>
      </c>
      <c r="D59" s="6">
        <v>130000</v>
      </c>
      <c r="E59" s="6" t="str">
        <f>SUBSTITUTE(Table1[[#This Row],[Income]],"$","")</f>
        <v>130000</v>
      </c>
      <c r="F59" s="5">
        <v>4986</v>
      </c>
      <c r="G59" s="8">
        <v>45101</v>
      </c>
      <c r="H59" s="8" t="s">
        <v>65</v>
      </c>
      <c r="I59" s="8" t="s">
        <v>72</v>
      </c>
      <c r="J59" s="7">
        <v>1736</v>
      </c>
      <c r="K59" s="7">
        <f>Table1[[#This Row],[Price(in USD)]]-Table1[[#This Row],[Production Cost (in USD)]]</f>
        <v>3250</v>
      </c>
      <c r="L59" s="7">
        <f>(Table1[[#This Row],[Profit]]/Table1[[#This Row],[Price(in USD)]])*100</f>
        <v>65.182511030886474</v>
      </c>
      <c r="M59" s="5" t="s">
        <v>13</v>
      </c>
      <c r="N59" s="5" t="str">
        <f>SUBSTITUTE(SUBSTITUTE(SUBSTITUTE(Table1[[#This Row],[Marital Status]],"M","Married"),"S","Single"),"D","Divorced")</f>
        <v>Married</v>
      </c>
      <c r="O59" s="5" t="s">
        <v>21</v>
      </c>
      <c r="P59" s="5" t="str">
        <f>CLEAN(Table1[[#This Row],[Education]])</f>
        <v>Partial College</v>
      </c>
      <c r="Q59" s="5" t="s">
        <v>23</v>
      </c>
      <c r="R59" s="5" t="s">
        <v>26</v>
      </c>
      <c r="S59" s="5" t="s">
        <v>19</v>
      </c>
      <c r="T59" s="5" t="s">
        <v>75</v>
      </c>
      <c r="U59" s="5">
        <v>61</v>
      </c>
      <c r="V59" s="7">
        <f>IF(ISBLANK(Table1[[#This Row],[Age of the buyer]]),AVERAGE(Table1[Age of the buyer]),Table1[[#This Row],[Age of the buyer]])</f>
        <v>61</v>
      </c>
    </row>
    <row r="60" spans="1:22" hidden="1" x14ac:dyDescent="0.45">
      <c r="A60" s="5">
        <v>25502</v>
      </c>
      <c r="B60" s="5" t="s">
        <v>14</v>
      </c>
      <c r="C60" s="5" t="str">
        <f>SUBSTITUTE(SUBSTITUTE(Table1[[#This Row],[Gender]],"F","Female"),"M","Male")</f>
        <v>Female</v>
      </c>
      <c r="D60" s="6">
        <v>40000</v>
      </c>
      <c r="E60" s="6" t="str">
        <f>SUBSTITUTE(Table1[[#This Row],[Income]],"$","")</f>
        <v>40000</v>
      </c>
      <c r="F60" s="5">
        <v>4870</v>
      </c>
      <c r="G60" s="8">
        <v>44897</v>
      </c>
      <c r="H60" s="8" t="s">
        <v>67</v>
      </c>
      <c r="I60" s="8" t="s">
        <v>72</v>
      </c>
      <c r="J60" s="7">
        <v>1691</v>
      </c>
      <c r="K60" s="7">
        <f>Table1[[#This Row],[Price(in USD)]]-Table1[[#This Row],[Production Cost (in USD)]]</f>
        <v>3179</v>
      </c>
      <c r="L60" s="7">
        <f>(Table1[[#This Row],[Profit]]/Table1[[#This Row],[Price(in USD)]])*100</f>
        <v>65.277207392197127</v>
      </c>
      <c r="M60" s="5" t="s">
        <v>13</v>
      </c>
      <c r="N60" s="5" t="str">
        <f>SUBSTITUTE(SUBSTITUTE(SUBSTITUTE(Table1[[#This Row],[Marital Status]],"M","Married"),"S","Single"),"D","Divorced")</f>
        <v>Married</v>
      </c>
      <c r="O60" s="5" t="s">
        <v>15</v>
      </c>
      <c r="P60" s="5" t="str">
        <f>CLEAN(Table1[[#This Row],[Education]])</f>
        <v>Bachelors</v>
      </c>
      <c r="Q60" s="5" t="s">
        <v>16</v>
      </c>
      <c r="R60" s="5" t="s">
        <v>18</v>
      </c>
      <c r="S60" s="5" t="s">
        <v>19</v>
      </c>
      <c r="T60" s="5" t="s">
        <v>77</v>
      </c>
      <c r="U60" s="5">
        <v>43</v>
      </c>
      <c r="V60" s="7">
        <f>IF(ISBLANK(Table1[[#This Row],[Age of the buyer]]),AVERAGE(Table1[Age of the buyer]),Table1[[#This Row],[Age of the buyer]])</f>
        <v>43</v>
      </c>
    </row>
    <row r="61" spans="1:22" hidden="1" x14ac:dyDescent="0.45">
      <c r="A61" s="5">
        <v>15580</v>
      </c>
      <c r="B61" s="5" t="s">
        <v>13</v>
      </c>
      <c r="C61" s="5" t="str">
        <f>SUBSTITUTE(SUBSTITUTE(Table1[[#This Row],[Gender]],"F","Female"),"M","Male")</f>
        <v>Male</v>
      </c>
      <c r="D61" s="6">
        <v>60000</v>
      </c>
      <c r="E61" s="6" t="str">
        <f>SUBSTITUTE(Table1[[#This Row],[Income]],"$","")</f>
        <v>60000</v>
      </c>
      <c r="F61" s="5">
        <v>3792</v>
      </c>
      <c r="G61" s="8">
        <v>44608</v>
      </c>
      <c r="H61" s="8" t="s">
        <v>58</v>
      </c>
      <c r="I61" s="8" t="s">
        <v>71</v>
      </c>
      <c r="J61" s="7">
        <v>1293</v>
      </c>
      <c r="K61" s="7">
        <f>Table1[[#This Row],[Price(in USD)]]-Table1[[#This Row],[Production Cost (in USD)]]</f>
        <v>2499</v>
      </c>
      <c r="L61" s="7">
        <f>(Table1[[#This Row],[Profit]]/Table1[[#This Row],[Price(in USD)]])*100</f>
        <v>65.901898734177209</v>
      </c>
      <c r="M61" s="5" t="s">
        <v>13</v>
      </c>
      <c r="N61" s="5" t="str">
        <f>SUBSTITUTE(SUBSTITUTE(SUBSTITUTE(Table1[[#This Row],[Marital Status]],"M","Married"),"S","Single"),"D","Divorced")</f>
        <v>Married</v>
      </c>
      <c r="O61" s="5" t="s">
        <v>15</v>
      </c>
      <c r="P61" s="5" t="str">
        <f>CLEAN(Table1[[#This Row],[Education]])</f>
        <v>Bachelors</v>
      </c>
      <c r="Q61" s="5" t="s">
        <v>23</v>
      </c>
      <c r="R61" s="5" t="s">
        <v>24</v>
      </c>
      <c r="S61" s="5" t="s">
        <v>27</v>
      </c>
      <c r="T61" s="5" t="s">
        <v>75</v>
      </c>
      <c r="U61" s="5">
        <v>38</v>
      </c>
      <c r="V61" s="7">
        <f>IF(ISBLANK(Table1[[#This Row],[Age of the buyer]]),AVERAGE(Table1[Age of the buyer]),Table1[[#This Row],[Age of the buyer]])</f>
        <v>38</v>
      </c>
    </row>
    <row r="62" spans="1:22" hidden="1" x14ac:dyDescent="0.45">
      <c r="A62" s="5">
        <v>24185</v>
      </c>
      <c r="B62" s="5" t="s">
        <v>14</v>
      </c>
      <c r="C62" s="5" t="str">
        <f>SUBSTITUTE(SUBSTITUTE(Table1[[#This Row],[Gender]],"F","Female"),"M","Male")</f>
        <v>Female</v>
      </c>
      <c r="D62" s="6">
        <v>10000</v>
      </c>
      <c r="E62" s="6" t="str">
        <f>SUBSTITUTE(Table1[[#This Row],[Income]],"$","")</f>
        <v>10000</v>
      </c>
      <c r="F62" s="5">
        <v>5199</v>
      </c>
      <c r="G62" s="8">
        <v>45162</v>
      </c>
      <c r="H62" s="8" t="s">
        <v>65</v>
      </c>
      <c r="I62" s="8" t="s">
        <v>71</v>
      </c>
      <c r="J62" s="7">
        <v>1543</v>
      </c>
      <c r="K62" s="7">
        <f>Table1[[#This Row],[Price(in USD)]]-Table1[[#This Row],[Production Cost (in USD)]]</f>
        <v>3656</v>
      </c>
      <c r="L62" s="7">
        <f>(Table1[[#This Row],[Profit]]/Table1[[#This Row],[Price(in USD)]])*100</f>
        <v>70.321215618388152</v>
      </c>
      <c r="M62" s="5" t="s">
        <v>25</v>
      </c>
      <c r="N62" s="5" t="str">
        <f>SUBSTITUTE(SUBSTITUTE(SUBSTITUTE(Table1[[#This Row],[Marital Status]],"M","Married"),"S","Single"),"D","Divorced")</f>
        <v>Single</v>
      </c>
      <c r="O62" s="5" t="s">
        <v>30</v>
      </c>
      <c r="P62" s="5" t="str">
        <f>CLEAN(Table1[[#This Row],[Education]])</f>
        <v>High School</v>
      </c>
      <c r="Q62" s="5" t="s">
        <v>28</v>
      </c>
      <c r="R62" s="5" t="s">
        <v>29</v>
      </c>
      <c r="S62" s="5" t="s">
        <v>19</v>
      </c>
      <c r="T62" s="5" t="s">
        <v>73</v>
      </c>
      <c r="U62" s="5">
        <v>45</v>
      </c>
      <c r="V62" s="7">
        <f>IF(ISBLANK(Table1[[#This Row],[Age of the buyer]]),AVERAGE(Table1[Age of the buyer]),Table1[[#This Row],[Age of the buyer]])</f>
        <v>45</v>
      </c>
    </row>
    <row r="63" spans="1:22" hidden="1" x14ac:dyDescent="0.45">
      <c r="A63" s="5">
        <v>19291</v>
      </c>
      <c r="B63" s="5" t="s">
        <v>14</v>
      </c>
      <c r="C63" s="5" t="str">
        <f>SUBSTITUTE(SUBSTITUTE(Table1[[#This Row],[Gender]],"F","Female"),"M","Male")</f>
        <v>Female</v>
      </c>
      <c r="D63" s="6">
        <v>10000</v>
      </c>
      <c r="E63" s="6" t="str">
        <f>SUBSTITUTE(Table1[[#This Row],[Income]],"$","")</f>
        <v>10000</v>
      </c>
      <c r="F63" s="5">
        <v>4848</v>
      </c>
      <c r="G63" s="8">
        <v>44630</v>
      </c>
      <c r="H63" s="8" t="s">
        <v>61</v>
      </c>
      <c r="I63" s="8" t="s">
        <v>72</v>
      </c>
      <c r="J63" s="7">
        <v>1630</v>
      </c>
      <c r="K63" s="7">
        <f>Table1[[#This Row],[Price(in USD)]]-Table1[[#This Row],[Production Cost (in USD)]]</f>
        <v>3218</v>
      </c>
      <c r="L63" s="7">
        <f>(Table1[[#This Row],[Profit]]/Table1[[#This Row],[Price(in USD)]])*100</f>
        <v>66.377887788778878</v>
      </c>
      <c r="M63" s="5" t="s">
        <v>25</v>
      </c>
      <c r="N63" s="5" t="str">
        <f>SUBSTITUTE(SUBSTITUTE(SUBSTITUTE(Table1[[#This Row],[Marital Status]],"M","Married"),"S","Single"),"D","Divorced")</f>
        <v>Single</v>
      </c>
      <c r="O63" s="5" t="s">
        <v>30</v>
      </c>
      <c r="P63" s="5" t="str">
        <f>CLEAN(Table1[[#This Row],[Education]])</f>
        <v>High School</v>
      </c>
      <c r="Q63" s="5" t="s">
        <v>28</v>
      </c>
      <c r="R63" s="5" t="s">
        <v>18</v>
      </c>
      <c r="S63" s="5" t="s">
        <v>19</v>
      </c>
      <c r="T63" s="5" t="s">
        <v>74</v>
      </c>
      <c r="U63" s="5">
        <v>35</v>
      </c>
      <c r="V63" s="7">
        <f>IF(ISBLANK(Table1[[#This Row],[Age of the buyer]]),AVERAGE(Table1[Age of the buyer]),Table1[[#This Row],[Age of the buyer]])</f>
        <v>35</v>
      </c>
    </row>
    <row r="64" spans="1:22" hidden="1" x14ac:dyDescent="0.45">
      <c r="A64" s="5">
        <v>16713</v>
      </c>
      <c r="B64" s="5" t="s">
        <v>13</v>
      </c>
      <c r="C64" s="5" t="str">
        <f>SUBSTITUTE(SUBSTITUTE(Table1[[#This Row],[Gender]],"F","Female"),"M","Male")</f>
        <v>Male</v>
      </c>
      <c r="D64" s="6">
        <v>40000</v>
      </c>
      <c r="E64" s="6" t="str">
        <f>SUBSTITUTE(Table1[[#This Row],[Income]],"$","")</f>
        <v>40000</v>
      </c>
      <c r="F64" s="5">
        <v>4990</v>
      </c>
      <c r="G64" s="8">
        <v>45221</v>
      </c>
      <c r="H64" s="8" t="s">
        <v>59</v>
      </c>
      <c r="I64" s="8" t="s">
        <v>72</v>
      </c>
      <c r="J64" s="7">
        <v>1777</v>
      </c>
      <c r="K64" s="7">
        <f>Table1[[#This Row],[Price(in USD)]]-Table1[[#This Row],[Production Cost (in USD)]]</f>
        <v>3213</v>
      </c>
      <c r="L64" s="7">
        <f>(Table1[[#This Row],[Profit]]/Table1[[#This Row],[Price(in USD)]])*100</f>
        <v>64.388777555110224</v>
      </c>
      <c r="M64" s="5" t="s">
        <v>13</v>
      </c>
      <c r="N64" s="5" t="str">
        <f>SUBSTITUTE(SUBSTITUTE(SUBSTITUTE(Table1[[#This Row],[Marital Status]],"M","Married"),"S","Single"),"D","Divorced")</f>
        <v>Married</v>
      </c>
      <c r="O64" s="5" t="s">
        <v>15</v>
      </c>
      <c r="P64" s="5" t="str">
        <f>CLEAN(Table1[[#This Row],[Education]])</f>
        <v>Bachelors</v>
      </c>
      <c r="Q64" s="5" t="s">
        <v>31</v>
      </c>
      <c r="R64" s="5" t="s">
        <v>18</v>
      </c>
      <c r="S64" s="5" t="s">
        <v>27</v>
      </c>
      <c r="T64" s="5" t="s">
        <v>78</v>
      </c>
      <c r="U64" s="5">
        <v>52</v>
      </c>
      <c r="V64" s="7">
        <f>IF(ISBLANK(Table1[[#This Row],[Age of the buyer]]),AVERAGE(Table1[Age of the buyer]),Table1[[#This Row],[Age of the buyer]])</f>
        <v>52</v>
      </c>
    </row>
    <row r="65" spans="1:22" hidden="1" x14ac:dyDescent="0.45">
      <c r="A65" s="5">
        <v>16185</v>
      </c>
      <c r="B65" s="5" t="s">
        <v>13</v>
      </c>
      <c r="C65" s="5" t="str">
        <f>SUBSTITUTE(SUBSTITUTE(Table1[[#This Row],[Gender]],"F","Female"),"M","Male")</f>
        <v>Male</v>
      </c>
      <c r="D65" s="6">
        <v>60000</v>
      </c>
      <c r="E65" s="6" t="str">
        <f>SUBSTITUTE(Table1[[#This Row],[Income]],"$","")</f>
        <v>60000</v>
      </c>
      <c r="F65" s="5">
        <v>3397</v>
      </c>
      <c r="G65" s="8">
        <v>45078</v>
      </c>
      <c r="H65" s="8" t="s">
        <v>64</v>
      </c>
      <c r="I65" s="8" t="s">
        <v>72</v>
      </c>
      <c r="J65" s="7">
        <v>1076</v>
      </c>
      <c r="K65" s="7">
        <f>Table1[[#This Row],[Price(in USD)]]-Table1[[#This Row],[Production Cost (in USD)]]</f>
        <v>2321</v>
      </c>
      <c r="L65" s="7">
        <f>(Table1[[#This Row],[Profit]]/Table1[[#This Row],[Price(in USD)]])*100</f>
        <v>68.324992640565213</v>
      </c>
      <c r="M65" s="5" t="s">
        <v>25</v>
      </c>
      <c r="N65" s="5" t="str">
        <f>SUBSTITUTE(SUBSTITUTE(SUBSTITUTE(Table1[[#This Row],[Marital Status]],"M","Married"),"S","Single"),"D","Divorced")</f>
        <v>Single</v>
      </c>
      <c r="O65" s="5" t="s">
        <v>15</v>
      </c>
      <c r="P65" s="5" t="str">
        <f>CLEAN(Table1[[#This Row],[Education]])</f>
        <v>Bachelors</v>
      </c>
      <c r="Q65" s="5" t="s">
        <v>23</v>
      </c>
      <c r="R65" s="5" t="s">
        <v>34</v>
      </c>
      <c r="S65" s="5" t="s">
        <v>27</v>
      </c>
      <c r="T65" s="5" t="s">
        <v>78</v>
      </c>
      <c r="U65" s="5">
        <v>41</v>
      </c>
      <c r="V65" s="7">
        <f>IF(ISBLANK(Table1[[#This Row],[Age of the buyer]]),AVERAGE(Table1[Age of the buyer]),Table1[[#This Row],[Age of the buyer]])</f>
        <v>41</v>
      </c>
    </row>
    <row r="66" spans="1:22" hidden="1" x14ac:dyDescent="0.45">
      <c r="A66" s="5">
        <v>14927</v>
      </c>
      <c r="B66" s="5" t="s">
        <v>14</v>
      </c>
      <c r="C66" s="5" t="str">
        <f>SUBSTITUTE(SUBSTITUTE(Table1[[#This Row],[Gender]],"F","Female"),"M","Male")</f>
        <v>Female</v>
      </c>
      <c r="D66" s="6">
        <v>30000</v>
      </c>
      <c r="E66" s="6" t="str">
        <f>SUBSTITUTE(Table1[[#This Row],[Income]],"$","")</f>
        <v>30000</v>
      </c>
      <c r="F66" s="5">
        <v>4562</v>
      </c>
      <c r="G66" s="8">
        <v>45003</v>
      </c>
      <c r="H66" s="8" t="s">
        <v>66</v>
      </c>
      <c r="I66" s="8" t="s">
        <v>72</v>
      </c>
      <c r="J66" s="7">
        <v>1778</v>
      </c>
      <c r="K66" s="7">
        <f>Table1[[#This Row],[Price(in USD)]]-Table1[[#This Row],[Production Cost (in USD)]]</f>
        <v>2784</v>
      </c>
      <c r="L66" s="7">
        <f>(Table1[[#This Row],[Profit]]/Table1[[#This Row],[Price(in USD)]])*100</f>
        <v>61.025865848312144</v>
      </c>
      <c r="M66" s="5" t="s">
        <v>13</v>
      </c>
      <c r="N66" s="5" t="str">
        <f>SUBSTITUTE(SUBSTITUTE(SUBSTITUTE(Table1[[#This Row],[Marital Status]],"M","Married"),"S","Single"),"D","Divorced")</f>
        <v>Married</v>
      </c>
      <c r="O66" s="5" t="s">
        <v>15</v>
      </c>
      <c r="P66" s="5" t="str">
        <f>CLEAN(Table1[[#This Row],[Education]])</f>
        <v>Bachelors</v>
      </c>
      <c r="Q66" s="5" t="s">
        <v>22</v>
      </c>
      <c r="R66" s="5" t="s">
        <v>18</v>
      </c>
      <c r="S66" s="5" t="s">
        <v>19</v>
      </c>
      <c r="T66" s="5" t="s">
        <v>78</v>
      </c>
      <c r="U66" s="5">
        <v>37</v>
      </c>
      <c r="V66" s="7">
        <f>IF(ISBLANK(Table1[[#This Row],[Age of the buyer]]),AVERAGE(Table1[Age of the buyer]),Table1[[#This Row],[Age of the buyer]])</f>
        <v>37</v>
      </c>
    </row>
    <row r="67" spans="1:22" x14ac:dyDescent="0.45">
      <c r="A67" s="5">
        <v>29337</v>
      </c>
      <c r="B67" s="5" t="s">
        <v>13</v>
      </c>
      <c r="C67" s="5" t="str">
        <f>SUBSTITUTE(SUBSTITUTE(Table1[[#This Row],[Gender]],"F","Female"),"M","Male")</f>
        <v>Male</v>
      </c>
      <c r="D67" s="6">
        <v>30000</v>
      </c>
      <c r="E67" s="6" t="str">
        <f>SUBSTITUTE(Table1[[#This Row],[Income]],"$","")</f>
        <v>30000</v>
      </c>
      <c r="F67" s="5">
        <v>3540</v>
      </c>
      <c r="G67" s="8">
        <v>44719</v>
      </c>
      <c r="H67" s="8" t="s">
        <v>62</v>
      </c>
      <c r="I67" s="8" t="s">
        <v>71</v>
      </c>
      <c r="J67" s="7">
        <v>1619</v>
      </c>
      <c r="K67" s="7">
        <f>Table1[[#This Row],[Price(in USD)]]-Table1[[#This Row],[Production Cost (in USD)]]</f>
        <v>1921</v>
      </c>
      <c r="L67" s="7">
        <f>(Table1[[#This Row],[Profit]]/Table1[[#This Row],[Price(in USD)]])*100</f>
        <v>54.265536723163841</v>
      </c>
      <c r="M67" s="5" t="s">
        <v>25</v>
      </c>
      <c r="N67" s="5" t="str">
        <f>SUBSTITUTE(SUBSTITUTE(SUBSTITUTE(Table1[[#This Row],[Marital Status]],"M","Married"),"S","Single"),"D","Divorced")</f>
        <v>Single</v>
      </c>
      <c r="O67" s="5" t="s">
        <v>21</v>
      </c>
      <c r="P67" s="5" t="str">
        <f>CLEAN(Table1[[#This Row],[Education]])</f>
        <v>Partial College</v>
      </c>
      <c r="Q67" s="5" t="s">
        <v>22</v>
      </c>
      <c r="R67" s="5" t="s">
        <v>26</v>
      </c>
      <c r="S67" s="5" t="s">
        <v>27</v>
      </c>
      <c r="T67" s="5" t="s">
        <v>74</v>
      </c>
      <c r="U67" s="5">
        <v>68</v>
      </c>
      <c r="V67" s="7">
        <f>IF(ISBLANK(Table1[[#This Row],[Age of the buyer]]),AVERAGE(Table1[Age of the buyer]),Table1[[#This Row],[Age of the buyer]])</f>
        <v>68</v>
      </c>
    </row>
    <row r="68" spans="1:22" hidden="1" x14ac:dyDescent="0.45">
      <c r="A68" s="5">
        <v>29355</v>
      </c>
      <c r="B68" s="5" t="s">
        <v>14</v>
      </c>
      <c r="C68" s="5" t="str">
        <f>SUBSTITUTE(SUBSTITUTE(Table1[[#This Row],[Gender]],"F","Female"),"M","Male")</f>
        <v>Female</v>
      </c>
      <c r="D68" s="6">
        <v>40000</v>
      </c>
      <c r="E68" s="6" t="str">
        <f>SUBSTITUTE(Table1[[#This Row],[Income]],"$","")</f>
        <v>40000</v>
      </c>
      <c r="F68" s="5">
        <v>4570</v>
      </c>
      <c r="G68" s="8">
        <v>44896</v>
      </c>
      <c r="H68" s="8" t="s">
        <v>66</v>
      </c>
      <c r="I68" s="8" t="s">
        <v>72</v>
      </c>
      <c r="J68" s="7">
        <v>1233</v>
      </c>
      <c r="K68" s="7">
        <f>Table1[[#This Row],[Price(in USD)]]-Table1[[#This Row],[Production Cost (in USD)]]</f>
        <v>3337</v>
      </c>
      <c r="L68" s="7">
        <f>(Table1[[#This Row],[Profit]]/Table1[[#This Row],[Price(in USD)]])*100</f>
        <v>73.019693654266959</v>
      </c>
      <c r="M68" s="5" t="s">
        <v>13</v>
      </c>
      <c r="N68" s="5" t="str">
        <f>SUBSTITUTE(SUBSTITUTE(SUBSTITUTE(Table1[[#This Row],[Marital Status]],"M","Married"),"S","Single"),"D","Divorced")</f>
        <v>Married</v>
      </c>
      <c r="O68" s="5" t="s">
        <v>37</v>
      </c>
      <c r="P68" s="5" t="str">
        <f>CLEAN(Table1[[#This Row],[Education]])</f>
        <v>Graduate Degree</v>
      </c>
      <c r="Q68" s="5" t="s">
        <v>22</v>
      </c>
      <c r="R68" s="5" t="s">
        <v>18</v>
      </c>
      <c r="S68" s="5" t="s">
        <v>19</v>
      </c>
      <c r="T68" s="5" t="s">
        <v>73</v>
      </c>
      <c r="U68" s="5">
        <v>37</v>
      </c>
      <c r="V68" s="7">
        <f>IF(ISBLANK(Table1[[#This Row],[Age of the buyer]]),AVERAGE(Table1[Age of the buyer]),Table1[[#This Row],[Age of the buyer]])</f>
        <v>37</v>
      </c>
    </row>
    <row r="69" spans="1:22" hidden="1" x14ac:dyDescent="0.45">
      <c r="A69" s="5">
        <v>25303</v>
      </c>
      <c r="B69" s="5" t="s">
        <v>13</v>
      </c>
      <c r="C69" s="5" t="str">
        <f>SUBSTITUTE(SUBSTITUTE(Table1[[#This Row],[Gender]],"F","Female"),"M","Male")</f>
        <v>Male</v>
      </c>
      <c r="D69" s="6">
        <v>30000</v>
      </c>
      <c r="E69" s="6" t="str">
        <f>SUBSTITUTE(Table1[[#This Row],[Income]],"$","")</f>
        <v>30000</v>
      </c>
      <c r="F69" s="5">
        <v>3870</v>
      </c>
      <c r="G69" s="8">
        <v>44634</v>
      </c>
      <c r="H69" s="8" t="s">
        <v>59</v>
      </c>
      <c r="I69" s="8" t="s">
        <v>71</v>
      </c>
      <c r="J69" s="7">
        <v>1592</v>
      </c>
      <c r="K69" s="7">
        <f>Table1[[#This Row],[Price(in USD)]]-Table1[[#This Row],[Production Cost (in USD)]]</f>
        <v>2278</v>
      </c>
      <c r="L69" s="7">
        <f>(Table1[[#This Row],[Profit]]/Table1[[#This Row],[Price(in USD)]])*100</f>
        <v>58.863049095607231</v>
      </c>
      <c r="M69" s="5" t="s">
        <v>25</v>
      </c>
      <c r="N69" s="5" t="str">
        <f>SUBSTITUTE(SUBSTITUTE(SUBSTITUTE(Table1[[#This Row],[Marital Status]],"M","Married"),"S","Single"),"D","Divorced")</f>
        <v>Single</v>
      </c>
      <c r="O69" s="5" t="s">
        <v>30</v>
      </c>
      <c r="P69" s="5" t="str">
        <f>CLEAN(Table1[[#This Row],[Education]])</f>
        <v>High School</v>
      </c>
      <c r="Q69" s="5" t="s">
        <v>28</v>
      </c>
      <c r="R69" s="5" t="s">
        <v>24</v>
      </c>
      <c r="S69" s="5" t="s">
        <v>19</v>
      </c>
      <c r="T69" s="5" t="s">
        <v>78</v>
      </c>
      <c r="U69" s="5">
        <v>33</v>
      </c>
      <c r="V69" s="7">
        <f>IF(ISBLANK(Table1[[#This Row],[Age of the buyer]]),AVERAGE(Table1[Age of the buyer]),Table1[[#This Row],[Age of the buyer]])</f>
        <v>33</v>
      </c>
    </row>
    <row r="70" spans="1:22" hidden="1" x14ac:dyDescent="0.45">
      <c r="A70" s="5">
        <v>14813</v>
      </c>
      <c r="B70" s="5" t="s">
        <v>14</v>
      </c>
      <c r="C70" s="5" t="str">
        <f>SUBSTITUTE(SUBSTITUTE(Table1[[#This Row],[Gender]],"F","Female"),"M","Male")</f>
        <v>Female</v>
      </c>
      <c r="D70" s="6">
        <v>20000</v>
      </c>
      <c r="E70" s="6" t="str">
        <f>SUBSTITUTE(Table1[[#This Row],[Income]],"$","")</f>
        <v>20000</v>
      </c>
      <c r="F70" s="5">
        <v>4613</v>
      </c>
      <c r="G70" s="8">
        <v>44894</v>
      </c>
      <c r="H70" s="8" t="s">
        <v>63</v>
      </c>
      <c r="I70" s="8" t="s">
        <v>71</v>
      </c>
      <c r="J70" s="7">
        <v>1788</v>
      </c>
      <c r="K70" s="7">
        <f>Table1[[#This Row],[Price(in USD)]]-Table1[[#This Row],[Production Cost (in USD)]]</f>
        <v>2825</v>
      </c>
      <c r="L70" s="7">
        <f>(Table1[[#This Row],[Profit]]/Table1[[#This Row],[Price(in USD)]])*100</f>
        <v>61.239973986559725</v>
      </c>
      <c r="M70" s="5" t="s">
        <v>25</v>
      </c>
      <c r="N70" s="5" t="str">
        <f>SUBSTITUTE(SUBSTITUTE(SUBSTITUTE(Table1[[#This Row],[Marital Status]],"M","Married"),"S","Single"),"D","Divorced")</f>
        <v>Single</v>
      </c>
      <c r="O70" s="5" t="s">
        <v>30</v>
      </c>
      <c r="P70" s="5" t="str">
        <f>CLEAN(Table1[[#This Row],[Education]])</f>
        <v>High School</v>
      </c>
      <c r="Q70" s="5" t="s">
        <v>28</v>
      </c>
      <c r="R70" s="5" t="s">
        <v>18</v>
      </c>
      <c r="S70" s="5" t="s">
        <v>19</v>
      </c>
      <c r="T70" s="5" t="s">
        <v>77</v>
      </c>
      <c r="U70" s="5">
        <v>43</v>
      </c>
      <c r="V70" s="7">
        <f>IF(ISBLANK(Table1[[#This Row],[Age of the buyer]]),AVERAGE(Table1[Age of the buyer]),Table1[[#This Row],[Age of the buyer]])</f>
        <v>43</v>
      </c>
    </row>
    <row r="71" spans="1:22" hidden="1" x14ac:dyDescent="0.45">
      <c r="A71" s="5">
        <v>16438</v>
      </c>
      <c r="B71" s="5" t="s">
        <v>14</v>
      </c>
      <c r="C71" s="5" t="str">
        <f>SUBSTITUTE(SUBSTITUTE(Table1[[#This Row],[Gender]],"F","Female"),"M","Male")</f>
        <v>Female</v>
      </c>
      <c r="D71" s="6">
        <v>10000</v>
      </c>
      <c r="E71" s="6" t="str">
        <f>SUBSTITUTE(Table1[[#This Row],[Income]],"$","")</f>
        <v>10000</v>
      </c>
      <c r="F71" s="5">
        <v>5258</v>
      </c>
      <c r="G71" s="8">
        <v>44627</v>
      </c>
      <c r="H71" s="8" t="s">
        <v>65</v>
      </c>
      <c r="I71" s="8" t="s">
        <v>71</v>
      </c>
      <c r="J71" s="7">
        <v>1123</v>
      </c>
      <c r="K71" s="7">
        <f>Table1[[#This Row],[Price(in USD)]]-Table1[[#This Row],[Production Cost (in USD)]]</f>
        <v>4135</v>
      </c>
      <c r="L71" s="7">
        <f>(Table1[[#This Row],[Profit]]/Table1[[#This Row],[Price(in USD)]])*100</f>
        <v>78.64206922784328</v>
      </c>
      <c r="M71" s="5" t="s">
        <v>13</v>
      </c>
      <c r="N71" s="5" t="str">
        <f>SUBSTITUTE(SUBSTITUTE(SUBSTITUTE(Table1[[#This Row],[Marital Status]],"M","Married"),"S","Single"),"D","Divorced")</f>
        <v>Married</v>
      </c>
      <c r="O71" s="5" t="s">
        <v>32</v>
      </c>
      <c r="P71" s="5" t="str">
        <f>CLEAN(Table1[[#This Row],[Education]])</f>
        <v>Partial High School</v>
      </c>
      <c r="Q71" s="5" t="s">
        <v>28</v>
      </c>
      <c r="R71" s="5" t="s">
        <v>18</v>
      </c>
      <c r="S71" s="5" t="s">
        <v>19</v>
      </c>
      <c r="T71" s="5" t="s">
        <v>74</v>
      </c>
      <c r="U71" s="5">
        <v>30</v>
      </c>
      <c r="V71" s="7">
        <f>IF(ISBLANK(Table1[[#This Row],[Age of the buyer]]),AVERAGE(Table1[Age of the buyer]),Table1[[#This Row],[Age of the buyer]])</f>
        <v>30</v>
      </c>
    </row>
    <row r="72" spans="1:22" x14ac:dyDescent="0.45">
      <c r="A72" s="5">
        <v>14238</v>
      </c>
      <c r="B72" s="5" t="s">
        <v>13</v>
      </c>
      <c r="C72" s="5" t="str">
        <f>SUBSTITUTE(SUBSTITUTE(Table1[[#This Row],[Gender]],"F","Female"),"M","Male")</f>
        <v>Male</v>
      </c>
      <c r="D72" s="6">
        <v>120000</v>
      </c>
      <c r="E72" s="6" t="str">
        <f>SUBSTITUTE(Table1[[#This Row],[Income]],"$","")</f>
        <v>120000</v>
      </c>
      <c r="F72" s="5">
        <v>3800</v>
      </c>
      <c r="G72" s="8">
        <v>44696</v>
      </c>
      <c r="H72" s="8" t="s">
        <v>62</v>
      </c>
      <c r="I72" s="8" t="s">
        <v>72</v>
      </c>
      <c r="J72" s="7">
        <v>1859</v>
      </c>
      <c r="K72" s="7">
        <f>Table1[[#This Row],[Price(in USD)]]-Table1[[#This Row],[Production Cost (in USD)]]</f>
        <v>1941</v>
      </c>
      <c r="L72" s="7">
        <f>(Table1[[#This Row],[Profit]]/Table1[[#This Row],[Price(in USD)]])*100</f>
        <v>51.078947368421055</v>
      </c>
      <c r="M72" s="5" t="s">
        <v>13</v>
      </c>
      <c r="N72" s="5" t="str">
        <f>SUBSTITUTE(SUBSTITUTE(SUBSTITUTE(Table1[[#This Row],[Marital Status]],"M","Married"),"S","Single"),"D","Divorced")</f>
        <v>Married</v>
      </c>
      <c r="O72" s="5" t="s">
        <v>32</v>
      </c>
      <c r="P72" s="5" t="str">
        <f>CLEAN(Table1[[#This Row],[Education]])</f>
        <v>Partial High School</v>
      </c>
      <c r="Q72" s="5" t="s">
        <v>23</v>
      </c>
      <c r="R72" s="5" t="s">
        <v>34</v>
      </c>
      <c r="S72" s="5" t="s">
        <v>27</v>
      </c>
      <c r="T72" s="5" t="s">
        <v>75</v>
      </c>
      <c r="U72" s="5">
        <v>36</v>
      </c>
      <c r="V72" s="7">
        <f>IF(ISBLANK(Table1[[#This Row],[Age of the buyer]]),AVERAGE(Table1[Age of the buyer]),Table1[[#This Row],[Age of the buyer]])</f>
        <v>36</v>
      </c>
    </row>
    <row r="73" spans="1:22" hidden="1" x14ac:dyDescent="0.45">
      <c r="A73" s="5">
        <v>16200</v>
      </c>
      <c r="B73" s="5" t="s">
        <v>14</v>
      </c>
      <c r="C73" s="5" t="str">
        <f>SUBSTITUTE(SUBSTITUTE(Table1[[#This Row],[Gender]],"F","Female"),"M","Male")</f>
        <v>Female</v>
      </c>
      <c r="D73" s="6">
        <v>10000</v>
      </c>
      <c r="E73" s="6" t="str">
        <f>SUBSTITUTE(Table1[[#This Row],[Income]],"$","")</f>
        <v>10000</v>
      </c>
      <c r="F73" s="5">
        <v>3332</v>
      </c>
      <c r="G73" s="8">
        <v>44798</v>
      </c>
      <c r="H73" s="8" t="s">
        <v>63</v>
      </c>
      <c r="I73" s="8" t="s">
        <v>71</v>
      </c>
      <c r="J73" s="7">
        <v>894</v>
      </c>
      <c r="K73" s="7">
        <f>Table1[[#This Row],[Price(in USD)]]-Table1[[#This Row],[Production Cost (in USD)]]</f>
        <v>2438</v>
      </c>
      <c r="L73" s="7">
        <f>(Table1[[#This Row],[Profit]]/Table1[[#This Row],[Price(in USD)]])*100</f>
        <v>73.169267707082824</v>
      </c>
      <c r="M73" s="5" t="s">
        <v>25</v>
      </c>
      <c r="N73" s="5" t="str">
        <f>SUBSTITUTE(SUBSTITUTE(SUBSTITUTE(Table1[[#This Row],[Marital Status]],"M","Married"),"S","Single"),"D","Divorced")</f>
        <v>Single</v>
      </c>
      <c r="O73" s="5" t="s">
        <v>32</v>
      </c>
      <c r="P73" s="5" t="str">
        <f>CLEAN(Table1[[#This Row],[Education]])</f>
        <v>Partial High School</v>
      </c>
      <c r="Q73" s="5" t="s">
        <v>28</v>
      </c>
      <c r="R73" s="5" t="s">
        <v>18</v>
      </c>
      <c r="S73" s="5" t="s">
        <v>19</v>
      </c>
      <c r="T73" s="5" t="s">
        <v>74</v>
      </c>
      <c r="U73" s="5">
        <v>35</v>
      </c>
      <c r="V73" s="7">
        <f>IF(ISBLANK(Table1[[#This Row],[Age of the buyer]]),AVERAGE(Table1[Age of the buyer]),Table1[[#This Row],[Age of the buyer]])</f>
        <v>35</v>
      </c>
    </row>
    <row r="74" spans="1:22" hidden="1" x14ac:dyDescent="0.45">
      <c r="A74" s="5">
        <v>24857</v>
      </c>
      <c r="B74" s="5" t="s">
        <v>14</v>
      </c>
      <c r="C74" s="5" t="str">
        <f>SUBSTITUTE(SUBSTITUTE(Table1[[#This Row],[Gender]],"F","Female"),"M","Male")</f>
        <v>Female</v>
      </c>
      <c r="D74" s="6">
        <v>130000</v>
      </c>
      <c r="E74" s="6" t="str">
        <f>SUBSTITUTE(Table1[[#This Row],[Income]],"$","")</f>
        <v>130000</v>
      </c>
      <c r="F74" s="5">
        <v>5236</v>
      </c>
      <c r="G74" s="8">
        <v>44794</v>
      </c>
      <c r="H74" s="8" t="s">
        <v>64</v>
      </c>
      <c r="I74" s="8" t="s">
        <v>71</v>
      </c>
      <c r="J74" s="7">
        <v>1640</v>
      </c>
      <c r="K74" s="7">
        <f>Table1[[#This Row],[Price(in USD)]]-Table1[[#This Row],[Production Cost (in USD)]]</f>
        <v>3596</v>
      </c>
      <c r="L74" s="7">
        <f>(Table1[[#This Row],[Profit]]/Table1[[#This Row],[Price(in USD)]])*100</f>
        <v>68.678380443086326</v>
      </c>
      <c r="M74" s="5" t="s">
        <v>13</v>
      </c>
      <c r="N74" s="5" t="str">
        <f>SUBSTITUTE(SUBSTITUTE(SUBSTITUTE(Table1[[#This Row],[Marital Status]],"M","Married"),"S","Single"),"D","Divorced")</f>
        <v>Married</v>
      </c>
      <c r="O74" s="5" t="s">
        <v>30</v>
      </c>
      <c r="P74" s="5" t="str">
        <f>CLEAN(Table1[[#This Row],[Education]])</f>
        <v>High School</v>
      </c>
      <c r="Q74" s="5" t="s">
        <v>23</v>
      </c>
      <c r="R74" s="5" t="s">
        <v>18</v>
      </c>
      <c r="S74" s="5" t="s">
        <v>19</v>
      </c>
      <c r="T74" s="5" t="s">
        <v>74</v>
      </c>
      <c r="U74" s="5">
        <v>52</v>
      </c>
      <c r="V74" s="7">
        <f>IF(ISBLANK(Table1[[#This Row],[Age of the buyer]]),AVERAGE(Table1[Age of the buyer]),Table1[[#This Row],[Age of the buyer]])</f>
        <v>52</v>
      </c>
    </row>
    <row r="75" spans="1:22" hidden="1" x14ac:dyDescent="0.45">
      <c r="A75" s="5">
        <v>26956</v>
      </c>
      <c r="B75" s="5" t="s">
        <v>14</v>
      </c>
      <c r="C75" s="5" t="str">
        <f>SUBSTITUTE(SUBSTITUTE(Table1[[#This Row],[Gender]],"F","Female"),"M","Male")</f>
        <v>Female</v>
      </c>
      <c r="D75" s="6">
        <v>20000</v>
      </c>
      <c r="E75" s="6" t="str">
        <f>SUBSTITUTE(Table1[[#This Row],[Income]],"$","")</f>
        <v>20000</v>
      </c>
      <c r="F75" s="5">
        <v>3422</v>
      </c>
      <c r="G75" s="8">
        <v>44911</v>
      </c>
      <c r="H75" s="8" t="s">
        <v>67</v>
      </c>
      <c r="I75" s="8" t="s">
        <v>72</v>
      </c>
      <c r="J75" s="7">
        <v>1012</v>
      </c>
      <c r="K75" s="7">
        <f>Table1[[#This Row],[Price(in USD)]]-Table1[[#This Row],[Production Cost (in USD)]]</f>
        <v>2410</v>
      </c>
      <c r="L75" s="7">
        <f>(Table1[[#This Row],[Profit]]/Table1[[#This Row],[Price(in USD)]])*100</f>
        <v>70.426651081239044</v>
      </c>
      <c r="M75" s="5" t="s">
        <v>25</v>
      </c>
      <c r="N75" s="5" t="str">
        <f>SUBSTITUTE(SUBSTITUTE(SUBSTITUTE(Table1[[#This Row],[Marital Status]],"M","Married"),"S","Single"),"D","Divorced")</f>
        <v>Single</v>
      </c>
      <c r="O75" s="5" t="s">
        <v>21</v>
      </c>
      <c r="P75" s="5" t="str">
        <f>CLEAN(Table1[[#This Row],[Education]])</f>
        <v>Partial College</v>
      </c>
      <c r="Q75" s="5" t="s">
        <v>28</v>
      </c>
      <c r="R75" s="5" t="s">
        <v>24</v>
      </c>
      <c r="S75" s="5" t="s">
        <v>19</v>
      </c>
      <c r="T75" s="5" t="s">
        <v>75</v>
      </c>
      <c r="U75" s="5">
        <v>36</v>
      </c>
      <c r="V75" s="7">
        <f>IF(ISBLANK(Table1[[#This Row],[Age of the buyer]]),AVERAGE(Table1[Age of the buyer]),Table1[[#This Row],[Age of the buyer]])</f>
        <v>36</v>
      </c>
    </row>
    <row r="76" spans="1:22" hidden="1" x14ac:dyDescent="0.45">
      <c r="A76" s="5">
        <v>14517</v>
      </c>
      <c r="B76" s="5" t="s">
        <v>14</v>
      </c>
      <c r="C76" s="5" t="str">
        <f>SUBSTITUTE(SUBSTITUTE(Table1[[#This Row],[Gender]],"F","Female"),"M","Male")</f>
        <v>Female</v>
      </c>
      <c r="D76" s="6">
        <v>20000</v>
      </c>
      <c r="E76" s="6" t="str">
        <f>SUBSTITUTE(Table1[[#This Row],[Income]],"$","")</f>
        <v>20000</v>
      </c>
      <c r="F76" s="5">
        <v>3498</v>
      </c>
      <c r="G76" s="8">
        <v>45261</v>
      </c>
      <c r="H76" s="8" t="s">
        <v>63</v>
      </c>
      <c r="I76" s="8" t="s">
        <v>72</v>
      </c>
      <c r="J76" s="7">
        <v>1891</v>
      </c>
      <c r="K76" s="7">
        <f>Table1[[#This Row],[Price(in USD)]]-Table1[[#This Row],[Production Cost (in USD)]]</f>
        <v>1607</v>
      </c>
      <c r="L76" s="7">
        <f>(Table1[[#This Row],[Profit]]/Table1[[#This Row],[Price(in USD)]])*100</f>
        <v>45.940537449971416</v>
      </c>
      <c r="M76" s="5" t="s">
        <v>13</v>
      </c>
      <c r="N76" s="5" t="str">
        <f>SUBSTITUTE(SUBSTITUTE(SUBSTITUTE(Table1[[#This Row],[Marital Status]],"M","Married"),"S","Single"),"D","Divorced")</f>
        <v>Married</v>
      </c>
      <c r="O76" s="5" t="s">
        <v>30</v>
      </c>
      <c r="P76" s="5" t="str">
        <f>CLEAN(Table1[[#This Row],[Education]])</f>
        <v>High School</v>
      </c>
      <c r="Q76" s="5" t="s">
        <v>16</v>
      </c>
      <c r="R76" s="5" t="s">
        <v>29</v>
      </c>
      <c r="S76" s="5" t="s">
        <v>27</v>
      </c>
      <c r="T76" s="5" t="s">
        <v>78</v>
      </c>
      <c r="U76" s="5">
        <v>62</v>
      </c>
      <c r="V76" s="7">
        <f>IF(ISBLANK(Table1[[#This Row],[Age of the buyer]]),AVERAGE(Table1[Age of the buyer]),Table1[[#This Row],[Age of the buyer]])</f>
        <v>62</v>
      </c>
    </row>
    <row r="77" spans="1:22" hidden="1" x14ac:dyDescent="0.45">
      <c r="A77" s="5">
        <v>12678</v>
      </c>
      <c r="B77" s="5" t="s">
        <v>14</v>
      </c>
      <c r="C77" s="5" t="str">
        <f>SUBSTITUTE(SUBSTITUTE(Table1[[#This Row],[Gender]],"F","Female"),"M","Male")</f>
        <v>Female</v>
      </c>
      <c r="D77" s="6">
        <v>130000</v>
      </c>
      <c r="E77" s="6" t="str">
        <f>SUBSTITUTE(Table1[[#This Row],[Income]],"$","")</f>
        <v>130000</v>
      </c>
      <c r="F77" s="5">
        <v>4111</v>
      </c>
      <c r="G77" s="8">
        <v>45058</v>
      </c>
      <c r="H77" s="8" t="s">
        <v>65</v>
      </c>
      <c r="I77" s="8" t="s">
        <v>71</v>
      </c>
      <c r="J77" s="7">
        <v>1910</v>
      </c>
      <c r="K77" s="7">
        <f>Table1[[#This Row],[Price(in USD)]]-Table1[[#This Row],[Production Cost (in USD)]]</f>
        <v>2201</v>
      </c>
      <c r="L77" s="7">
        <f>(Table1[[#This Row],[Profit]]/Table1[[#This Row],[Price(in USD)]])*100</f>
        <v>53.539284845536358</v>
      </c>
      <c r="M77" s="5" t="s">
        <v>25</v>
      </c>
      <c r="N77" s="5" t="str">
        <f>SUBSTITUTE(SUBSTITUTE(SUBSTITUTE(Table1[[#This Row],[Marital Status]],"M","Married"),"S","Single"),"D","Divorced")</f>
        <v>Single</v>
      </c>
      <c r="O77" s="5" t="s">
        <v>30</v>
      </c>
      <c r="P77" s="5" t="str">
        <f>CLEAN(Table1[[#This Row],[Education]])</f>
        <v>High School</v>
      </c>
      <c r="Q77" s="5" t="s">
        <v>31</v>
      </c>
      <c r="R77" s="5" t="s">
        <v>18</v>
      </c>
      <c r="S77" s="5" t="s">
        <v>27</v>
      </c>
      <c r="T77" s="5" t="s">
        <v>73</v>
      </c>
      <c r="U77" s="5">
        <v>31</v>
      </c>
      <c r="V77" s="7">
        <f>IF(ISBLANK(Table1[[#This Row],[Age of the buyer]]),AVERAGE(Table1[Age of the buyer]),Table1[[#This Row],[Age of the buyer]])</f>
        <v>31</v>
      </c>
    </row>
    <row r="78" spans="1:22" hidden="1" x14ac:dyDescent="0.45">
      <c r="A78" s="5">
        <v>16188</v>
      </c>
      <c r="B78" s="5" t="s">
        <v>14</v>
      </c>
      <c r="C78" s="5" t="str">
        <f>SUBSTITUTE(SUBSTITUTE(Table1[[#This Row],[Gender]],"F","Female"),"M","Male")</f>
        <v>Female</v>
      </c>
      <c r="D78" s="6">
        <v>20000</v>
      </c>
      <c r="E78" s="6" t="str">
        <f>SUBSTITUTE(Table1[[#This Row],[Income]],"$","")</f>
        <v>20000</v>
      </c>
      <c r="F78" s="5">
        <v>4036</v>
      </c>
      <c r="G78" s="8">
        <v>44563</v>
      </c>
      <c r="H78" s="8" t="s">
        <v>60</v>
      </c>
      <c r="I78" s="8" t="s">
        <v>72</v>
      </c>
      <c r="J78" s="7">
        <v>1483</v>
      </c>
      <c r="K78" s="7">
        <f>Table1[[#This Row],[Price(in USD)]]-Table1[[#This Row],[Production Cost (in USD)]]</f>
        <v>2553</v>
      </c>
      <c r="L78" s="7">
        <f>(Table1[[#This Row],[Profit]]/Table1[[#This Row],[Price(in USD)]])*100</f>
        <v>63.255698711595642</v>
      </c>
      <c r="M78" s="5" t="s">
        <v>25</v>
      </c>
      <c r="N78" s="5" t="str">
        <f>SUBSTITUTE(SUBSTITUTE(SUBSTITUTE(Table1[[#This Row],[Marital Status]],"M","Married"),"S","Single"),"D","Divorced")</f>
        <v>Single</v>
      </c>
      <c r="O78" s="5" t="s">
        <v>32</v>
      </c>
      <c r="P78" s="5" t="str">
        <f>CLEAN(Table1[[#This Row],[Education]])</f>
        <v>Partial High School</v>
      </c>
      <c r="Q78" s="5" t="s">
        <v>28</v>
      </c>
      <c r="R78" s="5" t="s">
        <v>29</v>
      </c>
      <c r="S78" s="5" t="s">
        <v>19</v>
      </c>
      <c r="T78" s="5" t="s">
        <v>74</v>
      </c>
      <c r="U78" s="5">
        <v>26</v>
      </c>
      <c r="V78" s="7">
        <f>IF(ISBLANK(Table1[[#This Row],[Age of the buyer]]),AVERAGE(Table1[Age of the buyer]),Table1[[#This Row],[Age of the buyer]])</f>
        <v>26</v>
      </c>
    </row>
    <row r="79" spans="1:22" hidden="1" x14ac:dyDescent="0.45">
      <c r="A79" s="5">
        <v>27969</v>
      </c>
      <c r="B79" s="5" t="s">
        <v>13</v>
      </c>
      <c r="C79" s="5" t="str">
        <f>SUBSTITUTE(SUBSTITUTE(Table1[[#This Row],[Gender]],"F","Female"),"M","Male")</f>
        <v>Male</v>
      </c>
      <c r="D79" s="6">
        <v>80000</v>
      </c>
      <c r="E79" s="6" t="str">
        <f>SUBSTITUTE(Table1[[#This Row],[Income]],"$","")</f>
        <v>80000</v>
      </c>
      <c r="F79" s="5">
        <v>4010</v>
      </c>
      <c r="G79" s="8">
        <v>45202</v>
      </c>
      <c r="H79" s="8" t="s">
        <v>64</v>
      </c>
      <c r="I79" s="8" t="s">
        <v>72</v>
      </c>
      <c r="J79" s="7">
        <v>1862</v>
      </c>
      <c r="K79" s="7">
        <f>Table1[[#This Row],[Price(in USD)]]-Table1[[#This Row],[Production Cost (in USD)]]</f>
        <v>2148</v>
      </c>
      <c r="L79" s="7">
        <f>(Table1[[#This Row],[Profit]]/Table1[[#This Row],[Price(in USD)]])*100</f>
        <v>53.566084788029919</v>
      </c>
      <c r="M79" s="5" t="s">
        <v>13</v>
      </c>
      <c r="N79" s="5" t="str">
        <f>SUBSTITUTE(SUBSTITUTE(SUBSTITUTE(Table1[[#This Row],[Marital Status]],"M","Married"),"S","Single"),"D","Divorced")</f>
        <v>Married</v>
      </c>
      <c r="O79" s="5" t="s">
        <v>15</v>
      </c>
      <c r="P79" s="5" t="str">
        <f>CLEAN(Table1[[#This Row],[Education]])</f>
        <v>Bachelors</v>
      </c>
      <c r="Q79" s="5" t="s">
        <v>23</v>
      </c>
      <c r="R79" s="5" t="s">
        <v>34</v>
      </c>
      <c r="S79" s="5" t="s">
        <v>27</v>
      </c>
      <c r="T79" s="5" t="s">
        <v>75</v>
      </c>
      <c r="U79" s="5">
        <v>29</v>
      </c>
      <c r="V79" s="7">
        <f>IF(ISBLANK(Table1[[#This Row],[Age of the buyer]]),AVERAGE(Table1[Age of the buyer]),Table1[[#This Row],[Age of the buyer]])</f>
        <v>29</v>
      </c>
    </row>
    <row r="80" spans="1:22" hidden="1" x14ac:dyDescent="0.45">
      <c r="A80" s="5">
        <v>15752</v>
      </c>
      <c r="B80" s="5" t="s">
        <v>13</v>
      </c>
      <c r="C80" s="5" t="str">
        <f>SUBSTITUTE(SUBSTITUTE(Table1[[#This Row],[Gender]],"F","Female"),"M","Male")</f>
        <v>Male</v>
      </c>
      <c r="D80" s="6">
        <v>80000</v>
      </c>
      <c r="E80" s="6" t="str">
        <f>SUBSTITUTE(Table1[[#This Row],[Income]],"$","")</f>
        <v>80000</v>
      </c>
      <c r="F80" s="5">
        <v>4381</v>
      </c>
      <c r="G80" s="8">
        <v>44651</v>
      </c>
      <c r="H80" s="8" t="s">
        <v>66</v>
      </c>
      <c r="I80" s="8" t="s">
        <v>72</v>
      </c>
      <c r="J80" s="7">
        <v>988</v>
      </c>
      <c r="K80" s="7">
        <f>Table1[[#This Row],[Price(in USD)]]-Table1[[#This Row],[Production Cost (in USD)]]</f>
        <v>3393</v>
      </c>
      <c r="L80" s="7">
        <f>(Table1[[#This Row],[Profit]]/Table1[[#This Row],[Price(in USD)]])*100</f>
        <v>77.448071216617208</v>
      </c>
      <c r="M80" s="5" t="s">
        <v>13</v>
      </c>
      <c r="N80" s="5" t="str">
        <f>SUBSTITUTE(SUBSTITUTE(SUBSTITUTE(Table1[[#This Row],[Marital Status]],"M","Married"),"S","Single"),"D","Divorced")</f>
        <v>Married</v>
      </c>
      <c r="O80" s="5" t="s">
        <v>30</v>
      </c>
      <c r="P80" s="5" t="str">
        <f>CLEAN(Table1[[#This Row],[Education]])</f>
        <v>High School</v>
      </c>
      <c r="Q80" s="5" t="s">
        <v>16</v>
      </c>
      <c r="R80" s="5" t="s">
        <v>29</v>
      </c>
      <c r="S80" s="5" t="s">
        <v>27</v>
      </c>
      <c r="T80" s="5" t="s">
        <v>74</v>
      </c>
      <c r="U80" s="5">
        <v>50</v>
      </c>
      <c r="V80" s="7">
        <f>IF(ISBLANK(Table1[[#This Row],[Age of the buyer]]),AVERAGE(Table1[Age of the buyer]),Table1[[#This Row],[Age of the buyer]])</f>
        <v>50</v>
      </c>
    </row>
    <row r="81" spans="1:22" x14ac:dyDescent="0.45">
      <c r="A81" s="5">
        <v>27745</v>
      </c>
      <c r="B81" s="5" t="s">
        <v>13</v>
      </c>
      <c r="C81" s="5" t="str">
        <f>SUBSTITUTE(SUBSTITUTE(Table1[[#This Row],[Gender]],"F","Female"),"M","Male")</f>
        <v>Male</v>
      </c>
      <c r="D81" s="6">
        <v>40000</v>
      </c>
      <c r="E81" s="6" t="str">
        <f>SUBSTITUTE(Table1[[#This Row],[Income]],"$","")</f>
        <v>40000</v>
      </c>
      <c r="F81" s="5">
        <v>3527</v>
      </c>
      <c r="G81" s="8">
        <v>44998</v>
      </c>
      <c r="H81" s="8" t="s">
        <v>62</v>
      </c>
      <c r="I81" s="8" t="s">
        <v>71</v>
      </c>
      <c r="J81" s="7">
        <v>1773</v>
      </c>
      <c r="K81" s="7">
        <f>Table1[[#This Row],[Price(in USD)]]-Table1[[#This Row],[Production Cost (in USD)]]</f>
        <v>1754</v>
      </c>
      <c r="L81" s="7">
        <f>(Table1[[#This Row],[Profit]]/Table1[[#This Row],[Price(in USD)]])*100</f>
        <v>49.730649277005959</v>
      </c>
      <c r="M81" s="5" t="s">
        <v>25</v>
      </c>
      <c r="N81" s="5" t="str">
        <f>SUBSTITUTE(SUBSTITUTE(SUBSTITUTE(Table1[[#This Row],[Marital Status]],"M","Married"),"S","Single"),"D","Divorced")</f>
        <v>Single</v>
      </c>
      <c r="O81" s="5" t="s">
        <v>15</v>
      </c>
      <c r="P81" s="5" t="str">
        <f>CLEAN(Table1[[#This Row],[Education]])</f>
        <v>Bachelors</v>
      </c>
      <c r="Q81" s="5" t="s">
        <v>31</v>
      </c>
      <c r="R81" s="5" t="s">
        <v>26</v>
      </c>
      <c r="S81" s="5" t="s">
        <v>27</v>
      </c>
      <c r="T81" s="5" t="s">
        <v>78</v>
      </c>
      <c r="U81" s="5"/>
      <c r="V81" s="7">
        <f>IF(ISBLANK(Table1[[#This Row],[Age of the buyer]]),AVERAGE(Table1[Age of the buyer]),Table1[[#This Row],[Age of the buyer]])</f>
        <v>43.99900596421471</v>
      </c>
    </row>
    <row r="82" spans="1:22" hidden="1" x14ac:dyDescent="0.45">
      <c r="A82" s="5">
        <v>20828</v>
      </c>
      <c r="B82" s="5" t="s">
        <v>14</v>
      </c>
      <c r="C82" s="5" t="str">
        <f>SUBSTITUTE(SUBSTITUTE(Table1[[#This Row],[Gender]],"F","Female"),"M","Male")</f>
        <v>Female</v>
      </c>
      <c r="D82" s="6">
        <v>30000</v>
      </c>
      <c r="E82" s="6" t="str">
        <f>SUBSTITUTE(Table1[[#This Row],[Income]],"$","")</f>
        <v>30000</v>
      </c>
      <c r="F82" s="5">
        <v>4901</v>
      </c>
      <c r="G82" s="8">
        <v>44614</v>
      </c>
      <c r="H82" s="8" t="s">
        <v>60</v>
      </c>
      <c r="I82" s="8" t="s">
        <v>72</v>
      </c>
      <c r="J82" s="7">
        <v>836</v>
      </c>
      <c r="K82" s="7">
        <f>Table1[[#This Row],[Price(in USD)]]-Table1[[#This Row],[Production Cost (in USD)]]</f>
        <v>4065</v>
      </c>
      <c r="L82" s="7">
        <f>(Table1[[#This Row],[Profit]]/Table1[[#This Row],[Price(in USD)]])*100</f>
        <v>82.942256682309733</v>
      </c>
      <c r="M82" s="5" t="s">
        <v>13</v>
      </c>
      <c r="N82" s="5" t="str">
        <f>SUBSTITUTE(SUBSTITUTE(SUBSTITUTE(Table1[[#This Row],[Marital Status]],"M","Married"),"S","Single"),"D","Divorced")</f>
        <v>Married</v>
      </c>
      <c r="O82" s="5" t="s">
        <v>37</v>
      </c>
      <c r="P82" s="5" t="str">
        <f>CLEAN(Table1[[#This Row],[Education]])</f>
        <v>Graduate Degree</v>
      </c>
      <c r="Q82" s="5" t="s">
        <v>22</v>
      </c>
      <c r="R82" s="5" t="s">
        <v>18</v>
      </c>
      <c r="S82" s="5" t="s">
        <v>19</v>
      </c>
      <c r="T82" s="5" t="s">
        <v>77</v>
      </c>
      <c r="U82" s="5">
        <v>45</v>
      </c>
      <c r="V82" s="7">
        <f>IF(ISBLANK(Table1[[#This Row],[Age of the buyer]]),AVERAGE(Table1[Age of the buyer]),Table1[[#This Row],[Age of the buyer]])</f>
        <v>45</v>
      </c>
    </row>
    <row r="83" spans="1:22" hidden="1" x14ac:dyDescent="0.45">
      <c r="A83" s="5">
        <v>19461</v>
      </c>
      <c r="B83" s="5" t="s">
        <v>14</v>
      </c>
      <c r="C83" s="5" t="str">
        <f>SUBSTITUTE(SUBSTITUTE(Table1[[#This Row],[Gender]],"F","Female"),"M","Male")</f>
        <v>Female</v>
      </c>
      <c r="D83" s="6">
        <v>10000</v>
      </c>
      <c r="E83" s="6" t="str">
        <f>SUBSTITUTE(Table1[[#This Row],[Income]],"$","")</f>
        <v>10000</v>
      </c>
      <c r="F83" s="5">
        <v>4350</v>
      </c>
      <c r="G83" s="8">
        <v>44597</v>
      </c>
      <c r="H83" s="8" t="s">
        <v>66</v>
      </c>
      <c r="I83" s="8" t="s">
        <v>72</v>
      </c>
      <c r="J83" s="7">
        <v>1040</v>
      </c>
      <c r="K83" s="7">
        <f>Table1[[#This Row],[Price(in USD)]]-Table1[[#This Row],[Production Cost (in USD)]]</f>
        <v>3310</v>
      </c>
      <c r="L83" s="7">
        <f>(Table1[[#This Row],[Profit]]/Table1[[#This Row],[Price(in USD)]])*100</f>
        <v>76.091954022988503</v>
      </c>
      <c r="M83" s="5" t="s">
        <v>25</v>
      </c>
      <c r="N83" s="5" t="str">
        <f>SUBSTITUTE(SUBSTITUTE(SUBSTITUTE(Table1[[#This Row],[Marital Status]],"M","Married"),"S","Single"),"D","Divorced")</f>
        <v>Single</v>
      </c>
      <c r="O83" s="5" t="s">
        <v>32</v>
      </c>
      <c r="P83" s="5" t="str">
        <f>CLEAN(Table1[[#This Row],[Education]])</f>
        <v>Partial High School</v>
      </c>
      <c r="Q83" s="5" t="s">
        <v>28</v>
      </c>
      <c r="R83" s="5" t="s">
        <v>18</v>
      </c>
      <c r="S83" s="5" t="s">
        <v>19</v>
      </c>
      <c r="T83" s="5" t="s">
        <v>77</v>
      </c>
      <c r="U83" s="5">
        <v>40</v>
      </c>
      <c r="V83" s="7">
        <f>IF(ISBLANK(Table1[[#This Row],[Age of the buyer]]),AVERAGE(Table1[Age of the buyer]),Table1[[#This Row],[Age of the buyer]])</f>
        <v>40</v>
      </c>
    </row>
    <row r="84" spans="1:22" hidden="1" x14ac:dyDescent="0.45">
      <c r="A84" s="5">
        <v>26941</v>
      </c>
      <c r="B84" s="5" t="s">
        <v>13</v>
      </c>
      <c r="C84" s="5" t="str">
        <f>SUBSTITUTE(SUBSTITUTE(Table1[[#This Row],[Gender]],"F","Female"),"M","Male")</f>
        <v>Male</v>
      </c>
      <c r="D84" s="6">
        <v>30000</v>
      </c>
      <c r="E84" s="6" t="str">
        <f>SUBSTITUTE(Table1[[#This Row],[Income]],"$","")</f>
        <v>30000</v>
      </c>
      <c r="F84" s="5">
        <v>3430</v>
      </c>
      <c r="G84" s="8">
        <v>44882</v>
      </c>
      <c r="H84" s="8" t="s">
        <v>64</v>
      </c>
      <c r="I84" s="8" t="s">
        <v>72</v>
      </c>
      <c r="J84" s="7">
        <v>1566</v>
      </c>
      <c r="K84" s="7">
        <f>Table1[[#This Row],[Price(in USD)]]-Table1[[#This Row],[Production Cost (in USD)]]</f>
        <v>1864</v>
      </c>
      <c r="L84" s="7">
        <f>(Table1[[#This Row],[Profit]]/Table1[[#This Row],[Price(in USD)]])*100</f>
        <v>54.344023323615161</v>
      </c>
      <c r="M84" s="5" t="s">
        <v>13</v>
      </c>
      <c r="N84" s="5" t="str">
        <f>SUBSTITUTE(SUBSTITUTE(SUBSTITUTE(Table1[[#This Row],[Marital Status]],"M","Married"),"S","Single"),"D","Divorced")</f>
        <v>Married</v>
      </c>
      <c r="O84" s="5" t="s">
        <v>36</v>
      </c>
      <c r="P84" s="5" t="str">
        <f>CLEAN(Table1[[#This Row],[Education]])</f>
        <v>Bachelors</v>
      </c>
      <c r="Q84" s="5" t="s">
        <v>22</v>
      </c>
      <c r="R84" s="5" t="s">
        <v>18</v>
      </c>
      <c r="S84" s="5" t="s">
        <v>19</v>
      </c>
      <c r="T84" s="5" t="s">
        <v>73</v>
      </c>
      <c r="U84" s="5">
        <v>47</v>
      </c>
      <c r="V84" s="7">
        <f>IF(ISBLANK(Table1[[#This Row],[Age of the buyer]]),AVERAGE(Table1[Age of the buyer]),Table1[[#This Row],[Age of the buyer]])</f>
        <v>47</v>
      </c>
    </row>
    <row r="85" spans="1:22" hidden="1" x14ac:dyDescent="0.45">
      <c r="A85" s="5">
        <v>28412</v>
      </c>
      <c r="B85" s="5" t="s">
        <v>13</v>
      </c>
      <c r="C85" s="5" t="str">
        <f>SUBSTITUTE(SUBSTITUTE(Table1[[#This Row],[Gender]],"F","Female"),"M","Male")</f>
        <v>Male</v>
      </c>
      <c r="D85" s="6">
        <v>20000</v>
      </c>
      <c r="E85" s="6" t="str">
        <f>SUBSTITUTE(Table1[[#This Row],[Income]],"$","")</f>
        <v>20000</v>
      </c>
      <c r="F85" s="5">
        <v>3647</v>
      </c>
      <c r="G85" s="8">
        <v>45215</v>
      </c>
      <c r="H85" s="8" t="s">
        <v>66</v>
      </c>
      <c r="I85" s="8" t="s">
        <v>72</v>
      </c>
      <c r="J85" s="7">
        <v>995</v>
      </c>
      <c r="K85" s="7">
        <f>Table1[[#This Row],[Price(in USD)]]-Table1[[#This Row],[Production Cost (in USD)]]</f>
        <v>2652</v>
      </c>
      <c r="L85" s="7">
        <f>(Table1[[#This Row],[Profit]]/Table1[[#This Row],[Price(in USD)]])*100</f>
        <v>72.717301891966002</v>
      </c>
      <c r="M85" s="5" t="s">
        <v>25</v>
      </c>
      <c r="N85" s="5" t="str">
        <f>SUBSTITUTE(SUBSTITUTE(SUBSTITUTE(Table1[[#This Row],[Marital Status]],"M","Married"),"S","Single"),"D","Divorced")</f>
        <v>Single</v>
      </c>
      <c r="O85" s="5" t="s">
        <v>30</v>
      </c>
      <c r="P85" s="5" t="str">
        <f>CLEAN(Table1[[#This Row],[Education]])</f>
        <v>High School</v>
      </c>
      <c r="Q85" s="5" t="s">
        <v>28</v>
      </c>
      <c r="R85" s="5" t="s">
        <v>24</v>
      </c>
      <c r="S85" s="5" t="s">
        <v>19</v>
      </c>
      <c r="T85" s="5" t="s">
        <v>73</v>
      </c>
      <c r="U85" s="5">
        <v>29</v>
      </c>
      <c r="V85" s="7">
        <f>IF(ISBLANK(Table1[[#This Row],[Age of the buyer]]),AVERAGE(Table1[Age of the buyer]),Table1[[#This Row],[Age of the buyer]])</f>
        <v>29</v>
      </c>
    </row>
    <row r="86" spans="1:22" hidden="1" x14ac:dyDescent="0.45">
      <c r="A86" s="5">
        <v>24485</v>
      </c>
      <c r="B86" s="5" t="s">
        <v>13</v>
      </c>
      <c r="C86" s="5" t="str">
        <f>SUBSTITUTE(SUBSTITUTE(Table1[[#This Row],[Gender]],"F","Female"),"M","Male")</f>
        <v>Male</v>
      </c>
      <c r="D86" s="6">
        <v>40000</v>
      </c>
      <c r="E86" s="6" t="str">
        <f>SUBSTITUTE(Table1[[#This Row],[Income]],"$","")</f>
        <v>40000</v>
      </c>
      <c r="F86" s="5">
        <v>4809</v>
      </c>
      <c r="G86" s="8">
        <v>45023</v>
      </c>
      <c r="H86" s="8" t="s">
        <v>63</v>
      </c>
      <c r="I86" s="8" t="s">
        <v>72</v>
      </c>
      <c r="J86" s="7">
        <v>1204</v>
      </c>
      <c r="K86" s="7">
        <f>Table1[[#This Row],[Price(in USD)]]-Table1[[#This Row],[Production Cost (in USD)]]</f>
        <v>3605</v>
      </c>
      <c r="L86" s="7">
        <f>(Table1[[#This Row],[Profit]]/Table1[[#This Row],[Price(in USD)]])*100</f>
        <v>74.96360989810772</v>
      </c>
      <c r="M86" s="5" t="s">
        <v>25</v>
      </c>
      <c r="N86" s="5" t="str">
        <f>SUBSTITUTE(SUBSTITUTE(SUBSTITUTE(Table1[[#This Row],[Marital Status]],"M","Married"),"S","Single"),"D","Divorced")</f>
        <v>Single</v>
      </c>
      <c r="O86" s="5" t="s">
        <v>15</v>
      </c>
      <c r="P86" s="5" t="str">
        <f>CLEAN(Table1[[#This Row],[Education]])</f>
        <v>Bachelors</v>
      </c>
      <c r="Q86" s="5" t="s">
        <v>31</v>
      </c>
      <c r="R86" s="5" t="s">
        <v>26</v>
      </c>
      <c r="S86" s="5" t="s">
        <v>27</v>
      </c>
      <c r="T86" s="5" t="s">
        <v>73</v>
      </c>
      <c r="U86" s="5">
        <v>52</v>
      </c>
      <c r="V86" s="7">
        <f>IF(ISBLANK(Table1[[#This Row],[Age of the buyer]]),AVERAGE(Table1[Age of the buyer]),Table1[[#This Row],[Age of the buyer]])</f>
        <v>52</v>
      </c>
    </row>
    <row r="87" spans="1:22" hidden="1" x14ac:dyDescent="0.45">
      <c r="A87" s="5">
        <v>16514</v>
      </c>
      <c r="B87" s="5" t="s">
        <v>13</v>
      </c>
      <c r="C87" s="5" t="str">
        <f>SUBSTITUTE(SUBSTITUTE(Table1[[#This Row],[Gender]],"F","Female"),"M","Male")</f>
        <v>Male</v>
      </c>
      <c r="D87" s="6">
        <v>10000</v>
      </c>
      <c r="E87" s="6" t="str">
        <f>SUBSTITUTE(Table1[[#This Row],[Income]],"$","")</f>
        <v>10000</v>
      </c>
      <c r="F87" s="5">
        <v>4815</v>
      </c>
      <c r="G87" s="8">
        <v>44645</v>
      </c>
      <c r="H87" s="8" t="s">
        <v>67</v>
      </c>
      <c r="I87" s="8" t="s">
        <v>72</v>
      </c>
      <c r="J87" s="7">
        <v>1299</v>
      </c>
      <c r="K87" s="7">
        <f>Table1[[#This Row],[Price(in USD)]]-Table1[[#This Row],[Production Cost (in USD)]]</f>
        <v>3516</v>
      </c>
      <c r="L87" s="7">
        <f>(Table1[[#This Row],[Profit]]/Table1[[#This Row],[Price(in USD)]])*100</f>
        <v>73.021806853582547</v>
      </c>
      <c r="M87" s="5" t="s">
        <v>25</v>
      </c>
      <c r="N87" s="5" t="str">
        <f>SUBSTITUTE(SUBSTITUTE(SUBSTITUTE(Table1[[#This Row],[Marital Status]],"M","Married"),"S","Single"),"D","Divorced")</f>
        <v>Single</v>
      </c>
      <c r="O87" s="5" t="s">
        <v>21</v>
      </c>
      <c r="P87" s="5" t="str">
        <f>CLEAN(Table1[[#This Row],[Education]])</f>
        <v>Partial College</v>
      </c>
      <c r="Q87" s="5" t="s">
        <v>28</v>
      </c>
      <c r="R87" s="5" t="s">
        <v>29</v>
      </c>
      <c r="S87" s="5" t="s">
        <v>27</v>
      </c>
      <c r="T87" s="5" t="s">
        <v>78</v>
      </c>
      <c r="U87" s="5">
        <v>26</v>
      </c>
      <c r="V87" s="7">
        <f>IF(ISBLANK(Table1[[#This Row],[Age of the buyer]]),AVERAGE(Table1[Age of the buyer]),Table1[[#This Row],[Age of the buyer]])</f>
        <v>26</v>
      </c>
    </row>
    <row r="88" spans="1:22" hidden="1" x14ac:dyDescent="0.45">
      <c r="A88" s="5">
        <v>17191</v>
      </c>
      <c r="B88" s="5" t="s">
        <v>13</v>
      </c>
      <c r="C88" s="5" t="str">
        <f>SUBSTITUTE(SUBSTITUTE(Table1[[#This Row],[Gender]],"F","Female"),"M","Male")</f>
        <v>Male</v>
      </c>
      <c r="D88" s="6">
        <v>130000</v>
      </c>
      <c r="E88" s="6" t="str">
        <f>SUBSTITUTE(Table1[[#This Row],[Income]],"$","")</f>
        <v>130000</v>
      </c>
      <c r="F88" s="5">
        <v>3629</v>
      </c>
      <c r="G88" s="8">
        <v>44840</v>
      </c>
      <c r="H88" s="8" t="s">
        <v>64</v>
      </c>
      <c r="I88" s="8" t="s">
        <v>72</v>
      </c>
      <c r="J88" s="7">
        <v>850</v>
      </c>
      <c r="K88" s="7">
        <f>Table1[[#This Row],[Price(in USD)]]-Table1[[#This Row],[Production Cost (in USD)]]</f>
        <v>2779</v>
      </c>
      <c r="L88" s="7">
        <f>(Table1[[#This Row],[Profit]]/Table1[[#This Row],[Price(in USD)]])*100</f>
        <v>76.57756957839625</v>
      </c>
      <c r="M88" s="5" t="s">
        <v>25</v>
      </c>
      <c r="N88" s="5" t="str">
        <f>SUBSTITUTE(SUBSTITUTE(SUBSTITUTE(Table1[[#This Row],[Marital Status]],"M","Married"),"S","Single"),"D","Divorced")</f>
        <v>Single</v>
      </c>
      <c r="O88" s="5" t="s">
        <v>21</v>
      </c>
      <c r="P88" s="5" t="str">
        <f>CLEAN(Table1[[#This Row],[Education]])</f>
        <v>Partial College</v>
      </c>
      <c r="Q88" s="5" t="s">
        <v>23</v>
      </c>
      <c r="R88" s="5" t="s">
        <v>18</v>
      </c>
      <c r="S88" s="5" t="s">
        <v>19</v>
      </c>
      <c r="T88" s="5" t="s">
        <v>73</v>
      </c>
      <c r="U88" s="5">
        <v>51</v>
      </c>
      <c r="V88" s="7">
        <f>IF(ISBLANK(Table1[[#This Row],[Age of the buyer]]),AVERAGE(Table1[Age of the buyer]),Table1[[#This Row],[Age of the buyer]])</f>
        <v>51</v>
      </c>
    </row>
    <row r="89" spans="1:22" hidden="1" x14ac:dyDescent="0.45">
      <c r="A89" s="5">
        <v>19608</v>
      </c>
      <c r="B89" s="5" t="s">
        <v>13</v>
      </c>
      <c r="C89" s="5" t="str">
        <f>SUBSTITUTE(SUBSTITUTE(Table1[[#This Row],[Gender]],"F","Female"),"M","Male")</f>
        <v>Male</v>
      </c>
      <c r="D89" s="6">
        <v>80000</v>
      </c>
      <c r="E89" s="6" t="str">
        <f>SUBSTITUTE(Table1[[#This Row],[Income]],"$","")</f>
        <v>80000</v>
      </c>
      <c r="F89" s="5">
        <v>5448</v>
      </c>
      <c r="G89" s="8">
        <v>44947</v>
      </c>
      <c r="H89" s="8" t="s">
        <v>66</v>
      </c>
      <c r="I89" s="8" t="s">
        <v>71</v>
      </c>
      <c r="J89" s="7">
        <v>1606</v>
      </c>
      <c r="K89" s="7">
        <f>Table1[[#This Row],[Price(in USD)]]-Table1[[#This Row],[Production Cost (in USD)]]</f>
        <v>3842</v>
      </c>
      <c r="L89" s="7">
        <f>(Table1[[#This Row],[Profit]]/Table1[[#This Row],[Price(in USD)]])*100</f>
        <v>70.521292217327456</v>
      </c>
      <c r="M89" s="5" t="s">
        <v>13</v>
      </c>
      <c r="N89" s="5" t="str">
        <f>SUBSTITUTE(SUBSTITUTE(SUBSTITUTE(Table1[[#This Row],[Marital Status]],"M","Married"),"S","Single"),"D","Divorced")</f>
        <v>Married</v>
      </c>
      <c r="O89" s="5" t="s">
        <v>15</v>
      </c>
      <c r="P89" s="5" t="str">
        <f>CLEAN(Table1[[#This Row],[Education]])</f>
        <v>Bachelors</v>
      </c>
      <c r="Q89" s="5" t="s">
        <v>23</v>
      </c>
      <c r="R89" s="5" t="s">
        <v>29</v>
      </c>
      <c r="S89" s="5" t="s">
        <v>27</v>
      </c>
      <c r="T89" s="5" t="s">
        <v>73</v>
      </c>
      <c r="U89" s="5">
        <v>40</v>
      </c>
      <c r="V89" s="7">
        <f>IF(ISBLANK(Table1[[#This Row],[Age of the buyer]]),AVERAGE(Table1[Age of the buyer]),Table1[[#This Row],[Age of the buyer]])</f>
        <v>40</v>
      </c>
    </row>
    <row r="90" spans="1:22" hidden="1" x14ac:dyDescent="0.45">
      <c r="A90" s="5">
        <v>24119</v>
      </c>
      <c r="B90" s="5" t="s">
        <v>13</v>
      </c>
      <c r="C90" s="5" t="str">
        <f>SUBSTITUTE(SUBSTITUTE(Table1[[#This Row],[Gender]],"F","Female"),"M","Male")</f>
        <v>Male</v>
      </c>
      <c r="D90" s="6">
        <v>30000</v>
      </c>
      <c r="E90" s="6" t="str">
        <f>SUBSTITUTE(Table1[[#This Row],[Income]],"$","")</f>
        <v>30000</v>
      </c>
      <c r="F90" s="5">
        <v>4208</v>
      </c>
      <c r="G90" s="8">
        <v>45116</v>
      </c>
      <c r="H90" s="8" t="s">
        <v>61</v>
      </c>
      <c r="I90" s="8" t="s">
        <v>71</v>
      </c>
      <c r="J90" s="7">
        <v>1192</v>
      </c>
      <c r="K90" s="7">
        <f>Table1[[#This Row],[Price(in USD)]]-Table1[[#This Row],[Production Cost (in USD)]]</f>
        <v>3016</v>
      </c>
      <c r="L90" s="7">
        <f>(Table1[[#This Row],[Profit]]/Table1[[#This Row],[Price(in USD)]])*100</f>
        <v>71.673003802281372</v>
      </c>
      <c r="M90" s="5" t="s">
        <v>25</v>
      </c>
      <c r="N90" s="5" t="str">
        <f>SUBSTITUTE(SUBSTITUTE(SUBSTITUTE(Table1[[#This Row],[Marital Status]],"M","Married"),"S","Single"),"D","Divorced")</f>
        <v>Single</v>
      </c>
      <c r="O90" s="5" t="s">
        <v>21</v>
      </c>
      <c r="P90" s="5" t="str">
        <f>CLEAN(Table1[[#This Row],[Education]])</f>
        <v>Partial College</v>
      </c>
      <c r="Q90" s="5" t="s">
        <v>22</v>
      </c>
      <c r="R90" s="5" t="s">
        <v>24</v>
      </c>
      <c r="S90" s="5" t="s">
        <v>19</v>
      </c>
      <c r="T90" s="5" t="s">
        <v>78</v>
      </c>
      <c r="U90" s="5"/>
      <c r="V90" s="7">
        <f>IF(ISBLANK(Table1[[#This Row],[Age of the buyer]]),AVERAGE(Table1[Age of the buyer]),Table1[[#This Row],[Age of the buyer]])</f>
        <v>43.99900596421471</v>
      </c>
    </row>
    <row r="91" spans="1:22" hidden="1" x14ac:dyDescent="0.45">
      <c r="A91" s="5">
        <v>25458</v>
      </c>
      <c r="B91" s="5" t="s">
        <v>13</v>
      </c>
      <c r="C91" s="5" t="str">
        <f>SUBSTITUTE(SUBSTITUTE(Table1[[#This Row],[Gender]],"F","Female"),"M","Male")</f>
        <v>Male</v>
      </c>
      <c r="D91" s="6">
        <v>20000</v>
      </c>
      <c r="E91" s="6" t="str">
        <f>SUBSTITUTE(Table1[[#This Row],[Income]],"$","")</f>
        <v>20000</v>
      </c>
      <c r="F91" s="5">
        <v>4211</v>
      </c>
      <c r="G91" s="8">
        <v>45056</v>
      </c>
      <c r="H91" s="8" t="s">
        <v>58</v>
      </c>
      <c r="I91" s="8" t="s">
        <v>71</v>
      </c>
      <c r="J91" s="7">
        <v>1451</v>
      </c>
      <c r="K91" s="7">
        <f>Table1[[#This Row],[Price(in USD)]]-Table1[[#This Row],[Production Cost (in USD)]]</f>
        <v>2760</v>
      </c>
      <c r="L91" s="7">
        <f>(Table1[[#This Row],[Profit]]/Table1[[#This Row],[Price(in USD)]])*100</f>
        <v>65.542626454523869</v>
      </c>
      <c r="M91" s="5" t="s">
        <v>13</v>
      </c>
      <c r="N91" s="5" t="str">
        <f>SUBSTITUTE(SUBSTITUTE(SUBSTITUTE(Table1[[#This Row],[Marital Status]],"M","Married"),"S","Single"),"D","Divorced")</f>
        <v>Married</v>
      </c>
      <c r="O91" s="5" t="s">
        <v>30</v>
      </c>
      <c r="P91" s="5" t="str">
        <f>CLEAN(Table1[[#This Row],[Education]])</f>
        <v>High School</v>
      </c>
      <c r="Q91" s="5" t="s">
        <v>28</v>
      </c>
      <c r="R91" s="5" t="s">
        <v>29</v>
      </c>
      <c r="S91" s="5" t="s">
        <v>19</v>
      </c>
      <c r="T91" s="5" t="s">
        <v>74</v>
      </c>
      <c r="U91" s="5">
        <v>40</v>
      </c>
      <c r="V91" s="7">
        <f>IF(ISBLANK(Table1[[#This Row],[Age of the buyer]]),AVERAGE(Table1[Age of the buyer]),Table1[[#This Row],[Age of the buyer]])</f>
        <v>40</v>
      </c>
    </row>
    <row r="92" spans="1:22" hidden="1" x14ac:dyDescent="0.45">
      <c r="A92" s="5">
        <v>26886</v>
      </c>
      <c r="B92" s="5" t="s">
        <v>14</v>
      </c>
      <c r="C92" s="5" t="str">
        <f>SUBSTITUTE(SUBSTITUTE(Table1[[#This Row],[Gender]],"F","Female"),"M","Male")</f>
        <v>Female</v>
      </c>
      <c r="D92" s="6">
        <v>30000</v>
      </c>
      <c r="E92" s="6" t="str">
        <f>SUBSTITUTE(Table1[[#This Row],[Income]],"$","")</f>
        <v>30000</v>
      </c>
      <c r="F92" s="5">
        <v>3907</v>
      </c>
      <c r="G92" s="8">
        <v>44896</v>
      </c>
      <c r="H92" s="8" t="s">
        <v>65</v>
      </c>
      <c r="I92" s="8" t="s">
        <v>71</v>
      </c>
      <c r="J92" s="7">
        <v>1318</v>
      </c>
      <c r="K92" s="7">
        <f>Table1[[#This Row],[Price(in USD)]]-Table1[[#This Row],[Production Cost (in USD)]]</f>
        <v>2589</v>
      </c>
      <c r="L92" s="7">
        <f>(Table1[[#This Row],[Profit]]/Table1[[#This Row],[Price(in USD)]])*100</f>
        <v>66.265676990017923</v>
      </c>
      <c r="M92" s="5" t="s">
        <v>25</v>
      </c>
      <c r="N92" s="5" t="str">
        <f>SUBSTITUTE(SUBSTITUTE(SUBSTITUTE(Table1[[#This Row],[Marital Status]],"M","Married"),"S","Single"),"D","Divorced")</f>
        <v>Single</v>
      </c>
      <c r="O92" s="5" t="s">
        <v>21</v>
      </c>
      <c r="P92" s="5" t="str">
        <f>CLEAN(Table1[[#This Row],[Education]])</f>
        <v>Partial College</v>
      </c>
      <c r="Q92" s="5" t="s">
        <v>22</v>
      </c>
      <c r="R92" s="5" t="s">
        <v>18</v>
      </c>
      <c r="S92" s="5" t="s">
        <v>19</v>
      </c>
      <c r="T92" s="5" t="s">
        <v>73</v>
      </c>
      <c r="U92" s="5">
        <v>29</v>
      </c>
      <c r="V92" s="7">
        <f>IF(ISBLANK(Table1[[#This Row],[Age of the buyer]]),AVERAGE(Table1[Age of the buyer]),Table1[[#This Row],[Age of the buyer]])</f>
        <v>29</v>
      </c>
    </row>
    <row r="93" spans="1:22" hidden="1" x14ac:dyDescent="0.45">
      <c r="A93" s="5">
        <v>28436</v>
      </c>
      <c r="B93" s="5" t="s">
        <v>13</v>
      </c>
      <c r="C93" s="5" t="str">
        <f>SUBSTITUTE(SUBSTITUTE(Table1[[#This Row],[Gender]],"F","Female"),"M","Male")</f>
        <v>Male</v>
      </c>
      <c r="D93" s="6">
        <v>30000</v>
      </c>
      <c r="E93" s="6" t="str">
        <f>SUBSTITUTE(Table1[[#This Row],[Income]],"$","")</f>
        <v>30000</v>
      </c>
      <c r="F93" s="5">
        <v>3654</v>
      </c>
      <c r="G93" s="8">
        <v>45174</v>
      </c>
      <c r="H93" s="8" t="s">
        <v>63</v>
      </c>
      <c r="I93" s="8" t="s">
        <v>72</v>
      </c>
      <c r="J93" s="7">
        <v>806</v>
      </c>
      <c r="K93" s="7">
        <f>Table1[[#This Row],[Price(in USD)]]-Table1[[#This Row],[Production Cost (in USD)]]</f>
        <v>2848</v>
      </c>
      <c r="L93" s="7">
        <f>(Table1[[#This Row],[Profit]]/Table1[[#This Row],[Price(in USD)]])*100</f>
        <v>77.941981390257254</v>
      </c>
      <c r="M93" s="5" t="s">
        <v>25</v>
      </c>
      <c r="N93" s="5" t="str">
        <f>SUBSTITUTE(SUBSTITUTE(SUBSTITUTE(Table1[[#This Row],[Marital Status]],"M","Married"),"S","Single"),"D","Divorced")</f>
        <v>Single</v>
      </c>
      <c r="O93" s="5" t="s">
        <v>21</v>
      </c>
      <c r="P93" s="5" t="str">
        <f>CLEAN(Table1[[#This Row],[Education]])</f>
        <v>Partial College</v>
      </c>
      <c r="Q93" s="5" t="s">
        <v>22</v>
      </c>
      <c r="R93" s="5" t="s">
        <v>18</v>
      </c>
      <c r="S93" s="5" t="s">
        <v>19</v>
      </c>
      <c r="T93" s="5" t="s">
        <v>77</v>
      </c>
      <c r="U93" s="5">
        <v>30</v>
      </c>
      <c r="V93" s="7">
        <f>IF(ISBLANK(Table1[[#This Row],[Age of the buyer]]),AVERAGE(Table1[Age of the buyer]),Table1[[#This Row],[Age of the buyer]])</f>
        <v>30</v>
      </c>
    </row>
    <row r="94" spans="1:22" hidden="1" x14ac:dyDescent="0.45">
      <c r="A94" s="5">
        <v>19562</v>
      </c>
      <c r="B94" s="5" t="s">
        <v>14</v>
      </c>
      <c r="C94" s="5" t="str">
        <f>SUBSTITUTE(SUBSTITUTE(Table1[[#This Row],[Gender]],"F","Female"),"M","Male")</f>
        <v>Female</v>
      </c>
      <c r="D94" s="6">
        <v>60000</v>
      </c>
      <c r="E94" s="6" t="str">
        <f>SUBSTITUTE(Table1[[#This Row],[Income]],"$","")</f>
        <v>60000</v>
      </c>
      <c r="F94" s="5">
        <v>4744</v>
      </c>
      <c r="G94" s="8">
        <v>44562</v>
      </c>
      <c r="H94" s="8" t="s">
        <v>60</v>
      </c>
      <c r="I94" s="8" t="s">
        <v>71</v>
      </c>
      <c r="J94" s="7">
        <v>1753</v>
      </c>
      <c r="K94" s="7">
        <f>Table1[[#This Row],[Price(in USD)]]-Table1[[#This Row],[Production Cost (in USD)]]</f>
        <v>2991</v>
      </c>
      <c r="L94" s="7">
        <f>(Table1[[#This Row],[Profit]]/Table1[[#This Row],[Price(in USD)]])*100</f>
        <v>63.048060708263066</v>
      </c>
      <c r="M94" s="5" t="s">
        <v>25</v>
      </c>
      <c r="N94" s="5" t="str">
        <f>SUBSTITUTE(SUBSTITUTE(SUBSTITUTE(Table1[[#This Row],[Marital Status]],"M","Married"),"S","Single"),"D","Divorced")</f>
        <v>Single</v>
      </c>
      <c r="O94" s="5" t="s">
        <v>15</v>
      </c>
      <c r="P94" s="5" t="str">
        <f>CLEAN(Table1[[#This Row],[Education]])</f>
        <v>Bachelors</v>
      </c>
      <c r="Q94" s="5" t="s">
        <v>23</v>
      </c>
      <c r="R94" s="5" t="s">
        <v>24</v>
      </c>
      <c r="S94" s="5" t="s">
        <v>27</v>
      </c>
      <c r="T94" s="5" t="s">
        <v>78</v>
      </c>
      <c r="U94" s="5">
        <v>37</v>
      </c>
      <c r="V94" s="7">
        <f>IF(ISBLANK(Table1[[#This Row],[Age of the buyer]]),AVERAGE(Table1[Age of the buyer]),Table1[[#This Row],[Age of the buyer]])</f>
        <v>37</v>
      </c>
    </row>
    <row r="95" spans="1:22" hidden="1" x14ac:dyDescent="0.45">
      <c r="A95" s="5">
        <v>15608</v>
      </c>
      <c r="B95" s="5" t="s">
        <v>14</v>
      </c>
      <c r="C95" s="5" t="str">
        <f>SUBSTITUTE(SUBSTITUTE(Table1[[#This Row],[Gender]],"F","Female"),"M","Male")</f>
        <v>Female</v>
      </c>
      <c r="D95" s="6">
        <v>30000</v>
      </c>
      <c r="E95" s="6" t="str">
        <f>SUBSTITUTE(Table1[[#This Row],[Income]],"$","")</f>
        <v>30000</v>
      </c>
      <c r="F95" s="5">
        <v>5480</v>
      </c>
      <c r="G95" s="8">
        <v>45191</v>
      </c>
      <c r="H95" s="8" t="s">
        <v>59</v>
      </c>
      <c r="I95" s="8" t="s">
        <v>72</v>
      </c>
      <c r="J95" s="7">
        <v>1807</v>
      </c>
      <c r="K95" s="7">
        <f>Table1[[#This Row],[Price(in USD)]]-Table1[[#This Row],[Production Cost (in USD)]]</f>
        <v>3673</v>
      </c>
      <c r="L95" s="7">
        <f>(Table1[[#This Row],[Profit]]/Table1[[#This Row],[Price(in USD)]])*100</f>
        <v>67.025547445255469</v>
      </c>
      <c r="M95" s="5" t="s">
        <v>25</v>
      </c>
      <c r="N95" s="5" t="str">
        <f>SUBSTITUTE(SUBSTITUTE(SUBSTITUTE(Table1[[#This Row],[Marital Status]],"M","Married"),"S","Single"),"D","Divorced")</f>
        <v>Single</v>
      </c>
      <c r="O95" s="5" t="s">
        <v>40</v>
      </c>
      <c r="P95" s="5" t="str">
        <f>CLEAN(Table1[[#This Row],[Education]])</f>
        <v>Partial College</v>
      </c>
      <c r="Q95" s="5" t="s">
        <v>22</v>
      </c>
      <c r="R95" s="5" t="s">
        <v>24</v>
      </c>
      <c r="S95" s="5" t="s">
        <v>19</v>
      </c>
      <c r="T95" s="5" t="s">
        <v>76</v>
      </c>
      <c r="U95" s="5">
        <v>33</v>
      </c>
      <c r="V95" s="7">
        <f>IF(ISBLANK(Table1[[#This Row],[Age of the buyer]]),AVERAGE(Table1[Age of the buyer]),Table1[[#This Row],[Age of the buyer]])</f>
        <v>33</v>
      </c>
    </row>
    <row r="96" spans="1:22" hidden="1" x14ac:dyDescent="0.45">
      <c r="A96" s="5">
        <v>16487</v>
      </c>
      <c r="B96" s="5" t="s">
        <v>14</v>
      </c>
      <c r="C96" s="5" t="str">
        <f>SUBSTITUTE(SUBSTITUTE(Table1[[#This Row],[Gender]],"F","Female"),"M","Male")</f>
        <v>Female</v>
      </c>
      <c r="D96" s="6">
        <v>30000</v>
      </c>
      <c r="E96" s="6" t="str">
        <f>SUBSTITUTE(Table1[[#This Row],[Income]],"$","")</f>
        <v>30000</v>
      </c>
      <c r="F96" s="5">
        <v>4908</v>
      </c>
      <c r="G96" s="8">
        <v>45138</v>
      </c>
      <c r="H96" s="8" t="s">
        <v>64</v>
      </c>
      <c r="I96" s="8" t="s">
        <v>72</v>
      </c>
      <c r="J96" s="7">
        <v>1851</v>
      </c>
      <c r="K96" s="7">
        <f>Table1[[#This Row],[Price(in USD)]]-Table1[[#This Row],[Production Cost (in USD)]]</f>
        <v>3057</v>
      </c>
      <c r="L96" s="7">
        <f>(Table1[[#This Row],[Profit]]/Table1[[#This Row],[Price(in USD)]])*100</f>
        <v>62.286063569682149</v>
      </c>
      <c r="M96" s="5" t="s">
        <v>25</v>
      </c>
      <c r="N96" s="5" t="str">
        <f>SUBSTITUTE(SUBSTITUTE(SUBSTITUTE(Table1[[#This Row],[Marital Status]],"M","Married"),"S","Single"),"D","Divorced")</f>
        <v>Single</v>
      </c>
      <c r="O96" s="5" t="s">
        <v>33</v>
      </c>
      <c r="P96" s="5" t="str">
        <f>CLEAN(Table1[[#This Row],[Education]])</f>
        <v>High School</v>
      </c>
      <c r="Q96" s="5" t="s">
        <v>16</v>
      </c>
      <c r="R96" s="5" t="s">
        <v>26</v>
      </c>
      <c r="S96" s="5" t="s">
        <v>27</v>
      </c>
      <c r="T96" s="5" t="s">
        <v>76</v>
      </c>
      <c r="U96" s="5">
        <v>55</v>
      </c>
      <c r="V96" s="7">
        <f>IF(ISBLANK(Table1[[#This Row],[Age of the buyer]]),AVERAGE(Table1[Age of the buyer]),Table1[[#This Row],[Age of the buyer]])</f>
        <v>55</v>
      </c>
    </row>
    <row r="97" spans="1:22" hidden="1" x14ac:dyDescent="0.45">
      <c r="A97" s="5">
        <v>17197</v>
      </c>
      <c r="B97" s="5" t="s">
        <v>14</v>
      </c>
      <c r="C97" s="5" t="str">
        <f>SUBSTITUTE(SUBSTITUTE(Table1[[#This Row],[Gender]],"F","Female"),"M","Male")</f>
        <v>Female</v>
      </c>
      <c r="D97" s="6">
        <v>90000</v>
      </c>
      <c r="E97" s="6" t="str">
        <f>SUBSTITUTE(Table1[[#This Row],[Income]],"$","")</f>
        <v>90000</v>
      </c>
      <c r="F97" s="5">
        <v>4103</v>
      </c>
      <c r="G97" s="8">
        <v>45276</v>
      </c>
      <c r="H97" s="8" t="s">
        <v>64</v>
      </c>
      <c r="I97" s="8" t="s">
        <v>71</v>
      </c>
      <c r="J97" s="7">
        <v>1240</v>
      </c>
      <c r="K97" s="7">
        <f>Table1[[#This Row],[Price(in USD)]]-Table1[[#This Row],[Production Cost (in USD)]]</f>
        <v>2863</v>
      </c>
      <c r="L97" s="7">
        <f>(Table1[[#This Row],[Profit]]/Table1[[#This Row],[Price(in USD)]])*100</f>
        <v>69.778211065074331</v>
      </c>
      <c r="M97" s="5" t="s">
        <v>25</v>
      </c>
      <c r="N97" s="5" t="str">
        <f>SUBSTITUTE(SUBSTITUTE(SUBSTITUTE(Table1[[#This Row],[Marital Status]],"M","Married"),"S","Single"),"D","Divorced")</f>
        <v>Single</v>
      </c>
      <c r="O97" s="5" t="s">
        <v>21</v>
      </c>
      <c r="P97" s="5" t="str">
        <f>CLEAN(Table1[[#This Row],[Education]])</f>
        <v>Partial College</v>
      </c>
      <c r="Q97" s="5" t="s">
        <v>23</v>
      </c>
      <c r="R97" s="5" t="s">
        <v>34</v>
      </c>
      <c r="S97" s="5" t="s">
        <v>19</v>
      </c>
      <c r="T97" s="5" t="s">
        <v>78</v>
      </c>
      <c r="U97" s="5">
        <v>62</v>
      </c>
      <c r="V97" s="7">
        <f>IF(ISBLANK(Table1[[#This Row],[Age of the buyer]]),AVERAGE(Table1[Age of the buyer]),Table1[[#This Row],[Age of the buyer]])</f>
        <v>62</v>
      </c>
    </row>
    <row r="98" spans="1:22" hidden="1" x14ac:dyDescent="0.45">
      <c r="A98" s="5">
        <v>12507</v>
      </c>
      <c r="B98" s="5" t="s">
        <v>13</v>
      </c>
      <c r="C98" s="5" t="str">
        <f>SUBSTITUTE(SUBSTITUTE(Table1[[#This Row],[Gender]],"F","Female"),"M","Male")</f>
        <v>Male</v>
      </c>
      <c r="D98" s="6">
        <v>30000</v>
      </c>
      <c r="E98" s="6" t="str">
        <f>SUBSTITUTE(Table1[[#This Row],[Income]],"$","")</f>
        <v>30000</v>
      </c>
      <c r="F98" s="5">
        <v>3331</v>
      </c>
      <c r="G98" s="8">
        <v>44932</v>
      </c>
      <c r="H98" s="8" t="s">
        <v>67</v>
      </c>
      <c r="I98" s="8" t="s">
        <v>72</v>
      </c>
      <c r="J98" s="7">
        <v>1438</v>
      </c>
      <c r="K98" s="7">
        <f>Table1[[#This Row],[Price(in USD)]]-Table1[[#This Row],[Production Cost (in USD)]]</f>
        <v>1893</v>
      </c>
      <c r="L98" s="7">
        <f>(Table1[[#This Row],[Profit]]/Table1[[#This Row],[Price(in USD)]])*100</f>
        <v>56.829780846592612</v>
      </c>
      <c r="M98" s="5" t="s">
        <v>56</v>
      </c>
      <c r="N98" s="5" t="str">
        <f>SUBSTITUTE(SUBSTITUTE(SUBSTITUTE(Table1[[#This Row],[Marital Status]],"M","Married"),"S","Single"),"D","Divorced")</f>
        <v>Divorced</v>
      </c>
      <c r="O98" s="5" t="s">
        <v>21</v>
      </c>
      <c r="P98" s="5" t="str">
        <f>CLEAN(Table1[[#This Row],[Education]])</f>
        <v>Partial College</v>
      </c>
      <c r="Q98" s="5" t="s">
        <v>22</v>
      </c>
      <c r="R98" s="5" t="s">
        <v>18</v>
      </c>
      <c r="S98" s="5" t="s">
        <v>19</v>
      </c>
      <c r="T98" s="5" t="s">
        <v>76</v>
      </c>
      <c r="U98" s="5">
        <v>43</v>
      </c>
      <c r="V98" s="7">
        <f>IF(ISBLANK(Table1[[#This Row],[Age of the buyer]]),AVERAGE(Table1[Age of the buyer]),Table1[[#This Row],[Age of the buyer]])</f>
        <v>43</v>
      </c>
    </row>
    <row r="99" spans="1:22" hidden="1" x14ac:dyDescent="0.45">
      <c r="A99" s="5">
        <v>23940</v>
      </c>
      <c r="B99" s="5" t="s">
        <v>13</v>
      </c>
      <c r="C99" s="5" t="str">
        <f>SUBSTITUTE(SUBSTITUTE(Table1[[#This Row],[Gender]],"F","Female"),"M","Male")</f>
        <v>Male</v>
      </c>
      <c r="D99" s="6">
        <v>40000</v>
      </c>
      <c r="E99" s="6" t="str">
        <f>SUBSTITUTE(Table1[[#This Row],[Income]],"$","")</f>
        <v>40000</v>
      </c>
      <c r="F99" s="5">
        <v>5402</v>
      </c>
      <c r="G99" s="8">
        <v>44728</v>
      </c>
      <c r="H99" s="8" t="s">
        <v>63</v>
      </c>
      <c r="I99" s="8" t="s">
        <v>71</v>
      </c>
      <c r="J99" s="7">
        <v>1558</v>
      </c>
      <c r="K99" s="7">
        <f>Table1[[#This Row],[Price(in USD)]]-Table1[[#This Row],[Production Cost (in USD)]]</f>
        <v>3844</v>
      </c>
      <c r="L99" s="7">
        <f>(Table1[[#This Row],[Profit]]/Table1[[#This Row],[Price(in USD)]])*100</f>
        <v>71.158830062939643</v>
      </c>
      <c r="M99" s="5" t="s">
        <v>13</v>
      </c>
      <c r="N99" s="5" t="str">
        <f>SUBSTITUTE(SUBSTITUTE(SUBSTITUTE(Table1[[#This Row],[Marital Status]],"M","Married"),"S","Single"),"D","Divorced")</f>
        <v>Married</v>
      </c>
      <c r="O99" s="5" t="s">
        <v>15</v>
      </c>
      <c r="P99" s="5" t="str">
        <f>CLEAN(Table1[[#This Row],[Education]])</f>
        <v>Bachelors</v>
      </c>
      <c r="Q99" s="5" t="s">
        <v>16</v>
      </c>
      <c r="R99" s="5" t="s">
        <v>18</v>
      </c>
      <c r="S99" s="5" t="s">
        <v>19</v>
      </c>
      <c r="T99" s="5" t="s">
        <v>74</v>
      </c>
      <c r="U99" s="5">
        <v>44</v>
      </c>
      <c r="V99" s="7">
        <f>IF(ISBLANK(Table1[[#This Row],[Age of the buyer]]),AVERAGE(Table1[Age of the buyer]),Table1[[#This Row],[Age of the buyer]])</f>
        <v>44</v>
      </c>
    </row>
    <row r="100" spans="1:22" hidden="1" x14ac:dyDescent="0.45">
      <c r="A100" s="5">
        <v>19441</v>
      </c>
      <c r="B100" s="5" t="s">
        <v>13</v>
      </c>
      <c r="C100" s="5" t="str">
        <f>SUBSTITUTE(SUBSTITUTE(Table1[[#This Row],[Gender]],"F","Female"),"M","Male")</f>
        <v>Male</v>
      </c>
      <c r="D100" s="6">
        <v>40000</v>
      </c>
      <c r="E100" s="6" t="str">
        <f>SUBSTITUTE(Table1[[#This Row],[Income]],"$","")</f>
        <v>40000</v>
      </c>
      <c r="F100" s="5">
        <v>3621</v>
      </c>
      <c r="G100" s="8">
        <v>44777</v>
      </c>
      <c r="H100" s="8" t="s">
        <v>61</v>
      </c>
      <c r="I100" s="8" t="s">
        <v>72</v>
      </c>
      <c r="J100" s="7">
        <v>1493</v>
      </c>
      <c r="K100" s="7">
        <f>Table1[[#This Row],[Price(in USD)]]-Table1[[#This Row],[Production Cost (in USD)]]</f>
        <v>2128</v>
      </c>
      <c r="L100" s="7">
        <f>(Table1[[#This Row],[Profit]]/Table1[[#This Row],[Price(in USD)]])*100</f>
        <v>58.768296050814698</v>
      </c>
      <c r="M100" s="5" t="s">
        <v>13</v>
      </c>
      <c r="N100" s="5" t="str">
        <f>SUBSTITUTE(SUBSTITUTE(SUBSTITUTE(Table1[[#This Row],[Marital Status]],"M","Married"),"S","Single"),"D","Divorced")</f>
        <v>Married</v>
      </c>
      <c r="O100" s="5" t="s">
        <v>37</v>
      </c>
      <c r="P100" s="5" t="str">
        <f>CLEAN(Table1[[#This Row],[Education]])</f>
        <v>Graduate Degree</v>
      </c>
      <c r="Q100" s="5" t="s">
        <v>22</v>
      </c>
      <c r="R100" s="5" t="s">
        <v>18</v>
      </c>
      <c r="S100" s="5" t="s">
        <v>19</v>
      </c>
      <c r="T100" s="5" t="s">
        <v>73</v>
      </c>
      <c r="U100" s="5">
        <v>25</v>
      </c>
      <c r="V100" s="7">
        <f>IF(ISBLANK(Table1[[#This Row],[Age of the buyer]]),AVERAGE(Table1[Age of the buyer]),Table1[[#This Row],[Age of the buyer]])</f>
        <v>25</v>
      </c>
    </row>
    <row r="101" spans="1:22" hidden="1" x14ac:dyDescent="0.45">
      <c r="A101" s="5">
        <v>26852</v>
      </c>
      <c r="B101" s="5" t="s">
        <v>14</v>
      </c>
      <c r="C101" s="5" t="str">
        <f>SUBSTITUTE(SUBSTITUTE(Table1[[#This Row],[Gender]],"F","Female"),"M","Male")</f>
        <v>Female</v>
      </c>
      <c r="D101" s="6">
        <v>20000</v>
      </c>
      <c r="E101" s="6" t="str">
        <f>SUBSTITUTE(Table1[[#This Row],[Income]],"$","")</f>
        <v>20000</v>
      </c>
      <c r="F101" s="5">
        <v>4007</v>
      </c>
      <c r="G101" s="8">
        <v>45277</v>
      </c>
      <c r="H101" s="8" t="s">
        <v>61</v>
      </c>
      <c r="I101" s="8" t="s">
        <v>71</v>
      </c>
      <c r="J101" s="7">
        <v>1365</v>
      </c>
      <c r="K101" s="7">
        <f>Table1[[#This Row],[Price(in USD)]]-Table1[[#This Row],[Production Cost (in USD)]]</f>
        <v>2642</v>
      </c>
      <c r="L101" s="7">
        <f>(Table1[[#This Row],[Profit]]/Table1[[#This Row],[Price(in USD)]])*100</f>
        <v>65.934614424756674</v>
      </c>
      <c r="M101" s="5" t="s">
        <v>13</v>
      </c>
      <c r="N101" s="5" t="str">
        <f>SUBSTITUTE(SUBSTITUTE(SUBSTITUTE(Table1[[#This Row],[Marital Status]],"M","Married"),"S","Single"),"D","Divorced")</f>
        <v>Married</v>
      </c>
      <c r="O101" s="5" t="s">
        <v>30</v>
      </c>
      <c r="P101" s="5" t="str">
        <f>CLEAN(Table1[[#This Row],[Education]])</f>
        <v>High School</v>
      </c>
      <c r="Q101" s="5" t="s">
        <v>28</v>
      </c>
      <c r="R101" s="5" t="s">
        <v>18</v>
      </c>
      <c r="S101" s="5" t="s">
        <v>19</v>
      </c>
      <c r="T101" s="5" t="s">
        <v>75</v>
      </c>
      <c r="U101" s="5">
        <v>43</v>
      </c>
      <c r="V101" s="7">
        <f>IF(ISBLANK(Table1[[#This Row],[Age of the buyer]]),AVERAGE(Table1[Age of the buyer]),Table1[[#This Row],[Age of the buyer]])</f>
        <v>43</v>
      </c>
    </row>
    <row r="102" spans="1:22" hidden="1" x14ac:dyDescent="0.45">
      <c r="A102" s="5">
        <v>12274</v>
      </c>
      <c r="B102" s="5" t="s">
        <v>13</v>
      </c>
      <c r="C102" s="5" t="str">
        <f>SUBSTITUTE(SUBSTITUTE(Table1[[#This Row],[Gender]],"F","Female"),"M","Male")</f>
        <v>Male</v>
      </c>
      <c r="D102" s="6">
        <v>10000</v>
      </c>
      <c r="E102" s="6" t="str">
        <f>SUBSTITUTE(Table1[[#This Row],[Income]],"$","")</f>
        <v>10000</v>
      </c>
      <c r="F102" s="5">
        <v>4668</v>
      </c>
      <c r="G102" s="8">
        <v>45237</v>
      </c>
      <c r="H102" s="8" t="s">
        <v>67</v>
      </c>
      <c r="I102" s="8" t="s">
        <v>72</v>
      </c>
      <c r="J102" s="7">
        <v>1271</v>
      </c>
      <c r="K102" s="7">
        <f>Table1[[#This Row],[Price(in USD)]]-Table1[[#This Row],[Production Cost (in USD)]]</f>
        <v>3397</v>
      </c>
      <c r="L102" s="7">
        <f>(Table1[[#This Row],[Profit]]/Table1[[#This Row],[Price(in USD)]])*100</f>
        <v>72.772065124250219</v>
      </c>
      <c r="M102" s="5" t="s">
        <v>25</v>
      </c>
      <c r="N102" s="5" t="str">
        <f>SUBSTITUTE(SUBSTITUTE(SUBSTITUTE(Table1[[#This Row],[Marital Status]],"M","Married"),"S","Single"),"D","Divorced")</f>
        <v>Single</v>
      </c>
      <c r="O102" s="5" t="s">
        <v>30</v>
      </c>
      <c r="P102" s="5" t="str">
        <f>CLEAN(Table1[[#This Row],[Education]])</f>
        <v>High School</v>
      </c>
      <c r="Q102" s="5" t="s">
        <v>28</v>
      </c>
      <c r="R102" s="5" t="s">
        <v>18</v>
      </c>
      <c r="S102" s="5" t="s">
        <v>19</v>
      </c>
      <c r="T102" s="5" t="s">
        <v>74</v>
      </c>
      <c r="U102" s="5">
        <v>35</v>
      </c>
      <c r="V102" s="7">
        <f>IF(ISBLANK(Table1[[#This Row],[Age of the buyer]]),AVERAGE(Table1[Age of the buyer]),Table1[[#This Row],[Age of the buyer]])</f>
        <v>35</v>
      </c>
    </row>
    <row r="103" spans="1:22" hidden="1" x14ac:dyDescent="0.45">
      <c r="A103" s="5">
        <v>20236</v>
      </c>
      <c r="B103" s="5" t="s">
        <v>13</v>
      </c>
      <c r="C103" s="5" t="str">
        <f>SUBSTITUTE(SUBSTITUTE(Table1[[#This Row],[Gender]],"F","Female"),"M","Male")</f>
        <v>Male</v>
      </c>
      <c r="D103" s="6">
        <v>60000</v>
      </c>
      <c r="E103" s="6" t="str">
        <f>SUBSTITUTE(Table1[[#This Row],[Income]],"$","")</f>
        <v>60000</v>
      </c>
      <c r="F103" s="5">
        <v>3880</v>
      </c>
      <c r="G103" s="8">
        <v>44981</v>
      </c>
      <c r="H103" s="8" t="s">
        <v>64</v>
      </c>
      <c r="I103" s="8" t="s">
        <v>71</v>
      </c>
      <c r="J103" s="7">
        <v>1840</v>
      </c>
      <c r="K103" s="7">
        <f>Table1[[#This Row],[Price(in USD)]]-Table1[[#This Row],[Production Cost (in USD)]]</f>
        <v>2040</v>
      </c>
      <c r="L103" s="7">
        <f>(Table1[[#This Row],[Profit]]/Table1[[#This Row],[Price(in USD)]])*100</f>
        <v>52.577319587628871</v>
      </c>
      <c r="M103" s="5" t="s">
        <v>25</v>
      </c>
      <c r="N103" s="5" t="str">
        <f>SUBSTITUTE(SUBSTITUTE(SUBSTITUTE(Table1[[#This Row],[Marital Status]],"M","Married"),"S","Single"),"D","Divorced")</f>
        <v>Single</v>
      </c>
      <c r="O103" s="5" t="s">
        <v>15</v>
      </c>
      <c r="P103" s="5" t="str">
        <f>CLEAN(Table1[[#This Row],[Education]])</f>
        <v>Bachelors</v>
      </c>
      <c r="Q103" s="5" t="s">
        <v>23</v>
      </c>
      <c r="R103" s="5" t="s">
        <v>18</v>
      </c>
      <c r="S103" s="5" t="s">
        <v>27</v>
      </c>
      <c r="T103" s="5" t="s">
        <v>77</v>
      </c>
      <c r="U103" s="5">
        <v>43</v>
      </c>
      <c r="V103" s="7">
        <f>IF(ISBLANK(Table1[[#This Row],[Age of the buyer]]),AVERAGE(Table1[Age of the buyer]),Table1[[#This Row],[Age of the buyer]])</f>
        <v>43</v>
      </c>
    </row>
    <row r="104" spans="1:22" hidden="1" x14ac:dyDescent="0.45">
      <c r="A104" s="5">
        <v>24149</v>
      </c>
      <c r="B104" s="5" t="s">
        <v>13</v>
      </c>
      <c r="C104" s="5" t="str">
        <f>SUBSTITUTE(SUBSTITUTE(Table1[[#This Row],[Gender]],"F","Female"),"M","Male")</f>
        <v>Male</v>
      </c>
      <c r="D104" s="6">
        <v>10000</v>
      </c>
      <c r="E104" s="6" t="str">
        <f>SUBSTITUTE(Table1[[#This Row],[Income]],"$","")</f>
        <v>10000</v>
      </c>
      <c r="F104" s="5">
        <v>5381</v>
      </c>
      <c r="G104" s="8">
        <v>45014</v>
      </c>
      <c r="H104" s="8" t="s">
        <v>67</v>
      </c>
      <c r="I104" s="8" t="s">
        <v>71</v>
      </c>
      <c r="J104" s="7">
        <v>988</v>
      </c>
      <c r="K104" s="7">
        <f>Table1[[#This Row],[Price(in USD)]]-Table1[[#This Row],[Production Cost (in USD)]]</f>
        <v>4393</v>
      </c>
      <c r="L104" s="7">
        <f>(Table1[[#This Row],[Profit]]/Table1[[#This Row],[Price(in USD)]])*100</f>
        <v>81.639100538933292</v>
      </c>
      <c r="M104" s="5" t="s">
        <v>13</v>
      </c>
      <c r="N104" s="5" t="str">
        <f>SUBSTITUTE(SUBSTITUTE(SUBSTITUTE(Table1[[#This Row],[Marital Status]],"M","Married"),"S","Single"),"D","Divorced")</f>
        <v>Married</v>
      </c>
      <c r="O104" s="5" t="s">
        <v>21</v>
      </c>
      <c r="P104" s="5" t="str">
        <f>CLEAN(Table1[[#This Row],[Education]])</f>
        <v>Partial College</v>
      </c>
      <c r="Q104" s="5" t="s">
        <v>28</v>
      </c>
      <c r="R104" s="5" t="s">
        <v>29</v>
      </c>
      <c r="S104" s="5" t="s">
        <v>19</v>
      </c>
      <c r="T104" s="5" t="s">
        <v>73</v>
      </c>
      <c r="U104" s="5">
        <v>49</v>
      </c>
      <c r="V104" s="7">
        <f>IF(ISBLANK(Table1[[#This Row],[Age of the buyer]]),AVERAGE(Table1[Age of the buyer]),Table1[[#This Row],[Age of the buyer]])</f>
        <v>49</v>
      </c>
    </row>
    <row r="105" spans="1:22" hidden="1" x14ac:dyDescent="0.45">
      <c r="A105" s="5">
        <v>26139</v>
      </c>
      <c r="B105" s="5" t="s">
        <v>13</v>
      </c>
      <c r="C105" s="5" t="str">
        <f>SUBSTITUTE(SUBSTITUTE(Table1[[#This Row],[Gender]],"F","Female"),"M","Male")</f>
        <v>Male</v>
      </c>
      <c r="D105" s="6">
        <v>60000</v>
      </c>
      <c r="E105" s="6" t="str">
        <f>SUBSTITUTE(Table1[[#This Row],[Income]],"$","")</f>
        <v>60000</v>
      </c>
      <c r="F105" s="5">
        <v>3692</v>
      </c>
      <c r="G105" s="8">
        <v>45068</v>
      </c>
      <c r="H105" s="8" t="s">
        <v>63</v>
      </c>
      <c r="I105" s="8" t="s">
        <v>72</v>
      </c>
      <c r="J105" s="7">
        <v>823</v>
      </c>
      <c r="K105" s="7">
        <f>Table1[[#This Row],[Price(in USD)]]-Table1[[#This Row],[Production Cost (in USD)]]</f>
        <v>2869</v>
      </c>
      <c r="L105" s="7">
        <f>(Table1[[#This Row],[Profit]]/Table1[[#This Row],[Price(in USD)]])*100</f>
        <v>77.708559046587212</v>
      </c>
      <c r="M105" s="5" t="s">
        <v>25</v>
      </c>
      <c r="N105" s="5" t="str">
        <f>SUBSTITUTE(SUBSTITUTE(SUBSTITUTE(Table1[[#This Row],[Marital Status]],"M","Married"),"S","Single"),"D","Divorced")</f>
        <v>Single</v>
      </c>
      <c r="O105" s="5" t="s">
        <v>21</v>
      </c>
      <c r="P105" s="5" t="str">
        <f>CLEAN(Table1[[#This Row],[Education]])</f>
        <v>Partial College</v>
      </c>
      <c r="Q105" s="5" t="s">
        <v>16</v>
      </c>
      <c r="R105" s="5" t="s">
        <v>26</v>
      </c>
      <c r="S105" s="5" t="s">
        <v>27</v>
      </c>
      <c r="T105" s="5" t="s">
        <v>75</v>
      </c>
      <c r="U105" s="5">
        <v>45</v>
      </c>
      <c r="V105" s="7">
        <f>IF(ISBLANK(Table1[[#This Row],[Age of the buyer]]),AVERAGE(Table1[Age of the buyer]),Table1[[#This Row],[Age of the buyer]])</f>
        <v>45</v>
      </c>
    </row>
    <row r="106" spans="1:22" hidden="1" x14ac:dyDescent="0.45">
      <c r="A106" s="5">
        <v>18491</v>
      </c>
      <c r="B106" s="5" t="s">
        <v>14</v>
      </c>
      <c r="C106" s="5" t="str">
        <f>SUBSTITUTE(SUBSTITUTE(Table1[[#This Row],[Gender]],"F","Female"),"M","Male")</f>
        <v>Female</v>
      </c>
      <c r="D106" s="6">
        <v>70000</v>
      </c>
      <c r="E106" s="6" t="str">
        <f>SUBSTITUTE(Table1[[#This Row],[Income]],"$","")</f>
        <v>70000</v>
      </c>
      <c r="F106" s="5">
        <v>5290</v>
      </c>
      <c r="G106" s="8">
        <v>44999</v>
      </c>
      <c r="H106" s="8" t="s">
        <v>60</v>
      </c>
      <c r="I106" s="8" t="s">
        <v>72</v>
      </c>
      <c r="J106" s="7">
        <v>1383</v>
      </c>
      <c r="K106" s="7">
        <f>Table1[[#This Row],[Price(in USD)]]-Table1[[#This Row],[Production Cost (in USD)]]</f>
        <v>3907</v>
      </c>
      <c r="L106" s="7">
        <f>(Table1[[#This Row],[Profit]]/Table1[[#This Row],[Price(in USD)]])*100</f>
        <v>73.85633270321361</v>
      </c>
      <c r="M106" s="5" t="s">
        <v>25</v>
      </c>
      <c r="N106" s="5" t="str">
        <f>SUBSTITUTE(SUBSTITUTE(SUBSTITUTE(Table1[[#This Row],[Marital Status]],"M","Married"),"S","Single"),"D","Divorced")</f>
        <v>Single</v>
      </c>
      <c r="O106" s="5" t="s">
        <v>30</v>
      </c>
      <c r="P106" s="5" t="str">
        <f>CLEAN(Table1[[#This Row],[Education]])</f>
        <v>High School</v>
      </c>
      <c r="Q106" s="5" t="s">
        <v>23</v>
      </c>
      <c r="R106" s="5" t="s">
        <v>26</v>
      </c>
      <c r="S106" s="5" t="s">
        <v>27</v>
      </c>
      <c r="T106" s="5" t="s">
        <v>76</v>
      </c>
      <c r="U106" s="5">
        <v>49</v>
      </c>
      <c r="V106" s="7">
        <f>IF(ISBLANK(Table1[[#This Row],[Age of the buyer]]),AVERAGE(Table1[Age of the buyer]),Table1[[#This Row],[Age of the buyer]])</f>
        <v>49</v>
      </c>
    </row>
    <row r="107" spans="1:22" hidden="1" x14ac:dyDescent="0.45">
      <c r="A107" s="5">
        <v>22707</v>
      </c>
      <c r="B107" s="5" t="s">
        <v>14</v>
      </c>
      <c r="C107" s="5" t="str">
        <f>SUBSTITUTE(SUBSTITUTE(Table1[[#This Row],[Gender]],"F","Female"),"M","Male")</f>
        <v>Female</v>
      </c>
      <c r="D107" s="6">
        <v>30000</v>
      </c>
      <c r="E107" s="6" t="str">
        <f>SUBSTITUTE(Table1[[#This Row],[Income]],"$","")</f>
        <v>30000</v>
      </c>
      <c r="F107" s="5">
        <v>5139</v>
      </c>
      <c r="G107" s="8">
        <v>44730</v>
      </c>
      <c r="H107" s="8" t="s">
        <v>59</v>
      </c>
      <c r="I107" s="8" t="s">
        <v>72</v>
      </c>
      <c r="J107" s="7">
        <v>2061</v>
      </c>
      <c r="K107" s="7">
        <f>Table1[[#This Row],[Price(in USD)]]-Table1[[#This Row],[Production Cost (in USD)]]</f>
        <v>3078</v>
      </c>
      <c r="L107" s="7">
        <f>(Table1[[#This Row],[Profit]]/Table1[[#This Row],[Price(in USD)]])*100</f>
        <v>59.894921190893172</v>
      </c>
      <c r="M107" s="5" t="s">
        <v>25</v>
      </c>
      <c r="N107" s="5" t="str">
        <f>SUBSTITUTE(SUBSTITUTE(SUBSTITUTE(Table1[[#This Row],[Marital Status]],"M","Married"),"S","Single"),"D","Divorced")</f>
        <v>Single</v>
      </c>
      <c r="O107" s="5" t="s">
        <v>21</v>
      </c>
      <c r="P107" s="5" t="str">
        <f>CLEAN(Table1[[#This Row],[Education]])</f>
        <v>Partial College</v>
      </c>
      <c r="Q107" s="5" t="s">
        <v>22</v>
      </c>
      <c r="R107" s="5" t="s">
        <v>24</v>
      </c>
      <c r="S107" s="5" t="s">
        <v>19</v>
      </c>
      <c r="T107" s="5" t="s">
        <v>73</v>
      </c>
      <c r="U107" s="5">
        <v>30</v>
      </c>
      <c r="V107" s="7">
        <f>IF(ISBLANK(Table1[[#This Row],[Age of the buyer]]),AVERAGE(Table1[Age of the buyer]),Table1[[#This Row],[Age of the buyer]])</f>
        <v>30</v>
      </c>
    </row>
    <row r="108" spans="1:22" hidden="1" x14ac:dyDescent="0.45">
      <c r="A108" s="5">
        <v>20430</v>
      </c>
      <c r="B108" s="5" t="s">
        <v>13</v>
      </c>
      <c r="C108" s="5" t="str">
        <f>SUBSTITUTE(SUBSTITUTE(Table1[[#This Row],[Gender]],"F","Female"),"M","Male")</f>
        <v>Male</v>
      </c>
      <c r="D108" s="6">
        <v>70000</v>
      </c>
      <c r="E108" s="6" t="str">
        <f>SUBSTITUTE(Table1[[#This Row],[Income]],"$","")</f>
        <v>70000</v>
      </c>
      <c r="F108" s="5">
        <v>5424</v>
      </c>
      <c r="G108" s="8">
        <v>44817</v>
      </c>
      <c r="H108" s="8" t="s">
        <v>64</v>
      </c>
      <c r="I108" s="8" t="s">
        <v>72</v>
      </c>
      <c r="J108" s="7">
        <v>1717</v>
      </c>
      <c r="K108" s="7">
        <f>Table1[[#This Row],[Price(in USD)]]-Table1[[#This Row],[Production Cost (in USD)]]</f>
        <v>3707</v>
      </c>
      <c r="L108" s="7">
        <f>(Table1[[#This Row],[Profit]]/Table1[[#This Row],[Price(in USD)]])*100</f>
        <v>68.344395280235986</v>
      </c>
      <c r="M108" s="5" t="s">
        <v>13</v>
      </c>
      <c r="N108" s="5" t="str">
        <f>SUBSTITUTE(SUBSTITUTE(SUBSTITUTE(Table1[[#This Row],[Marital Status]],"M","Married"),"S","Single"),"D","Divorced")</f>
        <v>Married</v>
      </c>
      <c r="O108" s="5" t="s">
        <v>21</v>
      </c>
      <c r="P108" s="5" t="str">
        <f>CLEAN(Table1[[#This Row],[Education]])</f>
        <v>Partial College</v>
      </c>
      <c r="Q108" s="5" t="s">
        <v>16</v>
      </c>
      <c r="R108" s="5" t="s">
        <v>26</v>
      </c>
      <c r="S108" s="5" t="s">
        <v>27</v>
      </c>
      <c r="T108" s="5" t="s">
        <v>73</v>
      </c>
      <c r="U108" s="5">
        <v>52</v>
      </c>
      <c r="V108" s="7">
        <f>IF(ISBLANK(Table1[[#This Row],[Age of the buyer]]),AVERAGE(Table1[Age of the buyer]),Table1[[#This Row],[Age of the buyer]])</f>
        <v>52</v>
      </c>
    </row>
    <row r="109" spans="1:22" hidden="1" x14ac:dyDescent="0.45">
      <c r="A109" s="5">
        <v>27494</v>
      </c>
      <c r="B109" s="5" t="s">
        <v>14</v>
      </c>
      <c r="C109" s="5" t="str">
        <f>SUBSTITUTE(SUBSTITUTE(Table1[[#This Row],[Gender]],"F","Female"),"M","Male")</f>
        <v>Female</v>
      </c>
      <c r="D109" s="6">
        <v>40000</v>
      </c>
      <c r="E109" s="6" t="str">
        <f>SUBSTITUTE(Table1[[#This Row],[Income]],"$","")</f>
        <v>40000</v>
      </c>
      <c r="F109" s="5">
        <v>5255</v>
      </c>
      <c r="G109" s="8">
        <v>45177</v>
      </c>
      <c r="H109" s="8" t="s">
        <v>67</v>
      </c>
      <c r="I109" s="8" t="s">
        <v>72</v>
      </c>
      <c r="J109" s="7">
        <v>1142</v>
      </c>
      <c r="K109" s="7">
        <f>Table1[[#This Row],[Price(in USD)]]-Table1[[#This Row],[Production Cost (in USD)]]</f>
        <v>4113</v>
      </c>
      <c r="L109" s="7">
        <f>(Table1[[#This Row],[Profit]]/Table1[[#This Row],[Price(in USD)]])*100</f>
        <v>78.268315889628923</v>
      </c>
      <c r="M109" s="5" t="s">
        <v>25</v>
      </c>
      <c r="N109" s="5" t="str">
        <f>SUBSTITUTE(SUBSTITUTE(SUBSTITUTE(Table1[[#This Row],[Marital Status]],"M","Married"),"S","Single"),"D","Divorced")</f>
        <v>Single</v>
      </c>
      <c r="O109" s="5" t="s">
        <v>21</v>
      </c>
      <c r="P109" s="5" t="str">
        <f>CLEAN(Table1[[#This Row],[Education]])</f>
        <v>Partial College</v>
      </c>
      <c r="Q109" s="5" t="s">
        <v>16</v>
      </c>
      <c r="R109" s="5" t="s">
        <v>29</v>
      </c>
      <c r="S109" s="5" t="s">
        <v>27</v>
      </c>
      <c r="T109" s="5" t="s">
        <v>73</v>
      </c>
      <c r="U109" s="5">
        <v>53</v>
      </c>
      <c r="V109" s="7">
        <f>IF(ISBLANK(Table1[[#This Row],[Age of the buyer]]),AVERAGE(Table1[Age of the buyer]),Table1[[#This Row],[Age of the buyer]])</f>
        <v>53</v>
      </c>
    </row>
    <row r="110" spans="1:22" hidden="1" x14ac:dyDescent="0.45">
      <c r="A110" s="5">
        <v>26829</v>
      </c>
      <c r="B110" s="5" t="s">
        <v>14</v>
      </c>
      <c r="C110" s="5" t="str">
        <f>SUBSTITUTE(SUBSTITUTE(Table1[[#This Row],[Gender]],"F","Female"),"M","Male")</f>
        <v>Female</v>
      </c>
      <c r="D110" s="6">
        <v>40000</v>
      </c>
      <c r="E110" s="6" t="str">
        <f>SUBSTITUTE(Table1[[#This Row],[Income]],"$","")</f>
        <v>40000</v>
      </c>
      <c r="F110" s="5">
        <v>4528</v>
      </c>
      <c r="G110" s="8">
        <v>44604</v>
      </c>
      <c r="H110" s="8" t="s">
        <v>65</v>
      </c>
      <c r="I110" s="8" t="s">
        <v>72</v>
      </c>
      <c r="J110" s="7">
        <v>1795</v>
      </c>
      <c r="K110" s="7">
        <f>Table1[[#This Row],[Price(in USD)]]-Table1[[#This Row],[Production Cost (in USD)]]</f>
        <v>2733</v>
      </c>
      <c r="L110" s="7">
        <f>(Table1[[#This Row],[Profit]]/Table1[[#This Row],[Price(in USD)]])*100</f>
        <v>60.357773851590103</v>
      </c>
      <c r="M110" s="5" t="s">
        <v>13</v>
      </c>
      <c r="N110" s="5" t="str">
        <f>SUBSTITUTE(SUBSTITUTE(SUBSTITUTE(Table1[[#This Row],[Marital Status]],"M","Married"),"S","Single"),"D","Divorced")</f>
        <v>Married</v>
      </c>
      <c r="O110" s="5" t="s">
        <v>15</v>
      </c>
      <c r="P110" s="5" t="str">
        <f>CLEAN(Table1[[#This Row],[Education]])</f>
        <v>Bachelors</v>
      </c>
      <c r="Q110" s="5" t="s">
        <v>22</v>
      </c>
      <c r="R110" s="5" t="s">
        <v>18</v>
      </c>
      <c r="S110" s="5" t="s">
        <v>19</v>
      </c>
      <c r="T110" s="5" t="s">
        <v>78</v>
      </c>
      <c r="U110" s="5">
        <v>38</v>
      </c>
      <c r="V110" s="7">
        <f>IF(ISBLANK(Table1[[#This Row],[Age of the buyer]]),AVERAGE(Table1[Age of the buyer]),Table1[[#This Row],[Age of the buyer]])</f>
        <v>38</v>
      </c>
    </row>
    <row r="111" spans="1:22" hidden="1" x14ac:dyDescent="0.45">
      <c r="A111" s="5">
        <v>28395</v>
      </c>
      <c r="B111" s="5" t="s">
        <v>13</v>
      </c>
      <c r="C111" s="5" t="str">
        <f>SUBSTITUTE(SUBSTITUTE(Table1[[#This Row],[Gender]],"F","Female"),"M","Male")</f>
        <v>Male</v>
      </c>
      <c r="D111" s="6">
        <v>40000</v>
      </c>
      <c r="E111" s="6" t="str">
        <f>SUBSTITUTE(Table1[[#This Row],[Income]],"$","")</f>
        <v>40000</v>
      </c>
      <c r="F111" s="5">
        <v>3875</v>
      </c>
      <c r="G111" s="8">
        <v>44872</v>
      </c>
      <c r="H111" s="8" t="s">
        <v>58</v>
      </c>
      <c r="I111" s="8" t="s">
        <v>72</v>
      </c>
      <c r="J111" s="7">
        <v>1890</v>
      </c>
      <c r="K111" s="7">
        <f>Table1[[#This Row],[Price(in USD)]]-Table1[[#This Row],[Production Cost (in USD)]]</f>
        <v>1985</v>
      </c>
      <c r="L111" s="7">
        <f>(Table1[[#This Row],[Profit]]/Table1[[#This Row],[Price(in USD)]])*100</f>
        <v>51.225806451612897</v>
      </c>
      <c r="M111" s="5" t="s">
        <v>25</v>
      </c>
      <c r="N111" s="5" t="str">
        <f>SUBSTITUTE(SUBSTITUTE(SUBSTITUTE(Table1[[#This Row],[Marital Status]],"M","Married"),"S","Single"),"D","Divorced")</f>
        <v>Single</v>
      </c>
      <c r="O111" s="5" t="s">
        <v>15</v>
      </c>
      <c r="P111" s="5" t="str">
        <f>CLEAN(Table1[[#This Row],[Education]])</f>
        <v>Bachelors</v>
      </c>
      <c r="Q111" s="5" t="s">
        <v>23</v>
      </c>
      <c r="R111" s="5" t="s">
        <v>18</v>
      </c>
      <c r="S111" s="5" t="s">
        <v>19</v>
      </c>
      <c r="T111" s="5" t="s">
        <v>75</v>
      </c>
      <c r="U111" s="5">
        <v>39</v>
      </c>
      <c r="V111" s="7">
        <f>IF(ISBLANK(Table1[[#This Row],[Age of the buyer]]),AVERAGE(Table1[Age of the buyer]),Table1[[#This Row],[Age of the buyer]])</f>
        <v>39</v>
      </c>
    </row>
    <row r="112" spans="1:22" hidden="1" x14ac:dyDescent="0.45">
      <c r="A112" s="5">
        <v>21006</v>
      </c>
      <c r="B112" s="5" t="s">
        <v>14</v>
      </c>
      <c r="C112" s="5" t="str">
        <f>SUBSTITUTE(SUBSTITUTE(Table1[[#This Row],[Gender]],"F","Female"),"M","Male")</f>
        <v>Female</v>
      </c>
      <c r="D112" s="6">
        <v>30000</v>
      </c>
      <c r="E112" s="6" t="str">
        <f>SUBSTITUTE(Table1[[#This Row],[Income]],"$","")</f>
        <v>30000</v>
      </c>
      <c r="F112" s="5">
        <v>3760</v>
      </c>
      <c r="G112" s="8">
        <v>44829</v>
      </c>
      <c r="H112" s="8" t="s">
        <v>58</v>
      </c>
      <c r="I112" s="8" t="s">
        <v>72</v>
      </c>
      <c r="J112" s="7">
        <v>1292</v>
      </c>
      <c r="K112" s="7">
        <f>Table1[[#This Row],[Price(in USD)]]-Table1[[#This Row],[Production Cost (in USD)]]</f>
        <v>2468</v>
      </c>
      <c r="L112" s="7">
        <f>(Table1[[#This Row],[Profit]]/Table1[[#This Row],[Price(in USD)]])*100</f>
        <v>65.638297872340416</v>
      </c>
      <c r="M112" s="5" t="s">
        <v>25</v>
      </c>
      <c r="N112" s="5" t="str">
        <f>SUBSTITUTE(SUBSTITUTE(SUBSTITUTE(Table1[[#This Row],[Marital Status]],"M","Married"),"S","Single"),"D","Divorced")</f>
        <v>Single</v>
      </c>
      <c r="O112" s="5" t="s">
        <v>21</v>
      </c>
      <c r="P112" s="5" t="str">
        <f>CLEAN(Table1[[#This Row],[Education]])</f>
        <v>Partial College</v>
      </c>
      <c r="Q112" s="5" t="s">
        <v>28</v>
      </c>
      <c r="R112" s="5" t="s">
        <v>18</v>
      </c>
      <c r="S112" s="5" t="s">
        <v>19</v>
      </c>
      <c r="T112" s="5" t="s">
        <v>78</v>
      </c>
      <c r="U112" s="5">
        <v>46</v>
      </c>
      <c r="V112" s="7">
        <f>IF(ISBLANK(Table1[[#This Row],[Age of the buyer]]),AVERAGE(Table1[Age of the buyer]),Table1[[#This Row],[Age of the buyer]])</f>
        <v>46</v>
      </c>
    </row>
    <row r="113" spans="1:22" hidden="1" x14ac:dyDescent="0.45">
      <c r="A113" s="5">
        <v>14682</v>
      </c>
      <c r="B113" s="5" t="s">
        <v>14</v>
      </c>
      <c r="C113" s="5" t="str">
        <f>SUBSTITUTE(SUBSTITUTE(Table1[[#This Row],[Gender]],"F","Female"),"M","Male")</f>
        <v>Female</v>
      </c>
      <c r="D113" s="6">
        <v>70000</v>
      </c>
      <c r="E113" s="6" t="str">
        <f>SUBSTITUTE(Table1[[#This Row],[Income]],"$","")</f>
        <v>70000</v>
      </c>
      <c r="F113" s="5">
        <v>5340</v>
      </c>
      <c r="G113" s="8">
        <v>44724</v>
      </c>
      <c r="H113" s="8" t="s">
        <v>65</v>
      </c>
      <c r="I113" s="8" t="s">
        <v>71</v>
      </c>
      <c r="J113" s="7">
        <v>1414</v>
      </c>
      <c r="K113" s="7">
        <f>Table1[[#This Row],[Price(in USD)]]-Table1[[#This Row],[Production Cost (in USD)]]</f>
        <v>3926</v>
      </c>
      <c r="L113" s="7">
        <f>(Table1[[#This Row],[Profit]]/Table1[[#This Row],[Price(in USD)]])*100</f>
        <v>73.520599250936328</v>
      </c>
      <c r="M113" s="5" t="s">
        <v>25</v>
      </c>
      <c r="N113" s="5" t="str">
        <f>SUBSTITUTE(SUBSTITUTE(SUBSTITUTE(Table1[[#This Row],[Marital Status]],"M","Married"),"S","Single"),"D","Divorced")</f>
        <v>Single</v>
      </c>
      <c r="O113" s="5" t="s">
        <v>15</v>
      </c>
      <c r="P113" s="5" t="str">
        <f>CLEAN(Table1[[#This Row],[Education]])</f>
        <v>Bachelors</v>
      </c>
      <c r="Q113" s="5" t="s">
        <v>23</v>
      </c>
      <c r="R113" s="5" t="s">
        <v>26</v>
      </c>
      <c r="S113" s="5" t="s">
        <v>27</v>
      </c>
      <c r="T113" s="5" t="s">
        <v>78</v>
      </c>
      <c r="U113" s="5">
        <v>38</v>
      </c>
      <c r="V113" s="7">
        <f>IF(ISBLANK(Table1[[#This Row],[Age of the buyer]]),AVERAGE(Table1[Age of the buyer]),Table1[[#This Row],[Age of the buyer]])</f>
        <v>38</v>
      </c>
    </row>
    <row r="114" spans="1:22" hidden="1" x14ac:dyDescent="0.45">
      <c r="A114" s="5">
        <v>17650</v>
      </c>
      <c r="B114" s="5" t="s">
        <v>14</v>
      </c>
      <c r="C114" s="5" t="str">
        <f>SUBSTITUTE(SUBSTITUTE(Table1[[#This Row],[Gender]],"F","Female"),"M","Male")</f>
        <v>Female</v>
      </c>
      <c r="D114" s="6">
        <v>40000</v>
      </c>
      <c r="E114" s="6" t="str">
        <f>SUBSTITUTE(Table1[[#This Row],[Income]],"$","")</f>
        <v>40000</v>
      </c>
      <c r="F114" s="5">
        <v>4008</v>
      </c>
      <c r="G114" s="8">
        <v>44875</v>
      </c>
      <c r="H114" s="8" t="s">
        <v>58</v>
      </c>
      <c r="I114" s="8" t="s">
        <v>72</v>
      </c>
      <c r="J114" s="7">
        <v>1496</v>
      </c>
      <c r="K114" s="7">
        <f>Table1[[#This Row],[Price(in USD)]]-Table1[[#This Row],[Production Cost (in USD)]]</f>
        <v>2512</v>
      </c>
      <c r="L114" s="7">
        <f>(Table1[[#This Row],[Profit]]/Table1[[#This Row],[Price(in USD)]])*100</f>
        <v>62.674650698602797</v>
      </c>
      <c r="M114" s="5" t="s">
        <v>25</v>
      </c>
      <c r="N114" s="5" t="str">
        <f>SUBSTITUTE(SUBSTITUTE(SUBSTITUTE(Table1[[#This Row],[Marital Status]],"M","Married"),"S","Single"),"D","Divorced")</f>
        <v>Single</v>
      </c>
      <c r="O114" s="5" t="s">
        <v>21</v>
      </c>
      <c r="P114" s="5" t="str">
        <f>CLEAN(Table1[[#This Row],[Education]])</f>
        <v>Partial College</v>
      </c>
      <c r="Q114" s="5" t="s">
        <v>22</v>
      </c>
      <c r="R114" s="5" t="s">
        <v>29</v>
      </c>
      <c r="S114" s="5" t="s">
        <v>19</v>
      </c>
      <c r="T114" s="5" t="s">
        <v>73</v>
      </c>
      <c r="U114" s="5">
        <v>35</v>
      </c>
      <c r="V114" s="7">
        <f>IF(ISBLANK(Table1[[#This Row],[Age of the buyer]]),AVERAGE(Table1[Age of the buyer]),Table1[[#This Row],[Age of the buyer]])</f>
        <v>35</v>
      </c>
    </row>
    <row r="115" spans="1:22" hidden="1" x14ac:dyDescent="0.45">
      <c r="A115" s="5">
        <v>29191</v>
      </c>
      <c r="B115" s="5" t="s">
        <v>14</v>
      </c>
      <c r="C115" s="5" t="str">
        <f>SUBSTITUTE(SUBSTITUTE(Table1[[#This Row],[Gender]],"F","Female"),"M","Male")</f>
        <v>Female</v>
      </c>
      <c r="D115" s="6">
        <v>130000</v>
      </c>
      <c r="E115" s="6" t="str">
        <f>SUBSTITUTE(Table1[[#This Row],[Income]],"$","")</f>
        <v>130000</v>
      </c>
      <c r="F115" s="5">
        <v>4585</v>
      </c>
      <c r="G115" s="8">
        <v>45213</v>
      </c>
      <c r="H115" s="8" t="s">
        <v>67</v>
      </c>
      <c r="I115" s="8" t="s">
        <v>72</v>
      </c>
      <c r="J115" s="7">
        <v>1046</v>
      </c>
      <c r="K115" s="7">
        <f>Table1[[#This Row],[Price(in USD)]]-Table1[[#This Row],[Production Cost (in USD)]]</f>
        <v>3539</v>
      </c>
      <c r="L115" s="7">
        <f>(Table1[[#This Row],[Profit]]/Table1[[#This Row],[Price(in USD)]])*100</f>
        <v>77.186477644492911</v>
      </c>
      <c r="M115" s="5" t="s">
        <v>25</v>
      </c>
      <c r="N115" s="5" t="str">
        <f>SUBSTITUTE(SUBSTITUTE(SUBSTITUTE(Table1[[#This Row],[Marital Status]],"M","Married"),"S","Single"),"D","Divorced")</f>
        <v>Single</v>
      </c>
      <c r="O115" s="5" t="s">
        <v>37</v>
      </c>
      <c r="P115" s="5" t="str">
        <f>CLEAN(Table1[[#This Row],[Education]])</f>
        <v>Graduate Degree</v>
      </c>
      <c r="Q115" s="5" t="s">
        <v>31</v>
      </c>
      <c r="R115" s="5" t="s">
        <v>18</v>
      </c>
      <c r="S115" s="5" t="s">
        <v>27</v>
      </c>
      <c r="T115" s="5" t="s">
        <v>74</v>
      </c>
      <c r="U115" s="5">
        <v>36</v>
      </c>
      <c r="V115" s="7">
        <f>IF(ISBLANK(Table1[[#This Row],[Age of the buyer]]),AVERAGE(Table1[Age of the buyer]),Table1[[#This Row],[Age of the buyer]])</f>
        <v>36</v>
      </c>
    </row>
    <row r="116" spans="1:22" hidden="1" x14ac:dyDescent="0.45">
      <c r="A116" s="5">
        <v>15030</v>
      </c>
      <c r="B116" s="5" t="s">
        <v>13</v>
      </c>
      <c r="C116" s="5" t="str">
        <f>SUBSTITUTE(SUBSTITUTE(Table1[[#This Row],[Gender]],"F","Female"),"M","Male")</f>
        <v>Male</v>
      </c>
      <c r="D116" s="6">
        <v>20000</v>
      </c>
      <c r="E116" s="6" t="str">
        <f>SUBSTITUTE(Table1[[#This Row],[Income]],"$","")</f>
        <v>20000</v>
      </c>
      <c r="F116" s="5">
        <v>4159</v>
      </c>
      <c r="G116" s="8">
        <v>45191</v>
      </c>
      <c r="H116" s="8" t="s">
        <v>59</v>
      </c>
      <c r="I116" s="8" t="s">
        <v>72</v>
      </c>
      <c r="J116" s="7">
        <v>1191</v>
      </c>
      <c r="K116" s="7">
        <f>Table1[[#This Row],[Price(in USD)]]-Table1[[#This Row],[Production Cost (in USD)]]</f>
        <v>2968</v>
      </c>
      <c r="L116" s="7">
        <f>(Table1[[#This Row],[Profit]]/Table1[[#This Row],[Price(in USD)]])*100</f>
        <v>71.363308487617218</v>
      </c>
      <c r="M116" s="5" t="s">
        <v>13</v>
      </c>
      <c r="N116" s="5" t="str">
        <f>SUBSTITUTE(SUBSTITUTE(SUBSTITUTE(Table1[[#This Row],[Marital Status]],"M","Married"),"S","Single"),"D","Divorced")</f>
        <v>Married</v>
      </c>
      <c r="O116" s="5" t="s">
        <v>15</v>
      </c>
      <c r="P116" s="5" t="str">
        <f>CLEAN(Table1[[#This Row],[Education]])</f>
        <v>Bachelors</v>
      </c>
      <c r="Q116" s="5" t="s">
        <v>22</v>
      </c>
      <c r="R116" s="5" t="s">
        <v>18</v>
      </c>
      <c r="S116" s="5" t="s">
        <v>27</v>
      </c>
      <c r="T116" s="5" t="s">
        <v>75</v>
      </c>
      <c r="U116" s="5">
        <v>26</v>
      </c>
      <c r="V116" s="7">
        <f>IF(ISBLANK(Table1[[#This Row],[Age of the buyer]]),AVERAGE(Table1[Age of the buyer]),Table1[[#This Row],[Age of the buyer]])</f>
        <v>26</v>
      </c>
    </row>
    <row r="117" spans="1:22" hidden="1" x14ac:dyDescent="0.45">
      <c r="A117" s="5">
        <v>24140</v>
      </c>
      <c r="B117" s="5" t="s">
        <v>13</v>
      </c>
      <c r="C117" s="5" t="str">
        <f>SUBSTITUTE(SUBSTITUTE(Table1[[#This Row],[Gender]],"F","Female"),"M","Male")</f>
        <v>Male</v>
      </c>
      <c r="D117" s="6">
        <v>10000</v>
      </c>
      <c r="E117" s="6" t="str">
        <f>SUBSTITUTE(Table1[[#This Row],[Income]],"$","")</f>
        <v>10000</v>
      </c>
      <c r="F117" s="5">
        <v>4247</v>
      </c>
      <c r="G117" s="8">
        <v>45228</v>
      </c>
      <c r="H117" s="8" t="s">
        <v>60</v>
      </c>
      <c r="I117" s="8" t="s">
        <v>72</v>
      </c>
      <c r="J117" s="7">
        <v>1152</v>
      </c>
      <c r="K117" s="7">
        <f>Table1[[#This Row],[Price(in USD)]]-Table1[[#This Row],[Production Cost (in USD)]]</f>
        <v>3095</v>
      </c>
      <c r="L117" s="7">
        <f>(Table1[[#This Row],[Profit]]/Table1[[#This Row],[Price(in USD)]])*100</f>
        <v>72.874970567459386</v>
      </c>
      <c r="M117" s="5" t="s">
        <v>25</v>
      </c>
      <c r="N117" s="5" t="str">
        <f>SUBSTITUTE(SUBSTITUTE(SUBSTITUTE(Table1[[#This Row],[Marital Status]],"M","Married"),"S","Single"),"D","Divorced")</f>
        <v>Single</v>
      </c>
      <c r="O117" s="5" t="s">
        <v>37</v>
      </c>
      <c r="P117" s="5" t="str">
        <f>CLEAN(Table1[[#This Row],[Education]])</f>
        <v>Graduate Degree</v>
      </c>
      <c r="Q117" s="5" t="s">
        <v>28</v>
      </c>
      <c r="R117" s="5" t="s">
        <v>18</v>
      </c>
      <c r="S117" s="5" t="s">
        <v>19</v>
      </c>
      <c r="T117" s="5" t="s">
        <v>74</v>
      </c>
      <c r="U117" s="5">
        <v>30</v>
      </c>
      <c r="V117" s="7">
        <f>IF(ISBLANK(Table1[[#This Row],[Age of the buyer]]),AVERAGE(Table1[Age of the buyer]),Table1[[#This Row],[Age of the buyer]])</f>
        <v>30</v>
      </c>
    </row>
    <row r="118" spans="1:22" hidden="1" x14ac:dyDescent="0.45">
      <c r="A118" s="5">
        <v>22496</v>
      </c>
      <c r="B118" s="5" t="s">
        <v>14</v>
      </c>
      <c r="C118" s="5" t="str">
        <f>SUBSTITUTE(SUBSTITUTE(Table1[[#This Row],[Gender]],"F","Female"),"M","Male")</f>
        <v>Female</v>
      </c>
      <c r="D118" s="6">
        <v>30000</v>
      </c>
      <c r="E118" s="6" t="str">
        <f>SUBSTITUTE(Table1[[#This Row],[Income]],"$","")</f>
        <v>30000</v>
      </c>
      <c r="F118" s="5">
        <v>4810</v>
      </c>
      <c r="G118" s="8">
        <v>44653</v>
      </c>
      <c r="H118" s="8" t="s">
        <v>60</v>
      </c>
      <c r="I118" s="8" t="s">
        <v>72</v>
      </c>
      <c r="J118" s="7">
        <v>1361</v>
      </c>
      <c r="K118" s="7">
        <f>Table1[[#This Row],[Price(in USD)]]-Table1[[#This Row],[Production Cost (in USD)]]</f>
        <v>3449</v>
      </c>
      <c r="L118" s="7">
        <f>(Table1[[#This Row],[Profit]]/Table1[[#This Row],[Price(in USD)]])*100</f>
        <v>71.704781704781709</v>
      </c>
      <c r="M118" s="5" t="s">
        <v>13</v>
      </c>
      <c r="N118" s="5" t="str">
        <f>SUBSTITUTE(SUBSTITUTE(SUBSTITUTE(Table1[[#This Row],[Marital Status]],"M","Married"),"S","Single"),"D","Divorced")</f>
        <v>Married</v>
      </c>
      <c r="O118" s="5" t="s">
        <v>15</v>
      </c>
      <c r="P118" s="5" t="str">
        <f>CLEAN(Table1[[#This Row],[Education]])</f>
        <v>Bachelors</v>
      </c>
      <c r="Q118" s="5" t="s">
        <v>16</v>
      </c>
      <c r="R118" s="5" t="s">
        <v>18</v>
      </c>
      <c r="S118" s="5" t="s">
        <v>19</v>
      </c>
      <c r="T118" s="5" t="s">
        <v>75</v>
      </c>
      <c r="U118" s="5">
        <v>42</v>
      </c>
      <c r="V118" s="7">
        <f>IF(ISBLANK(Table1[[#This Row],[Age of the buyer]]),AVERAGE(Table1[Age of the buyer]),Table1[[#This Row],[Age of the buyer]])</f>
        <v>42</v>
      </c>
    </row>
    <row r="119" spans="1:22" hidden="1" x14ac:dyDescent="0.45">
      <c r="A119" s="5">
        <v>24065</v>
      </c>
      <c r="B119" s="5" t="s">
        <v>14</v>
      </c>
      <c r="C119" s="5" t="str">
        <f>SUBSTITUTE(SUBSTITUTE(Table1[[#This Row],[Gender]],"F","Female"),"M","Male")</f>
        <v>Female</v>
      </c>
      <c r="D119" s="6">
        <v>20000</v>
      </c>
      <c r="E119" s="6" t="str">
        <f>SUBSTITUTE(Table1[[#This Row],[Income]],"$","")</f>
        <v>20000</v>
      </c>
      <c r="F119" s="5">
        <v>4905</v>
      </c>
      <c r="G119" s="8">
        <v>44665</v>
      </c>
      <c r="H119" s="8" t="s">
        <v>58</v>
      </c>
      <c r="I119" s="8" t="s">
        <v>72</v>
      </c>
      <c r="J119" s="7">
        <v>1773</v>
      </c>
      <c r="K119" s="7">
        <f>Table1[[#This Row],[Price(in USD)]]-Table1[[#This Row],[Production Cost (in USD)]]</f>
        <v>3132</v>
      </c>
      <c r="L119" s="7">
        <f>(Table1[[#This Row],[Profit]]/Table1[[#This Row],[Price(in USD)]])*100</f>
        <v>63.853211009174316</v>
      </c>
      <c r="M119" s="5" t="s">
        <v>25</v>
      </c>
      <c r="N119" s="5" t="str">
        <f>SUBSTITUTE(SUBSTITUTE(SUBSTITUTE(Table1[[#This Row],[Marital Status]],"M","Married"),"S","Single"),"D","Divorced")</f>
        <v>Single</v>
      </c>
      <c r="O119" s="5" t="s">
        <v>30</v>
      </c>
      <c r="P119" s="5" t="str">
        <f>CLEAN(Table1[[#This Row],[Education]])</f>
        <v>High School</v>
      </c>
      <c r="Q119" s="5" t="s">
        <v>28</v>
      </c>
      <c r="R119" s="5" t="s">
        <v>18</v>
      </c>
      <c r="S119" s="5" t="s">
        <v>19</v>
      </c>
      <c r="T119" s="5" t="s">
        <v>75</v>
      </c>
      <c r="U119" s="5">
        <v>40</v>
      </c>
      <c r="V119" s="7">
        <f>IF(ISBLANK(Table1[[#This Row],[Age of the buyer]]),AVERAGE(Table1[Age of the buyer]),Table1[[#This Row],[Age of the buyer]])</f>
        <v>40</v>
      </c>
    </row>
    <row r="120" spans="1:22" hidden="1" x14ac:dyDescent="0.45">
      <c r="A120" s="5">
        <v>19914</v>
      </c>
      <c r="B120" s="5" t="s">
        <v>13</v>
      </c>
      <c r="C120" s="5" t="str">
        <f>SUBSTITUTE(SUBSTITUTE(Table1[[#This Row],[Gender]],"F","Female"),"M","Male")</f>
        <v>Male</v>
      </c>
      <c r="D120" s="6">
        <v>80000</v>
      </c>
      <c r="E120" s="6" t="str">
        <f>SUBSTITUTE(Table1[[#This Row],[Income]],"$","")</f>
        <v>80000</v>
      </c>
      <c r="F120" s="5">
        <v>3683</v>
      </c>
      <c r="G120" s="8">
        <v>44596</v>
      </c>
      <c r="H120" s="8" t="s">
        <v>63</v>
      </c>
      <c r="I120" s="8" t="s">
        <v>72</v>
      </c>
      <c r="J120" s="7">
        <v>900</v>
      </c>
      <c r="K120" s="7">
        <f>Table1[[#This Row],[Price(in USD)]]-Table1[[#This Row],[Production Cost (in USD)]]</f>
        <v>2783</v>
      </c>
      <c r="L120" s="7">
        <f>(Table1[[#This Row],[Profit]]/Table1[[#This Row],[Price(in USD)]])*100</f>
        <v>75.563399402660863</v>
      </c>
      <c r="M120" s="5" t="s">
        <v>13</v>
      </c>
      <c r="N120" s="5" t="str">
        <f>SUBSTITUTE(SUBSTITUTE(SUBSTITUTE(Table1[[#This Row],[Marital Status]],"M","Married"),"S","Single"),"D","Divorced")</f>
        <v>Married</v>
      </c>
      <c r="O120" s="5" t="s">
        <v>15</v>
      </c>
      <c r="P120" s="5" t="str">
        <f>CLEAN(Table1[[#This Row],[Education]])</f>
        <v>Bachelors</v>
      </c>
      <c r="Q120" s="5" t="s">
        <v>31</v>
      </c>
      <c r="R120" s="5" t="s">
        <v>24</v>
      </c>
      <c r="S120" s="5" t="s">
        <v>19</v>
      </c>
      <c r="T120" s="5" t="s">
        <v>76</v>
      </c>
      <c r="U120" s="5">
        <v>62</v>
      </c>
      <c r="V120" s="7">
        <f>IF(ISBLANK(Table1[[#This Row],[Age of the buyer]]),AVERAGE(Table1[Age of the buyer]),Table1[[#This Row],[Age of the buyer]])</f>
        <v>62</v>
      </c>
    </row>
    <row r="121" spans="1:22" hidden="1" x14ac:dyDescent="0.45">
      <c r="A121" s="5">
        <v>12871</v>
      </c>
      <c r="B121" s="5" t="s">
        <v>14</v>
      </c>
      <c r="C121" s="5" t="str">
        <f>SUBSTITUTE(SUBSTITUTE(Table1[[#This Row],[Gender]],"F","Female"),"M","Male")</f>
        <v>Female</v>
      </c>
      <c r="D121" s="6">
        <v>30000</v>
      </c>
      <c r="E121" s="6" t="str">
        <f>SUBSTITUTE(Table1[[#This Row],[Income]],"$","")</f>
        <v>30000</v>
      </c>
      <c r="F121" s="5">
        <v>3783</v>
      </c>
      <c r="G121" s="8">
        <v>45061</v>
      </c>
      <c r="H121" s="8" t="s">
        <v>59</v>
      </c>
      <c r="I121" s="8" t="s">
        <v>71</v>
      </c>
      <c r="J121" s="7">
        <v>1937</v>
      </c>
      <c r="K121" s="7">
        <f>Table1[[#This Row],[Price(in USD)]]-Table1[[#This Row],[Production Cost (in USD)]]</f>
        <v>1846</v>
      </c>
      <c r="L121" s="7">
        <f>(Table1[[#This Row],[Profit]]/Table1[[#This Row],[Price(in USD)]])*100</f>
        <v>48.797250859106526</v>
      </c>
      <c r="M121" s="5" t="s">
        <v>25</v>
      </c>
      <c r="N121" s="5" t="str">
        <f>SUBSTITUTE(SUBSTITUTE(SUBSTITUTE(Table1[[#This Row],[Marital Status]],"M","Married"),"S","Single"),"D","Divorced")</f>
        <v>Single</v>
      </c>
      <c r="O121" s="5" t="s">
        <v>21</v>
      </c>
      <c r="P121" s="5" t="str">
        <f>CLEAN(Table1[[#This Row],[Education]])</f>
        <v>Partial College</v>
      </c>
      <c r="Q121" s="5" t="s">
        <v>22</v>
      </c>
      <c r="R121" s="5" t="s">
        <v>24</v>
      </c>
      <c r="S121" s="5" t="s">
        <v>19</v>
      </c>
      <c r="T121" s="5" t="s">
        <v>75</v>
      </c>
      <c r="U121" s="5">
        <v>29</v>
      </c>
      <c r="V121" s="7">
        <f>IF(ISBLANK(Table1[[#This Row],[Age of the buyer]]),AVERAGE(Table1[Age of the buyer]),Table1[[#This Row],[Age of the buyer]])</f>
        <v>29</v>
      </c>
    </row>
    <row r="122" spans="1:22" hidden="1" x14ac:dyDescent="0.45">
      <c r="A122" s="5">
        <v>22988</v>
      </c>
      <c r="B122" s="5" t="s">
        <v>14</v>
      </c>
      <c r="C122" s="5" t="str">
        <f>SUBSTITUTE(SUBSTITUTE(Table1[[#This Row],[Gender]],"F","Female"),"M","Male")</f>
        <v>Female</v>
      </c>
      <c r="D122" s="6">
        <v>40000</v>
      </c>
      <c r="E122" s="6" t="str">
        <f>SUBSTITUTE(Table1[[#This Row],[Income]],"$","")</f>
        <v>40000</v>
      </c>
      <c r="F122" s="5">
        <v>4389</v>
      </c>
      <c r="G122" s="8">
        <v>44579</v>
      </c>
      <c r="H122" s="8" t="s">
        <v>66</v>
      </c>
      <c r="I122" s="8" t="s">
        <v>71</v>
      </c>
      <c r="J122" s="7">
        <v>1799</v>
      </c>
      <c r="K122" s="7">
        <f>Table1[[#This Row],[Price(in USD)]]-Table1[[#This Row],[Production Cost (in USD)]]</f>
        <v>2590</v>
      </c>
      <c r="L122" s="7">
        <f>(Table1[[#This Row],[Profit]]/Table1[[#This Row],[Price(in USD)]])*100</f>
        <v>59.011164274322169</v>
      </c>
      <c r="M122" s="5" t="s">
        <v>13</v>
      </c>
      <c r="N122" s="5" t="str">
        <f>SUBSTITUTE(SUBSTITUTE(SUBSTITUTE(Table1[[#This Row],[Marital Status]],"M","Married"),"S","Single"),"D","Divorced")</f>
        <v>Married</v>
      </c>
      <c r="O122" s="5" t="s">
        <v>15</v>
      </c>
      <c r="P122" s="5" t="str">
        <f>CLEAN(Table1[[#This Row],[Education]])</f>
        <v>Bachelors</v>
      </c>
      <c r="Q122" s="5" t="s">
        <v>31</v>
      </c>
      <c r="R122" s="5" t="s">
        <v>26</v>
      </c>
      <c r="S122" s="5" t="s">
        <v>27</v>
      </c>
      <c r="T122" s="5" t="s">
        <v>77</v>
      </c>
      <c r="U122" s="5">
        <v>66</v>
      </c>
      <c r="V122" s="7">
        <f>IF(ISBLANK(Table1[[#This Row],[Age of the buyer]]),AVERAGE(Table1[Age of the buyer]),Table1[[#This Row],[Age of the buyer]])</f>
        <v>66</v>
      </c>
    </row>
    <row r="123" spans="1:22" hidden="1" x14ac:dyDescent="0.45">
      <c r="A123" s="5">
        <v>15922</v>
      </c>
      <c r="B123" s="5" t="s">
        <v>13</v>
      </c>
      <c r="C123" s="5" t="str">
        <f>SUBSTITUTE(SUBSTITUTE(Table1[[#This Row],[Gender]],"F","Female"),"M","Male")</f>
        <v>Male</v>
      </c>
      <c r="D123" s="6">
        <v>150000</v>
      </c>
      <c r="E123" s="6" t="str">
        <f>SUBSTITUTE(Table1[[#This Row],[Income]],"$","")</f>
        <v>150000</v>
      </c>
      <c r="F123" s="5">
        <v>3731</v>
      </c>
      <c r="G123" s="8">
        <v>44978</v>
      </c>
      <c r="H123" s="8" t="s">
        <v>67</v>
      </c>
      <c r="I123" s="8" t="s">
        <v>71</v>
      </c>
      <c r="J123" s="7">
        <v>1448</v>
      </c>
      <c r="K123" s="7">
        <f>Table1[[#This Row],[Price(in USD)]]-Table1[[#This Row],[Production Cost (in USD)]]</f>
        <v>2283</v>
      </c>
      <c r="L123" s="7">
        <f>(Table1[[#This Row],[Profit]]/Table1[[#This Row],[Price(in USD)]])*100</f>
        <v>61.190029482712404</v>
      </c>
      <c r="M123" s="5" t="s">
        <v>13</v>
      </c>
      <c r="N123" s="5" t="str">
        <f>SUBSTITUTE(SUBSTITUTE(SUBSTITUTE(Table1[[#This Row],[Marital Status]],"M","Married"),"S","Single"),"D","Divorced")</f>
        <v>Married</v>
      </c>
      <c r="O123" s="5" t="s">
        <v>30</v>
      </c>
      <c r="P123" s="5" t="str">
        <f>CLEAN(Table1[[#This Row],[Education]])</f>
        <v>High School</v>
      </c>
      <c r="Q123" s="5" t="s">
        <v>23</v>
      </c>
      <c r="R123" s="5" t="s">
        <v>18</v>
      </c>
      <c r="S123" s="5" t="s">
        <v>19</v>
      </c>
      <c r="T123" s="5" t="s">
        <v>75</v>
      </c>
      <c r="U123" s="5">
        <v>48</v>
      </c>
      <c r="V123" s="7">
        <f>IF(ISBLANK(Table1[[#This Row],[Age of the buyer]]),AVERAGE(Table1[Age of the buyer]),Table1[[#This Row],[Age of the buyer]])</f>
        <v>48</v>
      </c>
    </row>
    <row r="124" spans="1:22" hidden="1" x14ac:dyDescent="0.45">
      <c r="A124" s="5">
        <v>12344</v>
      </c>
      <c r="B124" s="5" t="s">
        <v>14</v>
      </c>
      <c r="C124" s="5" t="str">
        <f>SUBSTITUTE(SUBSTITUTE(Table1[[#This Row],[Gender]],"F","Female"),"M","Male")</f>
        <v>Female</v>
      </c>
      <c r="D124" s="6">
        <v>80000</v>
      </c>
      <c r="E124" s="6" t="str">
        <f>SUBSTITUTE(Table1[[#This Row],[Income]],"$","")</f>
        <v>80000</v>
      </c>
      <c r="F124" s="5">
        <v>3451</v>
      </c>
      <c r="G124" s="8">
        <v>44901</v>
      </c>
      <c r="H124" s="8" t="s">
        <v>61</v>
      </c>
      <c r="I124" s="8" t="s">
        <v>71</v>
      </c>
      <c r="J124" s="7">
        <v>931</v>
      </c>
      <c r="K124" s="7">
        <f>Table1[[#This Row],[Price(in USD)]]-Table1[[#This Row],[Production Cost (in USD)]]</f>
        <v>2520</v>
      </c>
      <c r="L124" s="7">
        <f>(Table1[[#This Row],[Profit]]/Table1[[#This Row],[Price(in USD)]])*100</f>
        <v>73.022312373225148</v>
      </c>
      <c r="M124" s="5" t="s">
        <v>25</v>
      </c>
      <c r="N124" s="5" t="str">
        <f>SUBSTITUTE(SUBSTITUTE(SUBSTITUTE(Table1[[#This Row],[Marital Status]],"M","Married"),"S","Single"),"D","Divorced")</f>
        <v>Single</v>
      </c>
      <c r="O124" s="5" t="s">
        <v>15</v>
      </c>
      <c r="P124" s="5" t="str">
        <f>CLEAN(Table1[[#This Row],[Education]])</f>
        <v>Bachelors</v>
      </c>
      <c r="Q124" s="5" t="s">
        <v>23</v>
      </c>
      <c r="R124" s="5" t="s">
        <v>34</v>
      </c>
      <c r="S124" s="5" t="s">
        <v>27</v>
      </c>
      <c r="T124" s="5" t="s">
        <v>76</v>
      </c>
      <c r="U124" s="5">
        <v>31</v>
      </c>
      <c r="V124" s="7">
        <f>IF(ISBLANK(Table1[[#This Row],[Age of the buyer]]),AVERAGE(Table1[Age of the buyer]),Table1[[#This Row],[Age of the buyer]])</f>
        <v>31</v>
      </c>
    </row>
    <row r="125" spans="1:22" hidden="1" x14ac:dyDescent="0.45">
      <c r="A125" s="5">
        <v>23627</v>
      </c>
      <c r="B125" s="5" t="s">
        <v>14</v>
      </c>
      <c r="C125" s="5" t="str">
        <f>SUBSTITUTE(SUBSTITUTE(Table1[[#This Row],[Gender]],"F","Female"),"M","Male")</f>
        <v>Female</v>
      </c>
      <c r="D125" s="6">
        <v>100000</v>
      </c>
      <c r="E125" s="6" t="str">
        <f>SUBSTITUTE(Table1[[#This Row],[Income]],"$","")</f>
        <v>100000</v>
      </c>
      <c r="F125" s="5">
        <v>3324</v>
      </c>
      <c r="G125" s="8">
        <v>45040</v>
      </c>
      <c r="H125" s="8" t="s">
        <v>60</v>
      </c>
      <c r="I125" s="8" t="s">
        <v>71</v>
      </c>
      <c r="J125" s="7">
        <v>1555</v>
      </c>
      <c r="K125" s="7">
        <f>Table1[[#This Row],[Price(in USD)]]-Table1[[#This Row],[Production Cost (in USD)]]</f>
        <v>1769</v>
      </c>
      <c r="L125" s="7">
        <f>(Table1[[#This Row],[Profit]]/Table1[[#This Row],[Price(in USD)]])*100</f>
        <v>53.219013237063784</v>
      </c>
      <c r="M125" s="5" t="s">
        <v>25</v>
      </c>
      <c r="N125" s="5" t="str">
        <f>SUBSTITUTE(SUBSTITUTE(SUBSTITUTE(Table1[[#This Row],[Marital Status]],"M","Married"),"S","Single"),"D","Divorced")</f>
        <v>Single</v>
      </c>
      <c r="O125" s="5" t="s">
        <v>21</v>
      </c>
      <c r="P125" s="5" t="str">
        <f>CLEAN(Table1[[#This Row],[Education]])</f>
        <v>Partial College</v>
      </c>
      <c r="Q125" s="5" t="s">
        <v>31</v>
      </c>
      <c r="R125" s="5" t="s">
        <v>26</v>
      </c>
      <c r="S125" s="5" t="s">
        <v>19</v>
      </c>
      <c r="T125" s="5" t="s">
        <v>77</v>
      </c>
      <c r="U125" s="5">
        <v>56</v>
      </c>
      <c r="V125" s="7">
        <f>IF(ISBLANK(Table1[[#This Row],[Age of the buyer]]),AVERAGE(Table1[Age of the buyer]),Table1[[#This Row],[Age of the buyer]])</f>
        <v>56</v>
      </c>
    </row>
    <row r="126" spans="1:22" hidden="1" x14ac:dyDescent="0.45">
      <c r="A126" s="5">
        <v>27775</v>
      </c>
      <c r="B126" s="5" t="s">
        <v>14</v>
      </c>
      <c r="C126" s="5" t="str">
        <f>SUBSTITUTE(SUBSTITUTE(Table1[[#This Row],[Gender]],"F","Female"),"M","Male")</f>
        <v>Female</v>
      </c>
      <c r="D126" s="6">
        <v>40000</v>
      </c>
      <c r="E126" s="6" t="str">
        <f>SUBSTITUTE(Table1[[#This Row],[Income]],"$","")</f>
        <v>40000</v>
      </c>
      <c r="F126" s="5">
        <v>5410</v>
      </c>
      <c r="G126" s="8">
        <v>44874</v>
      </c>
      <c r="H126" s="8" t="s">
        <v>61</v>
      </c>
      <c r="I126" s="8" t="s">
        <v>71</v>
      </c>
      <c r="J126" s="7">
        <v>1755</v>
      </c>
      <c r="K126" s="7">
        <f>Table1[[#This Row],[Price(in USD)]]-Table1[[#This Row],[Production Cost (in USD)]]</f>
        <v>3655</v>
      </c>
      <c r="L126" s="7">
        <f>(Table1[[#This Row],[Profit]]/Table1[[#This Row],[Price(in USD)]])*100</f>
        <v>67.560073937153419</v>
      </c>
      <c r="M126" s="5" t="s">
        <v>25</v>
      </c>
      <c r="N126" s="5" t="str">
        <f>SUBSTITUTE(SUBSTITUTE(SUBSTITUTE(Table1[[#This Row],[Marital Status]],"M","Married"),"S","Single"),"D","Divorced")</f>
        <v>Single</v>
      </c>
      <c r="O126" s="5" t="s">
        <v>15</v>
      </c>
      <c r="P126" s="5" t="str">
        <f>CLEAN(Table1[[#This Row],[Education]])</f>
        <v>Bachelors</v>
      </c>
      <c r="Q126" s="5" t="s">
        <v>22</v>
      </c>
      <c r="R126" s="5" t="s">
        <v>18</v>
      </c>
      <c r="S126" s="5" t="s">
        <v>19</v>
      </c>
      <c r="T126" s="5" t="s">
        <v>78</v>
      </c>
      <c r="U126" s="5">
        <v>38</v>
      </c>
      <c r="V126" s="7">
        <f>IF(ISBLANK(Table1[[#This Row],[Age of the buyer]]),AVERAGE(Table1[Age of the buyer]),Table1[[#This Row],[Age of the buyer]])</f>
        <v>38</v>
      </c>
    </row>
    <row r="127" spans="1:22" hidden="1" x14ac:dyDescent="0.45">
      <c r="A127" s="5">
        <v>29301</v>
      </c>
      <c r="B127" s="5" t="s">
        <v>13</v>
      </c>
      <c r="C127" s="5" t="str">
        <f>SUBSTITUTE(SUBSTITUTE(Table1[[#This Row],[Gender]],"F","Female"),"M","Male")</f>
        <v>Male</v>
      </c>
      <c r="D127" s="6">
        <v>80000</v>
      </c>
      <c r="E127" s="6" t="str">
        <f>SUBSTITUTE(Table1[[#This Row],[Income]],"$","")</f>
        <v>80000</v>
      </c>
      <c r="F127" s="5">
        <v>4548</v>
      </c>
      <c r="G127" s="8">
        <v>45053</v>
      </c>
      <c r="H127" s="8" t="s">
        <v>58</v>
      </c>
      <c r="I127" s="8" t="s">
        <v>72</v>
      </c>
      <c r="J127" s="7">
        <v>1888</v>
      </c>
      <c r="K127" s="7">
        <f>Table1[[#This Row],[Price(in USD)]]-Table1[[#This Row],[Production Cost (in USD)]]</f>
        <v>2660</v>
      </c>
      <c r="L127" s="7">
        <f>(Table1[[#This Row],[Profit]]/Table1[[#This Row],[Price(in USD)]])*100</f>
        <v>58.487247141600704</v>
      </c>
      <c r="M127" s="5" t="s">
        <v>13</v>
      </c>
      <c r="N127" s="5" t="str">
        <f>SUBSTITUTE(SUBSTITUTE(SUBSTITUTE(Table1[[#This Row],[Marital Status]],"M","Married"),"S","Single"),"D","Divorced")</f>
        <v>Married</v>
      </c>
      <c r="O127" s="5" t="s">
        <v>15</v>
      </c>
      <c r="P127" s="5" t="str">
        <f>CLEAN(Table1[[#This Row],[Education]])</f>
        <v>Bachelors</v>
      </c>
      <c r="Q127" s="5" t="s">
        <v>23</v>
      </c>
      <c r="R127" s="5" t="s">
        <v>29</v>
      </c>
      <c r="S127" s="5" t="s">
        <v>27</v>
      </c>
      <c r="T127" s="5" t="s">
        <v>75</v>
      </c>
      <c r="U127" s="5">
        <v>40</v>
      </c>
      <c r="V127" s="7">
        <f>IF(ISBLANK(Table1[[#This Row],[Age of the buyer]]),AVERAGE(Table1[Age of the buyer]),Table1[[#This Row],[Age of the buyer]])</f>
        <v>40</v>
      </c>
    </row>
    <row r="128" spans="1:22" hidden="1" x14ac:dyDescent="0.45">
      <c r="A128" s="5">
        <v>12716</v>
      </c>
      <c r="B128" s="5" t="s">
        <v>13</v>
      </c>
      <c r="C128" s="5" t="str">
        <f>SUBSTITUTE(SUBSTITUTE(Table1[[#This Row],[Gender]],"F","Female"),"M","Male")</f>
        <v>Male</v>
      </c>
      <c r="D128" s="6">
        <v>30000</v>
      </c>
      <c r="E128" s="6" t="str">
        <f>SUBSTITUTE(Table1[[#This Row],[Income]],"$","")</f>
        <v>30000</v>
      </c>
      <c r="F128" s="5">
        <v>3555</v>
      </c>
      <c r="G128" s="8">
        <v>44809</v>
      </c>
      <c r="H128" s="8" t="s">
        <v>66</v>
      </c>
      <c r="I128" s="8" t="s">
        <v>71</v>
      </c>
      <c r="J128" s="7">
        <v>1511</v>
      </c>
      <c r="K128" s="7">
        <f>Table1[[#This Row],[Price(in USD)]]-Table1[[#This Row],[Production Cost (in USD)]]</f>
        <v>2044</v>
      </c>
      <c r="L128" s="7">
        <f>(Table1[[#This Row],[Profit]]/Table1[[#This Row],[Price(in USD)]])*100</f>
        <v>57.496483825597757</v>
      </c>
      <c r="M128" s="5" t="s">
        <v>25</v>
      </c>
      <c r="N128" s="5" t="str">
        <f>SUBSTITUTE(SUBSTITUTE(SUBSTITUTE(Table1[[#This Row],[Marital Status]],"M","Married"),"S","Single"),"D","Divorced")</f>
        <v>Single</v>
      </c>
      <c r="O128" s="5" t="s">
        <v>21</v>
      </c>
      <c r="P128" s="5" t="str">
        <f>CLEAN(Table1[[#This Row],[Education]])</f>
        <v>Partial College</v>
      </c>
      <c r="Q128" s="5" t="s">
        <v>22</v>
      </c>
      <c r="R128" s="5" t="s">
        <v>24</v>
      </c>
      <c r="S128" s="5" t="s">
        <v>19</v>
      </c>
      <c r="T128" s="5" t="s">
        <v>75</v>
      </c>
      <c r="U128" s="5"/>
      <c r="V128" s="7">
        <f>IF(ISBLANK(Table1[[#This Row],[Age of the buyer]]),AVERAGE(Table1[Age of the buyer]),Table1[[#This Row],[Age of the buyer]])</f>
        <v>43.99900596421471</v>
      </c>
    </row>
    <row r="129" spans="1:22" hidden="1" x14ac:dyDescent="0.45">
      <c r="A129" s="5">
        <v>12472</v>
      </c>
      <c r="B129" s="5" t="s">
        <v>13</v>
      </c>
      <c r="C129" s="5" t="str">
        <f>SUBSTITUTE(SUBSTITUTE(Table1[[#This Row],[Gender]],"F","Female"),"M","Male")</f>
        <v>Male</v>
      </c>
      <c r="D129" s="6">
        <v>30000</v>
      </c>
      <c r="E129" s="6" t="str">
        <f>SUBSTITUTE(Table1[[#This Row],[Income]],"$","")</f>
        <v>30000</v>
      </c>
      <c r="F129" s="5">
        <v>4595</v>
      </c>
      <c r="G129" s="8">
        <v>45170</v>
      </c>
      <c r="H129" s="8" t="s">
        <v>63</v>
      </c>
      <c r="I129" s="8" t="s">
        <v>72</v>
      </c>
      <c r="J129" s="7">
        <v>1994</v>
      </c>
      <c r="K129" s="7">
        <f>Table1[[#This Row],[Price(in USD)]]-Table1[[#This Row],[Production Cost (in USD)]]</f>
        <v>2601</v>
      </c>
      <c r="L129" s="7">
        <f>(Table1[[#This Row],[Profit]]/Table1[[#This Row],[Price(in USD)]])*100</f>
        <v>56.605005440696409</v>
      </c>
      <c r="M129" s="5" t="s">
        <v>13</v>
      </c>
      <c r="N129" s="5" t="str">
        <f>SUBSTITUTE(SUBSTITUTE(SUBSTITUTE(Table1[[#This Row],[Marital Status]],"M","Married"),"S","Single"),"D","Divorced")</f>
        <v>Married</v>
      </c>
      <c r="O129" s="5" t="s">
        <v>15</v>
      </c>
      <c r="P129" s="5" t="str">
        <f>CLEAN(Table1[[#This Row],[Education]])</f>
        <v>Bachelors</v>
      </c>
      <c r="Q129" s="5" t="s">
        <v>22</v>
      </c>
      <c r="R129" s="5" t="s">
        <v>24</v>
      </c>
      <c r="S129" s="5" t="s">
        <v>19</v>
      </c>
      <c r="T129" s="5" t="s">
        <v>75</v>
      </c>
      <c r="U129" s="5">
        <v>39</v>
      </c>
      <c r="V129" s="7">
        <f>IF(ISBLANK(Table1[[#This Row],[Age of the buyer]]),AVERAGE(Table1[Age of the buyer]),Table1[[#This Row],[Age of the buyer]])</f>
        <v>39</v>
      </c>
    </row>
    <row r="130" spans="1:22" hidden="1" x14ac:dyDescent="0.45">
      <c r="A130" s="5">
        <v>20970</v>
      </c>
      <c r="B130" s="5" t="s">
        <v>13</v>
      </c>
      <c r="C130" s="5" t="str">
        <f>SUBSTITUTE(SUBSTITUTE(Table1[[#This Row],[Gender]],"F","Female"),"M","Male")</f>
        <v>Male</v>
      </c>
      <c r="D130" s="6">
        <v>10000</v>
      </c>
      <c r="E130" s="6" t="str">
        <f>SUBSTITUTE(Table1[[#This Row],[Income]],"$","")</f>
        <v>10000</v>
      </c>
      <c r="F130" s="5">
        <v>4794</v>
      </c>
      <c r="G130" s="8">
        <v>45046</v>
      </c>
      <c r="H130" s="8" t="s">
        <v>67</v>
      </c>
      <c r="I130" s="8" t="s">
        <v>72</v>
      </c>
      <c r="J130" s="7">
        <v>829</v>
      </c>
      <c r="K130" s="7">
        <f>Table1[[#This Row],[Price(in USD)]]-Table1[[#This Row],[Production Cost (in USD)]]</f>
        <v>3965</v>
      </c>
      <c r="L130" s="7">
        <f>(Table1[[#This Row],[Profit]]/Table1[[#This Row],[Price(in USD)]])*100</f>
        <v>82.707551105548603</v>
      </c>
      <c r="M130" s="5" t="s">
        <v>25</v>
      </c>
      <c r="N130" s="5" t="str">
        <f>SUBSTITUTE(SUBSTITUTE(SUBSTITUTE(Table1[[#This Row],[Marital Status]],"M","Married"),"S","Single"),"D","Divorced")</f>
        <v>Single</v>
      </c>
      <c r="O130" s="5" t="s">
        <v>21</v>
      </c>
      <c r="P130" s="5" t="str">
        <f>CLEAN(Table1[[#This Row],[Education]])</f>
        <v>Partial College</v>
      </c>
      <c r="Q130" s="5" t="s">
        <v>28</v>
      </c>
      <c r="R130" s="5" t="s">
        <v>18</v>
      </c>
      <c r="S130" s="5" t="s">
        <v>19</v>
      </c>
      <c r="T130" s="5" t="s">
        <v>78</v>
      </c>
      <c r="U130" s="5">
        <v>52</v>
      </c>
      <c r="V130" s="7">
        <f>IF(ISBLANK(Table1[[#This Row],[Age of the buyer]]),AVERAGE(Table1[Age of the buyer]),Table1[[#This Row],[Age of the buyer]])</f>
        <v>52</v>
      </c>
    </row>
    <row r="131" spans="1:22" hidden="1" x14ac:dyDescent="0.45">
      <c r="A131" s="5">
        <v>26818</v>
      </c>
      <c r="B131" s="5" t="s">
        <v>13</v>
      </c>
      <c r="C131" s="5" t="str">
        <f>SUBSTITUTE(SUBSTITUTE(Table1[[#This Row],[Gender]],"F","Female"),"M","Male")</f>
        <v>Male</v>
      </c>
      <c r="D131" s="6">
        <v>10000</v>
      </c>
      <c r="E131" s="6" t="str">
        <f>SUBSTITUTE(Table1[[#This Row],[Income]],"$","")</f>
        <v>10000</v>
      </c>
      <c r="F131" s="5">
        <v>4943</v>
      </c>
      <c r="G131" s="8">
        <v>44723</v>
      </c>
      <c r="H131" s="8" t="s">
        <v>58</v>
      </c>
      <c r="I131" s="8" t="s">
        <v>72</v>
      </c>
      <c r="J131" s="7">
        <v>1900</v>
      </c>
      <c r="K131" s="7">
        <f>Table1[[#This Row],[Price(in USD)]]-Table1[[#This Row],[Production Cost (in USD)]]</f>
        <v>3043</v>
      </c>
      <c r="L131" s="7">
        <f>(Table1[[#This Row],[Profit]]/Table1[[#This Row],[Price(in USD)]])*100</f>
        <v>61.561804572122192</v>
      </c>
      <c r="M131" s="5" t="s">
        <v>25</v>
      </c>
      <c r="N131" s="5" t="str">
        <f>SUBSTITUTE(SUBSTITUTE(SUBSTITUTE(Table1[[#This Row],[Marital Status]],"M","Married"),"S","Single"),"D","Divorced")</f>
        <v>Single</v>
      </c>
      <c r="O131" s="5" t="s">
        <v>30</v>
      </c>
      <c r="P131" s="5" t="str">
        <f>CLEAN(Table1[[#This Row],[Education]])</f>
        <v>High School</v>
      </c>
      <c r="Q131" s="5" t="s">
        <v>28</v>
      </c>
      <c r="R131" s="5" t="s">
        <v>18</v>
      </c>
      <c r="S131" s="5" t="s">
        <v>19</v>
      </c>
      <c r="T131" s="5" t="s">
        <v>73</v>
      </c>
      <c r="U131" s="5">
        <v>39</v>
      </c>
      <c r="V131" s="7">
        <f>IF(ISBLANK(Table1[[#This Row],[Age of the buyer]]),AVERAGE(Table1[Age of the buyer]),Table1[[#This Row],[Age of the buyer]])</f>
        <v>39</v>
      </c>
    </row>
    <row r="132" spans="1:22" hidden="1" x14ac:dyDescent="0.45">
      <c r="A132" s="5">
        <v>12993</v>
      </c>
      <c r="B132" s="5" t="s">
        <v>13</v>
      </c>
      <c r="C132" s="5" t="str">
        <f>SUBSTITUTE(SUBSTITUTE(Table1[[#This Row],[Gender]],"F","Female"),"M","Male")</f>
        <v>Male</v>
      </c>
      <c r="D132" s="6">
        <v>60000</v>
      </c>
      <c r="E132" s="6" t="str">
        <f>SUBSTITUTE(Table1[[#This Row],[Income]],"$","")</f>
        <v>60000</v>
      </c>
      <c r="F132" s="5">
        <v>5414</v>
      </c>
      <c r="G132" s="8">
        <v>44885</v>
      </c>
      <c r="H132" s="8" t="s">
        <v>61</v>
      </c>
      <c r="I132" s="8" t="s">
        <v>71</v>
      </c>
      <c r="J132" s="7">
        <v>1491</v>
      </c>
      <c r="K132" s="7">
        <f>Table1[[#This Row],[Price(in USD)]]-Table1[[#This Row],[Production Cost (in USD)]]</f>
        <v>3923</v>
      </c>
      <c r="L132" s="7">
        <f>(Table1[[#This Row],[Profit]]/Table1[[#This Row],[Price(in USD)]])*100</f>
        <v>72.460288141854463</v>
      </c>
      <c r="M132" s="5" t="s">
        <v>13</v>
      </c>
      <c r="N132" s="5" t="str">
        <f>SUBSTITUTE(SUBSTITUTE(SUBSTITUTE(Table1[[#This Row],[Marital Status]],"M","Married"),"S","Single"),"D","Divorced")</f>
        <v>Married</v>
      </c>
      <c r="O132" s="5" t="s">
        <v>15</v>
      </c>
      <c r="P132" s="5" t="str">
        <f>CLEAN(Table1[[#This Row],[Education]])</f>
        <v>Bachelors</v>
      </c>
      <c r="Q132" s="5" t="s">
        <v>23</v>
      </c>
      <c r="R132" s="5" t="s">
        <v>24</v>
      </c>
      <c r="S132" s="5" t="s">
        <v>27</v>
      </c>
      <c r="T132" s="5" t="s">
        <v>77</v>
      </c>
      <c r="U132" s="5">
        <v>37</v>
      </c>
      <c r="V132" s="7">
        <f>IF(ISBLANK(Table1[[#This Row],[Age of the buyer]]),AVERAGE(Table1[Age of the buyer]),Table1[[#This Row],[Age of the buyer]])</f>
        <v>37</v>
      </c>
    </row>
    <row r="133" spans="1:22" x14ac:dyDescent="0.45">
      <c r="A133" s="5">
        <v>14192</v>
      </c>
      <c r="B133" s="5" t="s">
        <v>13</v>
      </c>
      <c r="C133" s="5" t="str">
        <f>SUBSTITUTE(SUBSTITUTE(Table1[[#This Row],[Gender]],"F","Female"),"M","Male")</f>
        <v>Male</v>
      </c>
      <c r="D133" s="6">
        <v>90000</v>
      </c>
      <c r="E133" s="6" t="str">
        <f>SUBSTITUTE(Table1[[#This Row],[Income]],"$","")</f>
        <v>90000</v>
      </c>
      <c r="F133" s="5">
        <v>5023</v>
      </c>
      <c r="G133" s="8">
        <v>44946</v>
      </c>
      <c r="H133" s="8" t="s">
        <v>62</v>
      </c>
      <c r="I133" s="8" t="s">
        <v>71</v>
      </c>
      <c r="J133" s="7">
        <v>1841</v>
      </c>
      <c r="K133" s="7">
        <f>Table1[[#This Row],[Price(in USD)]]-Table1[[#This Row],[Production Cost (in USD)]]</f>
        <v>3182</v>
      </c>
      <c r="L133" s="7">
        <f>(Table1[[#This Row],[Profit]]/Table1[[#This Row],[Price(in USD)]])*100</f>
        <v>63.348596456301024</v>
      </c>
      <c r="M133" s="5" t="s">
        <v>13</v>
      </c>
      <c r="N133" s="5" t="str">
        <f>SUBSTITUTE(SUBSTITUTE(SUBSTITUTE(Table1[[#This Row],[Marital Status]],"M","Married"),"S","Single"),"D","Divorced")</f>
        <v>Married</v>
      </c>
      <c r="O133" s="5" t="s">
        <v>30</v>
      </c>
      <c r="P133" s="5" t="str">
        <f>CLEAN(Table1[[#This Row],[Education]])</f>
        <v>High School</v>
      </c>
      <c r="Q133" s="5" t="s">
        <v>31</v>
      </c>
      <c r="R133" s="5" t="s">
        <v>26</v>
      </c>
      <c r="S133" s="5" t="s">
        <v>19</v>
      </c>
      <c r="T133" s="5" t="s">
        <v>77</v>
      </c>
      <c r="U133" s="5">
        <v>56</v>
      </c>
      <c r="V133" s="7">
        <f>IF(ISBLANK(Table1[[#This Row],[Age of the buyer]]),AVERAGE(Table1[Age of the buyer]),Table1[[#This Row],[Age of the buyer]])</f>
        <v>56</v>
      </c>
    </row>
    <row r="134" spans="1:22" hidden="1" x14ac:dyDescent="0.45">
      <c r="A134" s="5">
        <v>19477</v>
      </c>
      <c r="B134" s="5" t="s">
        <v>13</v>
      </c>
      <c r="C134" s="5" t="str">
        <f>SUBSTITUTE(SUBSTITUTE(Table1[[#This Row],[Gender]],"F","Female"),"M","Male")</f>
        <v>Male</v>
      </c>
      <c r="D134" s="6">
        <v>40000</v>
      </c>
      <c r="E134" s="6" t="str">
        <f>SUBSTITUTE(Table1[[#This Row],[Income]],"$","")</f>
        <v>40000</v>
      </c>
      <c r="F134" s="5">
        <v>5376</v>
      </c>
      <c r="G134" s="8">
        <v>44565</v>
      </c>
      <c r="H134" s="8" t="s">
        <v>61</v>
      </c>
      <c r="I134" s="8" t="s">
        <v>71</v>
      </c>
      <c r="J134" s="7">
        <v>1403</v>
      </c>
      <c r="K134" s="7">
        <f>Table1[[#This Row],[Price(in USD)]]-Table1[[#This Row],[Production Cost (in USD)]]</f>
        <v>3973</v>
      </c>
      <c r="L134" s="7">
        <f>(Table1[[#This Row],[Profit]]/Table1[[#This Row],[Price(in USD)]])*100</f>
        <v>73.902529761904773</v>
      </c>
      <c r="M134" s="5" t="s">
        <v>13</v>
      </c>
      <c r="N134" s="5" t="str">
        <f>SUBSTITUTE(SUBSTITUTE(SUBSTITUTE(Table1[[#This Row],[Marital Status]],"M","Married"),"S","Single"),"D","Divorced")</f>
        <v>Married</v>
      </c>
      <c r="O134" s="5" t="s">
        <v>15</v>
      </c>
      <c r="P134" s="5" t="str">
        <f>CLEAN(Table1[[#This Row],[Education]])</f>
        <v>Bachelors</v>
      </c>
      <c r="Q134" s="5" t="s">
        <v>23</v>
      </c>
      <c r="R134" s="5" t="s">
        <v>18</v>
      </c>
      <c r="S134" s="5" t="s">
        <v>19</v>
      </c>
      <c r="T134" s="5" t="s">
        <v>73</v>
      </c>
      <c r="U134" s="5">
        <v>40</v>
      </c>
      <c r="V134" s="7">
        <f>IF(ISBLANK(Table1[[#This Row],[Age of the buyer]]),AVERAGE(Table1[Age of the buyer]),Table1[[#This Row],[Age of the buyer]])</f>
        <v>40</v>
      </c>
    </row>
    <row r="135" spans="1:22" hidden="1" x14ac:dyDescent="0.45">
      <c r="A135" s="5">
        <v>26796</v>
      </c>
      <c r="B135" s="5" t="s">
        <v>13</v>
      </c>
      <c r="C135" s="5" t="str">
        <f>SUBSTITUTE(SUBSTITUTE(Table1[[#This Row],[Gender]],"F","Female"),"M","Male")</f>
        <v>Male</v>
      </c>
      <c r="D135" s="6">
        <v>40000</v>
      </c>
      <c r="E135" s="6" t="str">
        <f>SUBSTITUTE(Table1[[#This Row],[Income]],"$","")</f>
        <v>40000</v>
      </c>
      <c r="F135" s="5">
        <v>4780</v>
      </c>
      <c r="G135" s="8">
        <v>45033</v>
      </c>
      <c r="H135" s="8" t="s">
        <v>65</v>
      </c>
      <c r="I135" s="8" t="s">
        <v>71</v>
      </c>
      <c r="J135" s="7">
        <v>1204</v>
      </c>
      <c r="K135" s="7">
        <f>Table1[[#This Row],[Price(in USD)]]-Table1[[#This Row],[Production Cost (in USD)]]</f>
        <v>3576</v>
      </c>
      <c r="L135" s="7">
        <f>(Table1[[#This Row],[Profit]]/Table1[[#This Row],[Price(in USD)]])*100</f>
        <v>74.811715481171547</v>
      </c>
      <c r="M135" s="5" t="s">
        <v>25</v>
      </c>
      <c r="N135" s="5" t="str">
        <f>SUBSTITUTE(SUBSTITUTE(SUBSTITUTE(Table1[[#This Row],[Marital Status]],"M","Married"),"S","Single"),"D","Divorced")</f>
        <v>Single</v>
      </c>
      <c r="O135" s="5" t="s">
        <v>15</v>
      </c>
      <c r="P135" s="5" t="str">
        <f>CLEAN(Table1[[#This Row],[Education]])</f>
        <v>Bachelors</v>
      </c>
      <c r="Q135" s="5" t="s">
        <v>31</v>
      </c>
      <c r="R135" s="5" t="s">
        <v>26</v>
      </c>
      <c r="S135" s="5" t="s">
        <v>27</v>
      </c>
      <c r="T135" s="5" t="s">
        <v>73</v>
      </c>
      <c r="U135" s="5">
        <v>65</v>
      </c>
      <c r="V135" s="7">
        <f>IF(ISBLANK(Table1[[#This Row],[Age of the buyer]]),AVERAGE(Table1[Age of the buyer]),Table1[[#This Row],[Age of the buyer]])</f>
        <v>65</v>
      </c>
    </row>
    <row r="136" spans="1:22" hidden="1" x14ac:dyDescent="0.45">
      <c r="A136" s="5">
        <v>21094</v>
      </c>
      <c r="B136" s="5" t="s">
        <v>14</v>
      </c>
      <c r="C136" s="5" t="str">
        <f>SUBSTITUTE(SUBSTITUTE(Table1[[#This Row],[Gender]],"F","Female"),"M","Male")</f>
        <v>Female</v>
      </c>
      <c r="D136" s="6">
        <v>30000</v>
      </c>
      <c r="E136" s="6" t="str">
        <f>SUBSTITUTE(Table1[[#This Row],[Income]],"$","")</f>
        <v>30000</v>
      </c>
      <c r="F136" s="5">
        <v>4137</v>
      </c>
      <c r="G136" s="8">
        <v>45024</v>
      </c>
      <c r="H136" s="8" t="s">
        <v>59</v>
      </c>
      <c r="I136" s="8" t="s">
        <v>71</v>
      </c>
      <c r="J136" s="7">
        <v>1649</v>
      </c>
      <c r="K136" s="7">
        <f>Table1[[#This Row],[Price(in USD)]]-Table1[[#This Row],[Production Cost (in USD)]]</f>
        <v>2488</v>
      </c>
      <c r="L136" s="7">
        <f>(Table1[[#This Row],[Profit]]/Table1[[#This Row],[Price(in USD)]])*100</f>
        <v>60.140198211264206</v>
      </c>
      <c r="M136" s="5" t="s">
        <v>25</v>
      </c>
      <c r="N136" s="5" t="str">
        <f>SUBSTITUTE(SUBSTITUTE(SUBSTITUTE(Table1[[#This Row],[Marital Status]],"M","Married"),"S","Single"),"D","Divorced")</f>
        <v>Single</v>
      </c>
      <c r="O136" s="5" t="s">
        <v>21</v>
      </c>
      <c r="P136" s="5" t="str">
        <f>CLEAN(Table1[[#This Row],[Education]])</f>
        <v>Partial College</v>
      </c>
      <c r="Q136" s="5" t="s">
        <v>22</v>
      </c>
      <c r="R136" s="5" t="s">
        <v>18</v>
      </c>
      <c r="S136" s="5" t="s">
        <v>19</v>
      </c>
      <c r="T136" s="5" t="s">
        <v>74</v>
      </c>
      <c r="U136" s="5">
        <v>42</v>
      </c>
      <c r="V136" s="7">
        <f>IF(ISBLANK(Table1[[#This Row],[Age of the buyer]]),AVERAGE(Table1[Age of the buyer]),Table1[[#This Row],[Age of the buyer]])</f>
        <v>42</v>
      </c>
    </row>
    <row r="137" spans="1:22" x14ac:dyDescent="0.45">
      <c r="A137" s="5">
        <v>12234</v>
      </c>
      <c r="B137" s="5" t="s">
        <v>13</v>
      </c>
      <c r="C137" s="5" t="str">
        <f>SUBSTITUTE(SUBSTITUTE(Table1[[#This Row],[Gender]],"F","Female"),"M","Male")</f>
        <v>Male</v>
      </c>
      <c r="D137" s="6">
        <v>10000</v>
      </c>
      <c r="E137" s="6" t="str">
        <f>SUBSTITUTE(Table1[[#This Row],[Income]],"$","")</f>
        <v>10000</v>
      </c>
      <c r="F137" s="5">
        <v>3913</v>
      </c>
      <c r="G137" s="8">
        <v>44798</v>
      </c>
      <c r="H137" s="8" t="s">
        <v>62</v>
      </c>
      <c r="I137" s="8" t="s">
        <v>72</v>
      </c>
      <c r="J137" s="7">
        <v>1700</v>
      </c>
      <c r="K137" s="7">
        <f>Table1[[#This Row],[Price(in USD)]]-Table1[[#This Row],[Production Cost (in USD)]]</f>
        <v>2213</v>
      </c>
      <c r="L137" s="7">
        <f>(Table1[[#This Row],[Profit]]/Table1[[#This Row],[Price(in USD)]])*100</f>
        <v>56.555072834142607</v>
      </c>
      <c r="M137" s="5" t="s">
        <v>13</v>
      </c>
      <c r="N137" s="5" t="str">
        <f>SUBSTITUTE(SUBSTITUTE(SUBSTITUTE(Table1[[#This Row],[Marital Status]],"M","Married"),"S","Single"),"D","Divorced")</f>
        <v>Married</v>
      </c>
      <c r="O137" s="5" t="s">
        <v>21</v>
      </c>
      <c r="P137" s="5" t="str">
        <f>CLEAN(Table1[[#This Row],[Education]])</f>
        <v>Partial College</v>
      </c>
      <c r="Q137" s="5" t="s">
        <v>28</v>
      </c>
      <c r="R137" s="5" t="s">
        <v>24</v>
      </c>
      <c r="S137" s="5" t="s">
        <v>19</v>
      </c>
      <c r="T137" s="5" t="s">
        <v>77</v>
      </c>
      <c r="U137" s="5">
        <v>52</v>
      </c>
      <c r="V137" s="7">
        <f>IF(ISBLANK(Table1[[#This Row],[Age of the buyer]]),AVERAGE(Table1[Age of the buyer]),Table1[[#This Row],[Age of the buyer]])</f>
        <v>52</v>
      </c>
    </row>
    <row r="138" spans="1:22" hidden="1" x14ac:dyDescent="0.45">
      <c r="A138" s="5">
        <v>28683</v>
      </c>
      <c r="B138" s="5" t="s">
        <v>14</v>
      </c>
      <c r="C138" s="5" t="str">
        <f>SUBSTITUTE(SUBSTITUTE(Table1[[#This Row],[Gender]],"F","Female"),"M","Male")</f>
        <v>Female</v>
      </c>
      <c r="D138" s="6">
        <v>10000</v>
      </c>
      <c r="E138" s="6" t="str">
        <f>SUBSTITUTE(Table1[[#This Row],[Income]],"$","")</f>
        <v>10000</v>
      </c>
      <c r="F138" s="5">
        <v>4113</v>
      </c>
      <c r="G138" s="8">
        <v>44624</v>
      </c>
      <c r="H138" s="8" t="s">
        <v>66</v>
      </c>
      <c r="I138" s="8" t="s">
        <v>71</v>
      </c>
      <c r="J138" s="7">
        <v>1264</v>
      </c>
      <c r="K138" s="7">
        <f>Table1[[#This Row],[Price(in USD)]]-Table1[[#This Row],[Production Cost (in USD)]]</f>
        <v>2849</v>
      </c>
      <c r="L138" s="7">
        <f>(Table1[[#This Row],[Profit]]/Table1[[#This Row],[Price(in USD)]])*100</f>
        <v>69.268174082178462</v>
      </c>
      <c r="M138" s="5" t="s">
        <v>25</v>
      </c>
      <c r="N138" s="5" t="str">
        <f>SUBSTITUTE(SUBSTITUTE(SUBSTITUTE(Table1[[#This Row],[Marital Status]],"M","Married"),"S","Single"),"D","Divorced")</f>
        <v>Single</v>
      </c>
      <c r="O138" s="5" t="s">
        <v>30</v>
      </c>
      <c r="P138" s="5" t="str">
        <f>CLEAN(Table1[[#This Row],[Education]])</f>
        <v>High School</v>
      </c>
      <c r="Q138" s="5" t="s">
        <v>28</v>
      </c>
      <c r="R138" s="5" t="s">
        <v>26</v>
      </c>
      <c r="S138" s="5" t="s">
        <v>19</v>
      </c>
      <c r="T138" s="5" t="s">
        <v>77</v>
      </c>
      <c r="U138" s="5">
        <v>35</v>
      </c>
      <c r="V138" s="7">
        <f>IF(ISBLANK(Table1[[#This Row],[Age of the buyer]]),AVERAGE(Table1[Age of the buyer]),Table1[[#This Row],[Age of the buyer]])</f>
        <v>35</v>
      </c>
    </row>
    <row r="139" spans="1:22" hidden="1" x14ac:dyDescent="0.45">
      <c r="A139" s="5">
        <v>17994</v>
      </c>
      <c r="B139" s="5" t="s">
        <v>13</v>
      </c>
      <c r="C139" s="5" t="str">
        <f>SUBSTITUTE(SUBSTITUTE(Table1[[#This Row],[Gender]],"F","Female"),"M","Male")</f>
        <v>Male</v>
      </c>
      <c r="D139" s="6">
        <v>20000</v>
      </c>
      <c r="E139" s="6" t="str">
        <f>SUBSTITUTE(Table1[[#This Row],[Income]],"$","")</f>
        <v>20000</v>
      </c>
      <c r="F139" s="5">
        <v>3695</v>
      </c>
      <c r="G139" s="8">
        <v>44616</v>
      </c>
      <c r="H139" s="8" t="s">
        <v>67</v>
      </c>
      <c r="I139" s="8" t="s">
        <v>72</v>
      </c>
      <c r="J139" s="7">
        <v>1819</v>
      </c>
      <c r="K139" s="7">
        <f>Table1[[#This Row],[Price(in USD)]]-Table1[[#This Row],[Production Cost (in USD)]]</f>
        <v>1876</v>
      </c>
      <c r="L139" s="7">
        <f>(Table1[[#This Row],[Profit]]/Table1[[#This Row],[Price(in USD)]])*100</f>
        <v>50.771312584573749</v>
      </c>
      <c r="M139" s="5" t="s">
        <v>25</v>
      </c>
      <c r="N139" s="5" t="str">
        <f>SUBSTITUTE(SUBSTITUTE(SUBSTITUTE(Table1[[#This Row],[Marital Status]],"M","Married"),"S","Single"),"D","Divorced")</f>
        <v>Single</v>
      </c>
      <c r="O139" s="5" t="s">
        <v>39</v>
      </c>
      <c r="P139" s="5" t="str">
        <f>CLEAN(Table1[[#This Row],[Education]])</f>
        <v>High School</v>
      </c>
      <c r="Q139" s="5" t="s">
        <v>28</v>
      </c>
      <c r="R139" s="5" t="s">
        <v>18</v>
      </c>
      <c r="S139" s="5" t="s">
        <v>19</v>
      </c>
      <c r="T139" s="5" t="s">
        <v>78</v>
      </c>
      <c r="U139" s="5">
        <v>42</v>
      </c>
      <c r="V139" s="7">
        <f>IF(ISBLANK(Table1[[#This Row],[Age of the buyer]]),AVERAGE(Table1[Age of the buyer]),Table1[[#This Row],[Age of the buyer]])</f>
        <v>42</v>
      </c>
    </row>
    <row r="140" spans="1:22" hidden="1" x14ac:dyDescent="0.45">
      <c r="A140" s="5">
        <v>24273</v>
      </c>
      <c r="B140" s="5" t="s">
        <v>14</v>
      </c>
      <c r="C140" s="5" t="str">
        <f>SUBSTITUTE(SUBSTITUTE(Table1[[#This Row],[Gender]],"F","Female"),"M","Male")</f>
        <v>Female</v>
      </c>
      <c r="D140" s="6">
        <v>20000</v>
      </c>
      <c r="E140" s="6" t="str">
        <f>SUBSTITUTE(Table1[[#This Row],[Income]],"$","")</f>
        <v>20000</v>
      </c>
      <c r="F140" s="5">
        <v>3989</v>
      </c>
      <c r="G140" s="8">
        <v>44704</v>
      </c>
      <c r="H140" s="8" t="s">
        <v>58</v>
      </c>
      <c r="I140" s="8" t="s">
        <v>71</v>
      </c>
      <c r="J140" s="7">
        <v>1760</v>
      </c>
      <c r="K140" s="7">
        <f>Table1[[#This Row],[Price(in USD)]]-Table1[[#This Row],[Production Cost (in USD)]]</f>
        <v>2229</v>
      </c>
      <c r="L140" s="7">
        <f>(Table1[[#This Row],[Profit]]/Table1[[#This Row],[Price(in USD)]])*100</f>
        <v>55.878666332414141</v>
      </c>
      <c r="M140" s="5" t="s">
        <v>13</v>
      </c>
      <c r="N140" s="5" t="str">
        <f>SUBSTITUTE(SUBSTITUTE(SUBSTITUTE(Table1[[#This Row],[Marital Status]],"M","Married"),"S","Single"),"D","Divorced")</f>
        <v>Married</v>
      </c>
      <c r="O140" s="5" t="s">
        <v>32</v>
      </c>
      <c r="P140" s="5" t="str">
        <f>CLEAN(Table1[[#This Row],[Education]])</f>
        <v>Partial High School</v>
      </c>
      <c r="Q140" s="5" t="s">
        <v>22</v>
      </c>
      <c r="R140" s="5" t="s">
        <v>26</v>
      </c>
      <c r="S140" s="5" t="s">
        <v>27</v>
      </c>
      <c r="T140" s="5" t="s">
        <v>75</v>
      </c>
      <c r="U140" s="5">
        <v>55</v>
      </c>
      <c r="V140" s="7">
        <f>IF(ISBLANK(Table1[[#This Row],[Age of the buyer]]),AVERAGE(Table1[Age of the buyer]),Table1[[#This Row],[Age of the buyer]])</f>
        <v>55</v>
      </c>
    </row>
    <row r="141" spans="1:22" x14ac:dyDescent="0.45">
      <c r="A141" s="5">
        <v>26547</v>
      </c>
      <c r="B141" s="5" t="s">
        <v>14</v>
      </c>
      <c r="C141" s="5" t="str">
        <f>SUBSTITUTE(SUBSTITUTE(Table1[[#This Row],[Gender]],"F","Female"),"M","Male")</f>
        <v>Female</v>
      </c>
      <c r="D141" s="6">
        <v>30000</v>
      </c>
      <c r="E141" s="6" t="str">
        <f>SUBSTITUTE(Table1[[#This Row],[Income]],"$","")</f>
        <v>30000</v>
      </c>
      <c r="F141" s="5">
        <v>3492</v>
      </c>
      <c r="G141" s="8">
        <v>44971</v>
      </c>
      <c r="H141" s="8" t="s">
        <v>62</v>
      </c>
      <c r="I141" s="8" t="s">
        <v>71</v>
      </c>
      <c r="J141" s="7">
        <v>2088</v>
      </c>
      <c r="K141" s="7">
        <f>Table1[[#This Row],[Price(in USD)]]-Table1[[#This Row],[Production Cost (in USD)]]</f>
        <v>1404</v>
      </c>
      <c r="L141" s="7">
        <f>(Table1[[#This Row],[Profit]]/Table1[[#This Row],[Price(in USD)]])*100</f>
        <v>40.206185567010309</v>
      </c>
      <c r="M141" s="5" t="s">
        <v>25</v>
      </c>
      <c r="N141" s="5" t="str">
        <f>SUBSTITUTE(SUBSTITUTE(SUBSTITUTE(Table1[[#This Row],[Marital Status]],"M","Married"),"S","Single"),"D","Divorced")</f>
        <v>Single</v>
      </c>
      <c r="O141" s="5" t="s">
        <v>21</v>
      </c>
      <c r="P141" s="5" t="str">
        <f>CLEAN(Table1[[#This Row],[Education]])</f>
        <v>Partial College</v>
      </c>
      <c r="Q141" s="5" t="s">
        <v>22</v>
      </c>
      <c r="R141" s="5" t="s">
        <v>26</v>
      </c>
      <c r="S141" s="5" t="s">
        <v>27</v>
      </c>
      <c r="T141" s="5" t="s">
        <v>78</v>
      </c>
      <c r="U141" s="5">
        <v>60</v>
      </c>
      <c r="V141" s="7">
        <f>IF(ISBLANK(Table1[[#This Row],[Age of the buyer]]),AVERAGE(Table1[Age of the buyer]),Table1[[#This Row],[Age of the buyer]])</f>
        <v>60</v>
      </c>
    </row>
    <row r="142" spans="1:22" hidden="1" x14ac:dyDescent="0.45">
      <c r="A142" s="5">
        <v>22500</v>
      </c>
      <c r="B142" s="5" t="s">
        <v>13</v>
      </c>
      <c r="C142" s="5" t="str">
        <f>SUBSTITUTE(SUBSTITUTE(Table1[[#This Row],[Gender]],"F","Female"),"M","Male")</f>
        <v>Male</v>
      </c>
      <c r="D142" s="6">
        <v>40000</v>
      </c>
      <c r="E142" s="6" t="str">
        <f>SUBSTITUTE(Table1[[#This Row],[Income]],"$","")</f>
        <v>40000</v>
      </c>
      <c r="F142" s="5">
        <v>3456</v>
      </c>
      <c r="G142" s="8">
        <v>44719</v>
      </c>
      <c r="H142" s="8" t="s">
        <v>67</v>
      </c>
      <c r="I142" s="8" t="s">
        <v>71</v>
      </c>
      <c r="J142" s="7">
        <v>1073</v>
      </c>
      <c r="K142" s="7">
        <f>Table1[[#This Row],[Price(in USD)]]-Table1[[#This Row],[Production Cost (in USD)]]</f>
        <v>2383</v>
      </c>
      <c r="L142" s="7">
        <f>(Table1[[#This Row],[Profit]]/Table1[[#This Row],[Price(in USD)]])*100</f>
        <v>68.952546296296291</v>
      </c>
      <c r="M142" s="5" t="s">
        <v>25</v>
      </c>
      <c r="N142" s="5" t="str">
        <f>SUBSTITUTE(SUBSTITUTE(SUBSTITUTE(Table1[[#This Row],[Marital Status]],"M","Married"),"S","Single"),"D","Divorced")</f>
        <v>Single</v>
      </c>
      <c r="O142" s="5" t="s">
        <v>36</v>
      </c>
      <c r="P142" s="5" t="str">
        <f>CLEAN(Table1[[#This Row],[Education]])</f>
        <v>Bachelors</v>
      </c>
      <c r="Q142" s="5" t="s">
        <v>23</v>
      </c>
      <c r="R142" s="5" t="s">
        <v>18</v>
      </c>
      <c r="S142" s="5" t="s">
        <v>19</v>
      </c>
      <c r="T142" s="5" t="s">
        <v>77</v>
      </c>
      <c r="U142" s="5">
        <v>40</v>
      </c>
      <c r="V142" s="7">
        <f>IF(ISBLANK(Table1[[#This Row],[Age of the buyer]]),AVERAGE(Table1[Age of the buyer]),Table1[[#This Row],[Age of the buyer]])</f>
        <v>40</v>
      </c>
    </row>
    <row r="143" spans="1:22" hidden="1" x14ac:dyDescent="0.45">
      <c r="A143" s="5">
        <v>23993</v>
      </c>
      <c r="B143" s="5" t="s">
        <v>14</v>
      </c>
      <c r="C143" s="5" t="str">
        <f>SUBSTITUTE(SUBSTITUTE(Table1[[#This Row],[Gender]],"F","Female"),"M","Male")</f>
        <v>Female</v>
      </c>
      <c r="D143" s="6">
        <v>10000</v>
      </c>
      <c r="E143" s="6" t="str">
        <f>SUBSTITUTE(Table1[[#This Row],[Income]],"$","")</f>
        <v>10000</v>
      </c>
      <c r="F143" s="5">
        <v>3533</v>
      </c>
      <c r="G143" s="8">
        <v>44982</v>
      </c>
      <c r="H143" s="8" t="s">
        <v>61</v>
      </c>
      <c r="I143" s="8" t="s">
        <v>72</v>
      </c>
      <c r="J143" s="7">
        <v>1449</v>
      </c>
      <c r="K143" s="7">
        <f>Table1[[#This Row],[Price(in USD)]]-Table1[[#This Row],[Production Cost (in USD)]]</f>
        <v>2084</v>
      </c>
      <c r="L143" s="7">
        <f>(Table1[[#This Row],[Profit]]/Table1[[#This Row],[Price(in USD)]])*100</f>
        <v>58.986696858194165</v>
      </c>
      <c r="M143" s="5" t="s">
        <v>25</v>
      </c>
      <c r="N143" s="5" t="str">
        <f>SUBSTITUTE(SUBSTITUTE(SUBSTITUTE(Table1[[#This Row],[Marital Status]],"M","Married"),"S","Single"),"D","Divorced")</f>
        <v>Single</v>
      </c>
      <c r="O143" s="5" t="s">
        <v>40</v>
      </c>
      <c r="P143" s="5" t="str">
        <f>CLEAN(Table1[[#This Row],[Education]])</f>
        <v>Partial College</v>
      </c>
      <c r="Q143" s="5" t="s">
        <v>28</v>
      </c>
      <c r="R143" s="5" t="s">
        <v>18</v>
      </c>
      <c r="S143" s="5" t="s">
        <v>27</v>
      </c>
      <c r="T143" s="5" t="s">
        <v>73</v>
      </c>
      <c r="U143" s="5">
        <v>26</v>
      </c>
      <c r="V143" s="7">
        <f>IF(ISBLANK(Table1[[#This Row],[Age of the buyer]]),AVERAGE(Table1[Age of the buyer]),Table1[[#This Row],[Age of the buyer]])</f>
        <v>26</v>
      </c>
    </row>
    <row r="144" spans="1:22" hidden="1" x14ac:dyDescent="0.45">
      <c r="A144" s="5">
        <v>14832</v>
      </c>
      <c r="B144" s="5" t="s">
        <v>13</v>
      </c>
      <c r="C144" s="5" t="str">
        <f>SUBSTITUTE(SUBSTITUTE(Table1[[#This Row],[Gender]],"F","Female"),"M","Male")</f>
        <v>Male</v>
      </c>
      <c r="D144" s="6">
        <v>40000</v>
      </c>
      <c r="E144" s="6" t="str">
        <f>SUBSTITUTE(Table1[[#This Row],[Income]],"$","")</f>
        <v>40000</v>
      </c>
      <c r="F144" s="5">
        <v>3731</v>
      </c>
      <c r="G144" s="8">
        <v>44937</v>
      </c>
      <c r="H144" s="8" t="s">
        <v>60</v>
      </c>
      <c r="I144" s="8" t="s">
        <v>71</v>
      </c>
      <c r="J144" s="7">
        <v>1383</v>
      </c>
      <c r="K144" s="7">
        <f>Table1[[#This Row],[Price(in USD)]]-Table1[[#This Row],[Production Cost (in USD)]]</f>
        <v>2348</v>
      </c>
      <c r="L144" s="7">
        <f>(Table1[[#This Row],[Profit]]/Table1[[#This Row],[Price(in USD)]])*100</f>
        <v>62.932189761458055</v>
      </c>
      <c r="M144" s="5" t="s">
        <v>13</v>
      </c>
      <c r="N144" s="5" t="str">
        <f>SUBSTITUTE(SUBSTITUTE(SUBSTITUTE(Table1[[#This Row],[Marital Status]],"M","Married"),"S","Single"),"D","Divorced")</f>
        <v>Married</v>
      </c>
      <c r="O144" s="5" t="s">
        <v>15</v>
      </c>
      <c r="P144" s="5" t="str">
        <f>CLEAN(Table1[[#This Row],[Education]])</f>
        <v>Bachelors</v>
      </c>
      <c r="Q144" s="5" t="s">
        <v>16</v>
      </c>
      <c r="R144" s="5" t="s">
        <v>18</v>
      </c>
      <c r="S144" s="5" t="s">
        <v>19</v>
      </c>
      <c r="T144" s="5" t="s">
        <v>78</v>
      </c>
      <c r="U144" s="5">
        <v>42</v>
      </c>
      <c r="V144" s="7">
        <f>IF(ISBLANK(Table1[[#This Row],[Age of the buyer]]),AVERAGE(Table1[Age of the buyer]),Table1[[#This Row],[Age of the buyer]])</f>
        <v>42</v>
      </c>
    </row>
    <row r="145" spans="1:22" hidden="1" x14ac:dyDescent="0.45">
      <c r="A145" s="5">
        <v>16614</v>
      </c>
      <c r="B145" s="5" t="s">
        <v>14</v>
      </c>
      <c r="C145" s="5" t="str">
        <f>SUBSTITUTE(SUBSTITUTE(Table1[[#This Row],[Gender]],"F","Female"),"M","Male")</f>
        <v>Female</v>
      </c>
      <c r="D145" s="6">
        <v>80000</v>
      </c>
      <c r="E145" s="6" t="str">
        <f>SUBSTITUTE(Table1[[#This Row],[Income]],"$","")</f>
        <v>80000</v>
      </c>
      <c r="F145" s="5">
        <v>4005</v>
      </c>
      <c r="G145" s="8">
        <v>44760</v>
      </c>
      <c r="H145" s="8" t="s">
        <v>59</v>
      </c>
      <c r="I145" s="8" t="s">
        <v>72</v>
      </c>
      <c r="J145" s="7">
        <v>1633</v>
      </c>
      <c r="K145" s="7">
        <f>Table1[[#This Row],[Price(in USD)]]-Table1[[#This Row],[Production Cost (in USD)]]</f>
        <v>2372</v>
      </c>
      <c r="L145" s="7">
        <f>(Table1[[#This Row],[Profit]]/Table1[[#This Row],[Price(in USD)]])*100</f>
        <v>59.225967540574288</v>
      </c>
      <c r="M145" s="5" t="s">
        <v>13</v>
      </c>
      <c r="N145" s="5" t="str">
        <f>SUBSTITUTE(SUBSTITUTE(SUBSTITUTE(Table1[[#This Row],[Marital Status]],"M","Married"),"S","Single"),"D","Divorced")</f>
        <v>Married</v>
      </c>
      <c r="O145" s="5" t="s">
        <v>15</v>
      </c>
      <c r="P145" s="5" t="str">
        <f>CLEAN(Table1[[#This Row],[Education]])</f>
        <v>Bachelors</v>
      </c>
      <c r="Q145" s="5" t="s">
        <v>23</v>
      </c>
      <c r="R145" s="5" t="s">
        <v>34</v>
      </c>
      <c r="S145" s="5" t="s">
        <v>27</v>
      </c>
      <c r="T145" s="5" t="s">
        <v>74</v>
      </c>
      <c r="U145" s="5">
        <v>32</v>
      </c>
      <c r="V145" s="7">
        <f>IF(ISBLANK(Table1[[#This Row],[Age of the buyer]]),AVERAGE(Table1[Age of the buyer]),Table1[[#This Row],[Age of the buyer]])</f>
        <v>32</v>
      </c>
    </row>
    <row r="146" spans="1:22" x14ac:dyDescent="0.45">
      <c r="A146" s="5">
        <v>20877</v>
      </c>
      <c r="B146" s="5" t="s">
        <v>13</v>
      </c>
      <c r="C146" s="5" t="str">
        <f>SUBSTITUTE(SUBSTITUTE(Table1[[#This Row],[Gender]],"F","Female"),"M","Male")</f>
        <v>Male</v>
      </c>
      <c r="D146" s="6">
        <v>30000</v>
      </c>
      <c r="E146" s="6" t="str">
        <f>SUBSTITUTE(Table1[[#This Row],[Income]],"$","")</f>
        <v>30000</v>
      </c>
      <c r="F146" s="5">
        <v>4659</v>
      </c>
      <c r="G146" s="8">
        <v>44737</v>
      </c>
      <c r="H146" s="8" t="s">
        <v>62</v>
      </c>
      <c r="I146" s="8" t="s">
        <v>71</v>
      </c>
      <c r="J146" s="7">
        <v>858</v>
      </c>
      <c r="K146" s="7">
        <f>Table1[[#This Row],[Price(in USD)]]-Table1[[#This Row],[Production Cost (in USD)]]</f>
        <v>3801</v>
      </c>
      <c r="L146" s="7">
        <f>(Table1[[#This Row],[Profit]]/Table1[[#This Row],[Price(in USD)]])*100</f>
        <v>81.584030907920152</v>
      </c>
      <c r="M146" s="5" t="s">
        <v>25</v>
      </c>
      <c r="N146" s="5" t="str">
        <f>SUBSTITUTE(SUBSTITUTE(SUBSTITUTE(Table1[[#This Row],[Marital Status]],"M","Married"),"S","Single"),"D","Divorced")</f>
        <v>Single</v>
      </c>
      <c r="O146" s="5" t="s">
        <v>15</v>
      </c>
      <c r="P146" s="5" t="str">
        <f>CLEAN(Table1[[#This Row],[Education]])</f>
        <v>Bachelors</v>
      </c>
      <c r="Q146" s="5" t="s">
        <v>22</v>
      </c>
      <c r="R146" s="5" t="s">
        <v>29</v>
      </c>
      <c r="S146" s="5" t="s">
        <v>19</v>
      </c>
      <c r="T146" s="5" t="s">
        <v>73</v>
      </c>
      <c r="U146" s="5">
        <v>37</v>
      </c>
      <c r="V146" s="7">
        <f>IF(ISBLANK(Table1[[#This Row],[Age of the buyer]]),AVERAGE(Table1[Age of the buyer]),Table1[[#This Row],[Age of the buyer]])</f>
        <v>37</v>
      </c>
    </row>
    <row r="147" spans="1:22" x14ac:dyDescent="0.45">
      <c r="A147" s="5">
        <v>20729</v>
      </c>
      <c r="B147" s="5" t="s">
        <v>14</v>
      </c>
      <c r="C147" s="5" t="str">
        <f>SUBSTITUTE(SUBSTITUTE(Table1[[#This Row],[Gender]],"F","Female"),"M","Male")</f>
        <v>Female</v>
      </c>
      <c r="D147" s="6">
        <v>40000</v>
      </c>
      <c r="E147" s="6" t="str">
        <f>SUBSTITUTE(Table1[[#This Row],[Income]],"$","")</f>
        <v>40000</v>
      </c>
      <c r="F147" s="5">
        <v>3760</v>
      </c>
      <c r="G147" s="8">
        <v>45088</v>
      </c>
      <c r="H147" s="8" t="s">
        <v>62</v>
      </c>
      <c r="I147" s="8" t="s">
        <v>71</v>
      </c>
      <c r="J147" s="7">
        <v>1641</v>
      </c>
      <c r="K147" s="7">
        <f>Table1[[#This Row],[Price(in USD)]]-Table1[[#This Row],[Production Cost (in USD)]]</f>
        <v>2119</v>
      </c>
      <c r="L147" s="7">
        <f>(Table1[[#This Row],[Profit]]/Table1[[#This Row],[Price(in USD)]])*100</f>
        <v>56.35638297872341</v>
      </c>
      <c r="M147" s="5" t="s">
        <v>56</v>
      </c>
      <c r="N147" s="5" t="str">
        <f>SUBSTITUTE(SUBSTITUTE(SUBSTITUTE(Table1[[#This Row],[Marital Status]],"M","Married"),"S","Single"),"D","Divorced")</f>
        <v>Divorced</v>
      </c>
      <c r="O147" s="5" t="s">
        <v>21</v>
      </c>
      <c r="P147" s="5" t="str">
        <f>CLEAN(Table1[[#This Row],[Education]])</f>
        <v>Partial College</v>
      </c>
      <c r="Q147" s="5" t="s">
        <v>22</v>
      </c>
      <c r="R147" s="5" t="s">
        <v>18</v>
      </c>
      <c r="S147" s="5" t="s">
        <v>19</v>
      </c>
      <c r="T147" s="5" t="s">
        <v>75</v>
      </c>
      <c r="U147" s="5">
        <v>34</v>
      </c>
      <c r="V147" s="7">
        <f>IF(ISBLANK(Table1[[#This Row],[Age of the buyer]]),AVERAGE(Table1[Age of the buyer]),Table1[[#This Row],[Age of the buyer]])</f>
        <v>34</v>
      </c>
    </row>
    <row r="148" spans="1:22" hidden="1" x14ac:dyDescent="0.45">
      <c r="A148" s="5">
        <v>22464</v>
      </c>
      <c r="B148" s="5" t="s">
        <v>13</v>
      </c>
      <c r="C148" s="5" t="str">
        <f>SUBSTITUTE(SUBSTITUTE(Table1[[#This Row],[Gender]],"F","Female"),"M","Male")</f>
        <v>Male</v>
      </c>
      <c r="D148" s="6">
        <v>40000</v>
      </c>
      <c r="E148" s="6" t="str">
        <f>SUBSTITUTE(Table1[[#This Row],[Income]],"$","")</f>
        <v>40000</v>
      </c>
      <c r="F148" s="5">
        <v>5210</v>
      </c>
      <c r="G148" s="8">
        <v>44865</v>
      </c>
      <c r="H148" s="8" t="s">
        <v>65</v>
      </c>
      <c r="I148" s="8" t="s">
        <v>71</v>
      </c>
      <c r="J148" s="7">
        <v>1016</v>
      </c>
      <c r="K148" s="7">
        <f>Table1[[#This Row],[Price(in USD)]]-Table1[[#This Row],[Production Cost (in USD)]]</f>
        <v>4194</v>
      </c>
      <c r="L148" s="7">
        <f>(Table1[[#This Row],[Profit]]/Table1[[#This Row],[Price(in USD)]])*100</f>
        <v>80.499040307101737</v>
      </c>
      <c r="M148" s="5" t="s">
        <v>13</v>
      </c>
      <c r="N148" s="5" t="str">
        <f>SUBSTITUTE(SUBSTITUTE(SUBSTITUTE(Table1[[#This Row],[Marital Status]],"M","Married"),"S","Single"),"D","Divorced")</f>
        <v>Married</v>
      </c>
      <c r="O148" s="5" t="s">
        <v>37</v>
      </c>
      <c r="P148" s="5" t="str">
        <f>CLEAN(Table1[[#This Row],[Education]])</f>
        <v>Graduate Degree</v>
      </c>
      <c r="Q148" s="5" t="s">
        <v>22</v>
      </c>
      <c r="R148" s="5" t="s">
        <v>18</v>
      </c>
      <c r="S148" s="5" t="s">
        <v>19</v>
      </c>
      <c r="T148" s="5" t="s">
        <v>74</v>
      </c>
      <c r="U148" s="5">
        <v>37</v>
      </c>
      <c r="V148" s="7">
        <f>IF(ISBLANK(Table1[[#This Row],[Age of the buyer]]),AVERAGE(Table1[Age of the buyer]),Table1[[#This Row],[Age of the buyer]])</f>
        <v>37</v>
      </c>
    </row>
    <row r="149" spans="1:22" hidden="1" x14ac:dyDescent="0.45">
      <c r="A149" s="5">
        <v>19475</v>
      </c>
      <c r="B149" s="5" t="s">
        <v>14</v>
      </c>
      <c r="C149" s="5" t="str">
        <f>SUBSTITUTE(SUBSTITUTE(Table1[[#This Row],[Gender]],"F","Female"),"M","Male")</f>
        <v>Female</v>
      </c>
      <c r="D149" s="6">
        <v>40000</v>
      </c>
      <c r="E149" s="6" t="str">
        <f>SUBSTITUTE(Table1[[#This Row],[Income]],"$","")</f>
        <v>40000</v>
      </c>
      <c r="F149" s="5">
        <v>4151</v>
      </c>
      <c r="G149" s="8">
        <v>44651</v>
      </c>
      <c r="H149" s="8" t="s">
        <v>64</v>
      </c>
      <c r="I149" s="8" t="s">
        <v>71</v>
      </c>
      <c r="J149" s="7">
        <v>1231</v>
      </c>
      <c r="K149" s="7">
        <f>Table1[[#This Row],[Price(in USD)]]-Table1[[#This Row],[Production Cost (in USD)]]</f>
        <v>2920</v>
      </c>
      <c r="L149" s="7">
        <f>(Table1[[#This Row],[Profit]]/Table1[[#This Row],[Price(in USD)]])*100</f>
        <v>70.344495302336782</v>
      </c>
      <c r="M149" s="5" t="s">
        <v>13</v>
      </c>
      <c r="N149" s="5" t="str">
        <f>SUBSTITUTE(SUBSTITUTE(SUBSTITUTE(Table1[[#This Row],[Marital Status]],"M","Married"),"S","Single"),"D","Divorced")</f>
        <v>Married</v>
      </c>
      <c r="O149" s="5" t="s">
        <v>15</v>
      </c>
      <c r="P149" s="5" t="str">
        <f>CLEAN(Table1[[#This Row],[Education]])</f>
        <v>Bachelors</v>
      </c>
      <c r="Q149" s="5" t="s">
        <v>23</v>
      </c>
      <c r="R149" s="5" t="s">
        <v>18</v>
      </c>
      <c r="S149" s="5" t="s">
        <v>19</v>
      </c>
      <c r="T149" s="5" t="s">
        <v>75</v>
      </c>
      <c r="U149" s="5">
        <v>40</v>
      </c>
      <c r="V149" s="7">
        <f>IF(ISBLANK(Table1[[#This Row],[Age of the buyer]]),AVERAGE(Table1[Age of the buyer]),Table1[[#This Row],[Age of the buyer]])</f>
        <v>40</v>
      </c>
    </row>
    <row r="150" spans="1:22" hidden="1" x14ac:dyDescent="0.45">
      <c r="A150" s="5">
        <v>19675</v>
      </c>
      <c r="B150" s="5" t="s">
        <v>13</v>
      </c>
      <c r="C150" s="5" t="str">
        <f>SUBSTITUTE(SUBSTITUTE(Table1[[#This Row],[Gender]],"F","Female"),"M","Male")</f>
        <v>Male</v>
      </c>
      <c r="D150" s="6">
        <v>20000</v>
      </c>
      <c r="E150" s="6" t="str">
        <f>SUBSTITUTE(Table1[[#This Row],[Income]],"$","")</f>
        <v>20000</v>
      </c>
      <c r="F150" s="5">
        <v>3734</v>
      </c>
      <c r="G150" s="8">
        <v>44683</v>
      </c>
      <c r="H150" s="8" t="s">
        <v>67</v>
      </c>
      <c r="I150" s="8" t="s">
        <v>71</v>
      </c>
      <c r="J150" s="7">
        <v>898</v>
      </c>
      <c r="K150" s="7">
        <f>Table1[[#This Row],[Price(in USD)]]-Table1[[#This Row],[Production Cost (in USD)]]</f>
        <v>2836</v>
      </c>
      <c r="L150" s="7">
        <f>(Table1[[#This Row],[Profit]]/Table1[[#This Row],[Price(in USD)]])*100</f>
        <v>75.950723085163361</v>
      </c>
      <c r="M150" s="5" t="s">
        <v>13</v>
      </c>
      <c r="N150" s="5" t="str">
        <f>SUBSTITUTE(SUBSTITUTE(SUBSTITUTE(Table1[[#This Row],[Marital Status]],"M","Married"),"S","Single"),"D","Divorced")</f>
        <v>Married</v>
      </c>
      <c r="O150" s="5" t="s">
        <v>30</v>
      </c>
      <c r="P150" s="5" t="str">
        <f>CLEAN(Table1[[#This Row],[Education]])</f>
        <v>High School</v>
      </c>
      <c r="Q150" s="5" t="s">
        <v>16</v>
      </c>
      <c r="R150" s="5" t="s">
        <v>26</v>
      </c>
      <c r="S150" s="5" t="s">
        <v>27</v>
      </c>
      <c r="T150" s="5" t="s">
        <v>77</v>
      </c>
      <c r="U150" s="5">
        <v>60</v>
      </c>
      <c r="V150" s="7">
        <f>IF(ISBLANK(Table1[[#This Row],[Age of the buyer]]),AVERAGE(Table1[Age of the buyer]),Table1[[#This Row],[Age of the buyer]])</f>
        <v>60</v>
      </c>
    </row>
    <row r="151" spans="1:22" hidden="1" x14ac:dyDescent="0.45">
      <c r="A151" s="5">
        <v>12728</v>
      </c>
      <c r="B151" s="5" t="s">
        <v>13</v>
      </c>
      <c r="C151" s="5" t="str">
        <f>SUBSTITUTE(SUBSTITUTE(Table1[[#This Row],[Gender]],"F","Female"),"M","Male")</f>
        <v>Male</v>
      </c>
      <c r="D151" s="6">
        <v>30000</v>
      </c>
      <c r="E151" s="6" t="str">
        <f>SUBSTITUTE(Table1[[#This Row],[Income]],"$","")</f>
        <v>30000</v>
      </c>
      <c r="F151" s="5">
        <v>3375</v>
      </c>
      <c r="G151" s="8">
        <v>44768</v>
      </c>
      <c r="H151" s="8" t="s">
        <v>67</v>
      </c>
      <c r="I151" s="8" t="s">
        <v>71</v>
      </c>
      <c r="J151" s="7">
        <v>987</v>
      </c>
      <c r="K151" s="7">
        <f>Table1[[#This Row],[Price(in USD)]]-Table1[[#This Row],[Production Cost (in USD)]]</f>
        <v>2388</v>
      </c>
      <c r="L151" s="7">
        <f>(Table1[[#This Row],[Profit]]/Table1[[#This Row],[Price(in USD)]])*100</f>
        <v>70.75555555555556</v>
      </c>
      <c r="M151" s="5" t="s">
        <v>25</v>
      </c>
      <c r="N151" s="5" t="str">
        <f>SUBSTITUTE(SUBSTITUTE(SUBSTITUTE(Table1[[#This Row],[Marital Status]],"M","Married"),"S","Single"),"D","Divorced")</f>
        <v>Single</v>
      </c>
      <c r="O151" s="5" t="s">
        <v>21</v>
      </c>
      <c r="P151" s="5" t="str">
        <f>CLEAN(Table1[[#This Row],[Education]])</f>
        <v>Partial College</v>
      </c>
      <c r="Q151" s="5" t="s">
        <v>22</v>
      </c>
      <c r="R151" s="5" t="s">
        <v>29</v>
      </c>
      <c r="S151" s="5" t="s">
        <v>19</v>
      </c>
      <c r="T151" s="5" t="s">
        <v>73</v>
      </c>
      <c r="U151" s="5">
        <v>27</v>
      </c>
      <c r="V151" s="7">
        <f>IF(ISBLANK(Table1[[#This Row],[Age of the buyer]]),AVERAGE(Table1[Age of the buyer]),Table1[[#This Row],[Age of the buyer]])</f>
        <v>27</v>
      </c>
    </row>
    <row r="152" spans="1:22" hidden="1" x14ac:dyDescent="0.45">
      <c r="A152" s="5">
        <v>26154</v>
      </c>
      <c r="B152" s="5" t="s">
        <v>13</v>
      </c>
      <c r="C152" s="5" t="str">
        <f>SUBSTITUTE(SUBSTITUTE(Table1[[#This Row],[Gender]],"F","Female"),"M","Male")</f>
        <v>Male</v>
      </c>
      <c r="D152" s="6">
        <v>60000</v>
      </c>
      <c r="E152" s="6" t="str">
        <f>SUBSTITUTE(Table1[[#This Row],[Income]],"$","")</f>
        <v>60000</v>
      </c>
      <c r="F152" s="5">
        <v>5280</v>
      </c>
      <c r="G152" s="8">
        <v>45134</v>
      </c>
      <c r="H152" s="8" t="s">
        <v>61</v>
      </c>
      <c r="I152" s="8" t="s">
        <v>72</v>
      </c>
      <c r="J152" s="7">
        <v>1061</v>
      </c>
      <c r="K152" s="7">
        <f>Table1[[#This Row],[Price(in USD)]]-Table1[[#This Row],[Production Cost (in USD)]]</f>
        <v>4219</v>
      </c>
      <c r="L152" s="7">
        <f>(Table1[[#This Row],[Profit]]/Table1[[#This Row],[Price(in USD)]])*100</f>
        <v>79.905303030303031</v>
      </c>
      <c r="M152" s="5" t="s">
        <v>13</v>
      </c>
      <c r="N152" s="5" t="str">
        <f>SUBSTITUTE(SUBSTITUTE(SUBSTITUTE(Table1[[#This Row],[Marital Status]],"M","Married"),"S","Single"),"D","Divorced")</f>
        <v>Married</v>
      </c>
      <c r="O152" s="5" t="s">
        <v>21</v>
      </c>
      <c r="P152" s="5" t="str">
        <f>CLEAN(Table1[[#This Row],[Education]])</f>
        <v>Partial College</v>
      </c>
      <c r="Q152" s="5" t="s">
        <v>16</v>
      </c>
      <c r="R152" s="5" t="s">
        <v>26</v>
      </c>
      <c r="S152" s="5" t="s">
        <v>27</v>
      </c>
      <c r="T152" s="5" t="s">
        <v>78</v>
      </c>
      <c r="U152" s="5">
        <v>43</v>
      </c>
      <c r="V152" s="7">
        <f>IF(ISBLANK(Table1[[#This Row],[Age of the buyer]]),AVERAGE(Table1[Age of the buyer]),Table1[[#This Row],[Age of the buyer]])</f>
        <v>43</v>
      </c>
    </row>
    <row r="153" spans="1:22" hidden="1" x14ac:dyDescent="0.45">
      <c r="A153" s="5">
        <v>29117</v>
      </c>
      <c r="B153" s="5" t="s">
        <v>13</v>
      </c>
      <c r="C153" s="5" t="str">
        <f>SUBSTITUTE(SUBSTITUTE(Table1[[#This Row],[Gender]],"F","Female"),"M","Male")</f>
        <v>Male</v>
      </c>
      <c r="D153" s="6">
        <v>100000</v>
      </c>
      <c r="E153" s="6" t="str">
        <f>SUBSTITUTE(Table1[[#This Row],[Income]],"$","")</f>
        <v>100000</v>
      </c>
      <c r="F153" s="5">
        <v>4533</v>
      </c>
      <c r="G153" s="8">
        <v>45060</v>
      </c>
      <c r="H153" s="8" t="s">
        <v>60</v>
      </c>
      <c r="I153" s="8" t="s">
        <v>71</v>
      </c>
      <c r="J153" s="7">
        <v>1207</v>
      </c>
      <c r="K153" s="7">
        <f>Table1[[#This Row],[Price(in USD)]]-Table1[[#This Row],[Production Cost (in USD)]]</f>
        <v>3326</v>
      </c>
      <c r="L153" s="7">
        <f>(Table1[[#This Row],[Profit]]/Table1[[#This Row],[Price(in USD)]])*100</f>
        <v>73.373042135451144</v>
      </c>
      <c r="M153" s="5" t="s">
        <v>25</v>
      </c>
      <c r="N153" s="5" t="str">
        <f>SUBSTITUTE(SUBSTITUTE(SUBSTITUTE(Table1[[#This Row],[Marital Status]],"M","Married"),"S","Single"),"D","Divorced")</f>
        <v>Single</v>
      </c>
      <c r="O153" s="5" t="s">
        <v>15</v>
      </c>
      <c r="P153" s="5" t="str">
        <f>CLEAN(Table1[[#This Row],[Education]])</f>
        <v>Bachelors</v>
      </c>
      <c r="Q153" s="5" t="s">
        <v>31</v>
      </c>
      <c r="R153" s="5" t="s">
        <v>18</v>
      </c>
      <c r="S153" s="5" t="s">
        <v>27</v>
      </c>
      <c r="T153" s="5" t="s">
        <v>73</v>
      </c>
      <c r="U153" s="5">
        <v>48</v>
      </c>
      <c r="V153" s="7">
        <f>IF(ISBLANK(Table1[[#This Row],[Age of the buyer]]),AVERAGE(Table1[Age of the buyer]),Table1[[#This Row],[Age of the buyer]])</f>
        <v>48</v>
      </c>
    </row>
    <row r="154" spans="1:22" hidden="1" x14ac:dyDescent="0.45">
      <c r="A154" s="5">
        <v>17845</v>
      </c>
      <c r="B154" s="5" t="s">
        <v>14</v>
      </c>
      <c r="C154" s="5" t="str">
        <f>SUBSTITUTE(SUBSTITUTE(Table1[[#This Row],[Gender]],"F","Female"),"M","Male")</f>
        <v>Female</v>
      </c>
      <c r="D154" s="6">
        <v>20000</v>
      </c>
      <c r="E154" s="6" t="str">
        <f>SUBSTITUTE(Table1[[#This Row],[Income]],"$","")</f>
        <v>20000</v>
      </c>
      <c r="F154" s="5">
        <v>5263</v>
      </c>
      <c r="G154" s="8">
        <v>45209</v>
      </c>
      <c r="H154" s="8" t="s">
        <v>61</v>
      </c>
      <c r="I154" s="8" t="s">
        <v>71</v>
      </c>
      <c r="J154" s="7">
        <v>1972</v>
      </c>
      <c r="K154" s="7">
        <f>Table1[[#This Row],[Price(in USD)]]-Table1[[#This Row],[Production Cost (in USD)]]</f>
        <v>3291</v>
      </c>
      <c r="L154" s="7">
        <f>(Table1[[#This Row],[Profit]]/Table1[[#This Row],[Price(in USD)]])*100</f>
        <v>62.530875926277787</v>
      </c>
      <c r="M154" s="5" t="s">
        <v>25</v>
      </c>
      <c r="N154" s="5" t="str">
        <f>SUBSTITUTE(SUBSTITUTE(SUBSTITUTE(Table1[[#This Row],[Marital Status]],"M","Married"),"S","Single"),"D","Divorced")</f>
        <v>Single</v>
      </c>
      <c r="O154" s="5" t="s">
        <v>32</v>
      </c>
      <c r="P154" s="5" t="str">
        <f>CLEAN(Table1[[#This Row],[Education]])</f>
        <v>Partial High School</v>
      </c>
      <c r="Q154" s="5" t="s">
        <v>28</v>
      </c>
      <c r="R154" s="5" t="s">
        <v>29</v>
      </c>
      <c r="S154" s="5" t="s">
        <v>19</v>
      </c>
      <c r="T154" s="5" t="s">
        <v>74</v>
      </c>
      <c r="U154" s="5">
        <v>32</v>
      </c>
      <c r="V154" s="7">
        <f>IF(ISBLANK(Table1[[#This Row],[Age of the buyer]]),AVERAGE(Table1[Age of the buyer]),Table1[[#This Row],[Age of the buyer]])</f>
        <v>32</v>
      </c>
    </row>
    <row r="155" spans="1:22" hidden="1" x14ac:dyDescent="0.45">
      <c r="A155" s="5">
        <v>25058</v>
      </c>
      <c r="B155" s="5" t="s">
        <v>13</v>
      </c>
      <c r="C155" s="5" t="str">
        <f>SUBSTITUTE(SUBSTITUTE(Table1[[#This Row],[Gender]],"F","Female"),"M","Male")</f>
        <v>Male</v>
      </c>
      <c r="D155" s="6">
        <v>100000</v>
      </c>
      <c r="E155" s="6" t="str">
        <f>SUBSTITUTE(Table1[[#This Row],[Income]],"$","")</f>
        <v>100000</v>
      </c>
      <c r="F155" s="5">
        <v>4425</v>
      </c>
      <c r="G155" s="8">
        <v>44734</v>
      </c>
      <c r="H155" s="8" t="s">
        <v>61</v>
      </c>
      <c r="I155" s="8" t="s">
        <v>72</v>
      </c>
      <c r="J155" s="7">
        <v>1327</v>
      </c>
      <c r="K155" s="7">
        <f>Table1[[#This Row],[Price(in USD)]]-Table1[[#This Row],[Production Cost (in USD)]]</f>
        <v>3098</v>
      </c>
      <c r="L155" s="7">
        <f>(Table1[[#This Row],[Profit]]/Table1[[#This Row],[Price(in USD)]])*100</f>
        <v>70.011299435028249</v>
      </c>
      <c r="M155" s="5" t="s">
        <v>13</v>
      </c>
      <c r="N155" s="5" t="str">
        <f>SUBSTITUTE(SUBSTITUTE(SUBSTITUTE(Table1[[#This Row],[Marital Status]],"M","Married"),"S","Single"),"D","Divorced")</f>
        <v>Married</v>
      </c>
      <c r="O155" s="5" t="s">
        <v>15</v>
      </c>
      <c r="P155" s="5" t="str">
        <f>CLEAN(Table1[[#This Row],[Education]])</f>
        <v>Bachelors</v>
      </c>
      <c r="Q155" s="5" t="s">
        <v>31</v>
      </c>
      <c r="R155" s="5" t="s">
        <v>24</v>
      </c>
      <c r="S155" s="5" t="s">
        <v>27</v>
      </c>
      <c r="T155" s="5" t="s">
        <v>75</v>
      </c>
      <c r="U155" s="5">
        <v>47</v>
      </c>
      <c r="V155" s="7">
        <f>IF(ISBLANK(Table1[[#This Row],[Age of the buyer]]),AVERAGE(Table1[Age of the buyer]),Table1[[#This Row],[Age of the buyer]])</f>
        <v>47</v>
      </c>
    </row>
    <row r="156" spans="1:22" hidden="1" x14ac:dyDescent="0.45">
      <c r="A156" s="5">
        <v>23426</v>
      </c>
      <c r="B156" s="5" t="s">
        <v>13</v>
      </c>
      <c r="C156" s="5" t="str">
        <f>SUBSTITUTE(SUBSTITUTE(Table1[[#This Row],[Gender]],"F","Female"),"M","Male")</f>
        <v>Male</v>
      </c>
      <c r="D156" s="6">
        <v>80000</v>
      </c>
      <c r="E156" s="6" t="str">
        <f>SUBSTITUTE(Table1[[#This Row],[Income]],"$","")</f>
        <v>80000</v>
      </c>
      <c r="F156" s="5">
        <v>4285</v>
      </c>
      <c r="G156" s="8">
        <v>44849</v>
      </c>
      <c r="H156" s="8" t="s">
        <v>63</v>
      </c>
      <c r="I156" s="8" t="s">
        <v>72</v>
      </c>
      <c r="J156" s="7">
        <v>1796</v>
      </c>
      <c r="K156" s="7">
        <f>Table1[[#This Row],[Price(in USD)]]-Table1[[#This Row],[Production Cost (in USD)]]</f>
        <v>2489</v>
      </c>
      <c r="L156" s="7">
        <f>(Table1[[#This Row],[Profit]]/Table1[[#This Row],[Price(in USD)]])*100</f>
        <v>58.086347724620765</v>
      </c>
      <c r="M156" s="5" t="s">
        <v>25</v>
      </c>
      <c r="N156" s="5" t="str">
        <f>SUBSTITUTE(SUBSTITUTE(SUBSTITUTE(Table1[[#This Row],[Marital Status]],"M","Married"),"S","Single"),"D","Divorced")</f>
        <v>Single</v>
      </c>
      <c r="O156" s="5" t="s">
        <v>37</v>
      </c>
      <c r="P156" s="5" t="str">
        <f>CLEAN(Table1[[#This Row],[Education]])</f>
        <v>Graduate Degree</v>
      </c>
      <c r="Q156" s="5" t="s">
        <v>31</v>
      </c>
      <c r="R156" s="5" t="s">
        <v>18</v>
      </c>
      <c r="S156" s="5" t="s">
        <v>27</v>
      </c>
      <c r="T156" s="5" t="s">
        <v>77</v>
      </c>
      <c r="U156" s="5">
        <v>40</v>
      </c>
      <c r="V156" s="7">
        <f>IF(ISBLANK(Table1[[#This Row],[Age of the buyer]]),AVERAGE(Table1[Age of the buyer]),Table1[[#This Row],[Age of the buyer]])</f>
        <v>40</v>
      </c>
    </row>
    <row r="157" spans="1:22" hidden="1" x14ac:dyDescent="0.45">
      <c r="A157" s="5">
        <v>14798</v>
      </c>
      <c r="B157" s="5" t="s">
        <v>14</v>
      </c>
      <c r="C157" s="5" t="str">
        <f>SUBSTITUTE(SUBSTITUTE(Table1[[#This Row],[Gender]],"F","Female"),"M","Male")</f>
        <v>Female</v>
      </c>
      <c r="D157" s="6">
        <v>10000</v>
      </c>
      <c r="E157" s="6" t="str">
        <f>SUBSTITUTE(Table1[[#This Row],[Income]],"$","")</f>
        <v>10000</v>
      </c>
      <c r="F157" s="5">
        <v>4271</v>
      </c>
      <c r="G157" s="8">
        <v>44771</v>
      </c>
      <c r="H157" s="8" t="s">
        <v>60</v>
      </c>
      <c r="I157" s="8" t="s">
        <v>72</v>
      </c>
      <c r="J157" s="7">
        <v>1985</v>
      </c>
      <c r="K157" s="7">
        <f>Table1[[#This Row],[Price(in USD)]]-Table1[[#This Row],[Production Cost (in USD)]]</f>
        <v>2286</v>
      </c>
      <c r="L157" s="7">
        <f>(Table1[[#This Row],[Profit]]/Table1[[#This Row],[Price(in USD)]])*100</f>
        <v>53.523764926246777</v>
      </c>
      <c r="M157" s="5" t="s">
        <v>25</v>
      </c>
      <c r="N157" s="5" t="str">
        <f>SUBSTITUTE(SUBSTITUTE(SUBSTITUTE(Table1[[#This Row],[Marital Status]],"M","Married"),"S","Single"),"D","Divorced")</f>
        <v>Single</v>
      </c>
      <c r="O157" s="5" t="s">
        <v>32</v>
      </c>
      <c r="P157" s="5" t="str">
        <f>CLEAN(Table1[[#This Row],[Education]])</f>
        <v>Partial High School</v>
      </c>
      <c r="Q157" s="5" t="s">
        <v>28</v>
      </c>
      <c r="R157" s="5" t="s">
        <v>18</v>
      </c>
      <c r="S157" s="5" t="s">
        <v>19</v>
      </c>
      <c r="T157" s="5" t="s">
        <v>77</v>
      </c>
      <c r="U157" s="5">
        <v>41</v>
      </c>
      <c r="V157" s="7">
        <f>IF(ISBLANK(Table1[[#This Row],[Age of the buyer]]),AVERAGE(Table1[Age of the buyer]),Table1[[#This Row],[Age of the buyer]])</f>
        <v>41</v>
      </c>
    </row>
    <row r="158" spans="1:22" hidden="1" x14ac:dyDescent="0.45">
      <c r="A158" s="5">
        <v>12664</v>
      </c>
      <c r="B158" s="5" t="s">
        <v>14</v>
      </c>
      <c r="C158" s="5" t="str">
        <f>SUBSTITUTE(SUBSTITUTE(Table1[[#This Row],[Gender]],"F","Female"),"M","Male")</f>
        <v>Female</v>
      </c>
      <c r="D158" s="6">
        <v>130000</v>
      </c>
      <c r="E158" s="6" t="str">
        <f>SUBSTITUTE(Table1[[#This Row],[Income]],"$","")</f>
        <v>130000</v>
      </c>
      <c r="F158" s="5">
        <v>3600</v>
      </c>
      <c r="G158" s="8">
        <v>45182</v>
      </c>
      <c r="H158" s="8" t="s">
        <v>64</v>
      </c>
      <c r="I158" s="8" t="s">
        <v>72</v>
      </c>
      <c r="J158" s="7">
        <v>1311</v>
      </c>
      <c r="K158" s="7">
        <f>Table1[[#This Row],[Price(in USD)]]-Table1[[#This Row],[Production Cost (in USD)]]</f>
        <v>2289</v>
      </c>
      <c r="L158" s="7">
        <f>(Table1[[#This Row],[Profit]]/Table1[[#This Row],[Price(in USD)]])*100</f>
        <v>63.583333333333336</v>
      </c>
      <c r="M158" s="5" t="s">
        <v>13</v>
      </c>
      <c r="N158" s="5" t="str">
        <f>SUBSTITUTE(SUBSTITUTE(SUBSTITUTE(Table1[[#This Row],[Marital Status]],"M","Married"),"S","Single"),"D","Divorced")</f>
        <v>Married</v>
      </c>
      <c r="O158" s="5" t="s">
        <v>21</v>
      </c>
      <c r="P158" s="5" t="str">
        <f>CLEAN(Table1[[#This Row],[Education]])</f>
        <v>Partial College</v>
      </c>
      <c r="Q158" s="5" t="s">
        <v>23</v>
      </c>
      <c r="R158" s="5" t="s">
        <v>18</v>
      </c>
      <c r="S158" s="5" t="s">
        <v>19</v>
      </c>
      <c r="T158" s="5" t="s">
        <v>78</v>
      </c>
      <c r="U158" s="5">
        <v>59</v>
      </c>
      <c r="V158" s="7">
        <f>IF(ISBLANK(Table1[[#This Row],[Age of the buyer]]),AVERAGE(Table1[Age of the buyer]),Table1[[#This Row],[Age of the buyer]])</f>
        <v>59</v>
      </c>
    </row>
    <row r="159" spans="1:22" hidden="1" x14ac:dyDescent="0.45">
      <c r="A159" s="5">
        <v>23979</v>
      </c>
      <c r="B159" s="5" t="s">
        <v>13</v>
      </c>
      <c r="C159" s="5" t="str">
        <f>SUBSTITUTE(SUBSTITUTE(Table1[[#This Row],[Gender]],"F","Female"),"M","Male")</f>
        <v>Male</v>
      </c>
      <c r="D159" s="6">
        <v>10000</v>
      </c>
      <c r="E159" s="6" t="str">
        <f>SUBSTITUTE(Table1[[#This Row],[Income]],"$","")</f>
        <v>10000</v>
      </c>
      <c r="F159" s="5">
        <v>4619</v>
      </c>
      <c r="G159" s="8">
        <v>44981</v>
      </c>
      <c r="H159" s="8" t="s">
        <v>65</v>
      </c>
      <c r="I159" s="8" t="s">
        <v>71</v>
      </c>
      <c r="J159" s="7">
        <v>1116</v>
      </c>
      <c r="K159" s="7">
        <f>Table1[[#This Row],[Price(in USD)]]-Table1[[#This Row],[Production Cost (in USD)]]</f>
        <v>3503</v>
      </c>
      <c r="L159" s="7">
        <f>(Table1[[#This Row],[Profit]]/Table1[[#This Row],[Price(in USD)]])*100</f>
        <v>75.838926174496649</v>
      </c>
      <c r="M159" s="5" t="s">
        <v>25</v>
      </c>
      <c r="N159" s="5" t="str">
        <f>SUBSTITUTE(SUBSTITUTE(SUBSTITUTE(Table1[[#This Row],[Marital Status]],"M","Married"),"S","Single"),"D","Divorced")</f>
        <v>Single</v>
      </c>
      <c r="O159" s="5" t="s">
        <v>21</v>
      </c>
      <c r="P159" s="5" t="str">
        <f>CLEAN(Table1[[#This Row],[Education]])</f>
        <v>Partial College</v>
      </c>
      <c r="Q159" s="5" t="s">
        <v>28</v>
      </c>
      <c r="R159" s="5" t="s">
        <v>18</v>
      </c>
      <c r="S159" s="5" t="s">
        <v>19</v>
      </c>
      <c r="T159" s="5" t="s">
        <v>74</v>
      </c>
      <c r="U159" s="5">
        <v>50</v>
      </c>
      <c r="V159" s="7">
        <f>IF(ISBLANK(Table1[[#This Row],[Age of the buyer]]),AVERAGE(Table1[Age of the buyer]),Table1[[#This Row],[Age of the buyer]])</f>
        <v>50</v>
      </c>
    </row>
    <row r="160" spans="1:22" hidden="1" x14ac:dyDescent="0.45">
      <c r="A160" s="5">
        <v>25605</v>
      </c>
      <c r="B160" s="5" t="s">
        <v>14</v>
      </c>
      <c r="C160" s="5" t="str">
        <f>SUBSTITUTE(SUBSTITUTE(Table1[[#This Row],[Gender]],"F","Female"),"M","Male")</f>
        <v>Female</v>
      </c>
      <c r="D160" s="6">
        <v>20000</v>
      </c>
      <c r="E160" s="6" t="str">
        <f>SUBSTITUTE(Table1[[#This Row],[Income]],"$","")</f>
        <v>20000</v>
      </c>
      <c r="F160" s="5">
        <v>5391</v>
      </c>
      <c r="G160" s="8">
        <v>45167</v>
      </c>
      <c r="H160" s="8" t="s">
        <v>65</v>
      </c>
      <c r="I160" s="8" t="s">
        <v>72</v>
      </c>
      <c r="J160" s="7">
        <v>1162</v>
      </c>
      <c r="K160" s="7">
        <f>Table1[[#This Row],[Price(in USD)]]-Table1[[#This Row],[Production Cost (in USD)]]</f>
        <v>4229</v>
      </c>
      <c r="L160" s="7">
        <f>(Table1[[#This Row],[Profit]]/Table1[[#This Row],[Price(in USD)]])*100</f>
        <v>78.445557410498978</v>
      </c>
      <c r="M160" s="5" t="s">
        <v>25</v>
      </c>
      <c r="N160" s="5" t="str">
        <f>SUBSTITUTE(SUBSTITUTE(SUBSTITUTE(Table1[[#This Row],[Marital Status]],"M","Married"),"S","Single"),"D","Divorced")</f>
        <v>Single</v>
      </c>
      <c r="O160" s="5" t="s">
        <v>21</v>
      </c>
      <c r="P160" s="5" t="str">
        <f>CLEAN(Table1[[#This Row],[Education]])</f>
        <v>Partial College</v>
      </c>
      <c r="Q160" s="5" t="s">
        <v>28</v>
      </c>
      <c r="R160" s="5" t="s">
        <v>18</v>
      </c>
      <c r="S160" s="5" t="s">
        <v>19</v>
      </c>
      <c r="T160" s="5" t="s">
        <v>78</v>
      </c>
      <c r="U160" s="5">
        <v>54</v>
      </c>
      <c r="V160" s="7">
        <f>IF(ISBLANK(Table1[[#This Row],[Age of the buyer]]),AVERAGE(Table1[Age of the buyer]),Table1[[#This Row],[Age of the buyer]])</f>
        <v>54</v>
      </c>
    </row>
    <row r="161" spans="1:22" hidden="1" x14ac:dyDescent="0.45">
      <c r="A161" s="5">
        <v>20797</v>
      </c>
      <c r="B161" s="5" t="s">
        <v>14</v>
      </c>
      <c r="C161" s="5" t="str">
        <f>SUBSTITUTE(SUBSTITUTE(Table1[[#This Row],[Gender]],"F","Female"),"M","Male")</f>
        <v>Female</v>
      </c>
      <c r="D161" s="6">
        <v>10000</v>
      </c>
      <c r="E161" s="6" t="str">
        <f>SUBSTITUTE(Table1[[#This Row],[Income]],"$","")</f>
        <v>10000</v>
      </c>
      <c r="F161" s="5">
        <v>4791</v>
      </c>
      <c r="G161" s="8">
        <v>44907</v>
      </c>
      <c r="H161" s="8" t="s">
        <v>65</v>
      </c>
      <c r="I161" s="8" t="s">
        <v>72</v>
      </c>
      <c r="J161" s="7">
        <v>1514</v>
      </c>
      <c r="K161" s="7">
        <f>Table1[[#This Row],[Price(in USD)]]-Table1[[#This Row],[Production Cost (in USD)]]</f>
        <v>3277</v>
      </c>
      <c r="L161" s="7">
        <f>(Table1[[#This Row],[Profit]]/Table1[[#This Row],[Price(in USD)]])*100</f>
        <v>68.399081611354632</v>
      </c>
      <c r="M161" s="5" t="s">
        <v>13</v>
      </c>
      <c r="N161" s="5" t="str">
        <f>SUBSTITUTE(SUBSTITUTE(SUBSTITUTE(Table1[[#This Row],[Marital Status]],"M","Married"),"S","Single"),"D","Divorced")</f>
        <v>Married</v>
      </c>
      <c r="O161" s="5" t="s">
        <v>15</v>
      </c>
      <c r="P161" s="5" t="str">
        <f>CLEAN(Table1[[#This Row],[Education]])</f>
        <v>Bachelors</v>
      </c>
      <c r="Q161" s="5" t="s">
        <v>28</v>
      </c>
      <c r="R161" s="5" t="s">
        <v>18</v>
      </c>
      <c r="S161" s="5" t="s">
        <v>19</v>
      </c>
      <c r="T161" s="5" t="s">
        <v>74</v>
      </c>
      <c r="U161" s="5">
        <v>48</v>
      </c>
      <c r="V161" s="7">
        <f>IF(ISBLANK(Table1[[#This Row],[Age of the buyer]]),AVERAGE(Table1[Age of the buyer]),Table1[[#This Row],[Age of the buyer]])</f>
        <v>48</v>
      </c>
    </row>
    <row r="162" spans="1:22" hidden="1" x14ac:dyDescent="0.45">
      <c r="A162" s="5">
        <v>21980</v>
      </c>
      <c r="B162" s="5" t="s">
        <v>14</v>
      </c>
      <c r="C162" s="5" t="str">
        <f>SUBSTITUTE(SUBSTITUTE(Table1[[#This Row],[Gender]],"F","Female"),"M","Male")</f>
        <v>Female</v>
      </c>
      <c r="D162" s="6">
        <v>60000</v>
      </c>
      <c r="E162" s="6" t="str">
        <f>SUBSTITUTE(Table1[[#This Row],[Income]],"$","")</f>
        <v>60000</v>
      </c>
      <c r="F162" s="5">
        <v>3439</v>
      </c>
      <c r="G162" s="8">
        <v>44866</v>
      </c>
      <c r="H162" s="8" t="s">
        <v>58</v>
      </c>
      <c r="I162" s="8" t="s">
        <v>71</v>
      </c>
      <c r="J162" s="7">
        <v>1492</v>
      </c>
      <c r="K162" s="7">
        <f>Table1[[#This Row],[Price(in USD)]]-Table1[[#This Row],[Production Cost (in USD)]]</f>
        <v>1947</v>
      </c>
      <c r="L162" s="7">
        <f>(Table1[[#This Row],[Profit]]/Table1[[#This Row],[Price(in USD)]])*100</f>
        <v>56.615295143937196</v>
      </c>
      <c r="M162" s="5" t="s">
        <v>25</v>
      </c>
      <c r="N162" s="5" t="str">
        <f>SUBSTITUTE(SUBSTITUTE(SUBSTITUTE(Table1[[#This Row],[Marital Status]],"M","Married"),"S","Single"),"D","Divorced")</f>
        <v>Single</v>
      </c>
      <c r="O162" s="5" t="s">
        <v>15</v>
      </c>
      <c r="P162" s="5" t="str">
        <f>CLEAN(Table1[[#This Row],[Education]])</f>
        <v>Bachelors</v>
      </c>
      <c r="Q162" s="5" t="s">
        <v>23</v>
      </c>
      <c r="R162" s="5" t="s">
        <v>26</v>
      </c>
      <c r="S162" s="5" t="s">
        <v>27</v>
      </c>
      <c r="T162" s="5" t="s">
        <v>78</v>
      </c>
      <c r="U162" s="5">
        <v>44</v>
      </c>
      <c r="V162" s="7">
        <f>IF(ISBLANK(Table1[[#This Row],[Age of the buyer]]),AVERAGE(Table1[Age of the buyer]),Table1[[#This Row],[Age of the buyer]])</f>
        <v>44</v>
      </c>
    </row>
    <row r="163" spans="1:22" hidden="1" x14ac:dyDescent="0.45">
      <c r="A163" s="5">
        <v>25460</v>
      </c>
      <c r="B163" s="5" t="s">
        <v>14</v>
      </c>
      <c r="C163" s="5" t="str">
        <f>SUBSTITUTE(SUBSTITUTE(Table1[[#This Row],[Gender]],"F","Female"),"M","Male")</f>
        <v>Female</v>
      </c>
      <c r="D163" s="6">
        <v>20000</v>
      </c>
      <c r="E163" s="6" t="str">
        <f>SUBSTITUTE(Table1[[#This Row],[Income]],"$","")</f>
        <v>20000</v>
      </c>
      <c r="F163" s="5">
        <v>4493</v>
      </c>
      <c r="G163" s="8">
        <v>45274</v>
      </c>
      <c r="H163" s="8" t="s">
        <v>61</v>
      </c>
      <c r="I163" s="8" t="s">
        <v>71</v>
      </c>
      <c r="J163" s="7">
        <v>1527</v>
      </c>
      <c r="K163" s="7">
        <f>Table1[[#This Row],[Price(in USD)]]-Table1[[#This Row],[Production Cost (in USD)]]</f>
        <v>2966</v>
      </c>
      <c r="L163" s="7">
        <f>(Table1[[#This Row],[Profit]]/Table1[[#This Row],[Price(in USD)]])*100</f>
        <v>66.0137992432673</v>
      </c>
      <c r="M163" s="5" t="s">
        <v>13</v>
      </c>
      <c r="N163" s="5" t="str">
        <f>SUBSTITUTE(SUBSTITUTE(SUBSTITUTE(Table1[[#This Row],[Marital Status]],"M","Married"),"S","Single"),"D","Divorced")</f>
        <v>Married</v>
      </c>
      <c r="O163" s="5" t="s">
        <v>30</v>
      </c>
      <c r="P163" s="5" t="str">
        <f>CLEAN(Table1[[#This Row],[Education]])</f>
        <v>High School</v>
      </c>
      <c r="Q163" s="5" t="s">
        <v>28</v>
      </c>
      <c r="R163" s="5" t="s">
        <v>18</v>
      </c>
      <c r="S163" s="5" t="s">
        <v>19</v>
      </c>
      <c r="T163" s="5" t="s">
        <v>73</v>
      </c>
      <c r="U163" s="5">
        <v>40</v>
      </c>
      <c r="V163" s="7">
        <f>IF(ISBLANK(Table1[[#This Row],[Age of the buyer]]),AVERAGE(Table1[Age of the buyer]),Table1[[#This Row],[Age of the buyer]])</f>
        <v>40</v>
      </c>
    </row>
    <row r="164" spans="1:22" hidden="1" x14ac:dyDescent="0.45">
      <c r="A164" s="5">
        <v>29181</v>
      </c>
      <c r="B164" s="5" t="s">
        <v>14</v>
      </c>
      <c r="C164" s="5" t="str">
        <f>SUBSTITUTE(SUBSTITUTE(Table1[[#This Row],[Gender]],"F","Female"),"M","Male")</f>
        <v>Female</v>
      </c>
      <c r="D164" s="6">
        <v>60000</v>
      </c>
      <c r="E164" s="6" t="str">
        <f>SUBSTITUTE(Table1[[#This Row],[Income]],"$","")</f>
        <v>60000</v>
      </c>
      <c r="F164" s="5">
        <v>5328</v>
      </c>
      <c r="G164" s="8">
        <v>45193</v>
      </c>
      <c r="H164" s="8" t="s">
        <v>65</v>
      </c>
      <c r="I164" s="8" t="s">
        <v>71</v>
      </c>
      <c r="J164" s="7">
        <v>1388</v>
      </c>
      <c r="K164" s="7">
        <f>Table1[[#This Row],[Price(in USD)]]-Table1[[#This Row],[Production Cost (in USD)]]</f>
        <v>3940</v>
      </c>
      <c r="L164" s="7">
        <f>(Table1[[#This Row],[Profit]]/Table1[[#This Row],[Price(in USD)]])*100</f>
        <v>73.948948948948939</v>
      </c>
      <c r="M164" s="5" t="s">
        <v>25</v>
      </c>
      <c r="N164" s="5" t="str">
        <f>SUBSTITUTE(SUBSTITUTE(SUBSTITUTE(Table1[[#This Row],[Marital Status]],"M","Married"),"S","Single"),"D","Divorced")</f>
        <v>Single</v>
      </c>
      <c r="O164" s="5" t="s">
        <v>15</v>
      </c>
      <c r="P164" s="5" t="str">
        <f>CLEAN(Table1[[#This Row],[Education]])</f>
        <v>Bachelors</v>
      </c>
      <c r="Q164" s="5" t="s">
        <v>23</v>
      </c>
      <c r="R164" s="5" t="s">
        <v>18</v>
      </c>
      <c r="S164" s="5" t="s">
        <v>27</v>
      </c>
      <c r="T164" s="5" t="s">
        <v>76</v>
      </c>
      <c r="U164" s="5">
        <v>38</v>
      </c>
      <c r="V164" s="7">
        <f>IF(ISBLANK(Table1[[#This Row],[Age of the buyer]]),AVERAGE(Table1[Age of the buyer]),Table1[[#This Row],[Age of the buyer]])</f>
        <v>38</v>
      </c>
    </row>
    <row r="165" spans="1:22" hidden="1" x14ac:dyDescent="0.45">
      <c r="A165" s="5">
        <v>24279</v>
      </c>
      <c r="B165" s="5" t="s">
        <v>13</v>
      </c>
      <c r="C165" s="5" t="str">
        <f>SUBSTITUTE(SUBSTITUTE(Table1[[#This Row],[Gender]],"F","Female"),"M","Male")</f>
        <v>Male</v>
      </c>
      <c r="D165" s="6">
        <v>40000</v>
      </c>
      <c r="E165" s="6" t="str">
        <f>SUBSTITUTE(Table1[[#This Row],[Income]],"$","")</f>
        <v>40000</v>
      </c>
      <c r="F165" s="5">
        <v>4667</v>
      </c>
      <c r="G165" s="8">
        <v>45246</v>
      </c>
      <c r="H165" s="8" t="s">
        <v>66</v>
      </c>
      <c r="I165" s="8" t="s">
        <v>72</v>
      </c>
      <c r="J165" s="7">
        <v>1894</v>
      </c>
      <c r="K165" s="7">
        <f>Table1[[#This Row],[Price(in USD)]]-Table1[[#This Row],[Production Cost (in USD)]]</f>
        <v>2773</v>
      </c>
      <c r="L165" s="7">
        <f>(Table1[[#This Row],[Profit]]/Table1[[#This Row],[Price(in USD)]])*100</f>
        <v>59.417184486822372</v>
      </c>
      <c r="M165" s="5" t="s">
        <v>25</v>
      </c>
      <c r="N165" s="5" t="str">
        <f>SUBSTITUTE(SUBSTITUTE(SUBSTITUTE(Table1[[#This Row],[Marital Status]],"M","Married"),"S","Single"),"D","Divorced")</f>
        <v>Single</v>
      </c>
      <c r="O165" s="5" t="s">
        <v>21</v>
      </c>
      <c r="P165" s="5" t="str">
        <f>CLEAN(Table1[[#This Row],[Education]])</f>
        <v>Partial College</v>
      </c>
      <c r="Q165" s="5" t="s">
        <v>16</v>
      </c>
      <c r="R165" s="5" t="s">
        <v>29</v>
      </c>
      <c r="S165" s="5" t="s">
        <v>27</v>
      </c>
      <c r="T165" s="5" t="s">
        <v>74</v>
      </c>
      <c r="U165" s="5">
        <v>52</v>
      </c>
      <c r="V165" s="7">
        <f>IF(ISBLANK(Table1[[#This Row],[Age of the buyer]]),AVERAGE(Table1[Age of the buyer]),Table1[[#This Row],[Age of the buyer]])</f>
        <v>52</v>
      </c>
    </row>
    <row r="166" spans="1:22" hidden="1" x14ac:dyDescent="0.45">
      <c r="A166" s="5">
        <v>22402</v>
      </c>
      <c r="B166" s="5" t="s">
        <v>13</v>
      </c>
      <c r="C166" s="5" t="str">
        <f>SUBSTITUTE(SUBSTITUTE(Table1[[#This Row],[Gender]],"F","Female"),"M","Male")</f>
        <v>Male</v>
      </c>
      <c r="D166" s="6">
        <v>10000</v>
      </c>
      <c r="E166" s="6" t="str">
        <f>SUBSTITUTE(Table1[[#This Row],[Income]],"$","")</f>
        <v>10000</v>
      </c>
      <c r="F166" s="5">
        <v>4361</v>
      </c>
      <c r="G166" s="8">
        <v>45093</v>
      </c>
      <c r="H166" s="8" t="s">
        <v>67</v>
      </c>
      <c r="I166" s="8" t="s">
        <v>72</v>
      </c>
      <c r="J166" s="7">
        <v>1877</v>
      </c>
      <c r="K166" s="7">
        <f>Table1[[#This Row],[Price(in USD)]]-Table1[[#This Row],[Production Cost (in USD)]]</f>
        <v>2484</v>
      </c>
      <c r="L166" s="7">
        <f>(Table1[[#This Row],[Profit]]/Table1[[#This Row],[Price(in USD)]])*100</f>
        <v>56.959412978674621</v>
      </c>
      <c r="M166" s="5" t="s">
        <v>13</v>
      </c>
      <c r="N166" s="5" t="str">
        <f>SUBSTITUTE(SUBSTITUTE(SUBSTITUTE(Table1[[#This Row],[Marital Status]],"M","Married"),"S","Single"),"D","Divorced")</f>
        <v>Married</v>
      </c>
      <c r="O166" s="5" t="s">
        <v>21</v>
      </c>
      <c r="P166" s="5" t="str">
        <f>CLEAN(Table1[[#This Row],[Education]])</f>
        <v>Partial College</v>
      </c>
      <c r="Q166" s="5" t="s">
        <v>28</v>
      </c>
      <c r="R166" s="5" t="s">
        <v>24</v>
      </c>
      <c r="S166" s="5" t="s">
        <v>27</v>
      </c>
      <c r="T166" s="5" t="s">
        <v>75</v>
      </c>
      <c r="U166" s="5">
        <v>25</v>
      </c>
      <c r="V166" s="7">
        <f>IF(ISBLANK(Table1[[#This Row],[Age of the buyer]]),AVERAGE(Table1[Age of the buyer]),Table1[[#This Row],[Age of the buyer]])</f>
        <v>25</v>
      </c>
    </row>
    <row r="167" spans="1:22" x14ac:dyDescent="0.45">
      <c r="A167" s="5">
        <v>15465</v>
      </c>
      <c r="B167" s="5" t="s">
        <v>14</v>
      </c>
      <c r="C167" s="5" t="str">
        <f>SUBSTITUTE(SUBSTITUTE(Table1[[#This Row],[Gender]],"F","Female"),"M","Male")</f>
        <v>Female</v>
      </c>
      <c r="D167" s="6">
        <v>10000</v>
      </c>
      <c r="E167" s="6" t="str">
        <f>SUBSTITUTE(Table1[[#This Row],[Income]],"$","")</f>
        <v>10000</v>
      </c>
      <c r="F167" s="5">
        <v>3909</v>
      </c>
      <c r="G167" s="8">
        <v>44841</v>
      </c>
      <c r="H167" s="8" t="s">
        <v>62</v>
      </c>
      <c r="I167" s="8" t="s">
        <v>71</v>
      </c>
      <c r="J167" s="7">
        <v>1347</v>
      </c>
      <c r="K167" s="7">
        <f>Table1[[#This Row],[Price(in USD)]]-Table1[[#This Row],[Production Cost (in USD)]]</f>
        <v>2562</v>
      </c>
      <c r="L167" s="7">
        <f>(Table1[[#This Row],[Profit]]/Table1[[#This Row],[Price(in USD)]])*100</f>
        <v>65.541059094397554</v>
      </c>
      <c r="M167" s="5" t="s">
        <v>13</v>
      </c>
      <c r="N167" s="5" t="str">
        <f>SUBSTITUTE(SUBSTITUTE(SUBSTITUTE(Table1[[#This Row],[Marital Status]],"M","Married"),"S","Single"),"D","Divorced")</f>
        <v>Married</v>
      </c>
      <c r="O167" s="5" t="s">
        <v>40</v>
      </c>
      <c r="P167" s="5" t="str">
        <f>CLEAN(Table1[[#This Row],[Education]])</f>
        <v>Partial College</v>
      </c>
      <c r="Q167" s="5" t="s">
        <v>28</v>
      </c>
      <c r="R167" s="5" t="s">
        <v>18</v>
      </c>
      <c r="S167" s="5" t="s">
        <v>27</v>
      </c>
      <c r="T167" s="5" t="s">
        <v>74</v>
      </c>
      <c r="U167" s="5">
        <v>25</v>
      </c>
      <c r="V167" s="7">
        <f>IF(ISBLANK(Table1[[#This Row],[Age of the buyer]]),AVERAGE(Table1[Age of the buyer]),Table1[[#This Row],[Age of the buyer]])</f>
        <v>25</v>
      </c>
    </row>
    <row r="168" spans="1:22" hidden="1" x14ac:dyDescent="0.45">
      <c r="A168" s="5">
        <v>26757</v>
      </c>
      <c r="B168" s="5" t="s">
        <v>13</v>
      </c>
      <c r="C168" s="5" t="str">
        <f>SUBSTITUTE(SUBSTITUTE(Table1[[#This Row],[Gender]],"F","Female"),"M","Male")</f>
        <v>Male</v>
      </c>
      <c r="D168" s="6">
        <v>90000</v>
      </c>
      <c r="E168" s="6" t="str">
        <f>SUBSTITUTE(Table1[[#This Row],[Income]],"$","")</f>
        <v>90000</v>
      </c>
      <c r="F168" s="5">
        <v>3522</v>
      </c>
      <c r="G168" s="8">
        <v>44710</v>
      </c>
      <c r="H168" s="8" t="s">
        <v>59</v>
      </c>
      <c r="I168" s="8" t="s">
        <v>71</v>
      </c>
      <c r="J168" s="7">
        <v>1865</v>
      </c>
      <c r="K168" s="7">
        <f>Table1[[#This Row],[Price(in USD)]]-Table1[[#This Row],[Production Cost (in USD)]]</f>
        <v>1657</v>
      </c>
      <c r="L168" s="7">
        <f>(Table1[[#This Row],[Profit]]/Table1[[#This Row],[Price(in USD)]])*100</f>
        <v>47.047132311186822</v>
      </c>
      <c r="M168" s="5" t="s">
        <v>25</v>
      </c>
      <c r="N168" s="5" t="str">
        <f>SUBSTITUTE(SUBSTITUTE(SUBSTITUTE(Table1[[#This Row],[Marital Status]],"M","Married"),"S","Single"),"D","Divorced")</f>
        <v>Single</v>
      </c>
      <c r="O168" s="5" t="s">
        <v>15</v>
      </c>
      <c r="P168" s="5" t="str">
        <f>CLEAN(Table1[[#This Row],[Education]])</f>
        <v>Bachelors</v>
      </c>
      <c r="Q168" s="5" t="s">
        <v>23</v>
      </c>
      <c r="R168" s="5" t="s">
        <v>24</v>
      </c>
      <c r="S168" s="5" t="s">
        <v>27</v>
      </c>
      <c r="T168" s="5" t="s">
        <v>73</v>
      </c>
      <c r="U168" s="5">
        <v>47</v>
      </c>
      <c r="V168" s="7">
        <f>IF(ISBLANK(Table1[[#This Row],[Age of the buyer]]),AVERAGE(Table1[Age of the buyer]),Table1[[#This Row],[Age of the buyer]])</f>
        <v>47</v>
      </c>
    </row>
    <row r="169" spans="1:22" hidden="1" x14ac:dyDescent="0.45">
      <c r="A169" s="5">
        <v>14233</v>
      </c>
      <c r="B169" s="5" t="s">
        <v>13</v>
      </c>
      <c r="C169" s="5" t="str">
        <f>SUBSTITUTE(SUBSTITUTE(Table1[[#This Row],[Gender]],"F","Female"),"M","Male")</f>
        <v>Male</v>
      </c>
      <c r="D169" s="6">
        <v>100000</v>
      </c>
      <c r="E169" s="6" t="str">
        <f>SUBSTITUTE(Table1[[#This Row],[Income]],"$","")</f>
        <v>100000</v>
      </c>
      <c r="F169" s="5">
        <v>4567</v>
      </c>
      <c r="G169" s="8">
        <v>45057</v>
      </c>
      <c r="H169" s="8" t="s">
        <v>60</v>
      </c>
      <c r="I169" s="8" t="s">
        <v>71</v>
      </c>
      <c r="J169" s="7">
        <v>1194</v>
      </c>
      <c r="K169" s="7">
        <f>Table1[[#This Row],[Price(in USD)]]-Table1[[#This Row],[Production Cost (in USD)]]</f>
        <v>3373</v>
      </c>
      <c r="L169" s="7">
        <f>(Table1[[#This Row],[Profit]]/Table1[[#This Row],[Price(in USD)]])*100</f>
        <v>73.855922925333914</v>
      </c>
      <c r="M169" s="5" t="s">
        <v>25</v>
      </c>
      <c r="N169" s="5" t="str">
        <f>SUBSTITUTE(SUBSTITUTE(SUBSTITUTE(Table1[[#This Row],[Marital Status]],"M","Married"),"S","Single"),"D","Divorced")</f>
        <v>Single</v>
      </c>
      <c r="O169" s="5" t="s">
        <v>30</v>
      </c>
      <c r="P169" s="5" t="str">
        <f>CLEAN(Table1[[#This Row],[Education]])</f>
        <v>High School</v>
      </c>
      <c r="Q169" s="5" t="s">
        <v>31</v>
      </c>
      <c r="R169" s="5" t="s">
        <v>34</v>
      </c>
      <c r="S169" s="5" t="s">
        <v>27</v>
      </c>
      <c r="T169" s="5" t="s">
        <v>77</v>
      </c>
      <c r="U169" s="5">
        <v>35</v>
      </c>
      <c r="V169" s="7">
        <f>IF(ISBLANK(Table1[[#This Row],[Age of the buyer]]),AVERAGE(Table1[Age of the buyer]),Table1[[#This Row],[Age of the buyer]])</f>
        <v>35</v>
      </c>
    </row>
    <row r="170" spans="1:22" hidden="1" x14ac:dyDescent="0.45">
      <c r="A170" s="5">
        <v>14058</v>
      </c>
      <c r="B170" s="5" t="s">
        <v>13</v>
      </c>
      <c r="C170" s="5" t="str">
        <f>SUBSTITUTE(SUBSTITUTE(Table1[[#This Row],[Gender]],"F","Female"),"M","Male")</f>
        <v>Male</v>
      </c>
      <c r="D170" s="6">
        <v>70000</v>
      </c>
      <c r="E170" s="6" t="str">
        <f>SUBSTITUTE(Table1[[#This Row],[Income]],"$","")</f>
        <v>70000</v>
      </c>
      <c r="F170" s="5">
        <v>4633</v>
      </c>
      <c r="G170" s="8">
        <v>44973</v>
      </c>
      <c r="H170" s="8" t="s">
        <v>61</v>
      </c>
      <c r="I170" s="8" t="s">
        <v>72</v>
      </c>
      <c r="J170" s="7">
        <v>1500</v>
      </c>
      <c r="K170" s="7">
        <f>Table1[[#This Row],[Price(in USD)]]-Table1[[#This Row],[Production Cost (in USD)]]</f>
        <v>3133</v>
      </c>
      <c r="L170" s="7">
        <f>(Table1[[#This Row],[Profit]]/Table1[[#This Row],[Price(in USD)]])*100</f>
        <v>67.62357004101014</v>
      </c>
      <c r="M170" s="5" t="s">
        <v>25</v>
      </c>
      <c r="N170" s="5" t="str">
        <f>SUBSTITUTE(SUBSTITUTE(SUBSTITUTE(Table1[[#This Row],[Marital Status]],"M","Married"),"S","Single"),"D","Divorced")</f>
        <v>Single</v>
      </c>
      <c r="O170" s="5" t="s">
        <v>15</v>
      </c>
      <c r="P170" s="5" t="str">
        <f>CLEAN(Table1[[#This Row],[Education]])</f>
        <v>Bachelors</v>
      </c>
      <c r="Q170" s="5" t="s">
        <v>23</v>
      </c>
      <c r="R170" s="5" t="s">
        <v>26</v>
      </c>
      <c r="S170" s="5" t="s">
        <v>27</v>
      </c>
      <c r="T170" s="5" t="s">
        <v>74</v>
      </c>
      <c r="U170" s="5">
        <v>41</v>
      </c>
      <c r="V170" s="7">
        <f>IF(ISBLANK(Table1[[#This Row],[Age of the buyer]]),AVERAGE(Table1[Age of the buyer]),Table1[[#This Row],[Age of the buyer]])</f>
        <v>41</v>
      </c>
    </row>
    <row r="171" spans="1:22" hidden="1" x14ac:dyDescent="0.45">
      <c r="A171" s="5">
        <v>12273</v>
      </c>
      <c r="B171" s="5" t="s">
        <v>13</v>
      </c>
      <c r="C171" s="5" t="str">
        <f>SUBSTITUTE(SUBSTITUTE(Table1[[#This Row],[Gender]],"F","Female"),"M","Male")</f>
        <v>Male</v>
      </c>
      <c r="D171" s="6">
        <v>30000</v>
      </c>
      <c r="E171" s="6" t="str">
        <f>SUBSTITUTE(Table1[[#This Row],[Income]],"$","")</f>
        <v>30000</v>
      </c>
      <c r="F171" s="5">
        <v>5365</v>
      </c>
      <c r="G171" s="8">
        <v>45048</v>
      </c>
      <c r="H171" s="8" t="s">
        <v>58</v>
      </c>
      <c r="I171" s="8" t="s">
        <v>72</v>
      </c>
      <c r="J171" s="7">
        <v>1734</v>
      </c>
      <c r="K171" s="7">
        <f>Table1[[#This Row],[Price(in USD)]]-Table1[[#This Row],[Production Cost (in USD)]]</f>
        <v>3631</v>
      </c>
      <c r="L171" s="7">
        <f>(Table1[[#This Row],[Profit]]/Table1[[#This Row],[Price(in USD)]])*100</f>
        <v>67.67940354147251</v>
      </c>
      <c r="M171" s="5" t="s">
        <v>13</v>
      </c>
      <c r="N171" s="5" t="str">
        <f>SUBSTITUTE(SUBSTITUTE(SUBSTITUTE(Table1[[#This Row],[Marital Status]],"M","Married"),"S","Single"),"D","Divorced")</f>
        <v>Married</v>
      </c>
      <c r="O171" s="5" t="s">
        <v>15</v>
      </c>
      <c r="P171" s="5" t="str">
        <f>CLEAN(Table1[[#This Row],[Education]])</f>
        <v>Bachelors</v>
      </c>
      <c r="Q171" s="5" t="s">
        <v>22</v>
      </c>
      <c r="R171" s="5" t="s">
        <v>18</v>
      </c>
      <c r="S171" s="5" t="s">
        <v>19</v>
      </c>
      <c r="T171" s="5" t="s">
        <v>74</v>
      </c>
      <c r="U171" s="5">
        <v>47</v>
      </c>
      <c r="V171" s="7">
        <f>IF(ISBLANK(Table1[[#This Row],[Age of the buyer]]),AVERAGE(Table1[Age of the buyer]),Table1[[#This Row],[Age of the buyer]])</f>
        <v>47</v>
      </c>
    </row>
    <row r="172" spans="1:22" hidden="1" x14ac:dyDescent="0.45">
      <c r="A172" s="5">
        <v>17203</v>
      </c>
      <c r="B172" s="5" t="s">
        <v>14</v>
      </c>
      <c r="C172" s="5" t="str">
        <f>SUBSTITUTE(SUBSTITUTE(Table1[[#This Row],[Gender]],"F","Female"),"M","Male")</f>
        <v>Female</v>
      </c>
      <c r="D172" s="6">
        <v>130000</v>
      </c>
      <c r="E172" s="6" t="str">
        <f>SUBSTITUTE(Table1[[#This Row],[Income]],"$","")</f>
        <v>130000</v>
      </c>
      <c r="F172" s="5">
        <v>3357</v>
      </c>
      <c r="G172" s="8">
        <v>44627</v>
      </c>
      <c r="H172" s="8" t="s">
        <v>63</v>
      </c>
      <c r="I172" s="8" t="s">
        <v>71</v>
      </c>
      <c r="J172" s="7">
        <v>909</v>
      </c>
      <c r="K172" s="7">
        <f>Table1[[#This Row],[Price(in USD)]]-Table1[[#This Row],[Production Cost (in USD)]]</f>
        <v>2448</v>
      </c>
      <c r="L172" s="7">
        <f>(Table1[[#This Row],[Profit]]/Table1[[#This Row],[Price(in USD)]])*100</f>
        <v>72.922252010723867</v>
      </c>
      <c r="M172" s="5" t="s">
        <v>13</v>
      </c>
      <c r="N172" s="5" t="str">
        <f>SUBSTITUTE(SUBSTITUTE(SUBSTITUTE(Table1[[#This Row],[Marital Status]],"M","Married"),"S","Single"),"D","Divorced")</f>
        <v>Married</v>
      </c>
      <c r="O172" s="5" t="s">
        <v>21</v>
      </c>
      <c r="P172" s="5" t="str">
        <f>CLEAN(Table1[[#This Row],[Education]])</f>
        <v>Partial College</v>
      </c>
      <c r="Q172" s="5" t="s">
        <v>23</v>
      </c>
      <c r="R172" s="5" t="s">
        <v>26</v>
      </c>
      <c r="S172" s="5" t="s">
        <v>19</v>
      </c>
      <c r="T172" s="5" t="s">
        <v>76</v>
      </c>
      <c r="U172" s="5">
        <v>61</v>
      </c>
      <c r="V172" s="7">
        <f>IF(ISBLANK(Table1[[#This Row],[Age of the buyer]]),AVERAGE(Table1[Age of the buyer]),Table1[[#This Row],[Age of the buyer]])</f>
        <v>61</v>
      </c>
    </row>
    <row r="173" spans="1:22" hidden="1" x14ac:dyDescent="0.45">
      <c r="A173" s="5">
        <v>18144</v>
      </c>
      <c r="B173" s="5" t="s">
        <v>14</v>
      </c>
      <c r="C173" s="5" t="str">
        <f>SUBSTITUTE(SUBSTITUTE(Table1[[#This Row],[Gender]],"F","Female"),"M","Male")</f>
        <v>Female</v>
      </c>
      <c r="D173" s="6">
        <v>80000</v>
      </c>
      <c r="E173" s="6" t="str">
        <f>SUBSTITUTE(Table1[[#This Row],[Income]],"$","")</f>
        <v>80000</v>
      </c>
      <c r="F173" s="5">
        <v>3924</v>
      </c>
      <c r="G173" s="8">
        <v>44573</v>
      </c>
      <c r="H173" s="8" t="s">
        <v>59</v>
      </c>
      <c r="I173" s="8" t="s">
        <v>71</v>
      </c>
      <c r="J173" s="7">
        <v>1399</v>
      </c>
      <c r="K173" s="7">
        <f>Table1[[#This Row],[Price(in USD)]]-Table1[[#This Row],[Production Cost (in USD)]]</f>
        <v>2525</v>
      </c>
      <c r="L173" s="7">
        <f>(Table1[[#This Row],[Profit]]/Table1[[#This Row],[Price(in USD)]])*100</f>
        <v>64.347604485219165</v>
      </c>
      <c r="M173" s="5" t="s">
        <v>13</v>
      </c>
      <c r="N173" s="5" t="str">
        <f>SUBSTITUTE(SUBSTITUTE(SUBSTITUTE(Table1[[#This Row],[Marital Status]],"M","Married"),"S","Single"),"D","Divorced")</f>
        <v>Married</v>
      </c>
      <c r="O173" s="5" t="s">
        <v>15</v>
      </c>
      <c r="P173" s="5" t="str">
        <f>CLEAN(Table1[[#This Row],[Education]])</f>
        <v>Bachelors</v>
      </c>
      <c r="Q173" s="5" t="s">
        <v>31</v>
      </c>
      <c r="R173" s="5" t="s">
        <v>24</v>
      </c>
      <c r="S173" s="5" t="s">
        <v>19</v>
      </c>
      <c r="T173" s="5" t="s">
        <v>78</v>
      </c>
      <c r="U173" s="5">
        <v>61</v>
      </c>
      <c r="V173" s="7">
        <f>IF(ISBLANK(Table1[[#This Row],[Age of the buyer]]),AVERAGE(Table1[Age of the buyer]),Table1[[#This Row],[Age of the buyer]])</f>
        <v>61</v>
      </c>
    </row>
    <row r="174" spans="1:22" hidden="1" x14ac:dyDescent="0.45">
      <c r="A174" s="5">
        <v>23963</v>
      </c>
      <c r="B174" s="5" t="s">
        <v>13</v>
      </c>
      <c r="C174" s="5" t="str">
        <f>SUBSTITUTE(SUBSTITUTE(Table1[[#This Row],[Gender]],"F","Female"),"M","Male")</f>
        <v>Male</v>
      </c>
      <c r="D174" s="6">
        <v>10000</v>
      </c>
      <c r="E174" s="6" t="str">
        <f>SUBSTITUTE(Table1[[#This Row],[Income]],"$","")</f>
        <v>10000</v>
      </c>
      <c r="F174" s="5">
        <v>3671</v>
      </c>
      <c r="G174" s="8">
        <v>44929</v>
      </c>
      <c r="H174" s="8" t="s">
        <v>64</v>
      </c>
      <c r="I174" s="8" t="s">
        <v>72</v>
      </c>
      <c r="J174" s="7">
        <v>1485</v>
      </c>
      <c r="K174" s="7">
        <f>Table1[[#This Row],[Price(in USD)]]-Table1[[#This Row],[Production Cost (in USD)]]</f>
        <v>2186</v>
      </c>
      <c r="L174" s="7">
        <f>(Table1[[#This Row],[Profit]]/Table1[[#This Row],[Price(in USD)]])*100</f>
        <v>59.54780713701988</v>
      </c>
      <c r="M174" s="5" t="s">
        <v>13</v>
      </c>
      <c r="N174" s="5" t="str">
        <f>SUBSTITUTE(SUBSTITUTE(SUBSTITUTE(Table1[[#This Row],[Marital Status]],"M","Married"),"S","Single"),"D","Divorced")</f>
        <v>Married</v>
      </c>
      <c r="O174" s="5" t="s">
        <v>32</v>
      </c>
      <c r="P174" s="5" t="str">
        <f>CLEAN(Table1[[#This Row],[Education]])</f>
        <v>Partial High School</v>
      </c>
      <c r="Q174" s="5" t="s">
        <v>28</v>
      </c>
      <c r="R174" s="5" t="s">
        <v>18</v>
      </c>
      <c r="S174" s="5" t="s">
        <v>19</v>
      </c>
      <c r="T174" s="5" t="s">
        <v>78</v>
      </c>
      <c r="U174" s="5">
        <v>33</v>
      </c>
      <c r="V174" s="7">
        <f>IF(ISBLANK(Table1[[#This Row],[Age of the buyer]]),AVERAGE(Table1[Age of the buyer]),Table1[[#This Row],[Age of the buyer]])</f>
        <v>33</v>
      </c>
    </row>
    <row r="175" spans="1:22" hidden="1" x14ac:dyDescent="0.45">
      <c r="A175" s="5">
        <v>17907</v>
      </c>
      <c r="B175" s="5" t="s">
        <v>14</v>
      </c>
      <c r="C175" s="5" t="str">
        <f>SUBSTITUTE(SUBSTITUTE(Table1[[#This Row],[Gender]],"F","Female"),"M","Male")</f>
        <v>Female</v>
      </c>
      <c r="D175" s="6">
        <v>10000</v>
      </c>
      <c r="E175" s="6" t="str">
        <f>SUBSTITUTE(Table1[[#This Row],[Income]],"$","")</f>
        <v>10000</v>
      </c>
      <c r="F175" s="5">
        <v>5241</v>
      </c>
      <c r="G175" s="8">
        <v>45006</v>
      </c>
      <c r="H175" s="8" t="s">
        <v>58</v>
      </c>
      <c r="I175" s="8" t="s">
        <v>71</v>
      </c>
      <c r="J175" s="7">
        <v>1010</v>
      </c>
      <c r="K175" s="7">
        <f>Table1[[#This Row],[Price(in USD)]]-Table1[[#This Row],[Production Cost (in USD)]]</f>
        <v>4231</v>
      </c>
      <c r="L175" s="7">
        <f>(Table1[[#This Row],[Profit]]/Table1[[#This Row],[Price(in USD)]])*100</f>
        <v>80.72886853653884</v>
      </c>
      <c r="M175" s="5" t="s">
        <v>13</v>
      </c>
      <c r="N175" s="5" t="str">
        <f>SUBSTITUTE(SUBSTITUTE(SUBSTITUTE(Table1[[#This Row],[Marital Status]],"M","Married"),"S","Single"),"D","Divorced")</f>
        <v>Married</v>
      </c>
      <c r="O175" s="5" t="s">
        <v>21</v>
      </c>
      <c r="P175" s="5" t="str">
        <f>CLEAN(Table1[[#This Row],[Education]])</f>
        <v>Partial College</v>
      </c>
      <c r="Q175" s="5" t="s">
        <v>28</v>
      </c>
      <c r="R175" s="5" t="s">
        <v>24</v>
      </c>
      <c r="S175" s="5" t="s">
        <v>27</v>
      </c>
      <c r="T175" s="5" t="s">
        <v>75</v>
      </c>
      <c r="U175" s="5">
        <v>27</v>
      </c>
      <c r="V175" s="7">
        <f>IF(ISBLANK(Table1[[#This Row],[Age of the buyer]]),AVERAGE(Table1[Age of the buyer]),Table1[[#This Row],[Age of the buyer]])</f>
        <v>27</v>
      </c>
    </row>
    <row r="176" spans="1:22" hidden="1" x14ac:dyDescent="0.45">
      <c r="A176" s="5">
        <v>19442</v>
      </c>
      <c r="B176" s="5" t="s">
        <v>13</v>
      </c>
      <c r="C176" s="5" t="str">
        <f>SUBSTITUTE(SUBSTITUTE(Table1[[#This Row],[Gender]],"F","Female"),"M","Male")</f>
        <v>Male</v>
      </c>
      <c r="D176" s="6">
        <v>50000</v>
      </c>
      <c r="E176" s="6" t="str">
        <f>SUBSTITUTE(Table1[[#This Row],[Income]],"$","")</f>
        <v>50000</v>
      </c>
      <c r="F176" s="5">
        <v>4019</v>
      </c>
      <c r="G176" s="8">
        <v>44880</v>
      </c>
      <c r="H176" s="8" t="s">
        <v>67</v>
      </c>
      <c r="I176" s="8" t="s">
        <v>72</v>
      </c>
      <c r="J176" s="7">
        <v>1616</v>
      </c>
      <c r="K176" s="7">
        <f>Table1[[#This Row],[Price(in USD)]]-Table1[[#This Row],[Production Cost (in USD)]]</f>
        <v>2403</v>
      </c>
      <c r="L176" s="7">
        <f>(Table1[[#This Row],[Profit]]/Table1[[#This Row],[Price(in USD)]])*100</f>
        <v>59.7909927842747</v>
      </c>
      <c r="M176" s="5" t="s">
        <v>25</v>
      </c>
      <c r="N176" s="5" t="str">
        <f>SUBSTITUTE(SUBSTITUTE(SUBSTITUTE(Table1[[#This Row],[Marital Status]],"M","Married"),"S","Single"),"D","Divorced")</f>
        <v>Single</v>
      </c>
      <c r="O176" s="5" t="s">
        <v>37</v>
      </c>
      <c r="P176" s="5" t="str">
        <f>CLEAN(Table1[[#This Row],[Education]])</f>
        <v>Graduate Degree</v>
      </c>
      <c r="Q176" s="5" t="s">
        <v>16</v>
      </c>
      <c r="R176" s="5" t="s">
        <v>18</v>
      </c>
      <c r="S176" s="5" t="s">
        <v>19</v>
      </c>
      <c r="T176" s="5" t="s">
        <v>76</v>
      </c>
      <c r="U176" s="5">
        <v>37</v>
      </c>
      <c r="V176" s="7">
        <f>IF(ISBLANK(Table1[[#This Row],[Age of the buyer]]),AVERAGE(Table1[Age of the buyer]),Table1[[#This Row],[Age of the buyer]])</f>
        <v>37</v>
      </c>
    </row>
    <row r="177" spans="1:22" hidden="1" x14ac:dyDescent="0.45">
      <c r="A177" s="5">
        <v>17504</v>
      </c>
      <c r="B177" s="5" t="s">
        <v>14</v>
      </c>
      <c r="C177" s="5" t="str">
        <f>SUBSTITUTE(SUBSTITUTE(Table1[[#This Row],[Gender]],"F","Female"),"M","Male")</f>
        <v>Female</v>
      </c>
      <c r="D177" s="6">
        <v>80000</v>
      </c>
      <c r="E177" s="6" t="str">
        <f>SUBSTITUTE(Table1[[#This Row],[Income]],"$","")</f>
        <v>80000</v>
      </c>
      <c r="F177" s="5">
        <v>3965</v>
      </c>
      <c r="G177" s="8">
        <v>44974</v>
      </c>
      <c r="H177" s="8" t="s">
        <v>66</v>
      </c>
      <c r="I177" s="8" t="s">
        <v>71</v>
      </c>
      <c r="J177" s="7">
        <v>1034</v>
      </c>
      <c r="K177" s="7">
        <f>Table1[[#This Row],[Price(in USD)]]-Table1[[#This Row],[Production Cost (in USD)]]</f>
        <v>2931</v>
      </c>
      <c r="L177" s="7">
        <f>(Table1[[#This Row],[Profit]]/Table1[[#This Row],[Price(in USD)]])*100</f>
        <v>73.921815889029006</v>
      </c>
      <c r="M177" s="5" t="s">
        <v>25</v>
      </c>
      <c r="N177" s="5" t="str">
        <f>SUBSTITUTE(SUBSTITUTE(SUBSTITUTE(Table1[[#This Row],[Marital Status]],"M","Married"),"S","Single"),"D","Divorced")</f>
        <v>Single</v>
      </c>
      <c r="O177" s="5" t="s">
        <v>21</v>
      </c>
      <c r="P177" s="5" t="str">
        <f>CLEAN(Table1[[#This Row],[Education]])</f>
        <v>Partial College</v>
      </c>
      <c r="Q177" s="5" t="s">
        <v>16</v>
      </c>
      <c r="R177" s="5" t="s">
        <v>26</v>
      </c>
      <c r="S177" s="5" t="s">
        <v>27</v>
      </c>
      <c r="T177" s="5" t="s">
        <v>77</v>
      </c>
      <c r="U177" s="5">
        <v>52</v>
      </c>
      <c r="V177" s="7">
        <f>IF(ISBLANK(Table1[[#This Row],[Age of the buyer]]),AVERAGE(Table1[Age of the buyer]),Table1[[#This Row],[Age of the buyer]])</f>
        <v>52</v>
      </c>
    </row>
    <row r="178" spans="1:22" hidden="1" x14ac:dyDescent="0.45">
      <c r="A178" s="5">
        <v>12253</v>
      </c>
      <c r="B178" s="5" t="s">
        <v>14</v>
      </c>
      <c r="C178" s="5" t="str">
        <f>SUBSTITUTE(SUBSTITUTE(Table1[[#This Row],[Gender]],"F","Female"),"M","Male")</f>
        <v>Female</v>
      </c>
      <c r="D178" s="6">
        <v>20000</v>
      </c>
      <c r="E178" s="6" t="str">
        <f>SUBSTITUTE(Table1[[#This Row],[Income]],"$","")</f>
        <v>20000</v>
      </c>
      <c r="F178" s="5">
        <v>3664</v>
      </c>
      <c r="G178" s="8">
        <v>44682</v>
      </c>
      <c r="H178" s="8" t="s">
        <v>67</v>
      </c>
      <c r="I178" s="8" t="s">
        <v>72</v>
      </c>
      <c r="J178" s="7">
        <v>1579</v>
      </c>
      <c r="K178" s="7">
        <f>Table1[[#This Row],[Price(in USD)]]-Table1[[#This Row],[Production Cost (in USD)]]</f>
        <v>2085</v>
      </c>
      <c r="L178" s="7">
        <f>(Table1[[#This Row],[Profit]]/Table1[[#This Row],[Price(in USD)]])*100</f>
        <v>56.905021834061131</v>
      </c>
      <c r="M178" s="5" t="s">
        <v>25</v>
      </c>
      <c r="N178" s="5" t="str">
        <f>SUBSTITUTE(SUBSTITUTE(SUBSTITUTE(Table1[[#This Row],[Marital Status]],"M","Married"),"S","Single"),"D","Divorced")</f>
        <v>Single</v>
      </c>
      <c r="O178" s="5" t="s">
        <v>21</v>
      </c>
      <c r="P178" s="5" t="str">
        <f>CLEAN(Table1[[#This Row],[Education]])</f>
        <v>Partial College</v>
      </c>
      <c r="Q178" s="5" t="s">
        <v>28</v>
      </c>
      <c r="R178" s="5" t="s">
        <v>18</v>
      </c>
      <c r="S178" s="5" t="s">
        <v>27</v>
      </c>
      <c r="T178" s="5" t="s">
        <v>74</v>
      </c>
      <c r="U178" s="5">
        <v>29</v>
      </c>
      <c r="V178" s="7">
        <f>IF(ISBLANK(Table1[[#This Row],[Age of the buyer]]),AVERAGE(Table1[Age of the buyer]),Table1[[#This Row],[Age of the buyer]])</f>
        <v>29</v>
      </c>
    </row>
    <row r="179" spans="1:22" hidden="1" x14ac:dyDescent="0.45">
      <c r="A179" s="5">
        <v>27304</v>
      </c>
      <c r="B179" s="5" t="s">
        <v>14</v>
      </c>
      <c r="C179" s="5" t="str">
        <f>SUBSTITUTE(SUBSTITUTE(Table1[[#This Row],[Gender]],"F","Female"),"M","Male")</f>
        <v>Female</v>
      </c>
      <c r="D179" s="6">
        <v>110000</v>
      </c>
      <c r="E179" s="6" t="str">
        <f>SUBSTITUTE(Table1[[#This Row],[Income]],"$","")</f>
        <v>110000</v>
      </c>
      <c r="F179" s="5">
        <v>5473</v>
      </c>
      <c r="G179" s="8">
        <v>44885</v>
      </c>
      <c r="H179" s="8" t="s">
        <v>63</v>
      </c>
      <c r="I179" s="8" t="s">
        <v>72</v>
      </c>
      <c r="J179" s="7">
        <v>1772</v>
      </c>
      <c r="K179" s="7">
        <f>Table1[[#This Row],[Price(in USD)]]-Table1[[#This Row],[Production Cost (in USD)]]</f>
        <v>3701</v>
      </c>
      <c r="L179" s="7">
        <f>(Table1[[#This Row],[Profit]]/Table1[[#This Row],[Price(in USD)]])*100</f>
        <v>67.622875936415127</v>
      </c>
      <c r="M179" s="5" t="s">
        <v>25</v>
      </c>
      <c r="N179" s="5" t="str">
        <f>SUBSTITUTE(SUBSTITUTE(SUBSTITUTE(Table1[[#This Row],[Marital Status]],"M","Married"),"S","Single"),"D","Divorced")</f>
        <v>Single</v>
      </c>
      <c r="O179" s="5" t="s">
        <v>21</v>
      </c>
      <c r="P179" s="5" t="str">
        <f>CLEAN(Table1[[#This Row],[Education]])</f>
        <v>Partial College</v>
      </c>
      <c r="Q179" s="5" t="s">
        <v>23</v>
      </c>
      <c r="R179" s="5" t="s">
        <v>26</v>
      </c>
      <c r="S179" s="5" t="s">
        <v>19</v>
      </c>
      <c r="T179" s="5" t="s">
        <v>76</v>
      </c>
      <c r="U179" s="5">
        <v>48</v>
      </c>
      <c r="V179" s="7">
        <f>IF(ISBLANK(Table1[[#This Row],[Age of the buyer]]),AVERAGE(Table1[Age of the buyer]),Table1[[#This Row],[Age of the buyer]])</f>
        <v>48</v>
      </c>
    </row>
    <row r="180" spans="1:22" hidden="1" x14ac:dyDescent="0.45">
      <c r="A180" s="5">
        <v>14191</v>
      </c>
      <c r="B180" s="5" t="s">
        <v>13</v>
      </c>
      <c r="C180" s="5" t="str">
        <f>SUBSTITUTE(SUBSTITUTE(Table1[[#This Row],[Gender]],"F","Female"),"M","Male")</f>
        <v>Male</v>
      </c>
      <c r="D180" s="6">
        <v>160000</v>
      </c>
      <c r="E180" s="6" t="str">
        <f>SUBSTITUTE(Table1[[#This Row],[Income]],"$","")</f>
        <v>160000</v>
      </c>
      <c r="F180" s="5">
        <v>4313</v>
      </c>
      <c r="G180" s="8">
        <v>44740</v>
      </c>
      <c r="H180" s="8" t="s">
        <v>60</v>
      </c>
      <c r="I180" s="8" t="s">
        <v>71</v>
      </c>
      <c r="J180" s="7">
        <v>1910</v>
      </c>
      <c r="K180" s="7">
        <f>Table1[[#This Row],[Price(in USD)]]-Table1[[#This Row],[Production Cost (in USD)]]</f>
        <v>2403</v>
      </c>
      <c r="L180" s="7">
        <f>(Table1[[#This Row],[Profit]]/Table1[[#This Row],[Price(in USD)]])*100</f>
        <v>55.715279387897056</v>
      </c>
      <c r="M180" s="5" t="s">
        <v>13</v>
      </c>
      <c r="N180" s="5" t="str">
        <f>SUBSTITUTE(SUBSTITUTE(SUBSTITUTE(Table1[[#This Row],[Marital Status]],"M","Married"),"S","Single"),"D","Divorced")</f>
        <v>Married</v>
      </c>
      <c r="O180" s="5" t="s">
        <v>21</v>
      </c>
      <c r="P180" s="5" t="str">
        <f>CLEAN(Table1[[#This Row],[Education]])</f>
        <v>Partial College</v>
      </c>
      <c r="Q180" s="5" t="s">
        <v>23</v>
      </c>
      <c r="R180" s="5" t="s">
        <v>34</v>
      </c>
      <c r="S180" s="5" t="s">
        <v>19</v>
      </c>
      <c r="T180" s="5" t="s">
        <v>76</v>
      </c>
      <c r="U180" s="5">
        <v>55</v>
      </c>
      <c r="V180" s="7">
        <f>IF(ISBLANK(Table1[[#This Row],[Age of the buyer]]),AVERAGE(Table1[Age of the buyer]),Table1[[#This Row],[Age of the buyer]])</f>
        <v>55</v>
      </c>
    </row>
    <row r="181" spans="1:22" hidden="1" x14ac:dyDescent="0.45">
      <c r="A181" s="5">
        <v>12212</v>
      </c>
      <c r="B181" s="5" t="s">
        <v>14</v>
      </c>
      <c r="C181" s="5" t="str">
        <f>SUBSTITUTE(SUBSTITUTE(Table1[[#This Row],[Gender]],"F","Female"),"M","Male")</f>
        <v>Female</v>
      </c>
      <c r="D181" s="6">
        <v>10000</v>
      </c>
      <c r="E181" s="6" t="str">
        <f>SUBSTITUTE(Table1[[#This Row],[Income]],"$","")</f>
        <v>10000</v>
      </c>
      <c r="F181" s="5">
        <v>4582</v>
      </c>
      <c r="G181" s="8">
        <v>44982</v>
      </c>
      <c r="H181" s="8" t="s">
        <v>60</v>
      </c>
      <c r="I181" s="8" t="s">
        <v>71</v>
      </c>
      <c r="J181" s="7">
        <v>1964</v>
      </c>
      <c r="K181" s="7">
        <f>Table1[[#This Row],[Price(in USD)]]-Table1[[#This Row],[Production Cost (in USD)]]</f>
        <v>2618</v>
      </c>
      <c r="L181" s="7">
        <f>(Table1[[#This Row],[Profit]]/Table1[[#This Row],[Price(in USD)]])*100</f>
        <v>57.1366215626364</v>
      </c>
      <c r="M181" s="5" t="s">
        <v>13</v>
      </c>
      <c r="N181" s="5" t="str">
        <f>SUBSTITUTE(SUBSTITUTE(SUBSTITUTE(Table1[[#This Row],[Marital Status]],"M","Married"),"S","Single"),"D","Divorced")</f>
        <v>Married</v>
      </c>
      <c r="O181" s="5" t="s">
        <v>37</v>
      </c>
      <c r="P181" s="5" t="str">
        <f>CLEAN(Table1[[#This Row],[Education]])</f>
        <v>Graduate Degree</v>
      </c>
      <c r="Q181" s="5" t="s">
        <v>28</v>
      </c>
      <c r="R181" s="5" t="s">
        <v>18</v>
      </c>
      <c r="S181" s="5" t="s">
        <v>19</v>
      </c>
      <c r="T181" s="5" t="s">
        <v>74</v>
      </c>
      <c r="U181" s="5">
        <v>37</v>
      </c>
      <c r="V181" s="7">
        <f>IF(ISBLANK(Table1[[#This Row],[Age of the buyer]]),AVERAGE(Table1[Age of the buyer]),Table1[[#This Row],[Age of the buyer]])</f>
        <v>37</v>
      </c>
    </row>
    <row r="182" spans="1:22" hidden="1" x14ac:dyDescent="0.45">
      <c r="A182" s="5">
        <v>25529</v>
      </c>
      <c r="B182" s="5" t="s">
        <v>13</v>
      </c>
      <c r="C182" s="5" t="str">
        <f>SUBSTITUTE(SUBSTITUTE(Table1[[#This Row],[Gender]],"F","Female"),"M","Male")</f>
        <v>Male</v>
      </c>
      <c r="D182" s="6">
        <v>10000</v>
      </c>
      <c r="E182" s="6" t="str">
        <f>SUBSTITUTE(Table1[[#This Row],[Income]],"$","")</f>
        <v>10000</v>
      </c>
      <c r="F182" s="5">
        <v>3312</v>
      </c>
      <c r="G182" s="8">
        <v>44662</v>
      </c>
      <c r="H182" s="8" t="s">
        <v>64</v>
      </c>
      <c r="I182" s="8" t="s">
        <v>71</v>
      </c>
      <c r="J182" s="7">
        <v>1676</v>
      </c>
      <c r="K182" s="7">
        <f>Table1[[#This Row],[Price(in USD)]]-Table1[[#This Row],[Production Cost (in USD)]]</f>
        <v>1636</v>
      </c>
      <c r="L182" s="7">
        <f>(Table1[[#This Row],[Profit]]/Table1[[#This Row],[Price(in USD)]])*100</f>
        <v>49.39613526570048</v>
      </c>
      <c r="M182" s="5" t="s">
        <v>25</v>
      </c>
      <c r="N182" s="5" t="str">
        <f>SUBSTITUTE(SUBSTITUTE(SUBSTITUTE(Table1[[#This Row],[Marital Status]],"M","Married"),"S","Single"),"D","Divorced")</f>
        <v>Single</v>
      </c>
      <c r="O182" s="5" t="s">
        <v>37</v>
      </c>
      <c r="P182" s="5" t="str">
        <f>CLEAN(Table1[[#This Row],[Education]])</f>
        <v>Graduate Degree</v>
      </c>
      <c r="Q182" s="5" t="s">
        <v>28</v>
      </c>
      <c r="R182" s="5" t="s">
        <v>18</v>
      </c>
      <c r="S182" s="5" t="s">
        <v>19</v>
      </c>
      <c r="T182" s="5" t="s">
        <v>74</v>
      </c>
      <c r="U182" s="5">
        <v>44</v>
      </c>
      <c r="V182" s="7">
        <f>IF(ISBLANK(Table1[[#This Row],[Age of the buyer]]),AVERAGE(Table1[Age of the buyer]),Table1[[#This Row],[Age of the buyer]])</f>
        <v>44</v>
      </c>
    </row>
    <row r="183" spans="1:22" hidden="1" x14ac:dyDescent="0.45">
      <c r="A183" s="5">
        <v>22170</v>
      </c>
      <c r="B183" s="5" t="s">
        <v>14</v>
      </c>
      <c r="C183" s="5" t="str">
        <f>SUBSTITUTE(SUBSTITUTE(Table1[[#This Row],[Gender]],"F","Female"),"M","Male")</f>
        <v>Female</v>
      </c>
      <c r="D183" s="6">
        <v>30000</v>
      </c>
      <c r="E183" s="6" t="str">
        <f>SUBSTITUTE(Table1[[#This Row],[Income]],"$","")</f>
        <v>30000</v>
      </c>
      <c r="F183" s="5">
        <v>4995</v>
      </c>
      <c r="G183" s="8">
        <v>44669</v>
      </c>
      <c r="H183" s="8" t="s">
        <v>67</v>
      </c>
      <c r="I183" s="8" t="s">
        <v>72</v>
      </c>
      <c r="J183" s="7">
        <v>1384</v>
      </c>
      <c r="K183" s="7">
        <f>Table1[[#This Row],[Price(in USD)]]-Table1[[#This Row],[Production Cost (in USD)]]</f>
        <v>3611</v>
      </c>
      <c r="L183" s="7">
        <f>(Table1[[#This Row],[Profit]]/Table1[[#This Row],[Price(in USD)]])*100</f>
        <v>72.292292292292288</v>
      </c>
      <c r="M183" s="5" t="s">
        <v>56</v>
      </c>
      <c r="N183" s="5" t="str">
        <f>SUBSTITUTE(SUBSTITUTE(SUBSTITUTE(Table1[[#This Row],[Marital Status]],"M","Married"),"S","Single"),"D","Divorced")</f>
        <v>Divorced</v>
      </c>
      <c r="O183" s="5" t="s">
        <v>21</v>
      </c>
      <c r="P183" s="5" t="str">
        <f>CLEAN(Table1[[#This Row],[Education]])</f>
        <v>Partial College</v>
      </c>
      <c r="Q183" s="5" t="s">
        <v>22</v>
      </c>
      <c r="R183" s="5" t="s">
        <v>29</v>
      </c>
      <c r="S183" s="5" t="s">
        <v>27</v>
      </c>
      <c r="T183" s="5" t="s">
        <v>74</v>
      </c>
      <c r="U183" s="5">
        <v>55</v>
      </c>
      <c r="V183" s="7">
        <f>IF(ISBLANK(Table1[[#This Row],[Age of the buyer]]),AVERAGE(Table1[Age of the buyer]),Table1[[#This Row],[Age of the buyer]])</f>
        <v>55</v>
      </c>
    </row>
    <row r="184" spans="1:22" hidden="1" x14ac:dyDescent="0.45">
      <c r="A184" s="5">
        <v>19445</v>
      </c>
      <c r="B184" s="5" t="s">
        <v>14</v>
      </c>
      <c r="C184" s="5" t="str">
        <f>SUBSTITUTE(SUBSTITUTE(Table1[[#This Row],[Gender]],"F","Female"),"M","Male")</f>
        <v>Female</v>
      </c>
      <c r="D184" s="6">
        <v>10000</v>
      </c>
      <c r="E184" s="6" t="str">
        <f>SUBSTITUTE(Table1[[#This Row],[Income]],"$","")</f>
        <v>10000</v>
      </c>
      <c r="F184" s="5">
        <v>3663</v>
      </c>
      <c r="G184" s="8">
        <v>44777</v>
      </c>
      <c r="H184" s="8" t="s">
        <v>61</v>
      </c>
      <c r="I184" s="8" t="s">
        <v>72</v>
      </c>
      <c r="J184" s="7">
        <v>1729</v>
      </c>
      <c r="K184" s="7">
        <f>Table1[[#This Row],[Price(in USD)]]-Table1[[#This Row],[Production Cost (in USD)]]</f>
        <v>1934</v>
      </c>
      <c r="L184" s="7">
        <f>(Table1[[#This Row],[Profit]]/Table1[[#This Row],[Price(in USD)]])*100</f>
        <v>52.798252798252797</v>
      </c>
      <c r="M184" s="5" t="s">
        <v>13</v>
      </c>
      <c r="N184" s="5" t="str">
        <f>SUBSTITUTE(SUBSTITUTE(SUBSTITUTE(Table1[[#This Row],[Marital Status]],"M","Married"),"S","Single"),"D","Divorced")</f>
        <v>Married</v>
      </c>
      <c r="O184" s="5" t="s">
        <v>30</v>
      </c>
      <c r="P184" s="5" t="str">
        <f>CLEAN(Table1[[#This Row],[Education]])</f>
        <v>High School</v>
      </c>
      <c r="Q184" s="5" t="s">
        <v>28</v>
      </c>
      <c r="R184" s="5" t="s">
        <v>18</v>
      </c>
      <c r="S184" s="5" t="s">
        <v>19</v>
      </c>
      <c r="T184" s="5" t="s">
        <v>75</v>
      </c>
      <c r="U184" s="5">
        <v>38</v>
      </c>
      <c r="V184" s="7">
        <f>IF(ISBLANK(Table1[[#This Row],[Age of the buyer]]),AVERAGE(Table1[Age of the buyer]),Table1[[#This Row],[Age of the buyer]])</f>
        <v>38</v>
      </c>
    </row>
    <row r="185" spans="1:22" hidden="1" x14ac:dyDescent="0.45">
      <c r="A185" s="5">
        <v>15265</v>
      </c>
      <c r="B185" s="5" t="s">
        <v>13</v>
      </c>
      <c r="C185" s="5" t="str">
        <f>SUBSTITUTE(SUBSTITUTE(Table1[[#This Row],[Gender]],"F","Female"),"M","Male")</f>
        <v>Male</v>
      </c>
      <c r="D185" s="6">
        <v>40000</v>
      </c>
      <c r="E185" s="6" t="str">
        <f>SUBSTITUTE(Table1[[#This Row],[Income]],"$","")</f>
        <v>40000</v>
      </c>
      <c r="F185" s="5">
        <v>5421</v>
      </c>
      <c r="G185" s="8">
        <v>44799</v>
      </c>
      <c r="H185" s="8" t="s">
        <v>65</v>
      </c>
      <c r="I185" s="8" t="s">
        <v>72</v>
      </c>
      <c r="J185" s="7">
        <v>1714</v>
      </c>
      <c r="K185" s="7">
        <f>Table1[[#This Row],[Price(in USD)]]-Table1[[#This Row],[Production Cost (in USD)]]</f>
        <v>3707</v>
      </c>
      <c r="L185" s="7">
        <f>(Table1[[#This Row],[Profit]]/Table1[[#This Row],[Price(in USD)]])*100</f>
        <v>68.382217303080623</v>
      </c>
      <c r="M185" s="5" t="s">
        <v>25</v>
      </c>
      <c r="N185" s="5" t="str">
        <f>SUBSTITUTE(SUBSTITUTE(SUBSTITUTE(Table1[[#This Row],[Marital Status]],"M","Married"),"S","Single"),"D","Divorced")</f>
        <v>Single</v>
      </c>
      <c r="O185" s="5" t="s">
        <v>15</v>
      </c>
      <c r="P185" s="5" t="str">
        <f>CLEAN(Table1[[#This Row],[Education]])</f>
        <v>Bachelors</v>
      </c>
      <c r="Q185" s="5" t="s">
        <v>31</v>
      </c>
      <c r="R185" s="5" t="s">
        <v>26</v>
      </c>
      <c r="S185" s="5" t="s">
        <v>27</v>
      </c>
      <c r="T185" s="5" t="s">
        <v>75</v>
      </c>
      <c r="U185" s="5">
        <v>66</v>
      </c>
      <c r="V185" s="7">
        <f>IF(ISBLANK(Table1[[#This Row],[Age of the buyer]]),AVERAGE(Table1[Age of the buyer]),Table1[[#This Row],[Age of the buyer]])</f>
        <v>66</v>
      </c>
    </row>
    <row r="186" spans="1:22" hidden="1" x14ac:dyDescent="0.45">
      <c r="A186" s="5">
        <v>28918</v>
      </c>
      <c r="B186" s="5" t="s">
        <v>14</v>
      </c>
      <c r="C186" s="5" t="str">
        <f>SUBSTITUTE(SUBSTITUTE(Table1[[#This Row],[Gender]],"F","Female"),"M","Male")</f>
        <v>Female</v>
      </c>
      <c r="D186" s="6">
        <v>130000</v>
      </c>
      <c r="E186" s="6" t="str">
        <f>SUBSTITUTE(Table1[[#This Row],[Income]],"$","")</f>
        <v>130000</v>
      </c>
      <c r="F186" s="5">
        <v>4958</v>
      </c>
      <c r="G186" s="8">
        <v>45105</v>
      </c>
      <c r="H186" s="8" t="s">
        <v>59</v>
      </c>
      <c r="I186" s="8" t="s">
        <v>72</v>
      </c>
      <c r="J186" s="7">
        <v>912</v>
      </c>
      <c r="K186" s="7">
        <f>Table1[[#This Row],[Price(in USD)]]-Table1[[#This Row],[Production Cost (in USD)]]</f>
        <v>4046</v>
      </c>
      <c r="L186" s="7">
        <f>(Table1[[#This Row],[Profit]]/Table1[[#This Row],[Price(in USD)]])*100</f>
        <v>81.605486083098029</v>
      </c>
      <c r="M186" s="5" t="s">
        <v>13</v>
      </c>
      <c r="N186" s="5" t="str">
        <f>SUBSTITUTE(SUBSTITUTE(SUBSTITUTE(Table1[[#This Row],[Marital Status]],"M","Married"),"S","Single"),"D","Divorced")</f>
        <v>Married</v>
      </c>
      <c r="O186" s="5" t="s">
        <v>30</v>
      </c>
      <c r="P186" s="5" t="str">
        <f>CLEAN(Table1[[#This Row],[Education]])</f>
        <v>High School</v>
      </c>
      <c r="Q186" s="5" t="s">
        <v>31</v>
      </c>
      <c r="R186" s="5" t="s">
        <v>34</v>
      </c>
      <c r="S186" s="5" t="s">
        <v>19</v>
      </c>
      <c r="T186" s="5" t="s">
        <v>77</v>
      </c>
      <c r="U186" s="5">
        <v>58</v>
      </c>
      <c r="V186" s="7">
        <f>IF(ISBLANK(Table1[[#This Row],[Age of the buyer]]),AVERAGE(Table1[Age of the buyer]),Table1[[#This Row],[Age of the buyer]])</f>
        <v>58</v>
      </c>
    </row>
    <row r="187" spans="1:22" hidden="1" x14ac:dyDescent="0.45">
      <c r="A187" s="5">
        <v>15799</v>
      </c>
      <c r="B187" s="5" t="s">
        <v>14</v>
      </c>
      <c r="C187" s="5" t="str">
        <f>SUBSTITUTE(SUBSTITUTE(Table1[[#This Row],[Gender]],"F","Female"),"M","Male")</f>
        <v>Female</v>
      </c>
      <c r="D187" s="6">
        <v>90000</v>
      </c>
      <c r="E187" s="6" t="str">
        <f>SUBSTITUTE(Table1[[#This Row],[Income]],"$","")</f>
        <v>90000</v>
      </c>
      <c r="F187" s="5">
        <v>5432</v>
      </c>
      <c r="G187" s="8">
        <v>44619</v>
      </c>
      <c r="H187" s="8" t="s">
        <v>63</v>
      </c>
      <c r="I187" s="8" t="s">
        <v>72</v>
      </c>
      <c r="J187" s="7">
        <v>2099</v>
      </c>
      <c r="K187" s="7">
        <f>Table1[[#This Row],[Price(in USD)]]-Table1[[#This Row],[Production Cost (in USD)]]</f>
        <v>3333</v>
      </c>
      <c r="L187" s="7">
        <f>(Table1[[#This Row],[Profit]]/Table1[[#This Row],[Price(in USD)]])*100</f>
        <v>61.358615611192931</v>
      </c>
      <c r="M187" s="5" t="s">
        <v>13</v>
      </c>
      <c r="N187" s="5" t="str">
        <f>SUBSTITUTE(SUBSTITUTE(SUBSTITUTE(Table1[[#This Row],[Marital Status]],"M","Married"),"S","Single"),"D","Divorced")</f>
        <v>Married</v>
      </c>
      <c r="O187" s="5" t="s">
        <v>15</v>
      </c>
      <c r="P187" s="5" t="str">
        <f>CLEAN(Table1[[#This Row],[Education]])</f>
        <v>Bachelors</v>
      </c>
      <c r="Q187" s="5" t="s">
        <v>23</v>
      </c>
      <c r="R187" s="5" t="s">
        <v>24</v>
      </c>
      <c r="S187" s="5" t="s">
        <v>27</v>
      </c>
      <c r="T187" s="5" t="s">
        <v>73</v>
      </c>
      <c r="U187" s="5">
        <v>47</v>
      </c>
      <c r="V187" s="7">
        <f>IF(ISBLANK(Table1[[#This Row],[Age of the buyer]]),AVERAGE(Table1[Age of the buyer]),Table1[[#This Row],[Age of the buyer]])</f>
        <v>47</v>
      </c>
    </row>
    <row r="188" spans="1:22" hidden="1" x14ac:dyDescent="0.45">
      <c r="A188" s="5">
        <v>11047</v>
      </c>
      <c r="B188" s="5" t="s">
        <v>14</v>
      </c>
      <c r="C188" s="5" t="str">
        <f>SUBSTITUTE(SUBSTITUTE(Table1[[#This Row],[Gender]],"F","Female"),"M","Male")</f>
        <v>Female</v>
      </c>
      <c r="D188" s="6">
        <v>30000</v>
      </c>
      <c r="E188" s="6" t="str">
        <f>SUBSTITUTE(Table1[[#This Row],[Income]],"$","")</f>
        <v>30000</v>
      </c>
      <c r="F188" s="5">
        <v>4881</v>
      </c>
      <c r="G188" s="8">
        <v>45173</v>
      </c>
      <c r="H188" s="8" t="s">
        <v>66</v>
      </c>
      <c r="I188" s="8" t="s">
        <v>71</v>
      </c>
      <c r="J188" s="7">
        <v>974</v>
      </c>
      <c r="K188" s="7">
        <f>Table1[[#This Row],[Price(in USD)]]-Table1[[#This Row],[Production Cost (in USD)]]</f>
        <v>3907</v>
      </c>
      <c r="L188" s="7">
        <f>(Table1[[#This Row],[Profit]]/Table1[[#This Row],[Price(in USD)]])*100</f>
        <v>80.045072730997745</v>
      </c>
      <c r="M188" s="5" t="s">
        <v>13</v>
      </c>
      <c r="N188" s="5" t="str">
        <f>SUBSTITUTE(SUBSTITUTE(SUBSTITUTE(Table1[[#This Row],[Marital Status]],"M","Married"),"S","Single"),"D","Divorced")</f>
        <v>Married</v>
      </c>
      <c r="O188" s="5" t="s">
        <v>30</v>
      </c>
      <c r="P188" s="5" t="str">
        <f>CLEAN(Table1[[#This Row],[Education]])</f>
        <v>High School</v>
      </c>
      <c r="Q188" s="5" t="s">
        <v>16</v>
      </c>
      <c r="R188" s="5" t="s">
        <v>29</v>
      </c>
      <c r="S188" s="5" t="s">
        <v>27</v>
      </c>
      <c r="T188" s="5" t="s">
        <v>78</v>
      </c>
      <c r="U188" s="5">
        <v>56</v>
      </c>
      <c r="V188" s="7">
        <f>IF(ISBLANK(Table1[[#This Row],[Age of the buyer]]),AVERAGE(Table1[Age of the buyer]),Table1[[#This Row],[Age of the buyer]])</f>
        <v>56</v>
      </c>
    </row>
    <row r="189" spans="1:22" hidden="1" x14ac:dyDescent="0.45">
      <c r="A189" s="5">
        <v>18151</v>
      </c>
      <c r="B189" s="5" t="s">
        <v>13</v>
      </c>
      <c r="C189" s="5" t="str">
        <f>SUBSTITUTE(SUBSTITUTE(Table1[[#This Row],[Gender]],"F","Female"),"M","Male")</f>
        <v>Male</v>
      </c>
      <c r="D189" s="6">
        <v>80000</v>
      </c>
      <c r="E189" s="6" t="str">
        <f>SUBSTITUTE(Table1[[#This Row],[Income]],"$","")</f>
        <v>80000</v>
      </c>
      <c r="F189" s="5">
        <v>4593</v>
      </c>
      <c r="G189" s="8">
        <v>44584</v>
      </c>
      <c r="H189" s="8" t="s">
        <v>64</v>
      </c>
      <c r="I189" s="8" t="s">
        <v>72</v>
      </c>
      <c r="J189" s="7">
        <v>1795</v>
      </c>
      <c r="K189" s="7">
        <f>Table1[[#This Row],[Price(in USD)]]-Table1[[#This Row],[Production Cost (in USD)]]</f>
        <v>2798</v>
      </c>
      <c r="L189" s="7">
        <f>(Table1[[#This Row],[Profit]]/Table1[[#This Row],[Price(in USD)]])*100</f>
        <v>60.918789462225121</v>
      </c>
      <c r="M189" s="5" t="s">
        <v>25</v>
      </c>
      <c r="N189" s="5" t="str">
        <f>SUBSTITUTE(SUBSTITUTE(SUBSTITUTE(Table1[[#This Row],[Marital Status]],"M","Married"),"S","Single"),"D","Divorced")</f>
        <v>Single</v>
      </c>
      <c r="O189" s="5" t="s">
        <v>21</v>
      </c>
      <c r="P189" s="5" t="str">
        <f>CLEAN(Table1[[#This Row],[Education]])</f>
        <v>Partial College</v>
      </c>
      <c r="Q189" s="5" t="s">
        <v>23</v>
      </c>
      <c r="R189" s="5" t="s">
        <v>34</v>
      </c>
      <c r="S189" s="5" t="s">
        <v>19</v>
      </c>
      <c r="T189" s="5" t="s">
        <v>77</v>
      </c>
      <c r="U189" s="5"/>
      <c r="V189" s="7">
        <f>IF(ISBLANK(Table1[[#This Row],[Age of the buyer]]),AVERAGE(Table1[Age of the buyer]),Table1[[#This Row],[Age of the buyer]])</f>
        <v>43.99900596421471</v>
      </c>
    </row>
    <row r="190" spans="1:22" hidden="1" x14ac:dyDescent="0.45">
      <c r="A190" s="5">
        <v>20606</v>
      </c>
      <c r="B190" s="5" t="s">
        <v>14</v>
      </c>
      <c r="C190" s="5" t="str">
        <f>SUBSTITUTE(SUBSTITUTE(Table1[[#This Row],[Gender]],"F","Female"),"M","Male")</f>
        <v>Female</v>
      </c>
      <c r="D190" s="6">
        <v>70000</v>
      </c>
      <c r="E190" s="6" t="str">
        <f>SUBSTITUTE(Table1[[#This Row],[Income]],"$","")</f>
        <v>70000</v>
      </c>
      <c r="F190" s="5">
        <v>3564</v>
      </c>
      <c r="G190" s="8">
        <v>44872</v>
      </c>
      <c r="H190" s="8" t="s">
        <v>64</v>
      </c>
      <c r="I190" s="8" t="s">
        <v>71</v>
      </c>
      <c r="J190" s="7">
        <v>1033</v>
      </c>
      <c r="K190" s="7">
        <f>Table1[[#This Row],[Price(in USD)]]-Table1[[#This Row],[Production Cost (in USD)]]</f>
        <v>2531</v>
      </c>
      <c r="L190" s="7">
        <f>(Table1[[#This Row],[Profit]]/Table1[[#This Row],[Price(in USD)]])*100</f>
        <v>71.015712682379345</v>
      </c>
      <c r="M190" s="5" t="s">
        <v>13</v>
      </c>
      <c r="N190" s="5" t="str">
        <f>SUBSTITUTE(SUBSTITUTE(SUBSTITUTE(Table1[[#This Row],[Marital Status]],"M","Married"),"S","Single"),"D","Divorced")</f>
        <v>Married</v>
      </c>
      <c r="O190" s="5" t="s">
        <v>15</v>
      </c>
      <c r="P190" s="5" t="str">
        <f>CLEAN(Table1[[#This Row],[Education]])</f>
        <v>Bachelors</v>
      </c>
      <c r="Q190" s="5" t="s">
        <v>23</v>
      </c>
      <c r="R190" s="5" t="s">
        <v>34</v>
      </c>
      <c r="S190" s="5" t="s">
        <v>27</v>
      </c>
      <c r="T190" s="5" t="s">
        <v>74</v>
      </c>
      <c r="U190" s="5">
        <v>32</v>
      </c>
      <c r="V190" s="7">
        <f>IF(ISBLANK(Table1[[#This Row],[Age of the buyer]]),AVERAGE(Table1[Age of the buyer]),Table1[[#This Row],[Age of the buyer]])</f>
        <v>32</v>
      </c>
    </row>
    <row r="191" spans="1:22" hidden="1" x14ac:dyDescent="0.45">
      <c r="A191" s="5">
        <v>19482</v>
      </c>
      <c r="B191" s="5" t="s">
        <v>13</v>
      </c>
      <c r="C191" s="5" t="str">
        <f>SUBSTITUTE(SUBSTITUTE(Table1[[#This Row],[Gender]],"F","Female"),"M","Male")</f>
        <v>Male</v>
      </c>
      <c r="D191" s="6">
        <v>30000</v>
      </c>
      <c r="E191" s="6" t="str">
        <f>SUBSTITUTE(Table1[[#This Row],[Income]],"$","")</f>
        <v>30000</v>
      </c>
      <c r="F191" s="5">
        <v>4157</v>
      </c>
      <c r="G191" s="8">
        <v>45086</v>
      </c>
      <c r="H191" s="8" t="s">
        <v>58</v>
      </c>
      <c r="I191" s="8" t="s">
        <v>71</v>
      </c>
      <c r="J191" s="7">
        <v>1047</v>
      </c>
      <c r="K191" s="7">
        <f>Table1[[#This Row],[Price(in USD)]]-Table1[[#This Row],[Production Cost (in USD)]]</f>
        <v>3110</v>
      </c>
      <c r="L191" s="7">
        <f>(Table1[[#This Row],[Profit]]/Table1[[#This Row],[Price(in USD)]])*100</f>
        <v>74.813567476545586</v>
      </c>
      <c r="M191" s="5" t="s">
        <v>13</v>
      </c>
      <c r="N191" s="5" t="str">
        <f>SUBSTITUTE(SUBSTITUTE(SUBSTITUTE(Table1[[#This Row],[Marital Status]],"M","Married"),"S","Single"),"D","Divorced")</f>
        <v>Married</v>
      </c>
      <c r="O191" s="5" t="s">
        <v>21</v>
      </c>
      <c r="P191" s="5" t="str">
        <f>CLEAN(Table1[[#This Row],[Education]])</f>
        <v>Partial College</v>
      </c>
      <c r="Q191" s="5" t="s">
        <v>22</v>
      </c>
      <c r="R191" s="5" t="s">
        <v>18</v>
      </c>
      <c r="S191" s="5" t="s">
        <v>19</v>
      </c>
      <c r="T191" s="5" t="s">
        <v>76</v>
      </c>
      <c r="U191" s="5">
        <v>44</v>
      </c>
      <c r="V191" s="7">
        <f>IF(ISBLANK(Table1[[#This Row],[Age of the buyer]]),AVERAGE(Table1[Age of the buyer]),Table1[[#This Row],[Age of the buyer]])</f>
        <v>44</v>
      </c>
    </row>
    <row r="192" spans="1:22" hidden="1" x14ac:dyDescent="0.45">
      <c r="A192" s="5">
        <v>16489</v>
      </c>
      <c r="B192" s="5" t="s">
        <v>13</v>
      </c>
      <c r="C192" s="5" t="str">
        <f>SUBSTITUTE(SUBSTITUTE(Table1[[#This Row],[Gender]],"F","Female"),"M","Male")</f>
        <v>Male</v>
      </c>
      <c r="D192" s="6">
        <v>30000</v>
      </c>
      <c r="E192" s="6" t="str">
        <f>SUBSTITUTE(Table1[[#This Row],[Income]],"$","")</f>
        <v>30000</v>
      </c>
      <c r="F192" s="5">
        <v>4947</v>
      </c>
      <c r="G192" s="8">
        <v>44828</v>
      </c>
      <c r="H192" s="8" t="s">
        <v>63</v>
      </c>
      <c r="I192" s="8" t="s">
        <v>71</v>
      </c>
      <c r="J192" s="7">
        <v>1669</v>
      </c>
      <c r="K192" s="7">
        <f>Table1[[#This Row],[Price(in USD)]]-Table1[[#This Row],[Production Cost (in USD)]]</f>
        <v>3278</v>
      </c>
      <c r="L192" s="7">
        <f>(Table1[[#This Row],[Profit]]/Table1[[#This Row],[Price(in USD)]])*100</f>
        <v>66.262381241156248</v>
      </c>
      <c r="M192" s="5" t="s">
        <v>13</v>
      </c>
      <c r="N192" s="5" t="str">
        <f>SUBSTITUTE(SUBSTITUTE(SUBSTITUTE(Table1[[#This Row],[Marital Status]],"M","Married"),"S","Single"),"D","Divorced")</f>
        <v>Married</v>
      </c>
      <c r="O192" s="5" t="s">
        <v>30</v>
      </c>
      <c r="P192" s="5" t="str">
        <f>CLEAN(Table1[[#This Row],[Education]])</f>
        <v>High School</v>
      </c>
      <c r="Q192" s="5" t="s">
        <v>16</v>
      </c>
      <c r="R192" s="5" t="s">
        <v>26</v>
      </c>
      <c r="S192" s="5" t="s">
        <v>27</v>
      </c>
      <c r="T192" s="5" t="s">
        <v>77</v>
      </c>
      <c r="U192" s="5">
        <v>55</v>
      </c>
      <c r="V192" s="7">
        <f>IF(ISBLANK(Table1[[#This Row],[Age of the buyer]]),AVERAGE(Table1[Age of the buyer]),Table1[[#This Row],[Age of the buyer]])</f>
        <v>55</v>
      </c>
    </row>
    <row r="193" spans="1:22" hidden="1" x14ac:dyDescent="0.45">
      <c r="A193" s="5">
        <v>26944</v>
      </c>
      <c r="B193" s="5" t="s">
        <v>13</v>
      </c>
      <c r="C193" s="5" t="str">
        <f>SUBSTITUTE(SUBSTITUTE(Table1[[#This Row],[Gender]],"F","Female"),"M","Male")</f>
        <v>Male</v>
      </c>
      <c r="D193" s="6">
        <v>90000</v>
      </c>
      <c r="E193" s="6" t="str">
        <f>SUBSTITUTE(Table1[[#This Row],[Income]],"$","")</f>
        <v>90000</v>
      </c>
      <c r="F193" s="5">
        <v>4674</v>
      </c>
      <c r="G193" s="8">
        <v>45124</v>
      </c>
      <c r="H193" s="8" t="s">
        <v>66</v>
      </c>
      <c r="I193" s="8" t="s">
        <v>71</v>
      </c>
      <c r="J193" s="7">
        <v>901</v>
      </c>
      <c r="K193" s="7">
        <f>Table1[[#This Row],[Price(in USD)]]-Table1[[#This Row],[Production Cost (in USD)]]</f>
        <v>3773</v>
      </c>
      <c r="L193" s="7">
        <f>(Table1[[#This Row],[Profit]]/Table1[[#This Row],[Price(in USD)]])*100</f>
        <v>80.723149336756535</v>
      </c>
      <c r="M193" s="5" t="s">
        <v>25</v>
      </c>
      <c r="N193" s="5" t="str">
        <f>SUBSTITUTE(SUBSTITUTE(SUBSTITUTE(Table1[[#This Row],[Marital Status]],"M","Married"),"S","Single"),"D","Divorced")</f>
        <v>Single</v>
      </c>
      <c r="O193" s="5" t="s">
        <v>39</v>
      </c>
      <c r="P193" s="5" t="str">
        <f>CLEAN(Table1[[#This Row],[Education]])</f>
        <v>High School</v>
      </c>
      <c r="Q193" s="5" t="s">
        <v>28</v>
      </c>
      <c r="R193" s="5" t="s">
        <v>18</v>
      </c>
      <c r="S193" s="5" t="s">
        <v>19</v>
      </c>
      <c r="T193" s="5" t="s">
        <v>75</v>
      </c>
      <c r="U193" s="5">
        <v>36</v>
      </c>
      <c r="V193" s="7">
        <f>IF(ISBLANK(Table1[[#This Row],[Age of the buyer]]),AVERAGE(Table1[Age of the buyer]),Table1[[#This Row],[Age of the buyer]])</f>
        <v>36</v>
      </c>
    </row>
    <row r="194" spans="1:22" x14ac:dyDescent="0.45">
      <c r="A194" s="5">
        <v>15682</v>
      </c>
      <c r="B194" s="5" t="s">
        <v>14</v>
      </c>
      <c r="C194" s="5" t="str">
        <f>SUBSTITUTE(SUBSTITUTE(Table1[[#This Row],[Gender]],"F","Female"),"M","Male")</f>
        <v>Female</v>
      </c>
      <c r="D194" s="6">
        <v>80000</v>
      </c>
      <c r="E194" s="6" t="str">
        <f>SUBSTITUTE(Table1[[#This Row],[Income]],"$","")</f>
        <v>80000</v>
      </c>
      <c r="F194" s="5">
        <v>4146</v>
      </c>
      <c r="G194" s="8">
        <v>44992</v>
      </c>
      <c r="H194" s="8" t="s">
        <v>62</v>
      </c>
      <c r="I194" s="8" t="s">
        <v>71</v>
      </c>
      <c r="J194" s="7">
        <v>1950</v>
      </c>
      <c r="K194" s="7">
        <f>Table1[[#This Row],[Price(in USD)]]-Table1[[#This Row],[Production Cost (in USD)]]</f>
        <v>2196</v>
      </c>
      <c r="L194" s="7">
        <f>(Table1[[#This Row],[Profit]]/Table1[[#This Row],[Price(in USD)]])*100</f>
        <v>52.966714905933429</v>
      </c>
      <c r="M194" s="5" t="s">
        <v>25</v>
      </c>
      <c r="N194" s="5" t="str">
        <f>SUBSTITUTE(SUBSTITUTE(SUBSTITUTE(Table1[[#This Row],[Marital Status]],"M","Married"),"S","Single"),"D","Divorced")</f>
        <v>Single</v>
      </c>
      <c r="O194" s="5" t="s">
        <v>15</v>
      </c>
      <c r="P194" s="5" t="str">
        <f>CLEAN(Table1[[#This Row],[Education]])</f>
        <v>Bachelors</v>
      </c>
      <c r="Q194" s="5" t="s">
        <v>31</v>
      </c>
      <c r="R194" s="5" t="s">
        <v>34</v>
      </c>
      <c r="S194" s="5" t="s">
        <v>19</v>
      </c>
      <c r="T194" s="5" t="s">
        <v>75</v>
      </c>
      <c r="U194" s="5">
        <v>62</v>
      </c>
      <c r="V194" s="7">
        <f>IF(ISBLANK(Table1[[#This Row],[Age of the buyer]]),AVERAGE(Table1[Age of the buyer]),Table1[[#This Row],[Age of the buyer]])</f>
        <v>62</v>
      </c>
    </row>
    <row r="195" spans="1:22" hidden="1" x14ac:dyDescent="0.45">
      <c r="A195" s="5">
        <v>26032</v>
      </c>
      <c r="B195" s="5" t="s">
        <v>14</v>
      </c>
      <c r="C195" s="5" t="str">
        <f>SUBSTITUTE(SUBSTITUTE(Table1[[#This Row],[Gender]],"F","Female"),"M","Male")</f>
        <v>Female</v>
      </c>
      <c r="D195" s="6">
        <v>70000</v>
      </c>
      <c r="E195" s="6" t="str">
        <f>SUBSTITUTE(Table1[[#This Row],[Income]],"$","")</f>
        <v>70000</v>
      </c>
      <c r="F195" s="5">
        <v>4797</v>
      </c>
      <c r="G195" s="8">
        <v>44632</v>
      </c>
      <c r="H195" s="8" t="s">
        <v>60</v>
      </c>
      <c r="I195" s="8" t="s">
        <v>72</v>
      </c>
      <c r="J195" s="7">
        <v>1898</v>
      </c>
      <c r="K195" s="7">
        <f>Table1[[#This Row],[Price(in USD)]]-Table1[[#This Row],[Production Cost (in USD)]]</f>
        <v>2899</v>
      </c>
      <c r="L195" s="7">
        <f>(Table1[[#This Row],[Profit]]/Table1[[#This Row],[Price(in USD)]])*100</f>
        <v>60.433604336043359</v>
      </c>
      <c r="M195" s="5" t="s">
        <v>13</v>
      </c>
      <c r="N195" s="5" t="str">
        <f>SUBSTITUTE(SUBSTITUTE(SUBSTITUTE(Table1[[#This Row],[Marital Status]],"M","Married"),"S","Single"),"D","Divorced")</f>
        <v>Married</v>
      </c>
      <c r="O195" s="5" t="s">
        <v>15</v>
      </c>
      <c r="P195" s="5" t="str">
        <f>CLEAN(Table1[[#This Row],[Education]])</f>
        <v>Bachelors</v>
      </c>
      <c r="Q195" s="5" t="s">
        <v>23</v>
      </c>
      <c r="R195" s="5" t="s">
        <v>34</v>
      </c>
      <c r="S195" s="5" t="s">
        <v>27</v>
      </c>
      <c r="T195" s="5" t="s">
        <v>78</v>
      </c>
      <c r="U195" s="5">
        <v>41</v>
      </c>
      <c r="V195" s="7">
        <f>IF(ISBLANK(Table1[[#This Row],[Age of the buyer]]),AVERAGE(Table1[Age of the buyer]),Table1[[#This Row],[Age of the buyer]])</f>
        <v>41</v>
      </c>
    </row>
    <row r="196" spans="1:22" hidden="1" x14ac:dyDescent="0.45">
      <c r="A196" s="5">
        <v>17843</v>
      </c>
      <c r="B196" s="5" t="s">
        <v>14</v>
      </c>
      <c r="C196" s="5" t="str">
        <f>SUBSTITUTE(SUBSTITUTE(Table1[[#This Row],[Gender]],"F","Female"),"M","Male")</f>
        <v>Female</v>
      </c>
      <c r="D196" s="6">
        <v>10000</v>
      </c>
      <c r="E196" s="6" t="str">
        <f>SUBSTITUTE(Table1[[#This Row],[Income]],"$","")</f>
        <v>10000</v>
      </c>
      <c r="F196" s="5">
        <v>3421</v>
      </c>
      <c r="G196" s="8">
        <v>44763</v>
      </c>
      <c r="H196" s="8" t="s">
        <v>63</v>
      </c>
      <c r="I196" s="8" t="s">
        <v>71</v>
      </c>
      <c r="J196" s="7">
        <v>1390</v>
      </c>
      <c r="K196" s="7">
        <f>Table1[[#This Row],[Price(in USD)]]-Table1[[#This Row],[Production Cost (in USD)]]</f>
        <v>2031</v>
      </c>
      <c r="L196" s="7">
        <f>(Table1[[#This Row],[Profit]]/Table1[[#This Row],[Price(in USD)]])*100</f>
        <v>59.368605670856475</v>
      </c>
      <c r="M196" s="5" t="s">
        <v>25</v>
      </c>
      <c r="N196" s="5" t="str">
        <f>SUBSTITUTE(SUBSTITUTE(SUBSTITUTE(Table1[[#This Row],[Marital Status]],"M","Married"),"S","Single"),"D","Divorced")</f>
        <v>Single</v>
      </c>
      <c r="O196" s="5" t="s">
        <v>32</v>
      </c>
      <c r="P196" s="5" t="str">
        <f>CLEAN(Table1[[#This Row],[Education]])</f>
        <v>Partial High School</v>
      </c>
      <c r="Q196" s="5" t="s">
        <v>28</v>
      </c>
      <c r="R196" s="5" t="s">
        <v>18</v>
      </c>
      <c r="S196" s="5" t="s">
        <v>19</v>
      </c>
      <c r="T196" s="5" t="s">
        <v>78</v>
      </c>
      <c r="U196" s="5">
        <v>32</v>
      </c>
      <c r="V196" s="7">
        <f>IF(ISBLANK(Table1[[#This Row],[Age of the buyer]]),AVERAGE(Table1[Age of the buyer]),Table1[[#This Row],[Age of the buyer]])</f>
        <v>32</v>
      </c>
    </row>
    <row r="197" spans="1:22" hidden="1" x14ac:dyDescent="0.45">
      <c r="A197" s="5">
        <v>25559</v>
      </c>
      <c r="B197" s="5" t="s">
        <v>13</v>
      </c>
      <c r="C197" s="5" t="str">
        <f>SUBSTITUTE(SUBSTITUTE(Table1[[#This Row],[Gender]],"F","Female"),"M","Male")</f>
        <v>Male</v>
      </c>
      <c r="D197" s="6">
        <v>20000</v>
      </c>
      <c r="E197" s="6" t="str">
        <f>SUBSTITUTE(Table1[[#This Row],[Income]],"$","")</f>
        <v>20000</v>
      </c>
      <c r="F197" s="5">
        <v>5486</v>
      </c>
      <c r="G197" s="8">
        <v>44791</v>
      </c>
      <c r="H197" s="8" t="s">
        <v>59</v>
      </c>
      <c r="I197" s="8" t="s">
        <v>71</v>
      </c>
      <c r="J197" s="7">
        <v>1934</v>
      </c>
      <c r="K197" s="7">
        <f>Table1[[#This Row],[Price(in USD)]]-Table1[[#This Row],[Production Cost (in USD)]]</f>
        <v>3552</v>
      </c>
      <c r="L197" s="7">
        <f>(Table1[[#This Row],[Profit]]/Table1[[#This Row],[Price(in USD)]])*100</f>
        <v>64.746627779803134</v>
      </c>
      <c r="M197" s="5" t="s">
        <v>25</v>
      </c>
      <c r="N197" s="5" t="str">
        <f>SUBSTITUTE(SUBSTITUTE(SUBSTITUTE(Table1[[#This Row],[Marital Status]],"M","Married"),"S","Single"),"D","Divorced")</f>
        <v>Single</v>
      </c>
      <c r="O197" s="5" t="s">
        <v>15</v>
      </c>
      <c r="P197" s="5" t="str">
        <f>CLEAN(Table1[[#This Row],[Education]])</f>
        <v>Bachelors</v>
      </c>
      <c r="Q197" s="5" t="s">
        <v>22</v>
      </c>
      <c r="R197" s="5" t="s">
        <v>18</v>
      </c>
      <c r="S197" s="5" t="s">
        <v>27</v>
      </c>
      <c r="T197" s="5" t="s">
        <v>78</v>
      </c>
      <c r="U197" s="5">
        <v>25</v>
      </c>
      <c r="V197" s="7">
        <f>IF(ISBLANK(Table1[[#This Row],[Age of the buyer]]),AVERAGE(Table1[Age of the buyer]),Table1[[#This Row],[Age of the buyer]])</f>
        <v>25</v>
      </c>
    </row>
    <row r="198" spans="1:22" hidden="1" x14ac:dyDescent="0.45">
      <c r="A198" s="5">
        <v>16209</v>
      </c>
      <c r="B198" s="5" t="s">
        <v>14</v>
      </c>
      <c r="C198" s="5" t="str">
        <f>SUBSTITUTE(SUBSTITUTE(Table1[[#This Row],[Gender]],"F","Female"),"M","Male")</f>
        <v>Female</v>
      </c>
      <c r="D198" s="6">
        <v>50000</v>
      </c>
      <c r="E198" s="6" t="str">
        <f>SUBSTITUTE(Table1[[#This Row],[Income]],"$","")</f>
        <v>50000</v>
      </c>
      <c r="F198" s="5">
        <v>4965</v>
      </c>
      <c r="G198" s="8">
        <v>45049</v>
      </c>
      <c r="H198" s="8" t="s">
        <v>65</v>
      </c>
      <c r="I198" s="8" t="s">
        <v>72</v>
      </c>
      <c r="J198" s="7">
        <v>2031</v>
      </c>
      <c r="K198" s="7">
        <f>Table1[[#This Row],[Price(in USD)]]-Table1[[#This Row],[Production Cost (in USD)]]</f>
        <v>2934</v>
      </c>
      <c r="L198" s="7">
        <f>(Table1[[#This Row],[Profit]]/Table1[[#This Row],[Price(in USD)]])*100</f>
        <v>59.09365558912387</v>
      </c>
      <c r="M198" s="5" t="s">
        <v>25</v>
      </c>
      <c r="N198" s="5" t="str">
        <f>SUBSTITUTE(SUBSTITUTE(SUBSTITUTE(Table1[[#This Row],[Marital Status]],"M","Married"),"S","Single"),"D","Divorced")</f>
        <v>Single</v>
      </c>
      <c r="O198" s="5" t="s">
        <v>37</v>
      </c>
      <c r="P198" s="5" t="str">
        <f>CLEAN(Table1[[#This Row],[Education]])</f>
        <v>Graduate Degree</v>
      </c>
      <c r="Q198" s="5" t="s">
        <v>16</v>
      </c>
      <c r="R198" s="5" t="s">
        <v>29</v>
      </c>
      <c r="S198" s="5" t="s">
        <v>19</v>
      </c>
      <c r="T198" s="5" t="s">
        <v>76</v>
      </c>
      <c r="U198" s="5">
        <v>36</v>
      </c>
      <c r="V198" s="7">
        <f>IF(ISBLANK(Table1[[#This Row],[Age of the buyer]]),AVERAGE(Table1[Age of the buyer]),Table1[[#This Row],[Age of the buyer]])</f>
        <v>36</v>
      </c>
    </row>
    <row r="199" spans="1:22" hidden="1" x14ac:dyDescent="0.45">
      <c r="A199" s="5">
        <v>11147</v>
      </c>
      <c r="B199" s="5" t="s">
        <v>13</v>
      </c>
      <c r="C199" s="5" t="str">
        <f>SUBSTITUTE(SUBSTITUTE(Table1[[#This Row],[Gender]],"F","Female"),"M","Male")</f>
        <v>Male</v>
      </c>
      <c r="D199" s="6">
        <v>60000</v>
      </c>
      <c r="E199" s="6" t="str">
        <f>SUBSTITUTE(Table1[[#This Row],[Income]],"$","")</f>
        <v>60000</v>
      </c>
      <c r="F199" s="5">
        <v>4338</v>
      </c>
      <c r="G199" s="8">
        <v>44822</v>
      </c>
      <c r="H199" s="8" t="s">
        <v>58</v>
      </c>
      <c r="I199" s="8" t="s">
        <v>71</v>
      </c>
      <c r="J199" s="7">
        <v>1977</v>
      </c>
      <c r="K199" s="7">
        <f>Table1[[#This Row],[Price(in USD)]]-Table1[[#This Row],[Production Cost (in USD)]]</f>
        <v>2361</v>
      </c>
      <c r="L199" s="7">
        <f>(Table1[[#This Row],[Profit]]/Table1[[#This Row],[Price(in USD)]])*100</f>
        <v>54.426002766251727</v>
      </c>
      <c r="M199" s="5" t="s">
        <v>13</v>
      </c>
      <c r="N199" s="5" t="str">
        <f>SUBSTITUTE(SUBSTITUTE(SUBSTITUTE(Table1[[#This Row],[Marital Status]],"M","Married"),"S","Single"),"D","Divorced")</f>
        <v>Married</v>
      </c>
      <c r="O199" s="5" t="s">
        <v>37</v>
      </c>
      <c r="P199" s="5" t="str">
        <f>CLEAN(Table1[[#This Row],[Education]])</f>
        <v>Graduate Degree</v>
      </c>
      <c r="Q199" s="5" t="s">
        <v>31</v>
      </c>
      <c r="R199" s="5" t="s">
        <v>18</v>
      </c>
      <c r="S199" s="5" t="s">
        <v>27</v>
      </c>
      <c r="T199" s="5" t="s">
        <v>77</v>
      </c>
      <c r="U199" s="5">
        <v>67</v>
      </c>
      <c r="V199" s="7">
        <f>IF(ISBLANK(Table1[[#This Row],[Age of the buyer]]),AVERAGE(Table1[Age of the buyer]),Table1[[#This Row],[Age of the buyer]])</f>
        <v>67</v>
      </c>
    </row>
    <row r="200" spans="1:22" hidden="1" x14ac:dyDescent="0.45">
      <c r="A200" s="5">
        <v>15214</v>
      </c>
      <c r="B200" s="5" t="s">
        <v>14</v>
      </c>
      <c r="C200" s="5" t="str">
        <f>SUBSTITUTE(SUBSTITUTE(Table1[[#This Row],[Gender]],"F","Female"),"M","Male")</f>
        <v>Female</v>
      </c>
      <c r="D200" s="6">
        <v>100000</v>
      </c>
      <c r="E200" s="6" t="str">
        <f>SUBSTITUTE(Table1[[#This Row],[Income]],"$","")</f>
        <v>100000</v>
      </c>
      <c r="F200" s="5">
        <v>3737</v>
      </c>
      <c r="G200" s="8">
        <v>44687</v>
      </c>
      <c r="H200" s="8" t="s">
        <v>61</v>
      </c>
      <c r="I200" s="8" t="s">
        <v>72</v>
      </c>
      <c r="J200" s="7">
        <v>1990</v>
      </c>
      <c r="K200" s="7">
        <f>Table1[[#This Row],[Price(in USD)]]-Table1[[#This Row],[Production Cost (in USD)]]</f>
        <v>1747</v>
      </c>
      <c r="L200" s="7">
        <f>(Table1[[#This Row],[Profit]]/Table1[[#This Row],[Price(in USD)]])*100</f>
        <v>46.748728926946747</v>
      </c>
      <c r="M200" s="5" t="s">
        <v>25</v>
      </c>
      <c r="N200" s="5" t="str">
        <f>SUBSTITUTE(SUBSTITUTE(SUBSTITUTE(Table1[[#This Row],[Marital Status]],"M","Married"),"S","Single"),"D","Divorced")</f>
        <v>Single</v>
      </c>
      <c r="O200" s="5" t="s">
        <v>37</v>
      </c>
      <c r="P200" s="5" t="str">
        <f>CLEAN(Table1[[#This Row],[Education]])</f>
        <v>Graduate Degree</v>
      </c>
      <c r="Q200" s="5" t="s">
        <v>31</v>
      </c>
      <c r="R200" s="5" t="s">
        <v>29</v>
      </c>
      <c r="S200" s="5" t="s">
        <v>27</v>
      </c>
      <c r="T200" s="5" t="s">
        <v>74</v>
      </c>
      <c r="U200" s="5">
        <v>39</v>
      </c>
      <c r="V200" s="7">
        <f>IF(ISBLANK(Table1[[#This Row],[Age of the buyer]]),AVERAGE(Table1[Age of the buyer]),Table1[[#This Row],[Age of the buyer]])</f>
        <v>39</v>
      </c>
    </row>
    <row r="201" spans="1:22" hidden="1" x14ac:dyDescent="0.45">
      <c r="A201" s="5">
        <v>11453</v>
      </c>
      <c r="B201" s="5" t="s">
        <v>13</v>
      </c>
      <c r="C201" s="5" t="str">
        <f>SUBSTITUTE(SUBSTITUTE(Table1[[#This Row],[Gender]],"F","Female"),"M","Male")</f>
        <v>Male</v>
      </c>
      <c r="D201" s="6">
        <v>80000</v>
      </c>
      <c r="E201" s="6" t="str">
        <f>SUBSTITUTE(Table1[[#This Row],[Income]],"$","")</f>
        <v>80000</v>
      </c>
      <c r="F201" s="5">
        <v>3786</v>
      </c>
      <c r="G201" s="8">
        <v>45010</v>
      </c>
      <c r="H201" s="8" t="s">
        <v>67</v>
      </c>
      <c r="I201" s="8" t="s">
        <v>71</v>
      </c>
      <c r="J201" s="7">
        <v>1323</v>
      </c>
      <c r="K201" s="7">
        <f>Table1[[#This Row],[Price(in USD)]]-Table1[[#This Row],[Production Cost (in USD)]]</f>
        <v>2463</v>
      </c>
      <c r="L201" s="7">
        <f>(Table1[[#This Row],[Profit]]/Table1[[#This Row],[Price(in USD)]])*100</f>
        <v>65.055467511885894</v>
      </c>
      <c r="M201" s="5" t="s">
        <v>25</v>
      </c>
      <c r="N201" s="5" t="str">
        <f>SUBSTITUTE(SUBSTITUTE(SUBSTITUTE(Table1[[#This Row],[Marital Status]],"M","Married"),"S","Single"),"D","Divorced")</f>
        <v>Single</v>
      </c>
      <c r="O201" s="5" t="s">
        <v>15</v>
      </c>
      <c r="P201" s="5" t="str">
        <f>CLEAN(Table1[[#This Row],[Education]])</f>
        <v>Bachelors</v>
      </c>
      <c r="Q201" s="5" t="s">
        <v>23</v>
      </c>
      <c r="R201" s="5" t="s">
        <v>34</v>
      </c>
      <c r="S201" s="5" t="s">
        <v>27</v>
      </c>
      <c r="T201" s="5" t="s">
        <v>73</v>
      </c>
      <c r="U201" s="5">
        <v>33</v>
      </c>
      <c r="V201" s="7">
        <f>IF(ISBLANK(Table1[[#This Row],[Age of the buyer]]),AVERAGE(Table1[Age of the buyer]),Table1[[#This Row],[Age of the buyer]])</f>
        <v>33</v>
      </c>
    </row>
    <row r="202" spans="1:22" hidden="1" x14ac:dyDescent="0.45">
      <c r="A202" s="5">
        <v>24584</v>
      </c>
      <c r="B202" s="5" t="s">
        <v>13</v>
      </c>
      <c r="C202" s="5" t="str">
        <f>SUBSTITUTE(SUBSTITUTE(Table1[[#This Row],[Gender]],"F","Female"),"M","Male")</f>
        <v>Male</v>
      </c>
      <c r="D202" s="6">
        <v>60000</v>
      </c>
      <c r="E202" s="6" t="str">
        <f>SUBSTITUTE(Table1[[#This Row],[Income]],"$","")</f>
        <v>60000</v>
      </c>
      <c r="F202" s="5">
        <v>3615</v>
      </c>
      <c r="G202" s="8">
        <v>45110</v>
      </c>
      <c r="H202" s="8" t="s">
        <v>66</v>
      </c>
      <c r="I202" s="8" t="s">
        <v>72</v>
      </c>
      <c r="J202" s="7">
        <v>1360</v>
      </c>
      <c r="K202" s="7">
        <f>Table1[[#This Row],[Price(in USD)]]-Table1[[#This Row],[Production Cost (in USD)]]</f>
        <v>2255</v>
      </c>
      <c r="L202" s="7">
        <f>(Table1[[#This Row],[Profit]]/Table1[[#This Row],[Price(in USD)]])*100</f>
        <v>62.378976486860303</v>
      </c>
      <c r="M202" s="5" t="s">
        <v>25</v>
      </c>
      <c r="N202" s="5" t="str">
        <f>SUBSTITUTE(SUBSTITUTE(SUBSTITUTE(Table1[[#This Row],[Marital Status]],"M","Married"),"S","Single"),"D","Divorced")</f>
        <v>Single</v>
      </c>
      <c r="O202" s="5" t="s">
        <v>15</v>
      </c>
      <c r="P202" s="5" t="str">
        <f>CLEAN(Table1[[#This Row],[Education]])</f>
        <v>Bachelors</v>
      </c>
      <c r="Q202" s="5" t="s">
        <v>23</v>
      </c>
      <c r="R202" s="5" t="s">
        <v>24</v>
      </c>
      <c r="S202" s="5" t="s">
        <v>27</v>
      </c>
      <c r="T202" s="5" t="s">
        <v>77</v>
      </c>
      <c r="U202" s="5">
        <v>31</v>
      </c>
      <c r="V202" s="7">
        <f>IF(ISBLANK(Table1[[#This Row],[Age of the buyer]]),AVERAGE(Table1[Age of the buyer]),Table1[[#This Row],[Age of the buyer]])</f>
        <v>31</v>
      </c>
    </row>
    <row r="203" spans="1:22" hidden="1" x14ac:dyDescent="0.45">
      <c r="A203" s="5">
        <v>12585</v>
      </c>
      <c r="B203" s="5" t="s">
        <v>13</v>
      </c>
      <c r="C203" s="5" t="str">
        <f>SUBSTITUTE(SUBSTITUTE(Table1[[#This Row],[Gender]],"F","Female"),"M","Male")</f>
        <v>Male</v>
      </c>
      <c r="D203" s="6">
        <v>10000</v>
      </c>
      <c r="E203" s="6" t="str">
        <f>SUBSTITUTE(Table1[[#This Row],[Income]],"$","")</f>
        <v>10000</v>
      </c>
      <c r="F203" s="5">
        <v>4887</v>
      </c>
      <c r="G203" s="8">
        <v>45192</v>
      </c>
      <c r="H203" s="8" t="s">
        <v>58</v>
      </c>
      <c r="I203" s="8" t="s">
        <v>72</v>
      </c>
      <c r="J203" s="7">
        <v>1300</v>
      </c>
      <c r="K203" s="7">
        <f>Table1[[#This Row],[Price(in USD)]]-Table1[[#This Row],[Production Cost (in USD)]]</f>
        <v>3587</v>
      </c>
      <c r="L203" s="7">
        <f>(Table1[[#This Row],[Profit]]/Table1[[#This Row],[Price(in USD)]])*100</f>
        <v>73.398813177818695</v>
      </c>
      <c r="M203" s="5" t="s">
        <v>13</v>
      </c>
      <c r="N203" s="5" t="str">
        <f>SUBSTITUTE(SUBSTITUTE(SUBSTITUTE(Table1[[#This Row],[Marital Status]],"M","Married"),"S","Single"),"D","Divorced")</f>
        <v>Married</v>
      </c>
      <c r="O203" s="5" t="s">
        <v>30</v>
      </c>
      <c r="P203" s="5" t="str">
        <f>CLEAN(Table1[[#This Row],[Education]])</f>
        <v>High School</v>
      </c>
      <c r="Q203" s="5" t="s">
        <v>28</v>
      </c>
      <c r="R203" s="5" t="s">
        <v>24</v>
      </c>
      <c r="S203" s="5" t="s">
        <v>27</v>
      </c>
      <c r="T203" s="5" t="s">
        <v>75</v>
      </c>
      <c r="U203" s="5">
        <v>27</v>
      </c>
      <c r="V203" s="7">
        <f>IF(ISBLANK(Table1[[#This Row],[Age of the buyer]]),AVERAGE(Table1[Age of the buyer]),Table1[[#This Row],[Age of the buyer]])</f>
        <v>27</v>
      </c>
    </row>
    <row r="204" spans="1:22" hidden="1" x14ac:dyDescent="0.45">
      <c r="A204" s="5">
        <v>18626</v>
      </c>
      <c r="B204" s="5" t="s">
        <v>13</v>
      </c>
      <c r="C204" s="5" t="str">
        <f>SUBSTITUTE(SUBSTITUTE(Table1[[#This Row],[Gender]],"F","Female"),"M","Male")</f>
        <v>Male</v>
      </c>
      <c r="D204" s="6">
        <v>40000</v>
      </c>
      <c r="E204" s="6" t="str">
        <f>SUBSTITUTE(Table1[[#This Row],[Income]],"$","")</f>
        <v>40000</v>
      </c>
      <c r="F204" s="5">
        <v>3540</v>
      </c>
      <c r="G204" s="8">
        <v>44804</v>
      </c>
      <c r="H204" s="8" t="s">
        <v>64</v>
      </c>
      <c r="I204" s="8" t="s">
        <v>71</v>
      </c>
      <c r="J204" s="7">
        <v>1658</v>
      </c>
      <c r="K204" s="7">
        <f>Table1[[#This Row],[Price(in USD)]]-Table1[[#This Row],[Production Cost (in USD)]]</f>
        <v>1882</v>
      </c>
      <c r="L204" s="7">
        <f>(Table1[[#This Row],[Profit]]/Table1[[#This Row],[Price(in USD)]])*100</f>
        <v>53.163841807909606</v>
      </c>
      <c r="M204" s="5" t="s">
        <v>25</v>
      </c>
      <c r="N204" s="5" t="str">
        <f>SUBSTITUTE(SUBSTITUTE(SUBSTITUTE(Table1[[#This Row],[Marital Status]],"M","Married"),"S","Single"),"D","Divorced")</f>
        <v>Single</v>
      </c>
      <c r="O204" s="5" t="s">
        <v>21</v>
      </c>
      <c r="P204" s="5" t="str">
        <f>CLEAN(Table1[[#This Row],[Education]])</f>
        <v>Partial College</v>
      </c>
      <c r="Q204" s="5" t="s">
        <v>22</v>
      </c>
      <c r="R204" s="5" t="s">
        <v>29</v>
      </c>
      <c r="S204" s="5" t="s">
        <v>19</v>
      </c>
      <c r="T204" s="5" t="s">
        <v>76</v>
      </c>
      <c r="U204" s="5">
        <v>33</v>
      </c>
      <c r="V204" s="7">
        <f>IF(ISBLANK(Table1[[#This Row],[Age of the buyer]]),AVERAGE(Table1[Age of the buyer]),Table1[[#This Row],[Age of the buyer]])</f>
        <v>33</v>
      </c>
    </row>
    <row r="205" spans="1:22" hidden="1" x14ac:dyDescent="0.45">
      <c r="A205" s="5">
        <v>29298</v>
      </c>
      <c r="B205" s="5" t="s">
        <v>14</v>
      </c>
      <c r="C205" s="5" t="str">
        <f>SUBSTITUTE(SUBSTITUTE(Table1[[#This Row],[Gender]],"F","Female"),"M","Male")</f>
        <v>Female</v>
      </c>
      <c r="D205" s="6">
        <v>60000</v>
      </c>
      <c r="E205" s="6" t="str">
        <f>SUBSTITUTE(Table1[[#This Row],[Income]],"$","")</f>
        <v>60000</v>
      </c>
      <c r="F205" s="5">
        <v>4458</v>
      </c>
      <c r="G205" s="8">
        <v>44878</v>
      </c>
      <c r="H205" s="8" t="s">
        <v>65</v>
      </c>
      <c r="I205" s="8" t="s">
        <v>71</v>
      </c>
      <c r="J205" s="7">
        <v>1758</v>
      </c>
      <c r="K205" s="7">
        <f>Table1[[#This Row],[Price(in USD)]]-Table1[[#This Row],[Production Cost (in USD)]]</f>
        <v>2700</v>
      </c>
      <c r="L205" s="7">
        <f>(Table1[[#This Row],[Profit]]/Table1[[#This Row],[Price(in USD)]])*100</f>
        <v>60.565275908479144</v>
      </c>
      <c r="M205" s="5" t="s">
        <v>25</v>
      </c>
      <c r="N205" s="5" t="str">
        <f>SUBSTITUTE(SUBSTITUTE(SUBSTITUTE(Table1[[#This Row],[Marital Status]],"M","Married"),"S","Single"),"D","Divorced")</f>
        <v>Single</v>
      </c>
      <c r="O205" s="5" t="s">
        <v>40</v>
      </c>
      <c r="P205" s="5" t="str">
        <f>CLEAN(Table1[[#This Row],[Education]])</f>
        <v>Partial College</v>
      </c>
      <c r="Q205" s="5" t="s">
        <v>16</v>
      </c>
      <c r="R205" s="5" t="s">
        <v>26</v>
      </c>
      <c r="S205" s="5" t="s">
        <v>27</v>
      </c>
      <c r="T205" s="5" t="s">
        <v>78</v>
      </c>
      <c r="U205" s="5">
        <v>46</v>
      </c>
      <c r="V205" s="7">
        <f>IF(ISBLANK(Table1[[#This Row],[Age of the buyer]]),AVERAGE(Table1[Age of the buyer]),Table1[[#This Row],[Age of the buyer]])</f>
        <v>46</v>
      </c>
    </row>
    <row r="206" spans="1:22" hidden="1" x14ac:dyDescent="0.45">
      <c r="A206" s="5">
        <v>24842</v>
      </c>
      <c r="B206" s="5" t="s">
        <v>14</v>
      </c>
      <c r="C206" s="5" t="str">
        <f>SUBSTITUTE(SUBSTITUTE(Table1[[#This Row],[Gender]],"F","Female"),"M","Male")</f>
        <v>Female</v>
      </c>
      <c r="D206" s="6">
        <v>90000</v>
      </c>
      <c r="E206" s="6" t="str">
        <f>SUBSTITUTE(Table1[[#This Row],[Income]],"$","")</f>
        <v>90000</v>
      </c>
      <c r="F206" s="5">
        <v>4828</v>
      </c>
      <c r="G206" s="8">
        <v>44977</v>
      </c>
      <c r="H206" s="8" t="s">
        <v>67</v>
      </c>
      <c r="I206" s="8" t="s">
        <v>72</v>
      </c>
      <c r="J206" s="7">
        <v>2081</v>
      </c>
      <c r="K206" s="7">
        <f>Table1[[#This Row],[Price(in USD)]]-Table1[[#This Row],[Production Cost (in USD)]]</f>
        <v>2747</v>
      </c>
      <c r="L206" s="7">
        <f>(Table1[[#This Row],[Profit]]/Table1[[#This Row],[Price(in USD)]])*100</f>
        <v>56.89726594863297</v>
      </c>
      <c r="M206" s="5" t="s">
        <v>25</v>
      </c>
      <c r="N206" s="5" t="str">
        <f>SUBSTITUTE(SUBSTITUTE(SUBSTITUTE(Table1[[#This Row],[Marital Status]],"M","Married"),"S","Single"),"D","Divorced")</f>
        <v>Single</v>
      </c>
      <c r="O206" s="5" t="s">
        <v>30</v>
      </c>
      <c r="P206" s="5" t="str">
        <f>CLEAN(Table1[[#This Row],[Education]])</f>
        <v>High School</v>
      </c>
      <c r="Q206" s="5" t="s">
        <v>23</v>
      </c>
      <c r="R206" s="5" t="s">
        <v>24</v>
      </c>
      <c r="S206" s="5" t="s">
        <v>19</v>
      </c>
      <c r="T206" s="5" t="s">
        <v>75</v>
      </c>
      <c r="U206" s="5">
        <v>51</v>
      </c>
      <c r="V206" s="7">
        <f>IF(ISBLANK(Table1[[#This Row],[Age of the buyer]]),AVERAGE(Table1[Age of the buyer]),Table1[[#This Row],[Age of the buyer]])</f>
        <v>51</v>
      </c>
    </row>
    <row r="207" spans="1:22" hidden="1" x14ac:dyDescent="0.45">
      <c r="A207" s="5">
        <v>15657</v>
      </c>
      <c r="B207" s="5" t="s">
        <v>13</v>
      </c>
      <c r="C207" s="5" t="str">
        <f>SUBSTITUTE(SUBSTITUTE(Table1[[#This Row],[Gender]],"F","Female"),"M","Male")</f>
        <v>Male</v>
      </c>
      <c r="D207" s="6">
        <v>30000</v>
      </c>
      <c r="E207" s="6" t="str">
        <f>SUBSTITUTE(Table1[[#This Row],[Income]],"$","")</f>
        <v>30000</v>
      </c>
      <c r="F207" s="5">
        <v>4639</v>
      </c>
      <c r="G207" s="8">
        <v>44835</v>
      </c>
      <c r="H207" s="8" t="s">
        <v>59</v>
      </c>
      <c r="I207" s="8" t="s">
        <v>72</v>
      </c>
      <c r="J207" s="7">
        <v>858</v>
      </c>
      <c r="K207" s="7">
        <f>Table1[[#This Row],[Price(in USD)]]-Table1[[#This Row],[Production Cost (in USD)]]</f>
        <v>3781</v>
      </c>
      <c r="L207" s="7">
        <f>(Table1[[#This Row],[Profit]]/Table1[[#This Row],[Price(in USD)]])*100</f>
        <v>81.504634619530066</v>
      </c>
      <c r="M207" s="5" t="s">
        <v>13</v>
      </c>
      <c r="N207" s="5" t="str">
        <f>SUBSTITUTE(SUBSTITUTE(SUBSTITUTE(Table1[[#This Row],[Marital Status]],"M","Married"),"S","Single"),"D","Divorced")</f>
        <v>Married</v>
      </c>
      <c r="O207" s="5" t="s">
        <v>37</v>
      </c>
      <c r="P207" s="5" t="str">
        <f>CLEAN(Table1[[#This Row],[Education]])</f>
        <v>Graduate Degree</v>
      </c>
      <c r="Q207" s="5" t="s">
        <v>22</v>
      </c>
      <c r="R207" s="5" t="s">
        <v>18</v>
      </c>
      <c r="S207" s="5" t="s">
        <v>19</v>
      </c>
      <c r="T207" s="5" t="s">
        <v>77</v>
      </c>
      <c r="U207" s="5">
        <v>46</v>
      </c>
      <c r="V207" s="7">
        <f>IF(ISBLANK(Table1[[#This Row],[Age of the buyer]]),AVERAGE(Table1[Age of the buyer]),Table1[[#This Row],[Age of the buyer]])</f>
        <v>46</v>
      </c>
    </row>
    <row r="208" spans="1:22" hidden="1" x14ac:dyDescent="0.45">
      <c r="A208" s="5">
        <v>11415</v>
      </c>
      <c r="B208" s="5" t="s">
        <v>13</v>
      </c>
      <c r="C208" s="5" t="str">
        <f>SUBSTITUTE(SUBSTITUTE(Table1[[#This Row],[Gender]],"F","Female"),"M","Male")</f>
        <v>Male</v>
      </c>
      <c r="D208" s="6">
        <v>90000</v>
      </c>
      <c r="E208" s="6" t="str">
        <f>SUBSTITUTE(Table1[[#This Row],[Income]],"$","")</f>
        <v>90000</v>
      </c>
      <c r="F208" s="5">
        <v>3646</v>
      </c>
      <c r="G208" s="8">
        <v>44950</v>
      </c>
      <c r="H208" s="8" t="s">
        <v>64</v>
      </c>
      <c r="I208" s="8" t="s">
        <v>72</v>
      </c>
      <c r="J208" s="7">
        <v>899</v>
      </c>
      <c r="K208" s="7">
        <f>Table1[[#This Row],[Price(in USD)]]-Table1[[#This Row],[Production Cost (in USD)]]</f>
        <v>2747</v>
      </c>
      <c r="L208" s="7">
        <f>(Table1[[#This Row],[Profit]]/Table1[[#This Row],[Price(in USD)]])*100</f>
        <v>75.342841470104233</v>
      </c>
      <c r="M208" s="5" t="s">
        <v>25</v>
      </c>
      <c r="N208" s="5" t="str">
        <f>SUBSTITUTE(SUBSTITUTE(SUBSTITUTE(Table1[[#This Row],[Marital Status]],"M","Married"),"S","Single"),"D","Divorced")</f>
        <v>Single</v>
      </c>
      <c r="O208" s="5" t="s">
        <v>21</v>
      </c>
      <c r="P208" s="5" t="str">
        <f>CLEAN(Table1[[#This Row],[Education]])</f>
        <v>Partial College</v>
      </c>
      <c r="Q208" s="5" t="s">
        <v>23</v>
      </c>
      <c r="R208" s="5" t="s">
        <v>34</v>
      </c>
      <c r="S208" s="5" t="s">
        <v>19</v>
      </c>
      <c r="T208" s="5" t="s">
        <v>75</v>
      </c>
      <c r="U208" s="5">
        <v>62</v>
      </c>
      <c r="V208" s="7">
        <f>IF(ISBLANK(Table1[[#This Row],[Age of the buyer]]),AVERAGE(Table1[Age of the buyer]),Table1[[#This Row],[Age of the buyer]])</f>
        <v>62</v>
      </c>
    </row>
    <row r="209" spans="1:22" hidden="1" x14ac:dyDescent="0.45">
      <c r="A209" s="5">
        <v>28729</v>
      </c>
      <c r="B209" s="5" t="s">
        <v>14</v>
      </c>
      <c r="C209" s="5" t="str">
        <f>SUBSTITUTE(SUBSTITUTE(Table1[[#This Row],[Gender]],"F","Female"),"M","Male")</f>
        <v>Female</v>
      </c>
      <c r="D209" s="6">
        <v>20000</v>
      </c>
      <c r="E209" s="6" t="str">
        <f>SUBSTITUTE(Table1[[#This Row],[Income]],"$","")</f>
        <v>20000</v>
      </c>
      <c r="F209" s="5">
        <v>4208</v>
      </c>
      <c r="G209" s="8">
        <v>44913</v>
      </c>
      <c r="H209" s="8" t="s">
        <v>60</v>
      </c>
      <c r="I209" s="8" t="s">
        <v>72</v>
      </c>
      <c r="J209" s="7">
        <v>1870</v>
      </c>
      <c r="K209" s="7">
        <f>Table1[[#This Row],[Price(in USD)]]-Table1[[#This Row],[Production Cost (in USD)]]</f>
        <v>2338</v>
      </c>
      <c r="L209" s="7">
        <f>(Table1[[#This Row],[Profit]]/Table1[[#This Row],[Price(in USD)]])*100</f>
        <v>55.560836501901143</v>
      </c>
      <c r="M209" s="5" t="s">
        <v>25</v>
      </c>
      <c r="N209" s="5" t="str">
        <f>SUBSTITUTE(SUBSTITUTE(SUBSTITUTE(Table1[[#This Row],[Marital Status]],"M","Married"),"S","Single"),"D","Divorced")</f>
        <v>Single</v>
      </c>
      <c r="O209" s="5" t="s">
        <v>32</v>
      </c>
      <c r="P209" s="5" t="str">
        <f>CLEAN(Table1[[#This Row],[Education]])</f>
        <v>Partial High School</v>
      </c>
      <c r="Q209" s="5" t="s">
        <v>28</v>
      </c>
      <c r="R209" s="5" t="s">
        <v>29</v>
      </c>
      <c r="S209" s="5" t="s">
        <v>19</v>
      </c>
      <c r="T209" s="5" t="s">
        <v>73</v>
      </c>
      <c r="U209" s="5">
        <v>26</v>
      </c>
      <c r="V209" s="7">
        <f>IF(ISBLANK(Table1[[#This Row],[Age of the buyer]]),AVERAGE(Table1[Age of the buyer]),Table1[[#This Row],[Age of the buyer]])</f>
        <v>26</v>
      </c>
    </row>
    <row r="210" spans="1:22" hidden="1" x14ac:dyDescent="0.45">
      <c r="A210" s="5">
        <v>22633</v>
      </c>
      <c r="B210" s="5" t="s">
        <v>14</v>
      </c>
      <c r="C210" s="5" t="str">
        <f>SUBSTITUTE(SUBSTITUTE(Table1[[#This Row],[Gender]],"F","Female"),"M","Male")</f>
        <v>Female</v>
      </c>
      <c r="D210" s="6">
        <v>40000</v>
      </c>
      <c r="E210" s="6" t="str">
        <f>SUBSTITUTE(Table1[[#This Row],[Income]],"$","")</f>
        <v>40000</v>
      </c>
      <c r="F210" s="5">
        <v>4153</v>
      </c>
      <c r="G210" s="8">
        <v>44743</v>
      </c>
      <c r="H210" s="8" t="s">
        <v>66</v>
      </c>
      <c r="I210" s="8" t="s">
        <v>71</v>
      </c>
      <c r="J210" s="7">
        <v>1272</v>
      </c>
      <c r="K210" s="7">
        <f>Table1[[#This Row],[Price(in USD)]]-Table1[[#This Row],[Production Cost (in USD)]]</f>
        <v>2881</v>
      </c>
      <c r="L210" s="7">
        <f>(Table1[[#This Row],[Profit]]/Table1[[#This Row],[Price(in USD)]])*100</f>
        <v>69.37153864676138</v>
      </c>
      <c r="M210" s="5" t="s">
        <v>25</v>
      </c>
      <c r="N210" s="5" t="str">
        <f>SUBSTITUTE(SUBSTITUTE(SUBSTITUTE(Table1[[#This Row],[Marital Status]],"M","Married"),"S","Single"),"D","Divorced")</f>
        <v>Single</v>
      </c>
      <c r="O210" s="5" t="s">
        <v>37</v>
      </c>
      <c r="P210" s="5" t="str">
        <f>CLEAN(Table1[[#This Row],[Education]])</f>
        <v>Graduate Degree</v>
      </c>
      <c r="Q210" s="5" t="s">
        <v>22</v>
      </c>
      <c r="R210" s="5" t="s">
        <v>18</v>
      </c>
      <c r="S210" s="5" t="s">
        <v>19</v>
      </c>
      <c r="T210" s="5" t="s">
        <v>75</v>
      </c>
      <c r="U210" s="5">
        <v>37</v>
      </c>
      <c r="V210" s="7">
        <f>IF(ISBLANK(Table1[[#This Row],[Age of the buyer]]),AVERAGE(Table1[Age of the buyer]),Table1[[#This Row],[Age of the buyer]])</f>
        <v>37</v>
      </c>
    </row>
    <row r="211" spans="1:22" hidden="1" x14ac:dyDescent="0.45">
      <c r="A211" s="5">
        <v>25649</v>
      </c>
      <c r="B211" s="5" t="s">
        <v>14</v>
      </c>
      <c r="C211" s="5" t="str">
        <f>SUBSTITUTE(SUBSTITUTE(Table1[[#This Row],[Gender]],"F","Female"),"M","Male")</f>
        <v>Female</v>
      </c>
      <c r="D211" s="6">
        <v>30000</v>
      </c>
      <c r="E211" s="6" t="str">
        <f>SUBSTITUTE(Table1[[#This Row],[Income]],"$","")</f>
        <v>30000</v>
      </c>
      <c r="F211" s="5">
        <v>4073</v>
      </c>
      <c r="G211" s="8">
        <v>44842</v>
      </c>
      <c r="H211" s="8" t="s">
        <v>58</v>
      </c>
      <c r="I211" s="8" t="s">
        <v>72</v>
      </c>
      <c r="J211" s="7">
        <v>814</v>
      </c>
      <c r="K211" s="7">
        <f>Table1[[#This Row],[Price(in USD)]]-Table1[[#This Row],[Production Cost (in USD)]]</f>
        <v>3259</v>
      </c>
      <c r="L211" s="7">
        <f>(Table1[[#This Row],[Profit]]/Table1[[#This Row],[Price(in USD)]])*100</f>
        <v>80.014731156395783</v>
      </c>
      <c r="M211" s="5" t="s">
        <v>25</v>
      </c>
      <c r="N211" s="5" t="str">
        <f>SUBSTITUTE(SUBSTITUTE(SUBSTITUTE(Table1[[#This Row],[Marital Status]],"M","Married"),"S","Single"),"D","Divorced")</f>
        <v>Single</v>
      </c>
      <c r="O211" s="5" t="s">
        <v>21</v>
      </c>
      <c r="P211" s="5" t="str">
        <f>CLEAN(Table1[[#This Row],[Education]])</f>
        <v>Partial College</v>
      </c>
      <c r="Q211" s="5" t="s">
        <v>22</v>
      </c>
      <c r="R211" s="5" t="s">
        <v>18</v>
      </c>
      <c r="S211" s="5" t="s">
        <v>19</v>
      </c>
      <c r="T211" s="5" t="s">
        <v>77</v>
      </c>
      <c r="U211" s="5">
        <v>42</v>
      </c>
      <c r="V211" s="7">
        <f>IF(ISBLANK(Table1[[#This Row],[Age of the buyer]]),AVERAGE(Table1[Age of the buyer]),Table1[[#This Row],[Age of the buyer]])</f>
        <v>42</v>
      </c>
    </row>
    <row r="212" spans="1:22" hidden="1" x14ac:dyDescent="0.45">
      <c r="A212" s="5">
        <v>14669</v>
      </c>
      <c r="B212" s="5" t="s">
        <v>14</v>
      </c>
      <c r="C212" s="5" t="str">
        <f>SUBSTITUTE(SUBSTITUTE(Table1[[#This Row],[Gender]],"F","Female"),"M","Male")</f>
        <v>Female</v>
      </c>
      <c r="D212" s="6">
        <v>80000</v>
      </c>
      <c r="E212" s="6" t="str">
        <f>SUBSTITUTE(Table1[[#This Row],[Income]],"$","")</f>
        <v>80000</v>
      </c>
      <c r="F212" s="5">
        <v>3752</v>
      </c>
      <c r="G212" s="8">
        <v>44618</v>
      </c>
      <c r="H212" s="8" t="s">
        <v>67</v>
      </c>
      <c r="I212" s="8" t="s">
        <v>72</v>
      </c>
      <c r="J212" s="7">
        <v>1157</v>
      </c>
      <c r="K212" s="7">
        <f>Table1[[#This Row],[Price(in USD)]]-Table1[[#This Row],[Production Cost (in USD)]]</f>
        <v>2595</v>
      </c>
      <c r="L212" s="7">
        <f>(Table1[[#This Row],[Profit]]/Table1[[#This Row],[Price(in USD)]])*100</f>
        <v>69.1631130063966</v>
      </c>
      <c r="M212" s="5" t="s">
        <v>13</v>
      </c>
      <c r="N212" s="5" t="str">
        <f>SUBSTITUTE(SUBSTITUTE(SUBSTITUTE(Table1[[#This Row],[Marital Status]],"M","Married"),"S","Single"),"D","Divorced")</f>
        <v>Married</v>
      </c>
      <c r="O212" s="5" t="s">
        <v>37</v>
      </c>
      <c r="P212" s="5" t="str">
        <f>CLEAN(Table1[[#This Row],[Education]])</f>
        <v>Graduate Degree</v>
      </c>
      <c r="Q212" s="5" t="s">
        <v>31</v>
      </c>
      <c r="R212" s="5" t="s">
        <v>18</v>
      </c>
      <c r="S212" s="5" t="s">
        <v>27</v>
      </c>
      <c r="T212" s="5" t="s">
        <v>75</v>
      </c>
      <c r="U212" s="5">
        <v>36</v>
      </c>
      <c r="V212" s="7">
        <f>IF(ISBLANK(Table1[[#This Row],[Age of the buyer]]),AVERAGE(Table1[Age of the buyer]),Table1[[#This Row],[Age of the buyer]])</f>
        <v>36</v>
      </c>
    </row>
    <row r="213" spans="1:22" hidden="1" x14ac:dyDescent="0.45">
      <c r="A213" s="5">
        <v>19299</v>
      </c>
      <c r="B213" s="5" t="s">
        <v>14</v>
      </c>
      <c r="C213" s="5" t="str">
        <f>SUBSTITUTE(SUBSTITUTE(Table1[[#This Row],[Gender]],"F","Female"),"M","Male")</f>
        <v>Female</v>
      </c>
      <c r="D213" s="6">
        <v>50000</v>
      </c>
      <c r="E213" s="6" t="str">
        <f>SUBSTITUTE(Table1[[#This Row],[Income]],"$","")</f>
        <v>50000</v>
      </c>
      <c r="F213" s="5">
        <v>4402</v>
      </c>
      <c r="G213" s="8">
        <v>44856</v>
      </c>
      <c r="H213" s="8" t="s">
        <v>60</v>
      </c>
      <c r="I213" s="8" t="s">
        <v>72</v>
      </c>
      <c r="J213" s="7">
        <v>1110</v>
      </c>
      <c r="K213" s="7">
        <f>Table1[[#This Row],[Price(in USD)]]-Table1[[#This Row],[Production Cost (in USD)]]</f>
        <v>3292</v>
      </c>
      <c r="L213" s="7">
        <f>(Table1[[#This Row],[Profit]]/Table1[[#This Row],[Price(in USD)]])*100</f>
        <v>74.784189004997728</v>
      </c>
      <c r="M213" s="5" t="s">
        <v>13</v>
      </c>
      <c r="N213" s="5" t="str">
        <f>SUBSTITUTE(SUBSTITUTE(SUBSTITUTE(Table1[[#This Row],[Marital Status]],"M","Married"),"S","Single"),"D","Divorced")</f>
        <v>Married</v>
      </c>
      <c r="O213" s="5" t="s">
        <v>37</v>
      </c>
      <c r="P213" s="5" t="str">
        <f>CLEAN(Table1[[#This Row],[Education]])</f>
        <v>Graduate Degree</v>
      </c>
      <c r="Q213" s="5" t="s">
        <v>16</v>
      </c>
      <c r="R213" s="5" t="s">
        <v>18</v>
      </c>
      <c r="S213" s="5" t="s">
        <v>19</v>
      </c>
      <c r="T213" s="5" t="s">
        <v>77</v>
      </c>
      <c r="U213" s="5">
        <v>36</v>
      </c>
      <c r="V213" s="7">
        <f>IF(ISBLANK(Table1[[#This Row],[Age of the buyer]]),AVERAGE(Table1[Age of the buyer]),Table1[[#This Row],[Age of the buyer]])</f>
        <v>36</v>
      </c>
    </row>
    <row r="214" spans="1:22" hidden="1" x14ac:dyDescent="0.45">
      <c r="A214" s="5">
        <v>20946</v>
      </c>
      <c r="B214" s="5" t="s">
        <v>14</v>
      </c>
      <c r="C214" s="5" t="str">
        <f>SUBSTITUTE(SUBSTITUTE(Table1[[#This Row],[Gender]],"F","Female"),"M","Male")</f>
        <v>Female</v>
      </c>
      <c r="D214" s="6">
        <v>30000</v>
      </c>
      <c r="E214" s="6" t="str">
        <f>SUBSTITUTE(Table1[[#This Row],[Income]],"$","")</f>
        <v>30000</v>
      </c>
      <c r="F214" s="5">
        <v>5480</v>
      </c>
      <c r="G214" s="8">
        <v>44596</v>
      </c>
      <c r="H214" s="8" t="s">
        <v>63</v>
      </c>
      <c r="I214" s="8" t="s">
        <v>71</v>
      </c>
      <c r="J214" s="7">
        <v>1083</v>
      </c>
      <c r="K214" s="7">
        <f>Table1[[#This Row],[Price(in USD)]]-Table1[[#This Row],[Production Cost (in USD)]]</f>
        <v>4397</v>
      </c>
      <c r="L214" s="7">
        <f>(Table1[[#This Row],[Profit]]/Table1[[#This Row],[Price(in USD)]])*100</f>
        <v>80.237226277372258</v>
      </c>
      <c r="M214" s="5" t="s">
        <v>25</v>
      </c>
      <c r="N214" s="5" t="str">
        <f>SUBSTITUTE(SUBSTITUTE(SUBSTITUTE(Table1[[#This Row],[Marital Status]],"M","Married"),"S","Single"),"D","Divorced")</f>
        <v>Single</v>
      </c>
      <c r="O214" s="5" t="s">
        <v>21</v>
      </c>
      <c r="P214" s="5" t="str">
        <f>CLEAN(Table1[[#This Row],[Education]])</f>
        <v>Partial College</v>
      </c>
      <c r="Q214" s="5" t="s">
        <v>22</v>
      </c>
      <c r="R214" s="5" t="s">
        <v>24</v>
      </c>
      <c r="S214" s="5" t="s">
        <v>19</v>
      </c>
      <c r="T214" s="5" t="s">
        <v>77</v>
      </c>
      <c r="U214" s="5">
        <v>30</v>
      </c>
      <c r="V214" s="7">
        <f>IF(ISBLANK(Table1[[#This Row],[Age of the buyer]]),AVERAGE(Table1[Age of the buyer]),Table1[[#This Row],[Age of the buyer]])</f>
        <v>30</v>
      </c>
    </row>
    <row r="215" spans="1:22" hidden="1" x14ac:dyDescent="0.45">
      <c r="A215" s="5">
        <v>11451</v>
      </c>
      <c r="B215" s="5" t="s">
        <v>13</v>
      </c>
      <c r="C215" s="5" t="str">
        <f>SUBSTITUTE(SUBSTITUTE(Table1[[#This Row],[Gender]],"F","Female"),"M","Male")</f>
        <v>Male</v>
      </c>
      <c r="D215" s="6">
        <v>70000</v>
      </c>
      <c r="E215" s="6" t="str">
        <f>SUBSTITUTE(Table1[[#This Row],[Income]],"$","")</f>
        <v>70000</v>
      </c>
      <c r="F215" s="5">
        <v>4879</v>
      </c>
      <c r="G215" s="8">
        <v>44884</v>
      </c>
      <c r="H215" s="8" t="s">
        <v>59</v>
      </c>
      <c r="I215" s="8" t="s">
        <v>72</v>
      </c>
      <c r="J215" s="7">
        <v>1486</v>
      </c>
      <c r="K215" s="7">
        <f>Table1[[#This Row],[Price(in USD)]]-Table1[[#This Row],[Production Cost (in USD)]]</f>
        <v>3393</v>
      </c>
      <c r="L215" s="7">
        <f>(Table1[[#This Row],[Profit]]/Table1[[#This Row],[Price(in USD)]])*100</f>
        <v>69.542939126870266</v>
      </c>
      <c r="M215" s="5" t="s">
        <v>25</v>
      </c>
      <c r="N215" s="5" t="str">
        <f>SUBSTITUTE(SUBSTITUTE(SUBSTITUTE(Table1[[#This Row],[Marital Status]],"M","Married"),"S","Single"),"D","Divorced")</f>
        <v>Single</v>
      </c>
      <c r="O215" s="5" t="s">
        <v>15</v>
      </c>
      <c r="P215" s="5" t="str">
        <f>CLEAN(Table1[[#This Row],[Education]])</f>
        <v>Bachelors</v>
      </c>
      <c r="Q215" s="5" t="s">
        <v>23</v>
      </c>
      <c r="R215" s="5" t="s">
        <v>34</v>
      </c>
      <c r="S215" s="5" t="s">
        <v>27</v>
      </c>
      <c r="T215" s="5" t="s">
        <v>78</v>
      </c>
      <c r="U215" s="5">
        <v>31</v>
      </c>
      <c r="V215" s="7">
        <f>IF(ISBLANK(Table1[[#This Row],[Age of the buyer]]),AVERAGE(Table1[Age of the buyer]),Table1[[#This Row],[Age of the buyer]])</f>
        <v>31</v>
      </c>
    </row>
    <row r="216" spans="1:22" hidden="1" x14ac:dyDescent="0.45">
      <c r="A216" s="5">
        <v>25553</v>
      </c>
      <c r="B216" s="5" t="s">
        <v>13</v>
      </c>
      <c r="C216" s="5" t="str">
        <f>SUBSTITUTE(SUBSTITUTE(Table1[[#This Row],[Gender]],"F","Female"),"M","Male")</f>
        <v>Male</v>
      </c>
      <c r="D216" s="6">
        <v>30000</v>
      </c>
      <c r="E216" s="6" t="str">
        <f>SUBSTITUTE(Table1[[#This Row],[Income]],"$","")</f>
        <v>30000</v>
      </c>
      <c r="F216" s="5">
        <v>5305</v>
      </c>
      <c r="G216" s="8">
        <v>44833</v>
      </c>
      <c r="H216" s="8" t="s">
        <v>65</v>
      </c>
      <c r="I216" s="8" t="s">
        <v>71</v>
      </c>
      <c r="J216" s="7">
        <v>1943</v>
      </c>
      <c r="K216" s="7">
        <f>Table1[[#This Row],[Price(in USD)]]-Table1[[#This Row],[Production Cost (in USD)]]</f>
        <v>3362</v>
      </c>
      <c r="L216" s="7">
        <f>(Table1[[#This Row],[Profit]]/Table1[[#This Row],[Price(in USD)]])*100</f>
        <v>63.374175306314797</v>
      </c>
      <c r="M216" s="5" t="s">
        <v>13</v>
      </c>
      <c r="N216" s="5" t="str">
        <f>SUBSTITUTE(SUBSTITUTE(SUBSTITUTE(Table1[[#This Row],[Marital Status]],"M","Married"),"S","Single"),"D","Divorced")</f>
        <v>Married</v>
      </c>
      <c r="O216" s="5" t="s">
        <v>15</v>
      </c>
      <c r="P216" s="5" t="str">
        <f>CLEAN(Table1[[#This Row],[Education]])</f>
        <v>Bachelors</v>
      </c>
      <c r="Q216" s="5" t="s">
        <v>22</v>
      </c>
      <c r="R216" s="5" t="s">
        <v>18</v>
      </c>
      <c r="S216" s="5" t="s">
        <v>19</v>
      </c>
      <c r="T216" s="5" t="s">
        <v>75</v>
      </c>
      <c r="U216" s="5">
        <v>65</v>
      </c>
      <c r="V216" s="7">
        <f>IF(ISBLANK(Table1[[#This Row],[Age of the buyer]]),AVERAGE(Table1[Age of the buyer]),Table1[[#This Row],[Age of the buyer]])</f>
        <v>65</v>
      </c>
    </row>
    <row r="217" spans="1:22" hidden="1" x14ac:dyDescent="0.45">
      <c r="A217" s="5">
        <v>27951</v>
      </c>
      <c r="B217" s="5" t="s">
        <v>13</v>
      </c>
      <c r="C217" s="5" t="str">
        <f>SUBSTITUTE(SUBSTITUTE(Table1[[#This Row],[Gender]],"F","Female"),"M","Male")</f>
        <v>Male</v>
      </c>
      <c r="D217" s="6">
        <v>80000</v>
      </c>
      <c r="E217" s="6" t="str">
        <f>SUBSTITUTE(Table1[[#This Row],[Income]],"$","")</f>
        <v>80000</v>
      </c>
      <c r="F217" s="5">
        <v>5474</v>
      </c>
      <c r="G217" s="8">
        <v>44825</v>
      </c>
      <c r="H217" s="8" t="s">
        <v>65</v>
      </c>
      <c r="I217" s="8" t="s">
        <v>71</v>
      </c>
      <c r="J217" s="7">
        <v>1968</v>
      </c>
      <c r="K217" s="7">
        <f>Table1[[#This Row],[Price(in USD)]]-Table1[[#This Row],[Production Cost (in USD)]]</f>
        <v>3506</v>
      </c>
      <c r="L217" s="7">
        <f>(Table1[[#This Row],[Profit]]/Table1[[#This Row],[Price(in USD)]])*100</f>
        <v>64.048227986846911</v>
      </c>
      <c r="M217" s="5" t="s">
        <v>25</v>
      </c>
      <c r="N217" s="5" t="str">
        <f>SUBSTITUTE(SUBSTITUTE(SUBSTITUTE(Table1[[#This Row],[Marital Status]],"M","Married"),"S","Single"),"D","Divorced")</f>
        <v>Single</v>
      </c>
      <c r="O217" s="5" t="s">
        <v>21</v>
      </c>
      <c r="P217" s="5" t="str">
        <f>CLEAN(Table1[[#This Row],[Education]])</f>
        <v>Partial College</v>
      </c>
      <c r="Q217" s="5" t="s">
        <v>23</v>
      </c>
      <c r="R217" s="5" t="s">
        <v>24</v>
      </c>
      <c r="S217" s="5" t="s">
        <v>19</v>
      </c>
      <c r="T217" s="5" t="s">
        <v>77</v>
      </c>
      <c r="U217" s="5">
        <v>54</v>
      </c>
      <c r="V217" s="7">
        <f>IF(ISBLANK(Table1[[#This Row],[Age of the buyer]]),AVERAGE(Table1[Age of the buyer]),Table1[[#This Row],[Age of the buyer]])</f>
        <v>54</v>
      </c>
    </row>
    <row r="218" spans="1:22" hidden="1" x14ac:dyDescent="0.45">
      <c r="A218" s="5">
        <v>25026</v>
      </c>
      <c r="B218" s="5" t="s">
        <v>13</v>
      </c>
      <c r="C218" s="5" t="str">
        <f>SUBSTITUTE(SUBSTITUTE(Table1[[#This Row],[Gender]],"F","Female"),"M","Male")</f>
        <v>Male</v>
      </c>
      <c r="D218" s="6">
        <v>20000</v>
      </c>
      <c r="E218" s="6" t="str">
        <f>SUBSTITUTE(Table1[[#This Row],[Income]],"$","")</f>
        <v>20000</v>
      </c>
      <c r="F218" s="5">
        <v>4968</v>
      </c>
      <c r="G218" s="8">
        <v>44707</v>
      </c>
      <c r="H218" s="8" t="s">
        <v>66</v>
      </c>
      <c r="I218" s="8" t="s">
        <v>71</v>
      </c>
      <c r="J218" s="7">
        <v>1463</v>
      </c>
      <c r="K218" s="7">
        <f>Table1[[#This Row],[Price(in USD)]]-Table1[[#This Row],[Production Cost (in USD)]]</f>
        <v>3505</v>
      </c>
      <c r="L218" s="7">
        <f>(Table1[[#This Row],[Profit]]/Table1[[#This Row],[Price(in USD)]])*100</f>
        <v>70.551529790660226</v>
      </c>
      <c r="M218" s="5" t="s">
        <v>13</v>
      </c>
      <c r="N218" s="5" t="str">
        <f>SUBSTITUTE(SUBSTITUTE(SUBSTITUTE(Table1[[#This Row],[Marital Status]],"M","Married"),"S","Single"),"D","Divorced")</f>
        <v>Married</v>
      </c>
      <c r="O218" s="5" t="s">
        <v>32</v>
      </c>
      <c r="P218" s="5" t="str">
        <f>CLEAN(Table1[[#This Row],[Education]])</f>
        <v>Partial High School</v>
      </c>
      <c r="Q218" s="5" t="s">
        <v>22</v>
      </c>
      <c r="R218" s="5" t="s">
        <v>26</v>
      </c>
      <c r="S218" s="5" t="s">
        <v>27</v>
      </c>
      <c r="T218" s="5" t="s">
        <v>77</v>
      </c>
      <c r="U218" s="5">
        <v>54</v>
      </c>
      <c r="V218" s="7">
        <f>IF(ISBLANK(Table1[[#This Row],[Age of the buyer]]),AVERAGE(Table1[Age of the buyer]),Table1[[#This Row],[Age of the buyer]])</f>
        <v>54</v>
      </c>
    </row>
    <row r="219" spans="1:22" hidden="1" x14ac:dyDescent="0.45">
      <c r="A219" s="5">
        <v>13673</v>
      </c>
      <c r="B219" s="5" t="s">
        <v>14</v>
      </c>
      <c r="C219" s="5" t="str">
        <f>SUBSTITUTE(SUBSTITUTE(Table1[[#This Row],[Gender]],"F","Female"),"M","Male")</f>
        <v>Female</v>
      </c>
      <c r="D219" s="6">
        <v>20000</v>
      </c>
      <c r="E219" s="6" t="str">
        <f>SUBSTITUTE(Table1[[#This Row],[Income]],"$","")</f>
        <v>20000</v>
      </c>
      <c r="F219" s="5">
        <v>4786</v>
      </c>
      <c r="G219" s="8">
        <v>45103</v>
      </c>
      <c r="H219" s="8" t="s">
        <v>61</v>
      </c>
      <c r="I219" s="8" t="s">
        <v>72</v>
      </c>
      <c r="J219" s="7">
        <v>825</v>
      </c>
      <c r="K219" s="7">
        <f>Table1[[#This Row],[Price(in USD)]]-Table1[[#This Row],[Production Cost (in USD)]]</f>
        <v>3961</v>
      </c>
      <c r="L219" s="7">
        <f>(Table1[[#This Row],[Profit]]/Table1[[#This Row],[Price(in USD)]])*100</f>
        <v>82.762223150856656</v>
      </c>
      <c r="M219" s="5" t="s">
        <v>25</v>
      </c>
      <c r="N219" s="5" t="str">
        <f>SUBSTITUTE(SUBSTITUTE(SUBSTITUTE(Table1[[#This Row],[Marital Status]],"M","Married"),"S","Single"),"D","Divorced")</f>
        <v>Single</v>
      </c>
      <c r="O219" s="5" t="s">
        <v>32</v>
      </c>
      <c r="P219" s="5" t="str">
        <f>CLEAN(Table1[[#This Row],[Education]])</f>
        <v>Partial High School</v>
      </c>
      <c r="Q219" s="5" t="s">
        <v>28</v>
      </c>
      <c r="R219" s="5" t="s">
        <v>18</v>
      </c>
      <c r="S219" s="5" t="s">
        <v>19</v>
      </c>
      <c r="T219" s="5" t="s">
        <v>73</v>
      </c>
      <c r="U219" s="5">
        <v>25</v>
      </c>
      <c r="V219" s="7">
        <f>IF(ISBLANK(Table1[[#This Row],[Age of the buyer]]),AVERAGE(Table1[Age of the buyer]),Table1[[#This Row],[Age of the buyer]])</f>
        <v>25</v>
      </c>
    </row>
    <row r="220" spans="1:22" hidden="1" x14ac:dyDescent="0.45">
      <c r="A220" s="5">
        <v>16043</v>
      </c>
      <c r="B220" s="5" t="s">
        <v>13</v>
      </c>
      <c r="C220" s="5" t="str">
        <f>SUBSTITUTE(SUBSTITUTE(Table1[[#This Row],[Gender]],"F","Female"),"M","Male")</f>
        <v>Male</v>
      </c>
      <c r="D220" s="6">
        <v>10000</v>
      </c>
      <c r="E220" s="6" t="str">
        <f>SUBSTITUTE(Table1[[#This Row],[Income]],"$","")</f>
        <v>10000</v>
      </c>
      <c r="F220" s="5">
        <v>4624</v>
      </c>
      <c r="G220" s="8">
        <v>44734</v>
      </c>
      <c r="H220" s="8" t="s">
        <v>59</v>
      </c>
      <c r="I220" s="8" t="s">
        <v>72</v>
      </c>
      <c r="J220" s="7">
        <v>1840</v>
      </c>
      <c r="K220" s="7">
        <f>Table1[[#This Row],[Price(in USD)]]-Table1[[#This Row],[Production Cost (in USD)]]</f>
        <v>2784</v>
      </c>
      <c r="L220" s="7">
        <f>(Table1[[#This Row],[Profit]]/Table1[[#This Row],[Price(in USD)]])*100</f>
        <v>60.207612456747405</v>
      </c>
      <c r="M220" s="5" t="s">
        <v>25</v>
      </c>
      <c r="N220" s="5" t="str">
        <f>SUBSTITUTE(SUBSTITUTE(SUBSTITUTE(Table1[[#This Row],[Marital Status]],"M","Married"),"S","Single"),"D","Divorced")</f>
        <v>Single</v>
      </c>
      <c r="O220" s="5" t="s">
        <v>15</v>
      </c>
      <c r="P220" s="5" t="str">
        <f>CLEAN(Table1[[#This Row],[Education]])</f>
        <v>Bachelors</v>
      </c>
      <c r="Q220" s="5" t="s">
        <v>28</v>
      </c>
      <c r="R220" s="5" t="s">
        <v>18</v>
      </c>
      <c r="S220" s="5" t="s">
        <v>19</v>
      </c>
      <c r="T220" s="5" t="s">
        <v>76</v>
      </c>
      <c r="U220" s="5">
        <v>48</v>
      </c>
      <c r="V220" s="7">
        <f>IF(ISBLANK(Table1[[#This Row],[Age of the buyer]]),AVERAGE(Table1[Age of the buyer]),Table1[[#This Row],[Age of the buyer]])</f>
        <v>48</v>
      </c>
    </row>
    <row r="221" spans="1:22" hidden="1" x14ac:dyDescent="0.45">
      <c r="A221" s="5">
        <v>22399</v>
      </c>
      <c r="B221" s="5" t="s">
        <v>13</v>
      </c>
      <c r="C221" s="5" t="str">
        <f>SUBSTITUTE(SUBSTITUTE(Table1[[#This Row],[Gender]],"F","Female"),"M","Male")</f>
        <v>Male</v>
      </c>
      <c r="D221" s="6">
        <v>10000</v>
      </c>
      <c r="E221" s="6" t="str">
        <f>SUBSTITUTE(Table1[[#This Row],[Income]],"$","")</f>
        <v>10000</v>
      </c>
      <c r="F221" s="5">
        <v>5107</v>
      </c>
      <c r="G221" s="8">
        <v>44921</v>
      </c>
      <c r="H221" s="8" t="s">
        <v>59</v>
      </c>
      <c r="I221" s="8" t="s">
        <v>71</v>
      </c>
      <c r="J221" s="7">
        <v>1991</v>
      </c>
      <c r="K221" s="7">
        <f>Table1[[#This Row],[Price(in USD)]]-Table1[[#This Row],[Production Cost (in USD)]]</f>
        <v>3116</v>
      </c>
      <c r="L221" s="7">
        <f>(Table1[[#This Row],[Profit]]/Table1[[#This Row],[Price(in USD)]])*100</f>
        <v>61.014294106128844</v>
      </c>
      <c r="M221" s="5" t="s">
        <v>25</v>
      </c>
      <c r="N221" s="5" t="str">
        <f>SUBSTITUTE(SUBSTITUTE(SUBSTITUTE(Table1[[#This Row],[Marital Status]],"M","Married"),"S","Single"),"D","Divorced")</f>
        <v>Single</v>
      </c>
      <c r="O221" s="5" t="s">
        <v>21</v>
      </c>
      <c r="P221" s="5" t="str">
        <f>CLEAN(Table1[[#This Row],[Education]])</f>
        <v>Partial College</v>
      </c>
      <c r="Q221" s="5" t="s">
        <v>28</v>
      </c>
      <c r="R221" s="5" t="s">
        <v>29</v>
      </c>
      <c r="S221" s="5" t="s">
        <v>27</v>
      </c>
      <c r="T221" s="5" t="s">
        <v>74</v>
      </c>
      <c r="U221" s="5">
        <v>26</v>
      </c>
      <c r="V221" s="7">
        <f>IF(ISBLANK(Table1[[#This Row],[Age of the buyer]]),AVERAGE(Table1[Age of the buyer]),Table1[[#This Row],[Age of the buyer]])</f>
        <v>26</v>
      </c>
    </row>
    <row r="222" spans="1:22" hidden="1" x14ac:dyDescent="0.45">
      <c r="A222" s="5">
        <v>27696</v>
      </c>
      <c r="B222" s="5" t="s">
        <v>13</v>
      </c>
      <c r="C222" s="5" t="str">
        <f>SUBSTITUTE(SUBSTITUTE(Table1[[#This Row],[Gender]],"F","Female"),"M","Male")</f>
        <v>Male</v>
      </c>
      <c r="D222" s="6">
        <v>60000</v>
      </c>
      <c r="E222" s="6" t="str">
        <f>SUBSTITUTE(Table1[[#This Row],[Income]],"$","")</f>
        <v>60000</v>
      </c>
      <c r="F222" s="5">
        <v>3928</v>
      </c>
      <c r="G222" s="8">
        <v>44815</v>
      </c>
      <c r="H222" s="8" t="s">
        <v>66</v>
      </c>
      <c r="I222" s="8" t="s">
        <v>71</v>
      </c>
      <c r="J222" s="7">
        <v>1781</v>
      </c>
      <c r="K222" s="7">
        <f>Table1[[#This Row],[Price(in USD)]]-Table1[[#This Row],[Production Cost (in USD)]]</f>
        <v>2147</v>
      </c>
      <c r="L222" s="7">
        <f>(Table1[[#This Row],[Profit]]/Table1[[#This Row],[Price(in USD)]])*100</f>
        <v>54.658859470468435</v>
      </c>
      <c r="M222" s="5" t="s">
        <v>13</v>
      </c>
      <c r="N222" s="5" t="str">
        <f>SUBSTITUTE(SUBSTITUTE(SUBSTITUTE(Table1[[#This Row],[Marital Status]],"M","Married"),"S","Single"),"D","Divorced")</f>
        <v>Married</v>
      </c>
      <c r="O222" s="5" t="s">
        <v>15</v>
      </c>
      <c r="P222" s="5" t="str">
        <f>CLEAN(Table1[[#This Row],[Education]])</f>
        <v>Bachelors</v>
      </c>
      <c r="Q222" s="5" t="s">
        <v>23</v>
      </c>
      <c r="R222" s="5" t="s">
        <v>26</v>
      </c>
      <c r="S222" s="5" t="s">
        <v>27</v>
      </c>
      <c r="T222" s="5" t="s">
        <v>76</v>
      </c>
      <c r="U222" s="5">
        <v>43</v>
      </c>
      <c r="V222" s="7">
        <f>IF(ISBLANK(Table1[[#This Row],[Age of the buyer]]),AVERAGE(Table1[Age of the buyer]),Table1[[#This Row],[Age of the buyer]])</f>
        <v>43</v>
      </c>
    </row>
    <row r="223" spans="1:22" hidden="1" x14ac:dyDescent="0.45">
      <c r="A223" s="5">
        <v>25313</v>
      </c>
      <c r="B223" s="5" t="s">
        <v>13</v>
      </c>
      <c r="C223" s="5" t="str">
        <f>SUBSTITUTE(SUBSTITUTE(Table1[[#This Row],[Gender]],"F","Female"),"M","Male")</f>
        <v>Male</v>
      </c>
      <c r="D223" s="6">
        <v>10000</v>
      </c>
      <c r="E223" s="6" t="str">
        <f>SUBSTITUTE(Table1[[#This Row],[Income]],"$","")</f>
        <v>10000</v>
      </c>
      <c r="F223" s="5">
        <v>3560</v>
      </c>
      <c r="G223" s="8">
        <v>45204</v>
      </c>
      <c r="H223" s="8" t="s">
        <v>60</v>
      </c>
      <c r="I223" s="8" t="s">
        <v>72</v>
      </c>
      <c r="J223" s="7">
        <v>1061</v>
      </c>
      <c r="K223" s="7">
        <f>Table1[[#This Row],[Price(in USD)]]-Table1[[#This Row],[Production Cost (in USD)]]</f>
        <v>2499</v>
      </c>
      <c r="L223" s="7">
        <f>(Table1[[#This Row],[Profit]]/Table1[[#This Row],[Price(in USD)]])*100</f>
        <v>70.196629213483135</v>
      </c>
      <c r="M223" s="5" t="s">
        <v>25</v>
      </c>
      <c r="N223" s="5" t="str">
        <f>SUBSTITUTE(SUBSTITUTE(SUBSTITUTE(Table1[[#This Row],[Marital Status]],"M","Married"),"S","Single"),"D","Divorced")</f>
        <v>Single</v>
      </c>
      <c r="O223" s="5" t="s">
        <v>32</v>
      </c>
      <c r="P223" s="5" t="str">
        <f>CLEAN(Table1[[#This Row],[Education]])</f>
        <v>Partial High School</v>
      </c>
      <c r="Q223" s="5" t="s">
        <v>28</v>
      </c>
      <c r="R223" s="5" t="s">
        <v>29</v>
      </c>
      <c r="S223" s="5" t="s">
        <v>19</v>
      </c>
      <c r="T223" s="5" t="s">
        <v>74</v>
      </c>
      <c r="U223" s="5">
        <v>35</v>
      </c>
      <c r="V223" s="7">
        <f>IF(ISBLANK(Table1[[#This Row],[Age of the buyer]]),AVERAGE(Table1[Age of the buyer]),Table1[[#This Row],[Age of the buyer]])</f>
        <v>35</v>
      </c>
    </row>
    <row r="224" spans="1:22" x14ac:dyDescent="0.45">
      <c r="A224" s="5">
        <v>13813</v>
      </c>
      <c r="B224" s="5" t="s">
        <v>14</v>
      </c>
      <c r="C224" s="5" t="str">
        <f>SUBSTITUTE(SUBSTITUTE(Table1[[#This Row],[Gender]],"F","Female"),"M","Male")</f>
        <v>Female</v>
      </c>
      <c r="D224" s="6">
        <v>30000</v>
      </c>
      <c r="E224" s="6" t="str">
        <f>SUBSTITUTE(Table1[[#This Row],[Income]],"$","")</f>
        <v>30000</v>
      </c>
      <c r="F224" s="5">
        <v>3806</v>
      </c>
      <c r="G224" s="8">
        <v>45198</v>
      </c>
      <c r="H224" s="8" t="s">
        <v>62</v>
      </c>
      <c r="I224" s="8" t="s">
        <v>71</v>
      </c>
      <c r="J224" s="7">
        <v>2074</v>
      </c>
      <c r="K224" s="7">
        <f>Table1[[#This Row],[Price(in USD)]]-Table1[[#This Row],[Production Cost (in USD)]]</f>
        <v>1732</v>
      </c>
      <c r="L224" s="7">
        <f>(Table1[[#This Row],[Profit]]/Table1[[#This Row],[Price(in USD)]])*100</f>
        <v>45.507094062007361</v>
      </c>
      <c r="M224" s="5" t="s">
        <v>13</v>
      </c>
      <c r="N224" s="5" t="str">
        <f>SUBSTITUTE(SUBSTITUTE(SUBSTITUTE(Table1[[#This Row],[Marital Status]],"M","Married"),"S","Single"),"D","Divorced")</f>
        <v>Married</v>
      </c>
      <c r="O224" s="5" t="s">
        <v>21</v>
      </c>
      <c r="P224" s="5" t="str">
        <f>CLEAN(Table1[[#This Row],[Education]])</f>
        <v>Partial College</v>
      </c>
      <c r="Q224" s="5" t="s">
        <v>22</v>
      </c>
      <c r="R224" s="5" t="s">
        <v>18</v>
      </c>
      <c r="S224" s="5" t="s">
        <v>19</v>
      </c>
      <c r="T224" s="5" t="s">
        <v>75</v>
      </c>
      <c r="U224" s="5">
        <v>42</v>
      </c>
      <c r="V224" s="7">
        <f>IF(ISBLANK(Table1[[#This Row],[Age of the buyer]]),AVERAGE(Table1[Age of the buyer]),Table1[[#This Row],[Age of the buyer]])</f>
        <v>42</v>
      </c>
    </row>
    <row r="225" spans="1:22" hidden="1" x14ac:dyDescent="0.45">
      <c r="A225" s="5">
        <v>18711</v>
      </c>
      <c r="B225" s="5" t="s">
        <v>14</v>
      </c>
      <c r="C225" s="5" t="str">
        <f>SUBSTITUTE(SUBSTITUTE(Table1[[#This Row],[Gender]],"F","Female"),"M","Male")</f>
        <v>Female</v>
      </c>
      <c r="D225" s="6">
        <v>70000</v>
      </c>
      <c r="E225" s="6" t="str">
        <f>SUBSTITUTE(Table1[[#This Row],[Income]],"$","")</f>
        <v>70000</v>
      </c>
      <c r="F225" s="5">
        <v>4324</v>
      </c>
      <c r="G225" s="8">
        <v>44919</v>
      </c>
      <c r="H225" s="8" t="s">
        <v>66</v>
      </c>
      <c r="I225" s="8" t="s">
        <v>71</v>
      </c>
      <c r="J225" s="7">
        <v>1396</v>
      </c>
      <c r="K225" s="7">
        <f>Table1[[#This Row],[Price(in USD)]]-Table1[[#This Row],[Production Cost (in USD)]]</f>
        <v>2928</v>
      </c>
      <c r="L225" s="7">
        <f>(Table1[[#This Row],[Profit]]/Table1[[#This Row],[Price(in USD)]])*100</f>
        <v>67.715078630897324</v>
      </c>
      <c r="M225" s="5" t="s">
        <v>25</v>
      </c>
      <c r="N225" s="5" t="str">
        <f>SUBSTITUTE(SUBSTITUTE(SUBSTITUTE(Table1[[#This Row],[Marital Status]],"M","Married"),"S","Single"),"D","Divorced")</f>
        <v>Single</v>
      </c>
      <c r="O225" s="5" t="s">
        <v>15</v>
      </c>
      <c r="P225" s="5" t="str">
        <f>CLEAN(Table1[[#This Row],[Education]])</f>
        <v>Bachelors</v>
      </c>
      <c r="Q225" s="5" t="s">
        <v>23</v>
      </c>
      <c r="R225" s="5" t="s">
        <v>34</v>
      </c>
      <c r="S225" s="5" t="s">
        <v>27</v>
      </c>
      <c r="T225" s="5" t="s">
        <v>75</v>
      </c>
      <c r="U225" s="5">
        <v>39</v>
      </c>
      <c r="V225" s="7">
        <f>IF(ISBLANK(Table1[[#This Row],[Age of the buyer]]),AVERAGE(Table1[Age of the buyer]),Table1[[#This Row],[Age of the buyer]])</f>
        <v>39</v>
      </c>
    </row>
    <row r="226" spans="1:22" hidden="1" x14ac:dyDescent="0.45">
      <c r="A226" s="5">
        <v>19650</v>
      </c>
      <c r="B226" s="5" t="s">
        <v>14</v>
      </c>
      <c r="C226" s="5" t="str">
        <f>SUBSTITUTE(SUBSTITUTE(Table1[[#This Row],[Gender]],"F","Female"),"M","Male")</f>
        <v>Female</v>
      </c>
      <c r="D226" s="6">
        <v>30000</v>
      </c>
      <c r="E226" s="6" t="str">
        <f>SUBSTITUTE(Table1[[#This Row],[Income]],"$","")</f>
        <v>30000</v>
      </c>
      <c r="F226" s="5">
        <v>4663</v>
      </c>
      <c r="G226" s="8">
        <v>45086</v>
      </c>
      <c r="H226" s="8" t="s">
        <v>59</v>
      </c>
      <c r="I226" s="8" t="s">
        <v>72</v>
      </c>
      <c r="J226" s="7">
        <v>1659</v>
      </c>
      <c r="K226" s="7">
        <f>Table1[[#This Row],[Price(in USD)]]-Table1[[#This Row],[Production Cost (in USD)]]</f>
        <v>3004</v>
      </c>
      <c r="L226" s="7">
        <f>(Table1[[#This Row],[Profit]]/Table1[[#This Row],[Price(in USD)]])*100</f>
        <v>64.422045893201798</v>
      </c>
      <c r="M226" s="5" t="s">
        <v>13</v>
      </c>
      <c r="N226" s="5" t="str">
        <f>SUBSTITUTE(SUBSTITUTE(SUBSTITUTE(Table1[[#This Row],[Marital Status]],"M","Married"),"S","Single"),"D","Divorced")</f>
        <v>Married</v>
      </c>
      <c r="O226" s="5" t="s">
        <v>21</v>
      </c>
      <c r="P226" s="5" t="str">
        <f>CLEAN(Table1[[#This Row],[Education]])</f>
        <v>Partial College</v>
      </c>
      <c r="Q226" s="5" t="s">
        <v>22</v>
      </c>
      <c r="R226" s="5" t="s">
        <v>18</v>
      </c>
      <c r="S226" s="5" t="s">
        <v>27</v>
      </c>
      <c r="T226" s="5" t="s">
        <v>76</v>
      </c>
      <c r="U226" s="5">
        <v>67</v>
      </c>
      <c r="V226" s="7">
        <f>IF(ISBLANK(Table1[[#This Row],[Age of the buyer]]),AVERAGE(Table1[Age of the buyer]),Table1[[#This Row],[Age of the buyer]])</f>
        <v>67</v>
      </c>
    </row>
    <row r="227" spans="1:22" hidden="1" x14ac:dyDescent="0.45">
      <c r="A227" s="5">
        <v>14135</v>
      </c>
      <c r="B227" s="5" t="s">
        <v>13</v>
      </c>
      <c r="C227" s="5" t="str">
        <f>SUBSTITUTE(SUBSTITUTE(Table1[[#This Row],[Gender]],"F","Female"),"M","Male")</f>
        <v>Male</v>
      </c>
      <c r="D227" s="6">
        <v>20000</v>
      </c>
      <c r="E227" s="6" t="str">
        <f>SUBSTITUTE(Table1[[#This Row],[Income]],"$","")</f>
        <v>20000</v>
      </c>
      <c r="F227" s="5">
        <v>4026</v>
      </c>
      <c r="G227" s="8">
        <v>45093</v>
      </c>
      <c r="H227" s="8" t="s">
        <v>58</v>
      </c>
      <c r="I227" s="8" t="s">
        <v>71</v>
      </c>
      <c r="J227" s="7">
        <v>1912</v>
      </c>
      <c r="K227" s="7">
        <f>Table1[[#This Row],[Price(in USD)]]-Table1[[#This Row],[Production Cost (in USD)]]</f>
        <v>2114</v>
      </c>
      <c r="L227" s="7">
        <f>(Table1[[#This Row],[Profit]]/Table1[[#This Row],[Price(in USD)]])*100</f>
        <v>52.508693492300054</v>
      </c>
      <c r="M227" s="5" t="s">
        <v>13</v>
      </c>
      <c r="N227" s="5" t="str">
        <f>SUBSTITUTE(SUBSTITUTE(SUBSTITUTE(Table1[[#This Row],[Marital Status]],"M","Married"),"S","Single"),"D","Divorced")</f>
        <v>Married</v>
      </c>
      <c r="O227" s="5" t="s">
        <v>21</v>
      </c>
      <c r="P227" s="5" t="str">
        <f>CLEAN(Table1[[#This Row],[Education]])</f>
        <v>Partial College</v>
      </c>
      <c r="Q227" s="5" t="s">
        <v>28</v>
      </c>
      <c r="R227" s="5" t="s">
        <v>29</v>
      </c>
      <c r="S227" s="5" t="s">
        <v>19</v>
      </c>
      <c r="T227" s="5" t="s">
        <v>77</v>
      </c>
      <c r="U227" s="5">
        <v>35</v>
      </c>
      <c r="V227" s="7">
        <f>IF(ISBLANK(Table1[[#This Row],[Age of the buyer]]),AVERAGE(Table1[Age of the buyer]),Table1[[#This Row],[Age of the buyer]])</f>
        <v>35</v>
      </c>
    </row>
    <row r="228" spans="1:22" hidden="1" x14ac:dyDescent="0.45">
      <c r="A228" s="5">
        <v>12833</v>
      </c>
      <c r="B228" s="5" t="s">
        <v>14</v>
      </c>
      <c r="C228" s="5" t="str">
        <f>SUBSTITUTE(SUBSTITUTE(Table1[[#This Row],[Gender]],"F","Female"),"M","Male")</f>
        <v>Female</v>
      </c>
      <c r="D228" s="6">
        <v>20000</v>
      </c>
      <c r="E228" s="6" t="str">
        <f>SUBSTITUTE(Table1[[#This Row],[Income]],"$","")</f>
        <v>20000</v>
      </c>
      <c r="F228" s="5">
        <v>4828</v>
      </c>
      <c r="G228" s="8">
        <v>45130</v>
      </c>
      <c r="H228" s="8" t="s">
        <v>59</v>
      </c>
      <c r="I228" s="8" t="s">
        <v>71</v>
      </c>
      <c r="J228" s="7">
        <v>2057</v>
      </c>
      <c r="K228" s="7">
        <f>Table1[[#This Row],[Price(in USD)]]-Table1[[#This Row],[Production Cost (in USD)]]</f>
        <v>2771</v>
      </c>
      <c r="L228" s="7">
        <f>(Table1[[#This Row],[Profit]]/Table1[[#This Row],[Price(in USD)]])*100</f>
        <v>57.394366197183103</v>
      </c>
      <c r="M228" s="5" t="s">
        <v>25</v>
      </c>
      <c r="N228" s="5" t="str">
        <f>SUBSTITUTE(SUBSTITUTE(SUBSTITUTE(Table1[[#This Row],[Marital Status]],"M","Married"),"S","Single"),"D","Divorced")</f>
        <v>Single</v>
      </c>
      <c r="O228" s="5" t="s">
        <v>30</v>
      </c>
      <c r="P228" s="5" t="str">
        <f>CLEAN(Table1[[#This Row],[Education]])</f>
        <v>High School</v>
      </c>
      <c r="Q228" s="5" t="s">
        <v>28</v>
      </c>
      <c r="R228" s="5" t="s">
        <v>18</v>
      </c>
      <c r="S228" s="5" t="s">
        <v>19</v>
      </c>
      <c r="T228" s="5" t="s">
        <v>75</v>
      </c>
      <c r="U228" s="5">
        <v>42</v>
      </c>
      <c r="V228" s="7">
        <f>IF(ISBLANK(Table1[[#This Row],[Age of the buyer]]),AVERAGE(Table1[Age of the buyer]),Table1[[#This Row],[Age of the buyer]])</f>
        <v>42</v>
      </c>
    </row>
    <row r="229" spans="1:22" hidden="1" x14ac:dyDescent="0.45">
      <c r="A229" s="5">
        <v>26849</v>
      </c>
      <c r="B229" s="5" t="s">
        <v>13</v>
      </c>
      <c r="C229" s="5" t="str">
        <f>SUBSTITUTE(SUBSTITUTE(Table1[[#This Row],[Gender]],"F","Female"),"M","Male")</f>
        <v>Male</v>
      </c>
      <c r="D229" s="6">
        <v>10000</v>
      </c>
      <c r="E229" s="6" t="str">
        <f>SUBSTITUTE(Table1[[#This Row],[Income]],"$","")</f>
        <v>10000</v>
      </c>
      <c r="F229" s="5">
        <v>4099</v>
      </c>
      <c r="G229" s="8">
        <v>44716</v>
      </c>
      <c r="H229" s="8" t="s">
        <v>58</v>
      </c>
      <c r="I229" s="8" t="s">
        <v>71</v>
      </c>
      <c r="J229" s="7">
        <v>1240</v>
      </c>
      <c r="K229" s="7">
        <f>Table1[[#This Row],[Price(in USD)]]-Table1[[#This Row],[Production Cost (in USD)]]</f>
        <v>2859</v>
      </c>
      <c r="L229" s="7">
        <f>(Table1[[#This Row],[Profit]]/Table1[[#This Row],[Price(in USD)]])*100</f>
        <v>69.748719199804839</v>
      </c>
      <c r="M229" s="5" t="s">
        <v>13</v>
      </c>
      <c r="N229" s="5" t="str">
        <f>SUBSTITUTE(SUBSTITUTE(SUBSTITUTE(Table1[[#This Row],[Marital Status]],"M","Married"),"S","Single"),"D","Divorced")</f>
        <v>Married</v>
      </c>
      <c r="O229" s="5" t="s">
        <v>32</v>
      </c>
      <c r="P229" s="5" t="str">
        <f>CLEAN(Table1[[#This Row],[Education]])</f>
        <v>Partial High School</v>
      </c>
      <c r="Q229" s="5" t="s">
        <v>28</v>
      </c>
      <c r="R229" s="5" t="s">
        <v>18</v>
      </c>
      <c r="S229" s="5" t="s">
        <v>19</v>
      </c>
      <c r="T229" s="5" t="s">
        <v>77</v>
      </c>
      <c r="U229" s="5">
        <v>43</v>
      </c>
      <c r="V229" s="7">
        <f>IF(ISBLANK(Table1[[#This Row],[Age of the buyer]]),AVERAGE(Table1[Age of the buyer]),Table1[[#This Row],[Age of the buyer]])</f>
        <v>43</v>
      </c>
    </row>
    <row r="230" spans="1:22" hidden="1" x14ac:dyDescent="0.45">
      <c r="A230" s="5">
        <v>20962</v>
      </c>
      <c r="B230" s="5" t="s">
        <v>14</v>
      </c>
      <c r="C230" s="5" t="str">
        <f>SUBSTITUTE(SUBSTITUTE(Table1[[#This Row],[Gender]],"F","Female"),"M","Male")</f>
        <v>Female</v>
      </c>
      <c r="D230" s="6">
        <v>20000</v>
      </c>
      <c r="E230" s="6" t="str">
        <f>SUBSTITUTE(Table1[[#This Row],[Income]],"$","")</f>
        <v>20000</v>
      </c>
      <c r="F230" s="5">
        <v>5174</v>
      </c>
      <c r="G230" s="8">
        <v>45023</v>
      </c>
      <c r="H230" s="8" t="s">
        <v>58</v>
      </c>
      <c r="I230" s="8" t="s">
        <v>72</v>
      </c>
      <c r="J230" s="7">
        <v>1718</v>
      </c>
      <c r="K230" s="7">
        <f>Table1[[#This Row],[Price(in USD)]]-Table1[[#This Row],[Production Cost (in USD)]]</f>
        <v>3456</v>
      </c>
      <c r="L230" s="7">
        <f>(Table1[[#This Row],[Profit]]/Table1[[#This Row],[Price(in USD)]])*100</f>
        <v>66.795516041747192</v>
      </c>
      <c r="M230" s="5" t="s">
        <v>13</v>
      </c>
      <c r="N230" s="5" t="str">
        <f>SUBSTITUTE(SUBSTITUTE(SUBSTITUTE(Table1[[#This Row],[Marital Status]],"M","Married"),"S","Single"),"D","Divorced")</f>
        <v>Married</v>
      </c>
      <c r="O230" s="5" t="s">
        <v>37</v>
      </c>
      <c r="P230" s="5" t="str">
        <f>CLEAN(Table1[[#This Row],[Education]])</f>
        <v>Graduate Degree</v>
      </c>
      <c r="Q230" s="5" t="s">
        <v>22</v>
      </c>
      <c r="R230" s="5" t="s">
        <v>18</v>
      </c>
      <c r="S230" s="5" t="s">
        <v>19</v>
      </c>
      <c r="T230" s="5" t="s">
        <v>77</v>
      </c>
      <c r="U230" s="5">
        <v>45</v>
      </c>
      <c r="V230" s="7">
        <f>IF(ISBLANK(Table1[[#This Row],[Age of the buyer]]),AVERAGE(Table1[Age of the buyer]),Table1[[#This Row],[Age of the buyer]])</f>
        <v>45</v>
      </c>
    </row>
    <row r="231" spans="1:22" hidden="1" x14ac:dyDescent="0.45">
      <c r="A231" s="5">
        <v>28915</v>
      </c>
      <c r="B231" s="5" t="s">
        <v>13</v>
      </c>
      <c r="C231" s="5" t="str">
        <f>SUBSTITUTE(SUBSTITUTE(Table1[[#This Row],[Gender]],"F","Female"),"M","Male")</f>
        <v>Male</v>
      </c>
      <c r="D231" s="6">
        <v>80000</v>
      </c>
      <c r="E231" s="6" t="str">
        <f>SUBSTITUTE(Table1[[#This Row],[Income]],"$","")</f>
        <v>80000</v>
      </c>
      <c r="F231" s="5">
        <v>3978</v>
      </c>
      <c r="G231" s="8">
        <v>45118</v>
      </c>
      <c r="H231" s="8" t="s">
        <v>65</v>
      </c>
      <c r="I231" s="8" t="s">
        <v>71</v>
      </c>
      <c r="J231" s="7">
        <v>1890</v>
      </c>
      <c r="K231" s="7">
        <f>Table1[[#This Row],[Price(in USD)]]-Table1[[#This Row],[Production Cost (in USD)]]</f>
        <v>2088</v>
      </c>
      <c r="L231" s="7">
        <f>(Table1[[#This Row],[Profit]]/Table1[[#This Row],[Price(in USD)]])*100</f>
        <v>52.488687782805435</v>
      </c>
      <c r="M231" s="5" t="s">
        <v>25</v>
      </c>
      <c r="N231" s="5" t="str">
        <f>SUBSTITUTE(SUBSTITUTE(SUBSTITUTE(Table1[[#This Row],[Marital Status]],"M","Married"),"S","Single"),"D","Divorced")</f>
        <v>Single</v>
      </c>
      <c r="O231" s="5" t="s">
        <v>30</v>
      </c>
      <c r="P231" s="5" t="str">
        <f>CLEAN(Table1[[#This Row],[Education]])</f>
        <v>High School</v>
      </c>
      <c r="Q231" s="5" t="s">
        <v>31</v>
      </c>
      <c r="R231" s="5" t="s">
        <v>34</v>
      </c>
      <c r="S231" s="5" t="s">
        <v>19</v>
      </c>
      <c r="T231" s="5" t="s">
        <v>76</v>
      </c>
      <c r="U231" s="5">
        <v>57</v>
      </c>
      <c r="V231" s="7">
        <f>IF(ISBLANK(Table1[[#This Row],[Age of the buyer]]),AVERAGE(Table1[Age of the buyer]),Table1[[#This Row],[Age of the buyer]])</f>
        <v>57</v>
      </c>
    </row>
    <row r="232" spans="1:22" hidden="1" x14ac:dyDescent="0.45">
      <c r="A232" s="5">
        <v>22830</v>
      </c>
      <c r="B232" s="5" t="s">
        <v>13</v>
      </c>
      <c r="C232" s="5" t="str">
        <f>SUBSTITUTE(SUBSTITUTE(Table1[[#This Row],[Gender]],"F","Female"),"M","Male")</f>
        <v>Male</v>
      </c>
      <c r="D232" s="6">
        <v>120000</v>
      </c>
      <c r="E232" s="6" t="str">
        <f>SUBSTITUTE(Table1[[#This Row],[Income]],"$","")</f>
        <v>120000</v>
      </c>
      <c r="F232" s="5">
        <v>4929</v>
      </c>
      <c r="G232" s="8">
        <v>45076</v>
      </c>
      <c r="H232" s="8" t="s">
        <v>66</v>
      </c>
      <c r="I232" s="8" t="s">
        <v>71</v>
      </c>
      <c r="J232" s="7">
        <v>1971</v>
      </c>
      <c r="K232" s="7">
        <f>Table1[[#This Row],[Price(in USD)]]-Table1[[#This Row],[Production Cost (in USD)]]</f>
        <v>2958</v>
      </c>
      <c r="L232" s="7">
        <f>(Table1[[#This Row],[Profit]]/Table1[[#This Row],[Price(in USD)]])*100</f>
        <v>60.012172854534384</v>
      </c>
      <c r="M232" s="5" t="s">
        <v>13</v>
      </c>
      <c r="N232" s="5" t="str">
        <f>SUBSTITUTE(SUBSTITUTE(SUBSTITUTE(Table1[[#This Row],[Marital Status]],"M","Married"),"S","Single"),"D","Divorced")</f>
        <v>Married</v>
      </c>
      <c r="O232" s="5" t="s">
        <v>21</v>
      </c>
      <c r="P232" s="5" t="str">
        <f>CLEAN(Table1[[#This Row],[Education]])</f>
        <v>Partial College</v>
      </c>
      <c r="Q232" s="5" t="s">
        <v>31</v>
      </c>
      <c r="R232" s="5" t="s">
        <v>34</v>
      </c>
      <c r="S232" s="5" t="s">
        <v>19</v>
      </c>
      <c r="T232" s="5" t="s">
        <v>75</v>
      </c>
      <c r="U232" s="5">
        <v>56</v>
      </c>
      <c r="V232" s="7">
        <f>IF(ISBLANK(Table1[[#This Row],[Age of the buyer]]),AVERAGE(Table1[Age of the buyer]),Table1[[#This Row],[Age of the buyer]])</f>
        <v>56</v>
      </c>
    </row>
    <row r="233" spans="1:22" hidden="1" x14ac:dyDescent="0.45">
      <c r="A233" s="5">
        <v>14777</v>
      </c>
      <c r="B233" s="5" t="s">
        <v>14</v>
      </c>
      <c r="C233" s="5" t="str">
        <f>SUBSTITUTE(SUBSTITUTE(Table1[[#This Row],[Gender]],"F","Female"),"M","Male")</f>
        <v>Female</v>
      </c>
      <c r="D233" s="6">
        <v>40000</v>
      </c>
      <c r="E233" s="6" t="str">
        <f>SUBSTITUTE(Table1[[#This Row],[Income]],"$","")</f>
        <v>40000</v>
      </c>
      <c r="F233" s="5">
        <v>5131</v>
      </c>
      <c r="G233" s="8">
        <v>44892</v>
      </c>
      <c r="H233" s="8" t="s">
        <v>65</v>
      </c>
      <c r="I233" s="8" t="s">
        <v>71</v>
      </c>
      <c r="J233" s="7">
        <v>1443</v>
      </c>
      <c r="K233" s="7">
        <f>Table1[[#This Row],[Price(in USD)]]-Table1[[#This Row],[Production Cost (in USD)]]</f>
        <v>3688</v>
      </c>
      <c r="L233" s="7">
        <f>(Table1[[#This Row],[Profit]]/Table1[[#This Row],[Price(in USD)]])*100</f>
        <v>71.876827129214576</v>
      </c>
      <c r="M233" s="5" t="s">
        <v>13</v>
      </c>
      <c r="N233" s="5" t="str">
        <f>SUBSTITUTE(SUBSTITUTE(SUBSTITUTE(Table1[[#This Row],[Marital Status]],"M","Married"),"S","Single"),"D","Divorced")</f>
        <v>Married</v>
      </c>
      <c r="O233" s="5" t="s">
        <v>15</v>
      </c>
      <c r="P233" s="5" t="str">
        <f>CLEAN(Table1[[#This Row],[Education]])</f>
        <v>Bachelors</v>
      </c>
      <c r="Q233" s="5" t="s">
        <v>22</v>
      </c>
      <c r="R233" s="5" t="s">
        <v>18</v>
      </c>
      <c r="S233" s="5" t="s">
        <v>19</v>
      </c>
      <c r="T233" s="5" t="s">
        <v>75</v>
      </c>
      <c r="U233" s="5">
        <v>38</v>
      </c>
      <c r="V233" s="7">
        <f>IF(ISBLANK(Table1[[#This Row],[Age of the buyer]]),AVERAGE(Table1[Age of the buyer]),Table1[[#This Row],[Age of the buyer]])</f>
        <v>38</v>
      </c>
    </row>
    <row r="234" spans="1:22" x14ac:dyDescent="0.45">
      <c r="A234" s="5">
        <v>12591</v>
      </c>
      <c r="B234" s="5" t="s">
        <v>14</v>
      </c>
      <c r="C234" s="5" t="str">
        <f>SUBSTITUTE(SUBSTITUTE(Table1[[#This Row],[Gender]],"F","Female"),"M","Male")</f>
        <v>Female</v>
      </c>
      <c r="D234" s="6">
        <v>30000</v>
      </c>
      <c r="E234" s="6" t="str">
        <f>SUBSTITUTE(Table1[[#This Row],[Income]],"$","")</f>
        <v>30000</v>
      </c>
      <c r="F234" s="5">
        <v>3770</v>
      </c>
      <c r="G234" s="8">
        <v>44727</v>
      </c>
      <c r="H234" s="8" t="s">
        <v>62</v>
      </c>
      <c r="I234" s="8" t="s">
        <v>72</v>
      </c>
      <c r="J234" s="7">
        <v>1708</v>
      </c>
      <c r="K234" s="7">
        <f>Table1[[#This Row],[Price(in USD)]]-Table1[[#This Row],[Production Cost (in USD)]]</f>
        <v>2062</v>
      </c>
      <c r="L234" s="7">
        <f>(Table1[[#This Row],[Profit]]/Table1[[#This Row],[Price(in USD)]])*100</f>
        <v>54.694960212201593</v>
      </c>
      <c r="M234" s="5" t="s">
        <v>13</v>
      </c>
      <c r="N234" s="5" t="str">
        <f>SUBSTITUTE(SUBSTITUTE(SUBSTITUTE(Table1[[#This Row],[Marital Status]],"M","Married"),"S","Single"),"D","Divorced")</f>
        <v>Married</v>
      </c>
      <c r="O234" s="5" t="s">
        <v>37</v>
      </c>
      <c r="P234" s="5" t="str">
        <f>CLEAN(Table1[[#This Row],[Education]])</f>
        <v>Graduate Degree</v>
      </c>
      <c r="Q234" s="5" t="s">
        <v>22</v>
      </c>
      <c r="R234" s="5" t="s">
        <v>18</v>
      </c>
      <c r="S234" s="5" t="s">
        <v>19</v>
      </c>
      <c r="T234" s="5" t="s">
        <v>74</v>
      </c>
      <c r="U234" s="5">
        <v>45</v>
      </c>
      <c r="V234" s="7">
        <f>IF(ISBLANK(Table1[[#This Row],[Age of the buyer]]),AVERAGE(Table1[Age of the buyer]),Table1[[#This Row],[Age of the buyer]])</f>
        <v>45</v>
      </c>
    </row>
    <row r="235" spans="1:22" hidden="1" x14ac:dyDescent="0.45">
      <c r="A235" s="5">
        <v>24174</v>
      </c>
      <c r="B235" s="5" t="s">
        <v>13</v>
      </c>
      <c r="C235" s="5" t="str">
        <f>SUBSTITUTE(SUBSTITUTE(Table1[[#This Row],[Gender]],"F","Female"),"M","Male")</f>
        <v>Male</v>
      </c>
      <c r="D235" s="6">
        <v>20000</v>
      </c>
      <c r="E235" s="6" t="str">
        <f>SUBSTITUTE(Table1[[#This Row],[Income]],"$","")</f>
        <v>20000</v>
      </c>
      <c r="F235" s="5">
        <v>3792</v>
      </c>
      <c r="G235" s="8">
        <v>44670</v>
      </c>
      <c r="H235" s="8" t="s">
        <v>67</v>
      </c>
      <c r="I235" s="8" t="s">
        <v>71</v>
      </c>
      <c r="J235" s="7">
        <v>1414</v>
      </c>
      <c r="K235" s="7">
        <f>Table1[[#This Row],[Price(in USD)]]-Table1[[#This Row],[Production Cost (in USD)]]</f>
        <v>2378</v>
      </c>
      <c r="L235" s="7">
        <f>(Table1[[#This Row],[Profit]]/Table1[[#This Row],[Price(in USD)]])*100</f>
        <v>62.710970464135016</v>
      </c>
      <c r="M235" s="5" t="s">
        <v>13</v>
      </c>
      <c r="N235" s="5" t="str">
        <f>SUBSTITUTE(SUBSTITUTE(SUBSTITUTE(Table1[[#This Row],[Marital Status]],"M","Married"),"S","Single"),"D","Divorced")</f>
        <v>Married</v>
      </c>
      <c r="O235" s="5" t="s">
        <v>15</v>
      </c>
      <c r="P235" s="5" t="str">
        <f>CLEAN(Table1[[#This Row],[Education]])</f>
        <v>Bachelors</v>
      </c>
      <c r="Q235" s="5" t="s">
        <v>22</v>
      </c>
      <c r="R235" s="5" t="s">
        <v>18</v>
      </c>
      <c r="S235" s="5" t="s">
        <v>27</v>
      </c>
      <c r="T235" s="5" t="s">
        <v>78</v>
      </c>
      <c r="U235" s="5">
        <v>27</v>
      </c>
      <c r="V235" s="7">
        <f>IF(ISBLANK(Table1[[#This Row],[Age of the buyer]]),AVERAGE(Table1[Age of the buyer]),Table1[[#This Row],[Age of the buyer]])</f>
        <v>27</v>
      </c>
    </row>
    <row r="236" spans="1:22" x14ac:dyDescent="0.45">
      <c r="A236" s="5">
        <v>24611</v>
      </c>
      <c r="B236" s="5" t="s">
        <v>13</v>
      </c>
      <c r="C236" s="5" t="str">
        <f>SUBSTITUTE(SUBSTITUTE(Table1[[#This Row],[Gender]],"F","Female"),"M","Male")</f>
        <v>Male</v>
      </c>
      <c r="D236" s="6">
        <v>90000</v>
      </c>
      <c r="E236" s="6" t="str">
        <f>SUBSTITUTE(Table1[[#This Row],[Income]],"$","")</f>
        <v>90000</v>
      </c>
      <c r="F236" s="5">
        <v>5153</v>
      </c>
      <c r="G236" s="8">
        <v>44771</v>
      </c>
      <c r="H236" s="8" t="s">
        <v>62</v>
      </c>
      <c r="I236" s="8" t="s">
        <v>71</v>
      </c>
      <c r="J236" s="7">
        <v>975</v>
      </c>
      <c r="K236" s="7">
        <f>Table1[[#This Row],[Price(in USD)]]-Table1[[#This Row],[Production Cost (in USD)]]</f>
        <v>4178</v>
      </c>
      <c r="L236" s="7">
        <f>(Table1[[#This Row],[Profit]]/Table1[[#This Row],[Price(in USD)]])*100</f>
        <v>81.078983116631093</v>
      </c>
      <c r="M236" s="5" t="s">
        <v>25</v>
      </c>
      <c r="N236" s="5" t="str">
        <f>SUBSTITUTE(SUBSTITUTE(SUBSTITUTE(Table1[[#This Row],[Marital Status]],"M","Married"),"S","Single"),"D","Divorced")</f>
        <v>Single</v>
      </c>
      <c r="O236" s="5" t="s">
        <v>15</v>
      </c>
      <c r="P236" s="5" t="str">
        <f>CLEAN(Table1[[#This Row],[Education]])</f>
        <v>Bachelors</v>
      </c>
      <c r="Q236" s="5" t="s">
        <v>23</v>
      </c>
      <c r="R236" s="5" t="s">
        <v>34</v>
      </c>
      <c r="S236" s="5" t="s">
        <v>27</v>
      </c>
      <c r="T236" s="5" t="s">
        <v>77</v>
      </c>
      <c r="U236" s="5">
        <v>35</v>
      </c>
      <c r="V236" s="7">
        <f>IF(ISBLANK(Table1[[#This Row],[Age of the buyer]]),AVERAGE(Table1[Age of the buyer]),Table1[[#This Row],[Age of the buyer]])</f>
        <v>35</v>
      </c>
    </row>
    <row r="237" spans="1:22" hidden="1" x14ac:dyDescent="0.45">
      <c r="A237" s="5">
        <v>11340</v>
      </c>
      <c r="B237" s="5" t="s">
        <v>14</v>
      </c>
      <c r="C237" s="5" t="str">
        <f>SUBSTITUTE(SUBSTITUTE(Table1[[#This Row],[Gender]],"F","Female"),"M","Male")</f>
        <v>Female</v>
      </c>
      <c r="D237" s="6">
        <v>10000</v>
      </c>
      <c r="E237" s="6" t="str">
        <f>SUBSTITUTE(Table1[[#This Row],[Income]],"$","")</f>
        <v>10000</v>
      </c>
      <c r="F237" s="5">
        <v>5362</v>
      </c>
      <c r="G237" s="8">
        <v>45109</v>
      </c>
      <c r="H237" s="8" t="s">
        <v>67</v>
      </c>
      <c r="I237" s="8" t="s">
        <v>71</v>
      </c>
      <c r="J237" s="7">
        <v>1546</v>
      </c>
      <c r="K237" s="7">
        <f>Table1[[#This Row],[Price(in USD)]]-Table1[[#This Row],[Production Cost (in USD)]]</f>
        <v>3816</v>
      </c>
      <c r="L237" s="7">
        <f>(Table1[[#This Row],[Profit]]/Table1[[#This Row],[Price(in USD)]])*100</f>
        <v>71.167474822827302</v>
      </c>
      <c r="M237" s="5" t="s">
        <v>13</v>
      </c>
      <c r="N237" s="5" t="str">
        <f>SUBSTITUTE(SUBSTITUTE(SUBSTITUTE(Table1[[#This Row],[Marital Status]],"M","Married"),"S","Single"),"D","Divorced")</f>
        <v>Married</v>
      </c>
      <c r="O237" s="5" t="s">
        <v>37</v>
      </c>
      <c r="P237" s="5" t="str">
        <f>CLEAN(Table1[[#This Row],[Education]])</f>
        <v>Graduate Degree</v>
      </c>
      <c r="Q237" s="5" t="s">
        <v>22</v>
      </c>
      <c r="R237" s="5" t="s">
        <v>18</v>
      </c>
      <c r="S237" s="5" t="s">
        <v>19</v>
      </c>
      <c r="T237" s="5" t="s">
        <v>75</v>
      </c>
      <c r="U237" s="5">
        <v>70</v>
      </c>
      <c r="V237" s="7">
        <f>IF(ISBLANK(Table1[[#This Row],[Age of the buyer]]),AVERAGE(Table1[Age of the buyer]),Table1[[#This Row],[Age of the buyer]])</f>
        <v>70</v>
      </c>
    </row>
    <row r="238" spans="1:22" hidden="1" x14ac:dyDescent="0.45">
      <c r="A238" s="5">
        <v>25693</v>
      </c>
      <c r="B238" s="5" t="s">
        <v>14</v>
      </c>
      <c r="C238" s="5" t="str">
        <f>SUBSTITUTE(SUBSTITUTE(Table1[[#This Row],[Gender]],"F","Female"),"M","Male")</f>
        <v>Female</v>
      </c>
      <c r="D238" s="6">
        <v>30000</v>
      </c>
      <c r="E238" s="6" t="str">
        <f>SUBSTITUTE(Table1[[#This Row],[Income]],"$","")</f>
        <v>30000</v>
      </c>
      <c r="F238" s="5">
        <v>5015</v>
      </c>
      <c r="G238" s="8">
        <v>44800</v>
      </c>
      <c r="H238" s="8" t="s">
        <v>64</v>
      </c>
      <c r="I238" s="8" t="s">
        <v>72</v>
      </c>
      <c r="J238" s="7">
        <v>1670</v>
      </c>
      <c r="K238" s="7">
        <f>Table1[[#This Row],[Price(in USD)]]-Table1[[#This Row],[Production Cost (in USD)]]</f>
        <v>3345</v>
      </c>
      <c r="L238" s="7">
        <f>(Table1[[#This Row],[Profit]]/Table1[[#This Row],[Price(in USD)]])*100</f>
        <v>66.699900299102694</v>
      </c>
      <c r="M238" s="5" t="s">
        <v>25</v>
      </c>
      <c r="N238" s="5" t="str">
        <f>SUBSTITUTE(SUBSTITUTE(SUBSTITUTE(Table1[[#This Row],[Marital Status]],"M","Married"),"S","Single"),"D","Divorced")</f>
        <v>Single</v>
      </c>
      <c r="O238" s="5" t="s">
        <v>37</v>
      </c>
      <c r="P238" s="5" t="str">
        <f>CLEAN(Table1[[#This Row],[Education]])</f>
        <v>Graduate Degree</v>
      </c>
      <c r="Q238" s="5" t="s">
        <v>22</v>
      </c>
      <c r="R238" s="5" t="s">
        <v>18</v>
      </c>
      <c r="S238" s="5" t="s">
        <v>19</v>
      </c>
      <c r="T238" s="5" t="s">
        <v>75</v>
      </c>
      <c r="U238" s="5">
        <v>44</v>
      </c>
      <c r="V238" s="7">
        <f>IF(ISBLANK(Table1[[#This Row],[Age of the buyer]]),AVERAGE(Table1[Age of the buyer]),Table1[[#This Row],[Age of the buyer]])</f>
        <v>44</v>
      </c>
    </row>
    <row r="239" spans="1:22" hidden="1" x14ac:dyDescent="0.45">
      <c r="A239" s="5">
        <v>25555</v>
      </c>
      <c r="B239" s="5" t="s">
        <v>14</v>
      </c>
      <c r="C239" s="5" t="str">
        <f>SUBSTITUTE(SUBSTITUTE(Table1[[#This Row],[Gender]],"F","Female"),"M","Male")</f>
        <v>Female</v>
      </c>
      <c r="D239" s="6">
        <v>10000</v>
      </c>
      <c r="E239" s="6" t="str">
        <f>SUBSTITUTE(Table1[[#This Row],[Income]],"$","")</f>
        <v>10000</v>
      </c>
      <c r="F239" s="5">
        <v>4085</v>
      </c>
      <c r="G239" s="8">
        <v>45058</v>
      </c>
      <c r="H239" s="8" t="s">
        <v>63</v>
      </c>
      <c r="I239" s="8" t="s">
        <v>72</v>
      </c>
      <c r="J239" s="7">
        <v>1012</v>
      </c>
      <c r="K239" s="7">
        <f>Table1[[#This Row],[Price(in USD)]]-Table1[[#This Row],[Production Cost (in USD)]]</f>
        <v>3073</v>
      </c>
      <c r="L239" s="7">
        <f>(Table1[[#This Row],[Profit]]/Table1[[#This Row],[Price(in USD)]])*100</f>
        <v>75.226438188494498</v>
      </c>
      <c r="M239" s="5" t="s">
        <v>13</v>
      </c>
      <c r="N239" s="5" t="str">
        <f>SUBSTITUTE(SUBSTITUTE(SUBSTITUTE(Table1[[#This Row],[Marital Status]],"M","Married"),"S","Single"),"D","Divorced")</f>
        <v>Married</v>
      </c>
      <c r="O239" s="5" t="s">
        <v>21</v>
      </c>
      <c r="P239" s="5" t="str">
        <f>CLEAN(Table1[[#This Row],[Education]])</f>
        <v>Partial College</v>
      </c>
      <c r="Q239" s="5" t="s">
        <v>28</v>
      </c>
      <c r="R239" s="5" t="s">
        <v>18</v>
      </c>
      <c r="S239" s="5" t="s">
        <v>27</v>
      </c>
      <c r="T239" s="5" t="s">
        <v>76</v>
      </c>
      <c r="U239" s="5">
        <v>26</v>
      </c>
      <c r="V239" s="7">
        <f>IF(ISBLANK(Table1[[#This Row],[Age of the buyer]]),AVERAGE(Table1[Age of the buyer]),Table1[[#This Row],[Age of the buyer]])</f>
        <v>26</v>
      </c>
    </row>
    <row r="240" spans="1:22" hidden="1" x14ac:dyDescent="0.45">
      <c r="A240" s="5">
        <v>22006</v>
      </c>
      <c r="B240" s="5" t="s">
        <v>13</v>
      </c>
      <c r="C240" s="5" t="str">
        <f>SUBSTITUTE(SUBSTITUTE(Table1[[#This Row],[Gender]],"F","Female"),"M","Male")</f>
        <v>Male</v>
      </c>
      <c r="D240" s="6">
        <v>70000</v>
      </c>
      <c r="E240" s="6" t="str">
        <f>SUBSTITUTE(Table1[[#This Row],[Income]],"$","")</f>
        <v>70000</v>
      </c>
      <c r="F240" s="5">
        <v>3575</v>
      </c>
      <c r="G240" s="8">
        <v>45177</v>
      </c>
      <c r="H240" s="8" t="s">
        <v>65</v>
      </c>
      <c r="I240" s="8" t="s">
        <v>72</v>
      </c>
      <c r="J240" s="7">
        <v>1554</v>
      </c>
      <c r="K240" s="7">
        <f>Table1[[#This Row],[Price(in USD)]]-Table1[[#This Row],[Production Cost (in USD)]]</f>
        <v>2021</v>
      </c>
      <c r="L240" s="7">
        <f>(Table1[[#This Row],[Profit]]/Table1[[#This Row],[Price(in USD)]])*100</f>
        <v>56.531468531468533</v>
      </c>
      <c r="M240" s="5" t="s">
        <v>13</v>
      </c>
      <c r="N240" s="5" t="str">
        <f>SUBSTITUTE(SUBSTITUTE(SUBSTITUTE(Table1[[#This Row],[Marital Status]],"M","Married"),"S","Single"),"D","Divorced")</f>
        <v>Married</v>
      </c>
      <c r="O240" s="5" t="s">
        <v>21</v>
      </c>
      <c r="P240" s="5" t="str">
        <f>CLEAN(Table1[[#This Row],[Education]])</f>
        <v>Partial College</v>
      </c>
      <c r="Q240" s="5" t="s">
        <v>16</v>
      </c>
      <c r="R240" s="5" t="s">
        <v>26</v>
      </c>
      <c r="S240" s="5" t="s">
        <v>27</v>
      </c>
      <c r="T240" s="5" t="s">
        <v>76</v>
      </c>
      <c r="U240" s="5">
        <v>46</v>
      </c>
      <c r="V240" s="7">
        <f>IF(ISBLANK(Table1[[#This Row],[Age of the buyer]]),AVERAGE(Table1[Age of the buyer]),Table1[[#This Row],[Age of the buyer]])</f>
        <v>46</v>
      </c>
    </row>
    <row r="241" spans="1:22" hidden="1" x14ac:dyDescent="0.45">
      <c r="A241" s="5">
        <v>20060</v>
      </c>
      <c r="B241" s="5" t="s">
        <v>14</v>
      </c>
      <c r="C241" s="5" t="str">
        <f>SUBSTITUTE(SUBSTITUTE(Table1[[#This Row],[Gender]],"F","Female"),"M","Male")</f>
        <v>Female</v>
      </c>
      <c r="D241" s="6">
        <v>30000</v>
      </c>
      <c r="E241" s="6" t="str">
        <f>SUBSTITUTE(Table1[[#This Row],[Income]],"$","")</f>
        <v>30000</v>
      </c>
      <c r="F241" s="5">
        <v>3628</v>
      </c>
      <c r="G241" s="8">
        <v>44878</v>
      </c>
      <c r="H241" s="8" t="s">
        <v>63</v>
      </c>
      <c r="I241" s="8" t="s">
        <v>71</v>
      </c>
      <c r="J241" s="7">
        <v>1277</v>
      </c>
      <c r="K241" s="7">
        <f>Table1[[#This Row],[Price(in USD)]]-Table1[[#This Row],[Production Cost (in USD)]]</f>
        <v>2351</v>
      </c>
      <c r="L241" s="7">
        <f>(Table1[[#This Row],[Profit]]/Table1[[#This Row],[Price(in USD)]])*100</f>
        <v>64.801543550165391</v>
      </c>
      <c r="M241" s="5" t="s">
        <v>25</v>
      </c>
      <c r="N241" s="5" t="str">
        <f>SUBSTITUTE(SUBSTITUTE(SUBSTITUTE(Table1[[#This Row],[Marital Status]],"M","Married"),"S","Single"),"D","Divorced")</f>
        <v>Single</v>
      </c>
      <c r="O241" s="5" t="s">
        <v>30</v>
      </c>
      <c r="P241" s="5" t="str">
        <f>CLEAN(Table1[[#This Row],[Education]])</f>
        <v>High School</v>
      </c>
      <c r="Q241" s="5" t="s">
        <v>28</v>
      </c>
      <c r="R241" s="5" t="s">
        <v>24</v>
      </c>
      <c r="S241" s="5" t="s">
        <v>19</v>
      </c>
      <c r="T241" s="5" t="s">
        <v>75</v>
      </c>
      <c r="U241" s="5">
        <v>34</v>
      </c>
      <c r="V241" s="7">
        <f>IF(ISBLANK(Table1[[#This Row],[Age of the buyer]]),AVERAGE(Table1[Age of the buyer]),Table1[[#This Row],[Age of the buyer]])</f>
        <v>34</v>
      </c>
    </row>
    <row r="242" spans="1:22" hidden="1" x14ac:dyDescent="0.45">
      <c r="A242" s="5">
        <v>17702</v>
      </c>
      <c r="B242" s="5" t="s">
        <v>13</v>
      </c>
      <c r="C242" s="5" t="str">
        <f>SUBSTITUTE(SUBSTITUTE(Table1[[#This Row],[Gender]],"F","Female"),"M","Male")</f>
        <v>Male</v>
      </c>
      <c r="D242" s="6">
        <v>10000</v>
      </c>
      <c r="E242" s="6" t="str">
        <f>SUBSTITUTE(Table1[[#This Row],[Income]],"$","")</f>
        <v>10000</v>
      </c>
      <c r="F242" s="5">
        <v>4821</v>
      </c>
      <c r="G242" s="8">
        <v>45165</v>
      </c>
      <c r="H242" s="8" t="s">
        <v>67</v>
      </c>
      <c r="I242" s="8" t="s">
        <v>71</v>
      </c>
      <c r="J242" s="7">
        <v>1742</v>
      </c>
      <c r="K242" s="7">
        <f>Table1[[#This Row],[Price(in USD)]]-Table1[[#This Row],[Production Cost (in USD)]]</f>
        <v>3079</v>
      </c>
      <c r="L242" s="7">
        <f>(Table1[[#This Row],[Profit]]/Table1[[#This Row],[Price(in USD)]])*100</f>
        <v>63.86641775565235</v>
      </c>
      <c r="M242" s="5" t="s">
        <v>13</v>
      </c>
      <c r="N242" s="5" t="str">
        <f>SUBSTITUTE(SUBSTITUTE(SUBSTITUTE(Table1[[#This Row],[Marital Status]],"M","Married"),"S","Single"),"D","Divorced")</f>
        <v>Married</v>
      </c>
      <c r="O242" s="5" t="s">
        <v>37</v>
      </c>
      <c r="P242" s="5" t="str">
        <f>CLEAN(Table1[[#This Row],[Education]])</f>
        <v>Graduate Degree</v>
      </c>
      <c r="Q242" s="5" t="s">
        <v>28</v>
      </c>
      <c r="R242" s="5" t="s">
        <v>18</v>
      </c>
      <c r="S242" s="5" t="s">
        <v>19</v>
      </c>
      <c r="T242" s="5" t="s">
        <v>78</v>
      </c>
      <c r="U242" s="5">
        <v>37</v>
      </c>
      <c r="V242" s="7">
        <f>IF(ISBLANK(Table1[[#This Row],[Age of the buyer]]),AVERAGE(Table1[Age of the buyer]),Table1[[#This Row],[Age of the buyer]])</f>
        <v>37</v>
      </c>
    </row>
    <row r="243" spans="1:22" hidden="1" x14ac:dyDescent="0.45">
      <c r="A243" s="5">
        <v>12503</v>
      </c>
      <c r="B243" s="5" t="s">
        <v>14</v>
      </c>
      <c r="C243" s="5" t="str">
        <f>SUBSTITUTE(SUBSTITUTE(Table1[[#This Row],[Gender]],"F","Female"),"M","Male")</f>
        <v>Female</v>
      </c>
      <c r="D243" s="6">
        <v>30000</v>
      </c>
      <c r="E243" s="6" t="str">
        <f>SUBSTITUTE(Table1[[#This Row],[Income]],"$","")</f>
        <v>30000</v>
      </c>
      <c r="F243" s="5">
        <v>4143</v>
      </c>
      <c r="G243" s="8">
        <v>45039</v>
      </c>
      <c r="H243" s="8" t="s">
        <v>64</v>
      </c>
      <c r="I243" s="8" t="s">
        <v>72</v>
      </c>
      <c r="J243" s="7">
        <v>1973</v>
      </c>
      <c r="K243" s="7">
        <f>Table1[[#This Row],[Price(in USD)]]-Table1[[#This Row],[Production Cost (in USD)]]</f>
        <v>2170</v>
      </c>
      <c r="L243" s="7">
        <f>(Table1[[#This Row],[Profit]]/Table1[[#This Row],[Price(in USD)]])*100</f>
        <v>52.377504223992275</v>
      </c>
      <c r="M243" s="5" t="s">
        <v>25</v>
      </c>
      <c r="N243" s="5" t="str">
        <f>SUBSTITUTE(SUBSTITUTE(SUBSTITUTE(Table1[[#This Row],[Marital Status]],"M","Married"),"S","Single"),"D","Divorced")</f>
        <v>Single</v>
      </c>
      <c r="O243" s="5" t="s">
        <v>21</v>
      </c>
      <c r="P243" s="5" t="str">
        <f>CLEAN(Table1[[#This Row],[Education]])</f>
        <v>Partial College</v>
      </c>
      <c r="Q243" s="5" t="s">
        <v>22</v>
      </c>
      <c r="R243" s="5" t="s">
        <v>18</v>
      </c>
      <c r="S243" s="5" t="s">
        <v>19</v>
      </c>
      <c r="T243" s="5" t="s">
        <v>78</v>
      </c>
      <c r="U243" s="5">
        <v>27</v>
      </c>
      <c r="V243" s="7">
        <f>IF(ISBLANK(Table1[[#This Row],[Age of the buyer]]),AVERAGE(Table1[Age of the buyer]),Table1[[#This Row],[Age of the buyer]])</f>
        <v>27</v>
      </c>
    </row>
    <row r="244" spans="1:22" hidden="1" x14ac:dyDescent="0.45">
      <c r="A244" s="5">
        <v>23908</v>
      </c>
      <c r="B244" s="5" t="s">
        <v>13</v>
      </c>
      <c r="C244" s="5" t="str">
        <f>SUBSTITUTE(SUBSTITUTE(Table1[[#This Row],[Gender]],"F","Female"),"M","Male")</f>
        <v>Male</v>
      </c>
      <c r="D244" s="6">
        <v>30000</v>
      </c>
      <c r="E244" s="6" t="str">
        <f>SUBSTITUTE(Table1[[#This Row],[Income]],"$","")</f>
        <v>30000</v>
      </c>
      <c r="F244" s="5">
        <v>4252</v>
      </c>
      <c r="G244" s="8">
        <v>44855</v>
      </c>
      <c r="H244" s="8" t="s">
        <v>67</v>
      </c>
      <c r="I244" s="8" t="s">
        <v>71</v>
      </c>
      <c r="J244" s="7">
        <v>854</v>
      </c>
      <c r="K244" s="7">
        <f>Table1[[#This Row],[Price(in USD)]]-Table1[[#This Row],[Production Cost (in USD)]]</f>
        <v>3398</v>
      </c>
      <c r="L244" s="7">
        <f>(Table1[[#This Row],[Profit]]/Table1[[#This Row],[Price(in USD)]])*100</f>
        <v>79.915333960489178</v>
      </c>
      <c r="M244" s="5" t="s">
        <v>25</v>
      </c>
      <c r="N244" s="5" t="str">
        <f>SUBSTITUTE(SUBSTITUTE(SUBSTITUTE(Table1[[#This Row],[Marital Status]],"M","Married"),"S","Single"),"D","Divorced")</f>
        <v>Single</v>
      </c>
      <c r="O244" s="5" t="s">
        <v>15</v>
      </c>
      <c r="P244" s="5" t="str">
        <f>CLEAN(Table1[[#This Row],[Education]])</f>
        <v>Bachelors</v>
      </c>
      <c r="Q244" s="5" t="s">
        <v>22</v>
      </c>
      <c r="R244" s="5" t="s">
        <v>18</v>
      </c>
      <c r="S244" s="5" t="s">
        <v>19</v>
      </c>
      <c r="T244" s="5" t="s">
        <v>73</v>
      </c>
      <c r="U244" s="5">
        <v>39</v>
      </c>
      <c r="V244" s="7">
        <f>IF(ISBLANK(Table1[[#This Row],[Age of the buyer]]),AVERAGE(Table1[Age of the buyer]),Table1[[#This Row],[Age of the buyer]])</f>
        <v>39</v>
      </c>
    </row>
    <row r="245" spans="1:22" hidden="1" x14ac:dyDescent="0.45">
      <c r="A245" s="5">
        <v>22527</v>
      </c>
      <c r="B245" s="5" t="s">
        <v>14</v>
      </c>
      <c r="C245" s="5" t="str">
        <f>SUBSTITUTE(SUBSTITUTE(Table1[[#This Row],[Gender]],"F","Female"),"M","Male")</f>
        <v>Female</v>
      </c>
      <c r="D245" s="6">
        <v>20000</v>
      </c>
      <c r="E245" s="6" t="str">
        <f>SUBSTITUTE(Table1[[#This Row],[Income]],"$","")</f>
        <v>20000</v>
      </c>
      <c r="F245" s="5">
        <v>3825</v>
      </c>
      <c r="G245" s="8">
        <v>45194</v>
      </c>
      <c r="H245" s="8" t="s">
        <v>66</v>
      </c>
      <c r="I245" s="8" t="s">
        <v>72</v>
      </c>
      <c r="J245" s="7">
        <v>2028</v>
      </c>
      <c r="K245" s="7">
        <f>Table1[[#This Row],[Price(in USD)]]-Table1[[#This Row],[Production Cost (in USD)]]</f>
        <v>1797</v>
      </c>
      <c r="L245" s="7">
        <f>(Table1[[#This Row],[Profit]]/Table1[[#This Row],[Price(in USD)]])*100</f>
        <v>46.980392156862742</v>
      </c>
      <c r="M245" s="5" t="s">
        <v>25</v>
      </c>
      <c r="N245" s="5" t="str">
        <f>SUBSTITUTE(SUBSTITUTE(SUBSTITUTE(Table1[[#This Row],[Marital Status]],"M","Married"),"S","Single"),"D","Divorced")</f>
        <v>Single</v>
      </c>
      <c r="O245" s="5" t="s">
        <v>30</v>
      </c>
      <c r="P245" s="5" t="str">
        <f>CLEAN(Table1[[#This Row],[Education]])</f>
        <v>High School</v>
      </c>
      <c r="Q245" s="5" t="s">
        <v>28</v>
      </c>
      <c r="R245" s="5" t="s">
        <v>24</v>
      </c>
      <c r="S245" s="5" t="s">
        <v>19</v>
      </c>
      <c r="T245" s="5" t="s">
        <v>73</v>
      </c>
      <c r="U245" s="5">
        <v>29</v>
      </c>
      <c r="V245" s="7">
        <f>IF(ISBLANK(Table1[[#This Row],[Age of the buyer]]),AVERAGE(Table1[Age of the buyer]),Table1[[#This Row],[Age of the buyer]])</f>
        <v>29</v>
      </c>
    </row>
    <row r="246" spans="1:22" hidden="1" x14ac:dyDescent="0.45">
      <c r="A246" s="5">
        <v>19057</v>
      </c>
      <c r="B246" s="5" t="s">
        <v>14</v>
      </c>
      <c r="C246" s="5" t="str">
        <f>SUBSTITUTE(SUBSTITUTE(Table1[[#This Row],[Gender]],"F","Female"),"M","Male")</f>
        <v>Female</v>
      </c>
      <c r="D246" s="6">
        <v>120000</v>
      </c>
      <c r="E246" s="6" t="str">
        <f>SUBSTITUTE(Table1[[#This Row],[Income]],"$","")</f>
        <v>120000</v>
      </c>
      <c r="F246" s="5">
        <v>3608</v>
      </c>
      <c r="G246" s="8">
        <v>45104</v>
      </c>
      <c r="H246" s="8" t="s">
        <v>58</v>
      </c>
      <c r="I246" s="8" t="s">
        <v>71</v>
      </c>
      <c r="J246" s="7">
        <v>1350</v>
      </c>
      <c r="K246" s="7">
        <f>Table1[[#This Row],[Price(in USD)]]-Table1[[#This Row],[Production Cost (in USD)]]</f>
        <v>2258</v>
      </c>
      <c r="L246" s="7">
        <f>(Table1[[#This Row],[Profit]]/Table1[[#This Row],[Price(in USD)]])*100</f>
        <v>62.583148558758317</v>
      </c>
      <c r="M246" s="5" t="s">
        <v>13</v>
      </c>
      <c r="N246" s="5" t="str">
        <f>SUBSTITUTE(SUBSTITUTE(SUBSTITUTE(Table1[[#This Row],[Marital Status]],"M","Married"),"S","Single"),"D","Divorced")</f>
        <v>Married</v>
      </c>
      <c r="O246" s="5" t="s">
        <v>15</v>
      </c>
      <c r="P246" s="5" t="str">
        <f>CLEAN(Table1[[#This Row],[Education]])</f>
        <v>Bachelors</v>
      </c>
      <c r="Q246" s="5" t="s">
        <v>31</v>
      </c>
      <c r="R246" s="5" t="s">
        <v>34</v>
      </c>
      <c r="S246" s="5" t="s">
        <v>19</v>
      </c>
      <c r="T246" s="5" t="s">
        <v>74</v>
      </c>
      <c r="U246" s="5"/>
      <c r="V246" s="7">
        <f>IF(ISBLANK(Table1[[#This Row],[Age of the buyer]]),AVERAGE(Table1[Age of the buyer]),Table1[[#This Row],[Age of the buyer]])</f>
        <v>43.99900596421471</v>
      </c>
    </row>
    <row r="247" spans="1:22" hidden="1" x14ac:dyDescent="0.45">
      <c r="A247" s="5">
        <v>18494</v>
      </c>
      <c r="B247" s="5" t="s">
        <v>13</v>
      </c>
      <c r="C247" s="5" t="str">
        <f>SUBSTITUTE(SUBSTITUTE(Table1[[#This Row],[Gender]],"F","Female"),"M","Male")</f>
        <v>Male</v>
      </c>
      <c r="D247" s="6">
        <v>110000</v>
      </c>
      <c r="E247" s="6" t="str">
        <f>SUBSTITUTE(Table1[[#This Row],[Income]],"$","")</f>
        <v>110000</v>
      </c>
      <c r="F247" s="5">
        <v>3535</v>
      </c>
      <c r="G247" s="8">
        <v>44604</v>
      </c>
      <c r="H247" s="8" t="s">
        <v>60</v>
      </c>
      <c r="I247" s="8" t="s">
        <v>72</v>
      </c>
      <c r="J247" s="7">
        <v>1075</v>
      </c>
      <c r="K247" s="7">
        <f>Table1[[#This Row],[Price(in USD)]]-Table1[[#This Row],[Production Cost (in USD)]]</f>
        <v>2460</v>
      </c>
      <c r="L247" s="7">
        <f>(Table1[[#This Row],[Profit]]/Table1[[#This Row],[Price(in USD)]])*100</f>
        <v>69.589816124469593</v>
      </c>
      <c r="M247" s="5" t="s">
        <v>13</v>
      </c>
      <c r="N247" s="5" t="str">
        <f>SUBSTITUTE(SUBSTITUTE(SUBSTITUTE(Table1[[#This Row],[Marital Status]],"M","Married"),"S","Single"),"D","Divorced")</f>
        <v>Married</v>
      </c>
      <c r="O247" s="5" t="s">
        <v>15</v>
      </c>
      <c r="P247" s="5" t="str">
        <f>CLEAN(Table1[[#This Row],[Education]])</f>
        <v>Bachelors</v>
      </c>
      <c r="Q247" s="5" t="s">
        <v>31</v>
      </c>
      <c r="R247" s="5" t="s">
        <v>24</v>
      </c>
      <c r="S247" s="5" t="s">
        <v>27</v>
      </c>
      <c r="T247" s="5" t="s">
        <v>76</v>
      </c>
      <c r="U247" s="5">
        <v>48</v>
      </c>
      <c r="V247" s="7">
        <f>IF(ISBLANK(Table1[[#This Row],[Age of the buyer]]),AVERAGE(Table1[Age of the buyer]),Table1[[#This Row],[Age of the buyer]])</f>
        <v>48</v>
      </c>
    </row>
    <row r="248" spans="1:22" hidden="1" x14ac:dyDescent="0.45">
      <c r="A248" s="5">
        <v>11249</v>
      </c>
      <c r="B248" s="5" t="s">
        <v>14</v>
      </c>
      <c r="C248" s="5" t="str">
        <f>SUBSTITUTE(SUBSTITUTE(Table1[[#This Row],[Gender]],"F","Female"),"M","Male")</f>
        <v>Female</v>
      </c>
      <c r="D248" s="6">
        <v>130000</v>
      </c>
      <c r="E248" s="6" t="str">
        <f>SUBSTITUTE(Table1[[#This Row],[Income]],"$","")</f>
        <v>130000</v>
      </c>
      <c r="F248" s="5">
        <v>4892</v>
      </c>
      <c r="G248" s="8">
        <v>45289</v>
      </c>
      <c r="H248" s="8" t="s">
        <v>63</v>
      </c>
      <c r="I248" s="8" t="s">
        <v>72</v>
      </c>
      <c r="J248" s="7">
        <v>1116</v>
      </c>
      <c r="K248" s="7">
        <f>Table1[[#This Row],[Price(in USD)]]-Table1[[#This Row],[Production Cost (in USD)]]</f>
        <v>3776</v>
      </c>
      <c r="L248" s="7">
        <f>(Table1[[#This Row],[Profit]]/Table1[[#This Row],[Price(in USD)]])*100</f>
        <v>77.187244480784955</v>
      </c>
      <c r="M248" s="5" t="s">
        <v>13</v>
      </c>
      <c r="N248" s="5" t="str">
        <f>SUBSTITUTE(SUBSTITUTE(SUBSTITUTE(Table1[[#This Row],[Marital Status]],"M","Married"),"S","Single"),"D","Divorced")</f>
        <v>Married</v>
      </c>
      <c r="O248" s="5" t="s">
        <v>21</v>
      </c>
      <c r="P248" s="5" t="str">
        <f>CLEAN(Table1[[#This Row],[Education]])</f>
        <v>Partial College</v>
      </c>
      <c r="Q248" s="5" t="s">
        <v>23</v>
      </c>
      <c r="R248" s="5" t="s">
        <v>18</v>
      </c>
      <c r="S248" s="5" t="s">
        <v>19</v>
      </c>
      <c r="T248" s="5" t="s">
        <v>74</v>
      </c>
      <c r="U248" s="5">
        <v>51</v>
      </c>
      <c r="V248" s="7">
        <f>IF(ISBLANK(Table1[[#This Row],[Age of the buyer]]),AVERAGE(Table1[Age of the buyer]),Table1[[#This Row],[Age of the buyer]])</f>
        <v>51</v>
      </c>
    </row>
    <row r="249" spans="1:22" hidden="1" x14ac:dyDescent="0.45">
      <c r="A249" s="5">
        <v>21568</v>
      </c>
      <c r="B249" s="5" t="s">
        <v>14</v>
      </c>
      <c r="C249" s="5" t="str">
        <f>SUBSTITUTE(SUBSTITUTE(Table1[[#This Row],[Gender]],"F","Female"),"M","Male")</f>
        <v>Female</v>
      </c>
      <c r="D249" s="6">
        <v>100000</v>
      </c>
      <c r="E249" s="6" t="str">
        <f>SUBSTITUTE(Table1[[#This Row],[Income]],"$","")</f>
        <v>100000</v>
      </c>
      <c r="F249" s="5">
        <v>4761</v>
      </c>
      <c r="G249" s="8">
        <v>44869</v>
      </c>
      <c r="H249" s="8" t="s">
        <v>63</v>
      </c>
      <c r="I249" s="8" t="s">
        <v>72</v>
      </c>
      <c r="J249" s="7">
        <v>1243</v>
      </c>
      <c r="K249" s="7">
        <f>Table1[[#This Row],[Price(in USD)]]-Table1[[#This Row],[Production Cost (in USD)]]</f>
        <v>3518</v>
      </c>
      <c r="L249" s="7">
        <f>(Table1[[#This Row],[Profit]]/Table1[[#This Row],[Price(in USD)]])*100</f>
        <v>73.892039487502629</v>
      </c>
      <c r="M249" s="5" t="s">
        <v>13</v>
      </c>
      <c r="N249" s="5" t="str">
        <f>SUBSTITUTE(SUBSTITUTE(SUBSTITUTE(Table1[[#This Row],[Marital Status]],"M","Married"),"S","Single"),"D","Divorced")</f>
        <v>Married</v>
      </c>
      <c r="O249" s="5" t="s">
        <v>30</v>
      </c>
      <c r="P249" s="5" t="str">
        <f>CLEAN(Table1[[#This Row],[Education]])</f>
        <v>High School</v>
      </c>
      <c r="Q249" s="5" t="s">
        <v>31</v>
      </c>
      <c r="R249" s="5" t="s">
        <v>34</v>
      </c>
      <c r="S249" s="5" t="s">
        <v>27</v>
      </c>
      <c r="T249" s="5" t="s">
        <v>74</v>
      </c>
      <c r="U249" s="5">
        <v>34</v>
      </c>
      <c r="V249" s="7">
        <f>IF(ISBLANK(Table1[[#This Row],[Age of the buyer]]),AVERAGE(Table1[Age of the buyer]),Table1[[#This Row],[Age of the buyer]])</f>
        <v>34</v>
      </c>
    </row>
    <row r="250" spans="1:22" hidden="1" x14ac:dyDescent="0.45">
      <c r="A250" s="5">
        <v>13981</v>
      </c>
      <c r="B250" s="5" t="s">
        <v>14</v>
      </c>
      <c r="C250" s="5" t="str">
        <f>SUBSTITUTE(SUBSTITUTE(Table1[[#This Row],[Gender]],"F","Female"),"M","Male")</f>
        <v>Female</v>
      </c>
      <c r="D250" s="6">
        <v>10000</v>
      </c>
      <c r="E250" s="6" t="str">
        <f>SUBSTITUTE(Table1[[#This Row],[Income]],"$","")</f>
        <v>10000</v>
      </c>
      <c r="F250" s="5">
        <v>3863</v>
      </c>
      <c r="G250" s="8">
        <v>44690</v>
      </c>
      <c r="H250" s="8" t="s">
        <v>60</v>
      </c>
      <c r="I250" s="8" t="s">
        <v>72</v>
      </c>
      <c r="J250" s="7">
        <v>1082</v>
      </c>
      <c r="K250" s="7">
        <f>Table1[[#This Row],[Price(in USD)]]-Table1[[#This Row],[Production Cost (in USD)]]</f>
        <v>2781</v>
      </c>
      <c r="L250" s="7">
        <f>(Table1[[#This Row],[Profit]]/Table1[[#This Row],[Price(in USD)]])*100</f>
        <v>71.990680818017083</v>
      </c>
      <c r="M250" s="5" t="s">
        <v>13</v>
      </c>
      <c r="N250" s="5" t="str">
        <f>SUBSTITUTE(SUBSTITUTE(SUBSTITUTE(Table1[[#This Row],[Marital Status]],"M","Married"),"S","Single"),"D","Divorced")</f>
        <v>Married</v>
      </c>
      <c r="O250" s="5" t="s">
        <v>30</v>
      </c>
      <c r="P250" s="5" t="str">
        <f>CLEAN(Table1[[#This Row],[Education]])</f>
        <v>High School</v>
      </c>
      <c r="Q250" s="5" t="s">
        <v>16</v>
      </c>
      <c r="R250" s="5" t="s">
        <v>29</v>
      </c>
      <c r="S250" s="5" t="s">
        <v>27</v>
      </c>
      <c r="T250" s="5" t="s">
        <v>76</v>
      </c>
      <c r="U250" s="5">
        <v>62</v>
      </c>
      <c r="V250" s="7">
        <f>IF(ISBLANK(Table1[[#This Row],[Age of the buyer]]),AVERAGE(Table1[Age of the buyer]),Table1[[#This Row],[Age of the buyer]])</f>
        <v>62</v>
      </c>
    </row>
    <row r="251" spans="1:22" hidden="1" x14ac:dyDescent="0.45">
      <c r="A251" s="5">
        <v>23432</v>
      </c>
      <c r="B251" s="5" t="s">
        <v>13</v>
      </c>
      <c r="C251" s="5" t="str">
        <f>SUBSTITUTE(SUBSTITUTE(Table1[[#This Row],[Gender]],"F","Female"),"M","Male")</f>
        <v>Male</v>
      </c>
      <c r="D251" s="6">
        <v>70000</v>
      </c>
      <c r="E251" s="6" t="str">
        <f>SUBSTITUTE(Table1[[#This Row],[Income]],"$","")</f>
        <v>70000</v>
      </c>
      <c r="F251" s="5">
        <v>4912</v>
      </c>
      <c r="G251" s="8">
        <v>45032</v>
      </c>
      <c r="H251" s="8" t="s">
        <v>60</v>
      </c>
      <c r="I251" s="8" t="s">
        <v>72</v>
      </c>
      <c r="J251" s="7">
        <v>1689</v>
      </c>
      <c r="K251" s="7">
        <f>Table1[[#This Row],[Price(in USD)]]-Table1[[#This Row],[Production Cost (in USD)]]</f>
        <v>3223</v>
      </c>
      <c r="L251" s="7">
        <f>(Table1[[#This Row],[Profit]]/Table1[[#This Row],[Price(in USD)]])*100</f>
        <v>65.614820846905545</v>
      </c>
      <c r="M251" s="5" t="s">
        <v>25</v>
      </c>
      <c r="N251" s="5" t="str">
        <f>SUBSTITUTE(SUBSTITUTE(SUBSTITUTE(Table1[[#This Row],[Marital Status]],"M","Married"),"S","Single"),"D","Divorced")</f>
        <v>Single</v>
      </c>
      <c r="O251" s="5" t="s">
        <v>15</v>
      </c>
      <c r="P251" s="5" t="str">
        <f>CLEAN(Table1[[#This Row],[Education]])</f>
        <v>Bachelors</v>
      </c>
      <c r="Q251" s="5" t="s">
        <v>23</v>
      </c>
      <c r="R251" s="5" t="s">
        <v>26</v>
      </c>
      <c r="S251" s="5" t="s">
        <v>27</v>
      </c>
      <c r="T251" s="5" t="s">
        <v>77</v>
      </c>
      <c r="U251" s="5">
        <v>37</v>
      </c>
      <c r="V251" s="7">
        <f>IF(ISBLANK(Table1[[#This Row],[Age of the buyer]]),AVERAGE(Table1[Age of the buyer]),Table1[[#This Row],[Age of the buyer]])</f>
        <v>37</v>
      </c>
    </row>
    <row r="252" spans="1:22" hidden="1" x14ac:dyDescent="0.45">
      <c r="A252" s="5">
        <v>22931</v>
      </c>
      <c r="B252" s="5" t="s">
        <v>13</v>
      </c>
      <c r="C252" s="5" t="str">
        <f>SUBSTITUTE(SUBSTITUTE(Table1[[#This Row],[Gender]],"F","Female"),"M","Male")</f>
        <v>Male</v>
      </c>
      <c r="D252" s="6">
        <v>100000</v>
      </c>
      <c r="E252" s="6" t="str">
        <f>SUBSTITUTE(Table1[[#This Row],[Income]],"$","")</f>
        <v>100000</v>
      </c>
      <c r="F252" s="5">
        <v>3533</v>
      </c>
      <c r="G252" s="8">
        <v>44725</v>
      </c>
      <c r="H252" s="8" t="s">
        <v>60</v>
      </c>
      <c r="I252" s="8" t="s">
        <v>71</v>
      </c>
      <c r="J252" s="7">
        <v>1000</v>
      </c>
      <c r="K252" s="7">
        <f>Table1[[#This Row],[Price(in USD)]]-Table1[[#This Row],[Production Cost (in USD)]]</f>
        <v>2533</v>
      </c>
      <c r="L252" s="7">
        <f>(Table1[[#This Row],[Profit]]/Table1[[#This Row],[Price(in USD)]])*100</f>
        <v>71.695442966317586</v>
      </c>
      <c r="M252" s="5" t="s">
        <v>13</v>
      </c>
      <c r="N252" s="5" t="str">
        <f>SUBSTITUTE(SUBSTITUTE(SUBSTITUTE(Table1[[#This Row],[Marital Status]],"M","Married"),"S","Single"),"D","Divorced")</f>
        <v>Married</v>
      </c>
      <c r="O252" s="5" t="s">
        <v>37</v>
      </c>
      <c r="P252" s="5" t="str">
        <f>CLEAN(Table1[[#This Row],[Education]])</f>
        <v>Graduate Degree</v>
      </c>
      <c r="Q252" s="5" t="s">
        <v>31</v>
      </c>
      <c r="R252" s="5" t="s">
        <v>29</v>
      </c>
      <c r="S252" s="5" t="s">
        <v>27</v>
      </c>
      <c r="T252" s="5" t="s">
        <v>77</v>
      </c>
      <c r="U252" s="5">
        <v>78</v>
      </c>
      <c r="V252" s="7">
        <f>IF(ISBLANK(Table1[[#This Row],[Age of the buyer]]),AVERAGE(Table1[Age of the buyer]),Table1[[#This Row],[Age of the buyer]])</f>
        <v>78</v>
      </c>
    </row>
    <row r="253" spans="1:22" hidden="1" x14ac:dyDescent="0.45">
      <c r="A253" s="5">
        <v>18172</v>
      </c>
      <c r="B253" s="5" t="s">
        <v>13</v>
      </c>
      <c r="C253" s="5" t="str">
        <f>SUBSTITUTE(SUBSTITUTE(Table1[[#This Row],[Gender]],"F","Female"),"M","Male")</f>
        <v>Male</v>
      </c>
      <c r="D253" s="6">
        <v>130000</v>
      </c>
      <c r="E253" s="6" t="str">
        <f>SUBSTITUTE(Table1[[#This Row],[Income]],"$","")</f>
        <v>130000</v>
      </c>
      <c r="F253" s="5">
        <v>4560</v>
      </c>
      <c r="G253" s="8">
        <v>45264</v>
      </c>
      <c r="H253" s="8" t="s">
        <v>65</v>
      </c>
      <c r="I253" s="8" t="s">
        <v>72</v>
      </c>
      <c r="J253" s="7">
        <v>1601</v>
      </c>
      <c r="K253" s="7">
        <f>Table1[[#This Row],[Price(in USD)]]-Table1[[#This Row],[Production Cost (in USD)]]</f>
        <v>2959</v>
      </c>
      <c r="L253" s="7">
        <f>(Table1[[#This Row],[Profit]]/Table1[[#This Row],[Price(in USD)]])*100</f>
        <v>64.890350877192986</v>
      </c>
      <c r="M253" s="5" t="s">
        <v>13</v>
      </c>
      <c r="N253" s="5" t="str">
        <f>SUBSTITUTE(SUBSTITUTE(SUBSTITUTE(Table1[[#This Row],[Marital Status]],"M","Married"),"S","Single"),"D","Divorced")</f>
        <v>Married</v>
      </c>
      <c r="O253" s="5" t="s">
        <v>30</v>
      </c>
      <c r="P253" s="5" t="str">
        <f>CLEAN(Table1[[#This Row],[Education]])</f>
        <v>High School</v>
      </c>
      <c r="Q253" s="5" t="s">
        <v>23</v>
      </c>
      <c r="R253" s="5" t="s">
        <v>18</v>
      </c>
      <c r="S253" s="5" t="s">
        <v>19</v>
      </c>
      <c r="T253" s="5" t="s">
        <v>73</v>
      </c>
      <c r="U253" s="5">
        <v>55</v>
      </c>
      <c r="V253" s="7">
        <f>IF(ISBLANK(Table1[[#This Row],[Age of the buyer]]),AVERAGE(Table1[Age of the buyer]),Table1[[#This Row],[Age of the buyer]])</f>
        <v>55</v>
      </c>
    </row>
    <row r="254" spans="1:22" hidden="1" x14ac:dyDescent="0.45">
      <c r="A254" s="5">
        <v>12666</v>
      </c>
      <c r="B254" s="5" t="s">
        <v>13</v>
      </c>
      <c r="C254" s="5" t="str">
        <f>SUBSTITUTE(SUBSTITUTE(Table1[[#This Row],[Gender]],"F","Female"),"M","Male")</f>
        <v>Male</v>
      </c>
      <c r="D254" s="6">
        <v>60000</v>
      </c>
      <c r="E254" s="6" t="str">
        <f>SUBSTITUTE(Table1[[#This Row],[Income]],"$","")</f>
        <v>60000</v>
      </c>
      <c r="F254" s="5">
        <v>3648</v>
      </c>
      <c r="G254" s="8">
        <v>44985</v>
      </c>
      <c r="H254" s="8" t="s">
        <v>58</v>
      </c>
      <c r="I254" s="8" t="s">
        <v>71</v>
      </c>
      <c r="J254" s="7">
        <v>1375</v>
      </c>
      <c r="K254" s="7">
        <f>Table1[[#This Row],[Price(in USD)]]-Table1[[#This Row],[Production Cost (in USD)]]</f>
        <v>2273</v>
      </c>
      <c r="L254" s="7">
        <f>(Table1[[#This Row],[Profit]]/Table1[[#This Row],[Price(in USD)]])*100</f>
        <v>62.308114035087712</v>
      </c>
      <c r="M254" s="5" t="s">
        <v>25</v>
      </c>
      <c r="N254" s="5" t="str">
        <f>SUBSTITUTE(SUBSTITUTE(SUBSTITUTE(Table1[[#This Row],[Marital Status]],"M","Married"),"S","Single"),"D","Divorced")</f>
        <v>Single</v>
      </c>
      <c r="O254" s="5" t="s">
        <v>36</v>
      </c>
      <c r="P254" s="5" t="str">
        <f>CLEAN(Table1[[#This Row],[Education]])</f>
        <v>Bachelors</v>
      </c>
      <c r="Q254" s="5" t="s">
        <v>23</v>
      </c>
      <c r="R254" s="5" t="s">
        <v>24</v>
      </c>
      <c r="S254" s="5" t="s">
        <v>27</v>
      </c>
      <c r="T254" s="5" t="s">
        <v>75</v>
      </c>
      <c r="U254" s="5">
        <v>31</v>
      </c>
      <c r="V254" s="7">
        <f>IF(ISBLANK(Table1[[#This Row],[Age of the buyer]]),AVERAGE(Table1[Age of the buyer]),Table1[[#This Row],[Age of the buyer]])</f>
        <v>31</v>
      </c>
    </row>
    <row r="255" spans="1:22" hidden="1" x14ac:dyDescent="0.45">
      <c r="A255" s="5">
        <v>20598</v>
      </c>
      <c r="B255" s="5" t="s">
        <v>13</v>
      </c>
      <c r="C255" s="5" t="str">
        <f>SUBSTITUTE(SUBSTITUTE(Table1[[#This Row],[Gender]],"F","Female"),"M","Male")</f>
        <v>Male</v>
      </c>
      <c r="D255" s="6">
        <v>100000</v>
      </c>
      <c r="E255" s="6" t="str">
        <f>SUBSTITUTE(Table1[[#This Row],[Income]],"$","")</f>
        <v>100000</v>
      </c>
      <c r="F255" s="5">
        <v>3608</v>
      </c>
      <c r="G255" s="8">
        <v>45093</v>
      </c>
      <c r="H255" s="8" t="s">
        <v>66</v>
      </c>
      <c r="I255" s="8" t="s">
        <v>72</v>
      </c>
      <c r="J255" s="7">
        <v>1885</v>
      </c>
      <c r="K255" s="7">
        <f>Table1[[#This Row],[Price(in USD)]]-Table1[[#This Row],[Production Cost (in USD)]]</f>
        <v>1723</v>
      </c>
      <c r="L255" s="7">
        <f>(Table1[[#This Row],[Profit]]/Table1[[#This Row],[Price(in USD)]])*100</f>
        <v>47.754988913525494</v>
      </c>
      <c r="M255" s="5" t="s">
        <v>13</v>
      </c>
      <c r="N255" s="5" t="str">
        <f>SUBSTITUTE(SUBSTITUTE(SUBSTITUTE(Table1[[#This Row],[Marital Status]],"M","Married"),"S","Single"),"D","Divorced")</f>
        <v>Married</v>
      </c>
      <c r="O255" s="5" t="s">
        <v>32</v>
      </c>
      <c r="P255" s="5" t="str">
        <f>CLEAN(Table1[[#This Row],[Education]])</f>
        <v>Partial High School</v>
      </c>
      <c r="Q255" s="5" t="s">
        <v>23</v>
      </c>
      <c r="R255" s="5" t="s">
        <v>34</v>
      </c>
      <c r="S255" s="5" t="s">
        <v>19</v>
      </c>
      <c r="T255" s="5" t="s">
        <v>78</v>
      </c>
      <c r="U255" s="5">
        <v>59</v>
      </c>
      <c r="V255" s="7">
        <f>IF(ISBLANK(Table1[[#This Row],[Age of the buyer]]),AVERAGE(Table1[Age of the buyer]),Table1[[#This Row],[Age of the buyer]])</f>
        <v>59</v>
      </c>
    </row>
    <row r="256" spans="1:22" hidden="1" x14ac:dyDescent="0.45">
      <c r="A256" s="5">
        <v>21375</v>
      </c>
      <c r="B256" s="5" t="s">
        <v>13</v>
      </c>
      <c r="C256" s="5" t="str">
        <f>SUBSTITUTE(SUBSTITUTE(Table1[[#This Row],[Gender]],"F","Female"),"M","Male")</f>
        <v>Male</v>
      </c>
      <c r="D256" s="6">
        <v>20000</v>
      </c>
      <c r="E256" s="6" t="str">
        <f>SUBSTITUTE(Table1[[#This Row],[Income]],"$","")</f>
        <v>20000</v>
      </c>
      <c r="F256" s="5">
        <v>3980</v>
      </c>
      <c r="G256" s="8">
        <v>45100</v>
      </c>
      <c r="H256" s="8" t="s">
        <v>64</v>
      </c>
      <c r="I256" s="8" t="s">
        <v>71</v>
      </c>
      <c r="J256" s="7">
        <v>974</v>
      </c>
      <c r="K256" s="7">
        <f>Table1[[#This Row],[Price(in USD)]]-Table1[[#This Row],[Production Cost (in USD)]]</f>
        <v>3006</v>
      </c>
      <c r="L256" s="7">
        <f>(Table1[[#This Row],[Profit]]/Table1[[#This Row],[Price(in USD)]])*100</f>
        <v>75.527638190954775</v>
      </c>
      <c r="M256" s="5" t="s">
        <v>25</v>
      </c>
      <c r="N256" s="5" t="str">
        <f>SUBSTITUTE(SUBSTITUTE(SUBSTITUTE(Table1[[#This Row],[Marital Status]],"M","Married"),"S","Single"),"D","Divorced")</f>
        <v>Single</v>
      </c>
      <c r="O256" s="5" t="s">
        <v>32</v>
      </c>
      <c r="P256" s="5" t="str">
        <f>CLEAN(Table1[[#This Row],[Education]])</f>
        <v>Partial High School</v>
      </c>
      <c r="Q256" s="5" t="s">
        <v>22</v>
      </c>
      <c r="R256" s="5" t="s">
        <v>26</v>
      </c>
      <c r="S256" s="5" t="s">
        <v>27</v>
      </c>
      <c r="T256" s="5" t="s">
        <v>74</v>
      </c>
      <c r="U256" s="5"/>
      <c r="V256" s="7">
        <f>IF(ISBLANK(Table1[[#This Row],[Age of the buyer]]),AVERAGE(Table1[Age of the buyer]),Table1[[#This Row],[Age of the buyer]])</f>
        <v>43.99900596421471</v>
      </c>
    </row>
    <row r="257" spans="1:22" hidden="1" x14ac:dyDescent="0.45">
      <c r="A257" s="5">
        <v>20839</v>
      </c>
      <c r="B257" s="5" t="s">
        <v>14</v>
      </c>
      <c r="C257" s="5" t="str">
        <f>SUBSTITUTE(SUBSTITUTE(Table1[[#This Row],[Gender]],"F","Female"),"M","Male")</f>
        <v>Female</v>
      </c>
      <c r="D257" s="6">
        <v>30000</v>
      </c>
      <c r="E257" s="6" t="str">
        <f>SUBSTITUTE(Table1[[#This Row],[Income]],"$","")</f>
        <v>30000</v>
      </c>
      <c r="F257" s="5">
        <v>3793</v>
      </c>
      <c r="G257" s="8">
        <v>44941</v>
      </c>
      <c r="H257" s="8" t="s">
        <v>66</v>
      </c>
      <c r="I257" s="8" t="s">
        <v>72</v>
      </c>
      <c r="J257" s="7">
        <v>1273</v>
      </c>
      <c r="K257" s="7">
        <f>Table1[[#This Row],[Price(in USD)]]-Table1[[#This Row],[Production Cost (in USD)]]</f>
        <v>2520</v>
      </c>
      <c r="L257" s="7">
        <f>(Table1[[#This Row],[Profit]]/Table1[[#This Row],[Price(in USD)]])*100</f>
        <v>66.438175586606903</v>
      </c>
      <c r="M257" s="5" t="s">
        <v>25</v>
      </c>
      <c r="N257" s="5" t="str">
        <f>SUBSTITUTE(SUBSTITUTE(SUBSTITUTE(Table1[[#This Row],[Marital Status]],"M","Married"),"S","Single"),"D","Divorced")</f>
        <v>Single</v>
      </c>
      <c r="O257" s="5" t="s">
        <v>37</v>
      </c>
      <c r="P257" s="5" t="str">
        <f>CLEAN(Table1[[#This Row],[Education]])</f>
        <v>Graduate Degree</v>
      </c>
      <c r="Q257" s="5" t="s">
        <v>22</v>
      </c>
      <c r="R257" s="5" t="s">
        <v>18</v>
      </c>
      <c r="S257" s="5" t="s">
        <v>19</v>
      </c>
      <c r="T257" s="5" t="s">
        <v>74</v>
      </c>
      <c r="U257" s="5">
        <v>47</v>
      </c>
      <c r="V257" s="7">
        <f>IF(ISBLANK(Table1[[#This Row],[Age of the buyer]]),AVERAGE(Table1[Age of the buyer]),Table1[[#This Row],[Age of the buyer]])</f>
        <v>47</v>
      </c>
    </row>
    <row r="258" spans="1:22" hidden="1" x14ac:dyDescent="0.45">
      <c r="A258" s="5">
        <v>21738</v>
      </c>
      <c r="B258" s="5" t="s">
        <v>13</v>
      </c>
      <c r="C258" s="5" t="str">
        <f>SUBSTITUTE(SUBSTITUTE(Table1[[#This Row],[Gender]],"F","Female"),"M","Male")</f>
        <v>Male</v>
      </c>
      <c r="D258" s="6">
        <v>20000</v>
      </c>
      <c r="E258" s="6" t="str">
        <f>SUBSTITUTE(Table1[[#This Row],[Income]],"$","")</f>
        <v>20000</v>
      </c>
      <c r="F258" s="5">
        <v>3897</v>
      </c>
      <c r="G258" s="8">
        <v>44957</v>
      </c>
      <c r="H258" s="8" t="s">
        <v>67</v>
      </c>
      <c r="I258" s="8" t="s">
        <v>71</v>
      </c>
      <c r="J258" s="7">
        <v>928</v>
      </c>
      <c r="K258" s="7">
        <f>Table1[[#This Row],[Price(in USD)]]-Table1[[#This Row],[Production Cost (in USD)]]</f>
        <v>2969</v>
      </c>
      <c r="L258" s="7">
        <f>(Table1[[#This Row],[Profit]]/Table1[[#This Row],[Price(in USD)]])*100</f>
        <v>76.186810366948933</v>
      </c>
      <c r="M258" s="5" t="s">
        <v>13</v>
      </c>
      <c r="N258" s="5" t="str">
        <f>SUBSTITUTE(SUBSTITUTE(SUBSTITUTE(Table1[[#This Row],[Marital Status]],"M","Married"),"S","Single"),"D","Divorced")</f>
        <v>Married</v>
      </c>
      <c r="O258" s="5" t="s">
        <v>37</v>
      </c>
      <c r="P258" s="5" t="str">
        <f>CLEAN(Table1[[#This Row],[Education]])</f>
        <v>Graduate Degree</v>
      </c>
      <c r="Q258" s="5" t="s">
        <v>22</v>
      </c>
      <c r="R258" s="5" t="s">
        <v>18</v>
      </c>
      <c r="S258" s="5" t="s">
        <v>19</v>
      </c>
      <c r="T258" s="5" t="s">
        <v>74</v>
      </c>
      <c r="U258" s="5">
        <v>43</v>
      </c>
      <c r="V258" s="7">
        <f>IF(ISBLANK(Table1[[#This Row],[Age of the buyer]]),AVERAGE(Table1[Age of the buyer]),Table1[[#This Row],[Age of the buyer]])</f>
        <v>43</v>
      </c>
    </row>
    <row r="259" spans="1:22" hidden="1" x14ac:dyDescent="0.45">
      <c r="A259" s="5">
        <v>14164</v>
      </c>
      <c r="B259" s="5" t="s">
        <v>14</v>
      </c>
      <c r="C259" s="5" t="str">
        <f>SUBSTITUTE(SUBSTITUTE(Table1[[#This Row],[Gender]],"F","Female"),"M","Male")</f>
        <v>Female</v>
      </c>
      <c r="D259" s="6">
        <v>50000</v>
      </c>
      <c r="E259" s="6" t="str">
        <f>SUBSTITUTE(Table1[[#This Row],[Income]],"$","")</f>
        <v>50000</v>
      </c>
      <c r="F259" s="5">
        <v>3903</v>
      </c>
      <c r="G259" s="8">
        <v>45080</v>
      </c>
      <c r="H259" s="8" t="s">
        <v>58</v>
      </c>
      <c r="I259" s="8" t="s">
        <v>72</v>
      </c>
      <c r="J259" s="7">
        <v>2087</v>
      </c>
      <c r="K259" s="7">
        <f>Table1[[#This Row],[Price(in USD)]]-Table1[[#This Row],[Production Cost (in USD)]]</f>
        <v>1816</v>
      </c>
      <c r="L259" s="7">
        <f>(Table1[[#This Row],[Profit]]/Table1[[#This Row],[Price(in USD)]])*100</f>
        <v>46.528311555213939</v>
      </c>
      <c r="M259" s="5" t="s">
        <v>25</v>
      </c>
      <c r="N259" s="5" t="str">
        <f>SUBSTITUTE(SUBSTITUTE(SUBSTITUTE(Table1[[#This Row],[Marital Status]],"M","Married"),"S","Single"),"D","Divorced")</f>
        <v>Single</v>
      </c>
      <c r="O259" s="5" t="s">
        <v>37</v>
      </c>
      <c r="P259" s="5" t="str">
        <f>CLEAN(Table1[[#This Row],[Education]])</f>
        <v>Graduate Degree</v>
      </c>
      <c r="Q259" s="5" t="s">
        <v>16</v>
      </c>
      <c r="R259" s="5" t="s">
        <v>18</v>
      </c>
      <c r="S259" s="5" t="s">
        <v>19</v>
      </c>
      <c r="T259" s="5" t="s">
        <v>78</v>
      </c>
      <c r="U259" s="5">
        <v>36</v>
      </c>
      <c r="V259" s="7">
        <f>IF(ISBLANK(Table1[[#This Row],[Age of the buyer]]),AVERAGE(Table1[Age of the buyer]),Table1[[#This Row],[Age of the buyer]])</f>
        <v>36</v>
      </c>
    </row>
    <row r="260" spans="1:22" hidden="1" x14ac:dyDescent="0.45">
      <c r="A260" s="5">
        <v>14193</v>
      </c>
      <c r="B260" s="5" t="s">
        <v>14</v>
      </c>
      <c r="C260" s="5" t="str">
        <f>SUBSTITUTE(SUBSTITUTE(Table1[[#This Row],[Gender]],"F","Female"),"M","Male")</f>
        <v>Female</v>
      </c>
      <c r="D260" s="6">
        <v>100000</v>
      </c>
      <c r="E260" s="6" t="str">
        <f>SUBSTITUTE(Table1[[#This Row],[Income]],"$","")</f>
        <v>100000</v>
      </c>
      <c r="F260" s="5">
        <v>4345</v>
      </c>
      <c r="G260" s="8">
        <v>45084</v>
      </c>
      <c r="H260" s="8" t="s">
        <v>63</v>
      </c>
      <c r="I260" s="8" t="s">
        <v>72</v>
      </c>
      <c r="J260" s="7">
        <v>1969</v>
      </c>
      <c r="K260" s="7">
        <f>Table1[[#This Row],[Price(in USD)]]-Table1[[#This Row],[Production Cost (in USD)]]</f>
        <v>2376</v>
      </c>
      <c r="L260" s="7">
        <f>(Table1[[#This Row],[Profit]]/Table1[[#This Row],[Price(in USD)]])*100</f>
        <v>54.683544303797468</v>
      </c>
      <c r="M260" s="5" t="s">
        <v>25</v>
      </c>
      <c r="N260" s="5" t="str">
        <f>SUBSTITUTE(SUBSTITUTE(SUBSTITUTE(Table1[[#This Row],[Marital Status]],"M","Married"),"S","Single"),"D","Divorced")</f>
        <v>Single</v>
      </c>
      <c r="O260" s="5" t="s">
        <v>21</v>
      </c>
      <c r="P260" s="5" t="str">
        <f>CLEAN(Table1[[#This Row],[Education]])</f>
        <v>Partial College</v>
      </c>
      <c r="Q260" s="5" t="s">
        <v>31</v>
      </c>
      <c r="R260" s="5" t="s">
        <v>34</v>
      </c>
      <c r="S260" s="5" t="s">
        <v>19</v>
      </c>
      <c r="T260" s="5" t="s">
        <v>75</v>
      </c>
      <c r="U260" s="5">
        <v>56</v>
      </c>
      <c r="V260" s="7">
        <f>IF(ISBLANK(Table1[[#This Row],[Age of the buyer]]),AVERAGE(Table1[Age of the buyer]),Table1[[#This Row],[Age of the buyer]])</f>
        <v>56</v>
      </c>
    </row>
    <row r="261" spans="1:22" hidden="1" x14ac:dyDescent="0.45">
      <c r="A261" s="5">
        <v>12705</v>
      </c>
      <c r="B261" s="5" t="s">
        <v>13</v>
      </c>
      <c r="C261" s="5" t="str">
        <f>SUBSTITUTE(SUBSTITUTE(Table1[[#This Row],[Gender]],"F","Female"),"M","Male")</f>
        <v>Male</v>
      </c>
      <c r="D261" s="6">
        <v>150000</v>
      </c>
      <c r="E261" s="6" t="str">
        <f>SUBSTITUTE(Table1[[#This Row],[Income]],"$","")</f>
        <v>150000</v>
      </c>
      <c r="F261" s="5">
        <v>4954</v>
      </c>
      <c r="G261" s="8">
        <v>45179</v>
      </c>
      <c r="H261" s="8" t="s">
        <v>58</v>
      </c>
      <c r="I261" s="8" t="s">
        <v>71</v>
      </c>
      <c r="J261" s="7">
        <v>871</v>
      </c>
      <c r="K261" s="7">
        <f>Table1[[#This Row],[Price(in USD)]]-Table1[[#This Row],[Production Cost (in USD)]]</f>
        <v>4083</v>
      </c>
      <c r="L261" s="7">
        <f>(Table1[[#This Row],[Profit]]/Table1[[#This Row],[Price(in USD)]])*100</f>
        <v>82.418247880500601</v>
      </c>
      <c r="M261" s="5" t="s">
        <v>13</v>
      </c>
      <c r="N261" s="5" t="str">
        <f>SUBSTITUTE(SUBSTITUTE(SUBSTITUTE(Table1[[#This Row],[Marital Status]],"M","Married"),"S","Single"),"D","Divorced")</f>
        <v>Married</v>
      </c>
      <c r="O261" s="5" t="s">
        <v>15</v>
      </c>
      <c r="P261" s="5" t="str">
        <f>CLEAN(Table1[[#This Row],[Education]])</f>
        <v>Bachelors</v>
      </c>
      <c r="Q261" s="5" t="s">
        <v>31</v>
      </c>
      <c r="R261" s="5" t="s">
        <v>18</v>
      </c>
      <c r="S261" s="5" t="s">
        <v>27</v>
      </c>
      <c r="T261" s="5" t="s">
        <v>75</v>
      </c>
      <c r="U261" s="5">
        <v>37</v>
      </c>
      <c r="V261" s="7">
        <f>IF(ISBLANK(Table1[[#This Row],[Age of the buyer]]),AVERAGE(Table1[Age of the buyer]),Table1[[#This Row],[Age of the buyer]])</f>
        <v>37</v>
      </c>
    </row>
    <row r="262" spans="1:22" hidden="1" x14ac:dyDescent="0.45">
      <c r="A262" s="5">
        <v>22672</v>
      </c>
      <c r="B262" s="5" t="s">
        <v>14</v>
      </c>
      <c r="C262" s="5" t="str">
        <f>SUBSTITUTE(SUBSTITUTE(Table1[[#This Row],[Gender]],"F","Female"),"M","Male")</f>
        <v>Female</v>
      </c>
      <c r="D262" s="6">
        <v>30000</v>
      </c>
      <c r="E262" s="6" t="str">
        <f>SUBSTITUTE(Table1[[#This Row],[Income]],"$","")</f>
        <v>30000</v>
      </c>
      <c r="F262" s="5">
        <v>4858</v>
      </c>
      <c r="G262" s="8">
        <v>44919</v>
      </c>
      <c r="H262" s="8" t="s">
        <v>66</v>
      </c>
      <c r="I262" s="8" t="s">
        <v>72</v>
      </c>
      <c r="J262" s="7">
        <v>1716</v>
      </c>
      <c r="K262" s="7">
        <f>Table1[[#This Row],[Price(in USD)]]-Table1[[#This Row],[Production Cost (in USD)]]</f>
        <v>3142</v>
      </c>
      <c r="L262" s="7">
        <f>(Table1[[#This Row],[Profit]]/Table1[[#This Row],[Price(in USD)]])*100</f>
        <v>64.676821737340475</v>
      </c>
      <c r="M262" s="5" t="s">
        <v>25</v>
      </c>
      <c r="N262" s="5" t="str">
        <f>SUBSTITUTE(SUBSTITUTE(SUBSTITUTE(Table1[[#This Row],[Marital Status]],"M","Married"),"S","Single"),"D","Divorced")</f>
        <v>Single</v>
      </c>
      <c r="O262" s="5" t="s">
        <v>21</v>
      </c>
      <c r="P262" s="5" t="str">
        <f>CLEAN(Table1[[#This Row],[Education]])</f>
        <v>Partial College</v>
      </c>
      <c r="Q262" s="5" t="s">
        <v>22</v>
      </c>
      <c r="R262" s="5" t="s">
        <v>18</v>
      </c>
      <c r="S262" s="5" t="s">
        <v>19</v>
      </c>
      <c r="T262" s="5" t="s">
        <v>77</v>
      </c>
      <c r="U262" s="5">
        <v>43</v>
      </c>
      <c r="V262" s="7">
        <f>IF(ISBLANK(Table1[[#This Row],[Age of the buyer]]),AVERAGE(Table1[Age of the buyer]),Table1[[#This Row],[Age of the buyer]])</f>
        <v>43</v>
      </c>
    </row>
    <row r="263" spans="1:22" hidden="1" x14ac:dyDescent="0.45">
      <c r="A263" s="5">
        <v>26219</v>
      </c>
      <c r="B263" s="5" t="s">
        <v>14</v>
      </c>
      <c r="C263" s="5" t="str">
        <f>SUBSTITUTE(SUBSTITUTE(Table1[[#This Row],[Gender]],"F","Female"),"M","Male")</f>
        <v>Female</v>
      </c>
      <c r="D263" s="6">
        <v>40000</v>
      </c>
      <c r="E263" s="6" t="str">
        <f>SUBSTITUTE(Table1[[#This Row],[Income]],"$","")</f>
        <v>40000</v>
      </c>
      <c r="F263" s="5">
        <v>4013</v>
      </c>
      <c r="G263" s="8">
        <v>45131</v>
      </c>
      <c r="H263" s="8" t="s">
        <v>58</v>
      </c>
      <c r="I263" s="8" t="s">
        <v>71</v>
      </c>
      <c r="J263" s="7">
        <v>889</v>
      </c>
      <c r="K263" s="7">
        <f>Table1[[#This Row],[Price(in USD)]]-Table1[[#This Row],[Production Cost (in USD)]]</f>
        <v>3124</v>
      </c>
      <c r="L263" s="7">
        <f>(Table1[[#This Row],[Profit]]/Table1[[#This Row],[Price(in USD)]])*100</f>
        <v>77.846997258908544</v>
      </c>
      <c r="M263" s="5" t="s">
        <v>13</v>
      </c>
      <c r="N263" s="5" t="str">
        <f>SUBSTITUTE(SUBSTITUTE(SUBSTITUTE(Table1[[#This Row],[Marital Status]],"M","Married"),"S","Single"),"D","Divorced")</f>
        <v>Married</v>
      </c>
      <c r="O263" s="5" t="s">
        <v>15</v>
      </c>
      <c r="P263" s="5" t="str">
        <f>CLEAN(Table1[[#This Row],[Education]])</f>
        <v>Bachelors</v>
      </c>
      <c r="Q263" s="5" t="s">
        <v>16</v>
      </c>
      <c r="R263" s="5" t="s">
        <v>29</v>
      </c>
      <c r="S263" s="5" t="s">
        <v>19</v>
      </c>
      <c r="T263" s="5" t="s">
        <v>76</v>
      </c>
      <c r="U263" s="5">
        <v>33</v>
      </c>
      <c r="V263" s="7">
        <f>IF(ISBLANK(Table1[[#This Row],[Age of the buyer]]),AVERAGE(Table1[Age of the buyer]),Table1[[#This Row],[Age of the buyer]])</f>
        <v>33</v>
      </c>
    </row>
    <row r="264" spans="1:22" hidden="1" x14ac:dyDescent="0.45">
      <c r="A264" s="5">
        <v>28468</v>
      </c>
      <c r="B264" s="5" t="s">
        <v>14</v>
      </c>
      <c r="C264" s="5" t="str">
        <f>SUBSTITUTE(SUBSTITUTE(Table1[[#This Row],[Gender]],"F","Female"),"M","Male")</f>
        <v>Female</v>
      </c>
      <c r="D264" s="6">
        <v>10000</v>
      </c>
      <c r="E264" s="6" t="str">
        <f>SUBSTITUTE(Table1[[#This Row],[Income]],"$","")</f>
        <v>10000</v>
      </c>
      <c r="F264" s="5">
        <v>3535</v>
      </c>
      <c r="G264" s="8">
        <v>45279</v>
      </c>
      <c r="H264" s="8" t="s">
        <v>65</v>
      </c>
      <c r="I264" s="8" t="s">
        <v>72</v>
      </c>
      <c r="J264" s="7">
        <v>1390</v>
      </c>
      <c r="K264" s="7">
        <f>Table1[[#This Row],[Price(in USD)]]-Table1[[#This Row],[Production Cost (in USD)]]</f>
        <v>2145</v>
      </c>
      <c r="L264" s="7">
        <f>(Table1[[#This Row],[Profit]]/Table1[[#This Row],[Price(in USD)]])*100</f>
        <v>60.678925035360677</v>
      </c>
      <c r="M264" s="5" t="s">
        <v>13</v>
      </c>
      <c r="N264" s="5" t="str">
        <f>SUBSTITUTE(SUBSTITUTE(SUBSTITUTE(Table1[[#This Row],[Marital Status]],"M","Married"),"S","Single"),"D","Divorced")</f>
        <v>Married</v>
      </c>
      <c r="O264" s="5" t="s">
        <v>21</v>
      </c>
      <c r="P264" s="5" t="str">
        <f>CLEAN(Table1[[#This Row],[Education]])</f>
        <v>Partial College</v>
      </c>
      <c r="Q264" s="5" t="s">
        <v>28</v>
      </c>
      <c r="R264" s="5" t="s">
        <v>29</v>
      </c>
      <c r="S264" s="5" t="s">
        <v>19</v>
      </c>
      <c r="T264" s="5" t="s">
        <v>74</v>
      </c>
      <c r="U264" s="5">
        <v>51</v>
      </c>
      <c r="V264" s="7">
        <f>IF(ISBLANK(Table1[[#This Row],[Age of the buyer]]),AVERAGE(Table1[Age of the buyer]),Table1[[#This Row],[Age of the buyer]])</f>
        <v>51</v>
      </c>
    </row>
    <row r="265" spans="1:22" hidden="1" x14ac:dyDescent="0.45">
      <c r="A265" s="5">
        <v>23419</v>
      </c>
      <c r="B265" s="5" t="s">
        <v>14</v>
      </c>
      <c r="C265" s="5" t="str">
        <f>SUBSTITUTE(SUBSTITUTE(Table1[[#This Row],[Gender]],"F","Female"),"M","Male")</f>
        <v>Female</v>
      </c>
      <c r="D265" s="6">
        <v>70000</v>
      </c>
      <c r="E265" s="6" t="str">
        <f>SUBSTITUTE(Table1[[#This Row],[Income]],"$","")</f>
        <v>70000</v>
      </c>
      <c r="F265" s="5">
        <v>3771</v>
      </c>
      <c r="G265" s="8">
        <v>44749</v>
      </c>
      <c r="H265" s="8" t="s">
        <v>65</v>
      </c>
      <c r="I265" s="8" t="s">
        <v>72</v>
      </c>
      <c r="J265" s="7">
        <v>1791</v>
      </c>
      <c r="K265" s="7">
        <f>Table1[[#This Row],[Price(in USD)]]-Table1[[#This Row],[Production Cost (in USD)]]</f>
        <v>1980</v>
      </c>
      <c r="L265" s="7">
        <f>(Table1[[#This Row],[Profit]]/Table1[[#This Row],[Price(in USD)]])*100</f>
        <v>52.505966587112177</v>
      </c>
      <c r="M265" s="5" t="s">
        <v>25</v>
      </c>
      <c r="N265" s="5" t="str">
        <f>SUBSTITUTE(SUBSTITUTE(SUBSTITUTE(Table1[[#This Row],[Marital Status]],"M","Married"),"S","Single"),"D","Divorced")</f>
        <v>Single</v>
      </c>
      <c r="O265" s="5" t="s">
        <v>15</v>
      </c>
      <c r="P265" s="5" t="str">
        <f>CLEAN(Table1[[#This Row],[Education]])</f>
        <v>Bachelors</v>
      </c>
      <c r="Q265" s="5" t="s">
        <v>23</v>
      </c>
      <c r="R265" s="5" t="s">
        <v>34</v>
      </c>
      <c r="S265" s="5" t="s">
        <v>27</v>
      </c>
      <c r="T265" s="5" t="s">
        <v>73</v>
      </c>
      <c r="U265" s="5">
        <v>39</v>
      </c>
      <c r="V265" s="7">
        <f>IF(ISBLANK(Table1[[#This Row],[Age of the buyer]]),AVERAGE(Table1[Age of the buyer]),Table1[[#This Row],[Age of the buyer]])</f>
        <v>39</v>
      </c>
    </row>
    <row r="266" spans="1:22" hidden="1" x14ac:dyDescent="0.45">
      <c r="A266" s="5">
        <v>17964</v>
      </c>
      <c r="B266" s="5" t="s">
        <v>13</v>
      </c>
      <c r="C266" s="5" t="str">
        <f>SUBSTITUTE(SUBSTITUTE(Table1[[#This Row],[Gender]],"F","Female"),"M","Male")</f>
        <v>Male</v>
      </c>
      <c r="D266" s="6">
        <v>40000</v>
      </c>
      <c r="E266" s="6" t="str">
        <f>SUBSTITUTE(Table1[[#This Row],[Income]],"$","")</f>
        <v>40000</v>
      </c>
      <c r="F266" s="5">
        <v>4779</v>
      </c>
      <c r="G266" s="8">
        <v>44820</v>
      </c>
      <c r="H266" s="8" t="s">
        <v>58</v>
      </c>
      <c r="I266" s="8" t="s">
        <v>71</v>
      </c>
      <c r="J266" s="7">
        <v>1577</v>
      </c>
      <c r="K266" s="7">
        <f>Table1[[#This Row],[Price(in USD)]]-Table1[[#This Row],[Production Cost (in USD)]]</f>
        <v>3202</v>
      </c>
      <c r="L266" s="7">
        <f>(Table1[[#This Row],[Profit]]/Table1[[#This Row],[Price(in USD)]])*100</f>
        <v>67.001464741577735</v>
      </c>
      <c r="M266" s="5" t="s">
        <v>13</v>
      </c>
      <c r="N266" s="5" t="str">
        <f>SUBSTITUTE(SUBSTITUTE(SUBSTITUTE(Table1[[#This Row],[Marital Status]],"M","Married"),"S","Single"),"D","Divorced")</f>
        <v>Married</v>
      </c>
      <c r="O266" s="5" t="s">
        <v>37</v>
      </c>
      <c r="P266" s="5" t="str">
        <f>CLEAN(Table1[[#This Row],[Education]])</f>
        <v>Graduate Degree</v>
      </c>
      <c r="Q266" s="5" t="s">
        <v>22</v>
      </c>
      <c r="R266" s="5" t="s">
        <v>18</v>
      </c>
      <c r="S266" s="5" t="s">
        <v>19</v>
      </c>
      <c r="T266" s="5" t="s">
        <v>74</v>
      </c>
      <c r="U266" s="5">
        <v>37</v>
      </c>
      <c r="V266" s="7">
        <f>IF(ISBLANK(Table1[[#This Row],[Age of the buyer]]),AVERAGE(Table1[Age of the buyer]),Table1[[#This Row],[Age of the buyer]])</f>
        <v>37</v>
      </c>
    </row>
    <row r="267" spans="1:22" hidden="1" x14ac:dyDescent="0.45">
      <c r="A267" s="5">
        <v>20919</v>
      </c>
      <c r="B267" s="5" t="s">
        <v>14</v>
      </c>
      <c r="C267" s="5" t="str">
        <f>SUBSTITUTE(SUBSTITUTE(Table1[[#This Row],[Gender]],"F","Female"),"M","Male")</f>
        <v>Female</v>
      </c>
      <c r="D267" s="6">
        <v>30000</v>
      </c>
      <c r="E267" s="6" t="str">
        <f>SUBSTITUTE(Table1[[#This Row],[Income]],"$","")</f>
        <v>30000</v>
      </c>
      <c r="F267" s="5">
        <v>3749</v>
      </c>
      <c r="G267" s="8">
        <v>44971</v>
      </c>
      <c r="H267" s="8" t="s">
        <v>65</v>
      </c>
      <c r="I267" s="8" t="s">
        <v>72</v>
      </c>
      <c r="J267" s="7">
        <v>1280</v>
      </c>
      <c r="K267" s="7">
        <f>Table1[[#This Row],[Price(in USD)]]-Table1[[#This Row],[Production Cost (in USD)]]</f>
        <v>2469</v>
      </c>
      <c r="L267" s="7">
        <f>(Table1[[#This Row],[Profit]]/Table1[[#This Row],[Price(in USD)]])*100</f>
        <v>65.857562016537742</v>
      </c>
      <c r="M267" s="5" t="s">
        <v>25</v>
      </c>
      <c r="N267" s="5" t="str">
        <f>SUBSTITUTE(SUBSTITUTE(SUBSTITUTE(Table1[[#This Row],[Marital Status]],"M","Married"),"S","Single"),"D","Divorced")</f>
        <v>Single</v>
      </c>
      <c r="O267" s="5" t="s">
        <v>21</v>
      </c>
      <c r="P267" s="5" t="str">
        <f>CLEAN(Table1[[#This Row],[Education]])</f>
        <v>Partial College</v>
      </c>
      <c r="Q267" s="5" t="s">
        <v>22</v>
      </c>
      <c r="R267" s="5" t="s">
        <v>18</v>
      </c>
      <c r="S267" s="5" t="s">
        <v>19</v>
      </c>
      <c r="T267" s="5" t="s">
        <v>78</v>
      </c>
      <c r="U267" s="5">
        <v>42</v>
      </c>
      <c r="V267" s="7">
        <f>IF(ISBLANK(Table1[[#This Row],[Age of the buyer]]),AVERAGE(Table1[Age of the buyer]),Table1[[#This Row],[Age of the buyer]])</f>
        <v>42</v>
      </c>
    </row>
    <row r="268" spans="1:22" hidden="1" x14ac:dyDescent="0.45">
      <c r="A268" s="5">
        <v>20927</v>
      </c>
      <c r="B268" s="5" t="s">
        <v>14</v>
      </c>
      <c r="C268" s="5" t="str">
        <f>SUBSTITUTE(SUBSTITUTE(Table1[[#This Row],[Gender]],"F","Female"),"M","Male")</f>
        <v>Female</v>
      </c>
      <c r="D268" s="6">
        <v>20000</v>
      </c>
      <c r="E268" s="6" t="str">
        <f>SUBSTITUTE(Table1[[#This Row],[Income]],"$","")</f>
        <v>20000</v>
      </c>
      <c r="F268" s="5">
        <v>3420</v>
      </c>
      <c r="G268" s="8">
        <v>45270</v>
      </c>
      <c r="H268" s="8" t="s">
        <v>61</v>
      </c>
      <c r="I268" s="8" t="s">
        <v>72</v>
      </c>
      <c r="J268" s="7">
        <v>1626</v>
      </c>
      <c r="K268" s="7">
        <f>Table1[[#This Row],[Price(in USD)]]-Table1[[#This Row],[Production Cost (in USD)]]</f>
        <v>1794</v>
      </c>
      <c r="L268" s="7">
        <f>(Table1[[#This Row],[Profit]]/Table1[[#This Row],[Price(in USD)]])*100</f>
        <v>52.456140350877192</v>
      </c>
      <c r="M268" s="5" t="s">
        <v>25</v>
      </c>
      <c r="N268" s="5" t="str">
        <f>SUBSTITUTE(SUBSTITUTE(SUBSTITUTE(Table1[[#This Row],[Marital Status]],"M","Married"),"S","Single"),"D","Divorced")</f>
        <v>Single</v>
      </c>
      <c r="O268" s="5" t="s">
        <v>30</v>
      </c>
      <c r="P268" s="5" t="str">
        <f>CLEAN(Table1[[#This Row],[Education]])</f>
        <v>High School</v>
      </c>
      <c r="Q268" s="5" t="s">
        <v>28</v>
      </c>
      <c r="R268" s="5" t="s">
        <v>18</v>
      </c>
      <c r="S268" s="5" t="s">
        <v>19</v>
      </c>
      <c r="T268" s="5" t="s">
        <v>76</v>
      </c>
      <c r="U268" s="5">
        <v>27</v>
      </c>
      <c r="V268" s="7">
        <f>IF(ISBLANK(Table1[[#This Row],[Age of the buyer]]),AVERAGE(Table1[Age of the buyer]),Table1[[#This Row],[Age of the buyer]])</f>
        <v>27</v>
      </c>
    </row>
    <row r="269" spans="1:22" hidden="1" x14ac:dyDescent="0.45">
      <c r="A269" s="5">
        <v>13133</v>
      </c>
      <c r="B269" s="5" t="s">
        <v>13</v>
      </c>
      <c r="C269" s="5" t="str">
        <f>SUBSTITUTE(SUBSTITUTE(Table1[[#This Row],[Gender]],"F","Female"),"M","Male")</f>
        <v>Male</v>
      </c>
      <c r="D269" s="6">
        <v>100000</v>
      </c>
      <c r="E269" s="6" t="str">
        <f>SUBSTITUTE(Table1[[#This Row],[Income]],"$","")</f>
        <v>100000</v>
      </c>
      <c r="F269" s="5">
        <v>5403</v>
      </c>
      <c r="G269" s="8">
        <v>44894</v>
      </c>
      <c r="H269" s="8" t="s">
        <v>59</v>
      </c>
      <c r="I269" s="8" t="s">
        <v>72</v>
      </c>
      <c r="J269" s="7">
        <v>1660</v>
      </c>
      <c r="K269" s="7">
        <f>Table1[[#This Row],[Price(in USD)]]-Table1[[#This Row],[Production Cost (in USD)]]</f>
        <v>3743</v>
      </c>
      <c r="L269" s="7">
        <f>(Table1[[#This Row],[Profit]]/Table1[[#This Row],[Price(in USD)]])*100</f>
        <v>69.276327965944844</v>
      </c>
      <c r="M269" s="5" t="s">
        <v>25</v>
      </c>
      <c r="N269" s="5" t="str">
        <f>SUBSTITUTE(SUBSTITUTE(SUBSTITUTE(Table1[[#This Row],[Marital Status]],"M","Married"),"S","Single"),"D","Divorced")</f>
        <v>Single</v>
      </c>
      <c r="O269" s="5" t="s">
        <v>15</v>
      </c>
      <c r="P269" s="5" t="str">
        <f>CLEAN(Table1[[#This Row],[Education]])</f>
        <v>Bachelors</v>
      </c>
      <c r="Q269" s="5" t="s">
        <v>23</v>
      </c>
      <c r="R269" s="5" t="s">
        <v>26</v>
      </c>
      <c r="S269" s="5" t="s">
        <v>27</v>
      </c>
      <c r="T269" s="5" t="s">
        <v>77</v>
      </c>
      <c r="U269" s="5">
        <v>47</v>
      </c>
      <c r="V269" s="7">
        <f>IF(ISBLANK(Table1[[#This Row],[Age of the buyer]]),AVERAGE(Table1[Age of the buyer]),Table1[[#This Row],[Age of the buyer]])</f>
        <v>47</v>
      </c>
    </row>
    <row r="270" spans="1:22" hidden="1" x14ac:dyDescent="0.45">
      <c r="A270" s="5">
        <v>19626</v>
      </c>
      <c r="B270" s="5" t="s">
        <v>13</v>
      </c>
      <c r="C270" s="5" t="str">
        <f>SUBSTITUTE(SUBSTITUTE(Table1[[#This Row],[Gender]],"F","Female"),"M","Male")</f>
        <v>Male</v>
      </c>
      <c r="D270" s="6">
        <v>70000</v>
      </c>
      <c r="E270" s="6" t="str">
        <f>SUBSTITUTE(Table1[[#This Row],[Income]],"$","")</f>
        <v>70000</v>
      </c>
      <c r="F270" s="5">
        <v>3865</v>
      </c>
      <c r="G270" s="8">
        <v>44731</v>
      </c>
      <c r="H270" s="8" t="s">
        <v>64</v>
      </c>
      <c r="I270" s="8" t="s">
        <v>71</v>
      </c>
      <c r="J270" s="7">
        <v>1892</v>
      </c>
      <c r="K270" s="7">
        <f>Table1[[#This Row],[Price(in USD)]]-Table1[[#This Row],[Production Cost (in USD)]]</f>
        <v>1973</v>
      </c>
      <c r="L270" s="7">
        <f>(Table1[[#This Row],[Profit]]/Table1[[#This Row],[Price(in USD)]])*100</f>
        <v>51.047865459249678</v>
      </c>
      <c r="M270" s="5" t="s">
        <v>13</v>
      </c>
      <c r="N270" s="5" t="str">
        <f>SUBSTITUTE(SUBSTITUTE(SUBSTITUTE(Table1[[#This Row],[Marital Status]],"M","Married"),"S","Single"),"D","Divorced")</f>
        <v>Married</v>
      </c>
      <c r="O270" s="5" t="s">
        <v>21</v>
      </c>
      <c r="P270" s="5" t="str">
        <f>CLEAN(Table1[[#This Row],[Education]])</f>
        <v>Partial College</v>
      </c>
      <c r="Q270" s="5" t="s">
        <v>16</v>
      </c>
      <c r="R270" s="5" t="s">
        <v>26</v>
      </c>
      <c r="S270" s="5" t="s">
        <v>27</v>
      </c>
      <c r="T270" s="5" t="s">
        <v>73</v>
      </c>
      <c r="U270" s="5">
        <v>45</v>
      </c>
      <c r="V270" s="7">
        <f>IF(ISBLANK(Table1[[#This Row],[Age of the buyer]]),AVERAGE(Table1[Age of the buyer]),Table1[[#This Row],[Age of the buyer]])</f>
        <v>45</v>
      </c>
    </row>
    <row r="271" spans="1:22" hidden="1" x14ac:dyDescent="0.45">
      <c r="A271" s="5">
        <v>21039</v>
      </c>
      <c r="B271" s="5" t="s">
        <v>14</v>
      </c>
      <c r="C271" s="5" t="str">
        <f>SUBSTITUTE(SUBSTITUTE(Table1[[#This Row],[Gender]],"F","Female"),"M","Male")</f>
        <v>Female</v>
      </c>
      <c r="D271" s="6">
        <v>50000</v>
      </c>
      <c r="E271" s="6" t="str">
        <f>SUBSTITUTE(Table1[[#This Row],[Income]],"$","")</f>
        <v>50000</v>
      </c>
      <c r="F271" s="5">
        <v>4284</v>
      </c>
      <c r="G271" s="8">
        <v>44593</v>
      </c>
      <c r="H271" s="8" t="s">
        <v>61</v>
      </c>
      <c r="I271" s="8" t="s">
        <v>72</v>
      </c>
      <c r="J271" s="7">
        <v>1623</v>
      </c>
      <c r="K271" s="7">
        <f>Table1[[#This Row],[Price(in USD)]]-Table1[[#This Row],[Production Cost (in USD)]]</f>
        <v>2661</v>
      </c>
      <c r="L271" s="7">
        <f>(Table1[[#This Row],[Profit]]/Table1[[#This Row],[Price(in USD)]])*100</f>
        <v>62.114845938375353</v>
      </c>
      <c r="M271" s="5" t="s">
        <v>56</v>
      </c>
      <c r="N271" s="5" t="str">
        <f>SUBSTITUTE(SUBSTITUTE(SUBSTITUTE(Table1[[#This Row],[Marital Status]],"M","Married"),"S","Single"),"D","Divorced")</f>
        <v>Divorced</v>
      </c>
      <c r="O271" s="5" t="s">
        <v>37</v>
      </c>
      <c r="P271" s="5" t="str">
        <f>CLEAN(Table1[[#This Row],[Education]])</f>
        <v>Graduate Degree</v>
      </c>
      <c r="Q271" s="5" t="s">
        <v>16</v>
      </c>
      <c r="R271" s="5" t="s">
        <v>18</v>
      </c>
      <c r="S271" s="5" t="s">
        <v>19</v>
      </c>
      <c r="T271" s="5" t="s">
        <v>78</v>
      </c>
      <c r="U271" s="5">
        <v>37</v>
      </c>
      <c r="V271" s="7">
        <f>IF(ISBLANK(Table1[[#This Row],[Age of the buyer]]),AVERAGE(Table1[Age of the buyer]),Table1[[#This Row],[Age of the buyer]])</f>
        <v>37</v>
      </c>
    </row>
    <row r="272" spans="1:22" hidden="1" x14ac:dyDescent="0.45">
      <c r="A272" s="5">
        <v>12231</v>
      </c>
      <c r="B272" s="5" t="s">
        <v>14</v>
      </c>
      <c r="C272" s="5" t="str">
        <f>SUBSTITUTE(SUBSTITUTE(Table1[[#This Row],[Gender]],"F","Female"),"M","Male")</f>
        <v>Female</v>
      </c>
      <c r="D272" s="6">
        <v>10000</v>
      </c>
      <c r="E272" s="6" t="str">
        <f>SUBSTITUTE(Table1[[#This Row],[Income]],"$","")</f>
        <v>10000</v>
      </c>
      <c r="F272" s="5">
        <v>3418</v>
      </c>
      <c r="G272" s="8">
        <v>45016</v>
      </c>
      <c r="H272" s="8" t="s">
        <v>63</v>
      </c>
      <c r="I272" s="8" t="s">
        <v>71</v>
      </c>
      <c r="J272" s="7">
        <v>1637</v>
      </c>
      <c r="K272" s="7">
        <f>Table1[[#This Row],[Price(in USD)]]-Table1[[#This Row],[Production Cost (in USD)]]</f>
        <v>1781</v>
      </c>
      <c r="L272" s="7">
        <f>(Table1[[#This Row],[Profit]]/Table1[[#This Row],[Price(in USD)]])*100</f>
        <v>52.106495026331189</v>
      </c>
      <c r="M272" s="5" t="s">
        <v>25</v>
      </c>
      <c r="N272" s="5" t="str">
        <f>SUBSTITUTE(SUBSTITUTE(SUBSTITUTE(Table1[[#This Row],[Marital Status]],"M","Married"),"S","Single"),"D","Divorced")</f>
        <v>Single</v>
      </c>
      <c r="O272" s="5" t="s">
        <v>21</v>
      </c>
      <c r="P272" s="5" t="str">
        <f>CLEAN(Table1[[#This Row],[Education]])</f>
        <v>Partial College</v>
      </c>
      <c r="Q272" s="5" t="s">
        <v>28</v>
      </c>
      <c r="R272" s="5" t="s">
        <v>18</v>
      </c>
      <c r="S272" s="5" t="s">
        <v>19</v>
      </c>
      <c r="T272" s="5" t="s">
        <v>74</v>
      </c>
      <c r="U272" s="5">
        <v>51</v>
      </c>
      <c r="V272" s="7">
        <f>IF(ISBLANK(Table1[[#This Row],[Age of the buyer]]),AVERAGE(Table1[Age of the buyer]),Table1[[#This Row],[Age of the buyer]])</f>
        <v>51</v>
      </c>
    </row>
    <row r="273" spans="1:22" hidden="1" x14ac:dyDescent="0.45">
      <c r="A273" s="5">
        <v>25665</v>
      </c>
      <c r="B273" s="5" t="s">
        <v>14</v>
      </c>
      <c r="C273" s="5" t="str">
        <f>SUBSTITUTE(SUBSTITUTE(Table1[[#This Row],[Gender]],"F","Female"),"M","Male")</f>
        <v>Female</v>
      </c>
      <c r="D273" s="6">
        <v>20000</v>
      </c>
      <c r="E273" s="6" t="str">
        <f>SUBSTITUTE(Table1[[#This Row],[Income]],"$","")</f>
        <v>20000</v>
      </c>
      <c r="F273" s="5">
        <v>4857</v>
      </c>
      <c r="G273" s="8">
        <v>44649</v>
      </c>
      <c r="H273" s="8" t="s">
        <v>65</v>
      </c>
      <c r="I273" s="8" t="s">
        <v>71</v>
      </c>
      <c r="J273" s="7">
        <v>1642</v>
      </c>
      <c r="K273" s="7">
        <f>Table1[[#This Row],[Price(in USD)]]-Table1[[#This Row],[Production Cost (in USD)]]</f>
        <v>3215</v>
      </c>
      <c r="L273" s="7">
        <f>(Table1[[#This Row],[Profit]]/Table1[[#This Row],[Price(in USD)]])*100</f>
        <v>66.193123327156684</v>
      </c>
      <c r="M273" s="5" t="s">
        <v>25</v>
      </c>
      <c r="N273" s="5" t="str">
        <f>SUBSTITUTE(SUBSTITUTE(SUBSTITUTE(Table1[[#This Row],[Marital Status]],"M","Married"),"S","Single"),"D","Divorced")</f>
        <v>Single</v>
      </c>
      <c r="O273" s="5" t="s">
        <v>30</v>
      </c>
      <c r="P273" s="5" t="str">
        <f>CLEAN(Table1[[#This Row],[Education]])</f>
        <v>High School</v>
      </c>
      <c r="Q273" s="5" t="s">
        <v>28</v>
      </c>
      <c r="R273" s="5" t="s">
        <v>29</v>
      </c>
      <c r="S273" s="5" t="s">
        <v>19</v>
      </c>
      <c r="T273" s="5" t="s">
        <v>75</v>
      </c>
      <c r="U273" s="5">
        <v>28</v>
      </c>
      <c r="V273" s="7">
        <f>IF(ISBLANK(Table1[[#This Row],[Age of the buyer]]),AVERAGE(Table1[Age of the buyer]),Table1[[#This Row],[Age of the buyer]])</f>
        <v>28</v>
      </c>
    </row>
    <row r="274" spans="1:22" hidden="1" x14ac:dyDescent="0.45">
      <c r="A274" s="5">
        <v>24061</v>
      </c>
      <c r="B274" s="5" t="s">
        <v>13</v>
      </c>
      <c r="C274" s="5" t="str">
        <f>SUBSTITUTE(SUBSTITUTE(Table1[[#This Row],[Gender]],"F","Female"),"M","Male")</f>
        <v>Male</v>
      </c>
      <c r="D274" s="6">
        <v>10000</v>
      </c>
      <c r="E274" s="6" t="str">
        <f>SUBSTITUTE(Table1[[#This Row],[Income]],"$","")</f>
        <v>10000</v>
      </c>
      <c r="F274" s="5">
        <v>3362</v>
      </c>
      <c r="G274" s="8">
        <v>45290</v>
      </c>
      <c r="H274" s="8" t="s">
        <v>60</v>
      </c>
      <c r="I274" s="8" t="s">
        <v>71</v>
      </c>
      <c r="J274" s="7">
        <v>1024</v>
      </c>
      <c r="K274" s="7">
        <f>Table1[[#This Row],[Price(in USD)]]-Table1[[#This Row],[Production Cost (in USD)]]</f>
        <v>2338</v>
      </c>
      <c r="L274" s="7">
        <f>(Table1[[#This Row],[Profit]]/Table1[[#This Row],[Price(in USD)]])*100</f>
        <v>69.541939321832245</v>
      </c>
      <c r="M274" s="5" t="s">
        <v>13</v>
      </c>
      <c r="N274" s="5" t="str">
        <f>SUBSTITUTE(SUBSTITUTE(SUBSTITUTE(Table1[[#This Row],[Marital Status]],"M","Married"),"S","Single"),"D","Divorced")</f>
        <v>Married</v>
      </c>
      <c r="O274" s="5" t="s">
        <v>32</v>
      </c>
      <c r="P274" s="5" t="str">
        <f>CLEAN(Table1[[#This Row],[Education]])</f>
        <v>Partial High School</v>
      </c>
      <c r="Q274" s="5" t="s">
        <v>28</v>
      </c>
      <c r="R274" s="5" t="s">
        <v>18</v>
      </c>
      <c r="S274" s="5" t="s">
        <v>19</v>
      </c>
      <c r="T274" s="5" t="s">
        <v>76</v>
      </c>
      <c r="U274" s="5">
        <v>40</v>
      </c>
      <c r="V274" s="7">
        <f>IF(ISBLANK(Table1[[#This Row],[Age of the buyer]]),AVERAGE(Table1[Age of the buyer]),Table1[[#This Row],[Age of the buyer]])</f>
        <v>40</v>
      </c>
    </row>
    <row r="275" spans="1:22" hidden="1" x14ac:dyDescent="0.45">
      <c r="A275" s="5">
        <v>26879</v>
      </c>
      <c r="B275" s="5" t="s">
        <v>14</v>
      </c>
      <c r="C275" s="5" t="str">
        <f>SUBSTITUTE(SUBSTITUTE(Table1[[#This Row],[Gender]],"F","Female"),"M","Male")</f>
        <v>Female</v>
      </c>
      <c r="D275" s="6">
        <v>20000</v>
      </c>
      <c r="E275" s="6" t="str">
        <f>SUBSTITUTE(Table1[[#This Row],[Income]],"$","")</f>
        <v>20000</v>
      </c>
      <c r="F275" s="5">
        <v>4121</v>
      </c>
      <c r="G275" s="8">
        <v>45022</v>
      </c>
      <c r="H275" s="8" t="s">
        <v>60</v>
      </c>
      <c r="I275" s="8" t="s">
        <v>71</v>
      </c>
      <c r="J275" s="7">
        <v>1696</v>
      </c>
      <c r="K275" s="7">
        <f>Table1[[#This Row],[Price(in USD)]]-Table1[[#This Row],[Production Cost (in USD)]]</f>
        <v>2425</v>
      </c>
      <c r="L275" s="7">
        <f>(Table1[[#This Row],[Profit]]/Table1[[#This Row],[Price(in USD)]])*100</f>
        <v>58.844940548410584</v>
      </c>
      <c r="M275" s="5" t="s">
        <v>25</v>
      </c>
      <c r="N275" s="5" t="str">
        <f>SUBSTITUTE(SUBSTITUTE(SUBSTITUTE(Table1[[#This Row],[Marital Status]],"M","Married"),"S","Single"),"D","Divorced")</f>
        <v>Single</v>
      </c>
      <c r="O275" s="5" t="s">
        <v>30</v>
      </c>
      <c r="P275" s="5" t="str">
        <f>CLEAN(Table1[[#This Row],[Education]])</f>
        <v>High School</v>
      </c>
      <c r="Q275" s="5" t="s">
        <v>28</v>
      </c>
      <c r="R275" s="5" t="s">
        <v>24</v>
      </c>
      <c r="S275" s="5" t="s">
        <v>19</v>
      </c>
      <c r="T275" s="5" t="s">
        <v>77</v>
      </c>
      <c r="U275" s="5">
        <v>30</v>
      </c>
      <c r="V275" s="7">
        <f>IF(ISBLANK(Table1[[#This Row],[Age of the buyer]]),AVERAGE(Table1[Age of the buyer]),Table1[[#This Row],[Age of the buyer]])</f>
        <v>30</v>
      </c>
    </row>
    <row r="276" spans="1:22" hidden="1" x14ac:dyDescent="0.45">
      <c r="A276" s="5">
        <v>12284</v>
      </c>
      <c r="B276" s="5" t="s">
        <v>14</v>
      </c>
      <c r="C276" s="5" t="str">
        <f>SUBSTITUTE(SUBSTITUTE(Table1[[#This Row],[Gender]],"F","Female"),"M","Male")</f>
        <v>Female</v>
      </c>
      <c r="D276" s="6">
        <v>30000</v>
      </c>
      <c r="E276" s="6" t="str">
        <f>SUBSTITUTE(Table1[[#This Row],[Income]],"$","")</f>
        <v>30000</v>
      </c>
      <c r="F276" s="5">
        <v>4287</v>
      </c>
      <c r="G276" s="8">
        <v>44599</v>
      </c>
      <c r="H276" s="8" t="s">
        <v>65</v>
      </c>
      <c r="I276" s="8" t="s">
        <v>71</v>
      </c>
      <c r="J276" s="7">
        <v>2064</v>
      </c>
      <c r="K276" s="7">
        <f>Table1[[#This Row],[Price(in USD)]]-Table1[[#This Row],[Production Cost (in USD)]]</f>
        <v>2223</v>
      </c>
      <c r="L276" s="7">
        <f>(Table1[[#This Row],[Profit]]/Table1[[#This Row],[Price(in USD)]])*100</f>
        <v>51.854443666899932</v>
      </c>
      <c r="M276" s="5" t="s">
        <v>13</v>
      </c>
      <c r="N276" s="5" t="str">
        <f>SUBSTITUTE(SUBSTITUTE(SUBSTITUTE(Table1[[#This Row],[Marital Status]],"M","Married"),"S","Single"),"D","Divorced")</f>
        <v>Married</v>
      </c>
      <c r="O276" s="5" t="s">
        <v>15</v>
      </c>
      <c r="P276" s="5" t="str">
        <f>CLEAN(Table1[[#This Row],[Education]])</f>
        <v>Bachelors</v>
      </c>
      <c r="Q276" s="5" t="s">
        <v>22</v>
      </c>
      <c r="R276" s="5" t="s">
        <v>18</v>
      </c>
      <c r="S276" s="5" t="s">
        <v>19</v>
      </c>
      <c r="T276" s="5" t="s">
        <v>78</v>
      </c>
      <c r="U276" s="5">
        <v>36</v>
      </c>
      <c r="V276" s="7">
        <f>IF(ISBLANK(Table1[[#This Row],[Age of the buyer]]),AVERAGE(Table1[Age of the buyer]),Table1[[#This Row],[Age of the buyer]])</f>
        <v>36</v>
      </c>
    </row>
    <row r="277" spans="1:22" hidden="1" x14ac:dyDescent="0.45">
      <c r="A277" s="5">
        <v>26654</v>
      </c>
      <c r="B277" s="5" t="s">
        <v>14</v>
      </c>
      <c r="C277" s="5" t="str">
        <f>SUBSTITUTE(SUBSTITUTE(Table1[[#This Row],[Gender]],"F","Female"),"M","Male")</f>
        <v>Female</v>
      </c>
      <c r="D277" s="6">
        <v>90000</v>
      </c>
      <c r="E277" s="6" t="str">
        <f>SUBSTITUTE(Table1[[#This Row],[Income]],"$","")</f>
        <v>90000</v>
      </c>
      <c r="F277" s="5">
        <v>3667</v>
      </c>
      <c r="G277" s="8">
        <v>44964</v>
      </c>
      <c r="H277" s="8" t="s">
        <v>65</v>
      </c>
      <c r="I277" s="8" t="s">
        <v>71</v>
      </c>
      <c r="J277" s="7">
        <v>1441</v>
      </c>
      <c r="K277" s="7">
        <f>Table1[[#This Row],[Price(in USD)]]-Table1[[#This Row],[Production Cost (in USD)]]</f>
        <v>2226</v>
      </c>
      <c r="L277" s="7">
        <f>(Table1[[#This Row],[Profit]]/Table1[[#This Row],[Price(in USD)]])*100</f>
        <v>60.703572402508868</v>
      </c>
      <c r="M277" s="5" t="s">
        <v>13</v>
      </c>
      <c r="N277" s="5" t="str">
        <f>SUBSTITUTE(SUBSTITUTE(SUBSTITUTE(Table1[[#This Row],[Marital Status]],"M","Married"),"S","Single"),"D","Divorced")</f>
        <v>Married</v>
      </c>
      <c r="O277" s="5" t="s">
        <v>37</v>
      </c>
      <c r="P277" s="5" t="str">
        <f>CLEAN(Table1[[#This Row],[Education]])</f>
        <v>Graduate Degree</v>
      </c>
      <c r="Q277" s="5" t="s">
        <v>31</v>
      </c>
      <c r="R277" s="5" t="s">
        <v>18</v>
      </c>
      <c r="S277" s="5" t="s">
        <v>27</v>
      </c>
      <c r="T277" s="5" t="s">
        <v>74</v>
      </c>
      <c r="U277" s="5">
        <v>37</v>
      </c>
      <c r="V277" s="7">
        <f>IF(ISBLANK(Table1[[#This Row],[Age of the buyer]]),AVERAGE(Table1[Age of the buyer]),Table1[[#This Row],[Age of the buyer]])</f>
        <v>37</v>
      </c>
    </row>
    <row r="278" spans="1:22" hidden="1" x14ac:dyDescent="0.45">
      <c r="A278" s="5">
        <v>14545</v>
      </c>
      <c r="B278" s="5" t="s">
        <v>14</v>
      </c>
      <c r="C278" s="5" t="str">
        <f>SUBSTITUTE(SUBSTITUTE(Table1[[#This Row],[Gender]],"F","Female"),"M","Male")</f>
        <v>Female</v>
      </c>
      <c r="D278" s="6">
        <v>10000</v>
      </c>
      <c r="E278" s="6" t="str">
        <f>SUBSTITUTE(Table1[[#This Row],[Income]],"$","")</f>
        <v>10000</v>
      </c>
      <c r="F278" s="5">
        <v>5241</v>
      </c>
      <c r="G278" s="8">
        <v>44804</v>
      </c>
      <c r="H278" s="8" t="s">
        <v>63</v>
      </c>
      <c r="I278" s="8" t="s">
        <v>72</v>
      </c>
      <c r="J278" s="7">
        <v>1517</v>
      </c>
      <c r="K278" s="7">
        <f>Table1[[#This Row],[Price(in USD)]]-Table1[[#This Row],[Production Cost (in USD)]]</f>
        <v>3724</v>
      </c>
      <c r="L278" s="7">
        <f>(Table1[[#This Row],[Profit]]/Table1[[#This Row],[Price(in USD)]])*100</f>
        <v>71.055142148444943</v>
      </c>
      <c r="M278" s="5" t="s">
        <v>13</v>
      </c>
      <c r="N278" s="5" t="str">
        <f>SUBSTITUTE(SUBSTITUTE(SUBSTITUTE(Table1[[#This Row],[Marital Status]],"M","Married"),"S","Single"),"D","Divorced")</f>
        <v>Married</v>
      </c>
      <c r="O278" s="5" t="s">
        <v>21</v>
      </c>
      <c r="P278" s="5" t="str">
        <f>CLEAN(Table1[[#This Row],[Education]])</f>
        <v>Partial College</v>
      </c>
      <c r="Q278" s="5" t="s">
        <v>28</v>
      </c>
      <c r="R278" s="5" t="s">
        <v>29</v>
      </c>
      <c r="S278" s="5" t="s">
        <v>19</v>
      </c>
      <c r="T278" s="5" t="s">
        <v>77</v>
      </c>
      <c r="U278" s="5">
        <v>49</v>
      </c>
      <c r="V278" s="7">
        <f>IF(ISBLANK(Table1[[#This Row],[Age of the buyer]]),AVERAGE(Table1[Age of the buyer]),Table1[[#This Row],[Age of the buyer]])</f>
        <v>49</v>
      </c>
    </row>
    <row r="279" spans="1:22" hidden="1" x14ac:dyDescent="0.45">
      <c r="A279" s="5">
        <v>24201</v>
      </c>
      <c r="B279" s="5" t="s">
        <v>14</v>
      </c>
      <c r="C279" s="5" t="str">
        <f>SUBSTITUTE(SUBSTITUTE(Table1[[#This Row],[Gender]],"F","Female"),"M","Male")</f>
        <v>Female</v>
      </c>
      <c r="D279" s="6">
        <v>10000</v>
      </c>
      <c r="E279" s="6" t="str">
        <f>SUBSTITUTE(Table1[[#This Row],[Income]],"$","")</f>
        <v>10000</v>
      </c>
      <c r="F279" s="5">
        <v>4967</v>
      </c>
      <c r="G279" s="8">
        <v>44888</v>
      </c>
      <c r="H279" s="8" t="s">
        <v>58</v>
      </c>
      <c r="I279" s="8" t="s">
        <v>72</v>
      </c>
      <c r="J279" s="7">
        <v>1811</v>
      </c>
      <c r="K279" s="7">
        <f>Table1[[#This Row],[Price(in USD)]]-Table1[[#This Row],[Production Cost (in USD)]]</f>
        <v>3156</v>
      </c>
      <c r="L279" s="7">
        <f>(Table1[[#This Row],[Profit]]/Table1[[#This Row],[Price(in USD)]])*100</f>
        <v>63.539359774511773</v>
      </c>
      <c r="M279" s="5" t="s">
        <v>13</v>
      </c>
      <c r="N279" s="5" t="str">
        <f>SUBSTITUTE(SUBSTITUTE(SUBSTITUTE(Table1[[#This Row],[Marital Status]],"M","Married"),"S","Single"),"D","Divorced")</f>
        <v>Married</v>
      </c>
      <c r="O279" s="5" t="s">
        <v>30</v>
      </c>
      <c r="P279" s="5" t="str">
        <f>CLEAN(Table1[[#This Row],[Education]])</f>
        <v>High School</v>
      </c>
      <c r="Q279" s="5" t="s">
        <v>28</v>
      </c>
      <c r="R279" s="5" t="s">
        <v>18</v>
      </c>
      <c r="S279" s="5" t="s">
        <v>19</v>
      </c>
      <c r="T279" s="5" t="s">
        <v>76</v>
      </c>
      <c r="U279" s="5">
        <v>37</v>
      </c>
      <c r="V279" s="7">
        <f>IF(ISBLANK(Table1[[#This Row],[Age of the buyer]]),AVERAGE(Table1[Age of the buyer]),Table1[[#This Row],[Age of the buyer]])</f>
        <v>37</v>
      </c>
    </row>
    <row r="280" spans="1:22" hidden="1" x14ac:dyDescent="0.45">
      <c r="A280" s="5">
        <v>20625</v>
      </c>
      <c r="B280" s="5" t="s">
        <v>13</v>
      </c>
      <c r="C280" s="5" t="str">
        <f>SUBSTITUTE(SUBSTITUTE(Table1[[#This Row],[Gender]],"F","Female"),"M","Male")</f>
        <v>Male</v>
      </c>
      <c r="D280" s="6">
        <v>100000</v>
      </c>
      <c r="E280" s="6" t="str">
        <f>SUBSTITUTE(Table1[[#This Row],[Income]],"$","")</f>
        <v>100000</v>
      </c>
      <c r="F280" s="5">
        <v>3878</v>
      </c>
      <c r="G280" s="8">
        <v>45149</v>
      </c>
      <c r="H280" s="8" t="s">
        <v>67</v>
      </c>
      <c r="I280" s="8" t="s">
        <v>71</v>
      </c>
      <c r="J280" s="7">
        <v>983</v>
      </c>
      <c r="K280" s="7">
        <f>Table1[[#This Row],[Price(in USD)]]-Table1[[#This Row],[Production Cost (in USD)]]</f>
        <v>2895</v>
      </c>
      <c r="L280" s="7">
        <f>(Table1[[#This Row],[Profit]]/Table1[[#This Row],[Price(in USD)]])*100</f>
        <v>74.651882413615269</v>
      </c>
      <c r="M280" s="5" t="s">
        <v>13</v>
      </c>
      <c r="N280" s="5" t="str">
        <f>SUBSTITUTE(SUBSTITUTE(SUBSTITUTE(Table1[[#This Row],[Marital Status]],"M","Married"),"S","Single"),"D","Divorced")</f>
        <v>Married</v>
      </c>
      <c r="O280" s="5" t="s">
        <v>30</v>
      </c>
      <c r="P280" s="5" t="str">
        <f>CLEAN(Table1[[#This Row],[Education]])</f>
        <v>High School</v>
      </c>
      <c r="Q280" s="5" t="s">
        <v>31</v>
      </c>
      <c r="R280" s="5" t="s">
        <v>34</v>
      </c>
      <c r="S280" s="5" t="s">
        <v>27</v>
      </c>
      <c r="T280" s="5" t="s">
        <v>78</v>
      </c>
      <c r="U280" s="5">
        <v>35</v>
      </c>
      <c r="V280" s="7">
        <f>IF(ISBLANK(Table1[[#This Row],[Age of the buyer]]),AVERAGE(Table1[Age of the buyer]),Table1[[#This Row],[Age of the buyer]])</f>
        <v>35</v>
      </c>
    </row>
    <row r="281" spans="1:22" hidden="1" x14ac:dyDescent="0.45">
      <c r="A281" s="5">
        <v>16390</v>
      </c>
      <c r="B281" s="5" t="s">
        <v>13</v>
      </c>
      <c r="C281" s="5" t="str">
        <f>SUBSTITUTE(SUBSTITUTE(Table1[[#This Row],[Gender]],"F","Female"),"M","Male")</f>
        <v>Male</v>
      </c>
      <c r="D281" s="6">
        <v>30000</v>
      </c>
      <c r="E281" s="6" t="str">
        <f>SUBSTITUTE(Table1[[#This Row],[Income]],"$","")</f>
        <v>30000</v>
      </c>
      <c r="F281" s="5">
        <v>5350</v>
      </c>
      <c r="G281" s="8">
        <v>44681</v>
      </c>
      <c r="H281" s="8" t="s">
        <v>67</v>
      </c>
      <c r="I281" s="8" t="s">
        <v>71</v>
      </c>
      <c r="J281" s="7">
        <v>1762</v>
      </c>
      <c r="K281" s="7">
        <f>Table1[[#This Row],[Price(in USD)]]-Table1[[#This Row],[Production Cost (in USD)]]</f>
        <v>3588</v>
      </c>
      <c r="L281" s="7">
        <f>(Table1[[#This Row],[Profit]]/Table1[[#This Row],[Price(in USD)]])*100</f>
        <v>67.065420560747668</v>
      </c>
      <c r="M281" s="5" t="s">
        <v>25</v>
      </c>
      <c r="N281" s="5" t="str">
        <f>SUBSTITUTE(SUBSTITUTE(SUBSTITUTE(Table1[[#This Row],[Marital Status]],"M","Married"),"S","Single"),"D","Divorced")</f>
        <v>Single</v>
      </c>
      <c r="O281" s="5" t="s">
        <v>15</v>
      </c>
      <c r="P281" s="5" t="str">
        <f>CLEAN(Table1[[#This Row],[Education]])</f>
        <v>Bachelors</v>
      </c>
      <c r="Q281" s="5" t="s">
        <v>22</v>
      </c>
      <c r="R281" s="5" t="s">
        <v>18</v>
      </c>
      <c r="S281" s="5" t="s">
        <v>19</v>
      </c>
      <c r="T281" s="5" t="s">
        <v>78</v>
      </c>
      <c r="U281" s="5">
        <v>38</v>
      </c>
      <c r="V281" s="7">
        <f>IF(ISBLANK(Table1[[#This Row],[Age of the buyer]]),AVERAGE(Table1[Age of the buyer]),Table1[[#This Row],[Age of the buyer]])</f>
        <v>38</v>
      </c>
    </row>
    <row r="282" spans="1:22" x14ac:dyDescent="0.45">
      <c r="A282" s="5">
        <v>14804</v>
      </c>
      <c r="B282" s="5" t="s">
        <v>14</v>
      </c>
      <c r="C282" s="5" t="str">
        <f>SUBSTITUTE(SUBSTITUTE(Table1[[#This Row],[Gender]],"F","Female"),"M","Male")</f>
        <v>Female</v>
      </c>
      <c r="D282" s="6">
        <v>10000</v>
      </c>
      <c r="E282" s="6" t="str">
        <f>SUBSTITUTE(Table1[[#This Row],[Income]],"$","")</f>
        <v>10000</v>
      </c>
      <c r="F282" s="5">
        <v>3636</v>
      </c>
      <c r="G282" s="8">
        <v>44907</v>
      </c>
      <c r="H282" s="8" t="s">
        <v>62</v>
      </c>
      <c r="I282" s="8" t="s">
        <v>72</v>
      </c>
      <c r="J282" s="7">
        <v>2052</v>
      </c>
      <c r="K282" s="7">
        <f>Table1[[#This Row],[Price(in USD)]]-Table1[[#This Row],[Production Cost (in USD)]]</f>
        <v>1584</v>
      </c>
      <c r="L282" s="7">
        <f>(Table1[[#This Row],[Profit]]/Table1[[#This Row],[Price(in USD)]])*100</f>
        <v>43.564356435643568</v>
      </c>
      <c r="M282" s="5" t="s">
        <v>25</v>
      </c>
      <c r="N282" s="5" t="str">
        <f>SUBSTITUTE(SUBSTITUTE(SUBSTITUTE(Table1[[#This Row],[Marital Status]],"M","Married"),"S","Single"),"D","Divorced")</f>
        <v>Single</v>
      </c>
      <c r="O282" s="5" t="s">
        <v>32</v>
      </c>
      <c r="P282" s="5" t="str">
        <f>CLEAN(Table1[[#This Row],[Education]])</f>
        <v>Partial High School</v>
      </c>
      <c r="Q282" s="5" t="s">
        <v>28</v>
      </c>
      <c r="R282" s="5" t="s">
        <v>18</v>
      </c>
      <c r="S282" s="5" t="s">
        <v>19</v>
      </c>
      <c r="T282" s="5" t="s">
        <v>78</v>
      </c>
      <c r="U282" s="5">
        <v>43</v>
      </c>
      <c r="V282" s="7">
        <f>IF(ISBLANK(Table1[[#This Row],[Age of the buyer]]),AVERAGE(Table1[Age of the buyer]),Table1[[#This Row],[Age of the buyer]])</f>
        <v>43</v>
      </c>
    </row>
    <row r="283" spans="1:22" hidden="1" x14ac:dyDescent="0.45">
      <c r="A283" s="5">
        <v>12629</v>
      </c>
      <c r="B283" s="5" t="s">
        <v>13</v>
      </c>
      <c r="C283" s="5" t="str">
        <f>SUBSTITUTE(SUBSTITUTE(Table1[[#This Row],[Gender]],"F","Female"),"M","Male")</f>
        <v>Male</v>
      </c>
      <c r="D283" s="6">
        <v>20000</v>
      </c>
      <c r="E283" s="6" t="str">
        <f>SUBSTITUTE(Table1[[#This Row],[Income]],"$","")</f>
        <v>20000</v>
      </c>
      <c r="F283" s="5">
        <v>4940</v>
      </c>
      <c r="G283" s="8">
        <v>45070</v>
      </c>
      <c r="H283" s="8" t="s">
        <v>65</v>
      </c>
      <c r="I283" s="8" t="s">
        <v>72</v>
      </c>
      <c r="J283" s="7">
        <v>1631</v>
      </c>
      <c r="K283" s="7">
        <f>Table1[[#This Row],[Price(in USD)]]-Table1[[#This Row],[Production Cost (in USD)]]</f>
        <v>3309</v>
      </c>
      <c r="L283" s="7">
        <f>(Table1[[#This Row],[Profit]]/Table1[[#This Row],[Price(in USD)]])*100</f>
        <v>66.983805668016188</v>
      </c>
      <c r="M283" s="5" t="s">
        <v>25</v>
      </c>
      <c r="N283" s="5" t="str">
        <f>SUBSTITUTE(SUBSTITUTE(SUBSTITUTE(Table1[[#This Row],[Marital Status]],"M","Married"),"S","Single"),"D","Divorced")</f>
        <v>Single</v>
      </c>
      <c r="O283" s="5" t="s">
        <v>21</v>
      </c>
      <c r="P283" s="5" t="str">
        <f>CLEAN(Table1[[#This Row],[Education]])</f>
        <v>Partial College</v>
      </c>
      <c r="Q283" s="5" t="s">
        <v>28</v>
      </c>
      <c r="R283" s="5" t="s">
        <v>18</v>
      </c>
      <c r="S283" s="5" t="s">
        <v>19</v>
      </c>
      <c r="T283" s="5" t="s">
        <v>73</v>
      </c>
      <c r="U283" s="5">
        <v>37</v>
      </c>
      <c r="V283" s="7">
        <f>IF(ISBLANK(Table1[[#This Row],[Age of the buyer]]),AVERAGE(Table1[Age of the buyer]),Table1[[#This Row],[Age of the buyer]])</f>
        <v>37</v>
      </c>
    </row>
    <row r="284" spans="1:22" hidden="1" x14ac:dyDescent="0.45">
      <c r="A284" s="5">
        <v>14696</v>
      </c>
      <c r="B284" s="5" t="s">
        <v>13</v>
      </c>
      <c r="C284" s="5" t="str">
        <f>SUBSTITUTE(SUBSTITUTE(Table1[[#This Row],[Gender]],"F","Female"),"M","Male")</f>
        <v>Male</v>
      </c>
      <c r="D284" s="6">
        <v>10000</v>
      </c>
      <c r="E284" s="6" t="str">
        <f>SUBSTITUTE(Table1[[#This Row],[Income]],"$","")</f>
        <v>10000</v>
      </c>
      <c r="F284" s="5">
        <v>4907</v>
      </c>
      <c r="G284" s="8">
        <v>44778</v>
      </c>
      <c r="H284" s="8" t="s">
        <v>64</v>
      </c>
      <c r="I284" s="8" t="s">
        <v>71</v>
      </c>
      <c r="J284" s="7">
        <v>1541</v>
      </c>
      <c r="K284" s="7">
        <f>Table1[[#This Row],[Price(in USD)]]-Table1[[#This Row],[Production Cost (in USD)]]</f>
        <v>3366</v>
      </c>
      <c r="L284" s="7">
        <f>(Table1[[#This Row],[Profit]]/Table1[[#This Row],[Price(in USD)]])*100</f>
        <v>68.595883431832078</v>
      </c>
      <c r="M284" s="5" t="s">
        <v>25</v>
      </c>
      <c r="N284" s="5" t="str">
        <f>SUBSTITUTE(SUBSTITUTE(SUBSTITUTE(Table1[[#This Row],[Marital Status]],"M","Married"),"S","Single"),"D","Divorced")</f>
        <v>Single</v>
      </c>
      <c r="O284" s="5" t="s">
        <v>32</v>
      </c>
      <c r="P284" s="5" t="str">
        <f>CLEAN(Table1[[#This Row],[Education]])</f>
        <v>Partial High School</v>
      </c>
      <c r="Q284" s="5" t="s">
        <v>28</v>
      </c>
      <c r="R284" s="5" t="s">
        <v>18</v>
      </c>
      <c r="S284" s="5" t="s">
        <v>19</v>
      </c>
      <c r="T284" s="5" t="s">
        <v>73</v>
      </c>
      <c r="U284" s="5">
        <v>34</v>
      </c>
      <c r="V284" s="7">
        <f>IF(ISBLANK(Table1[[#This Row],[Age of the buyer]]),AVERAGE(Table1[Age of the buyer]),Table1[[#This Row],[Age of the buyer]])</f>
        <v>34</v>
      </c>
    </row>
    <row r="285" spans="1:22" hidden="1" x14ac:dyDescent="0.45">
      <c r="A285" s="5">
        <v>22005</v>
      </c>
      <c r="B285" s="5" t="s">
        <v>14</v>
      </c>
      <c r="C285" s="5" t="str">
        <f>SUBSTITUTE(SUBSTITUTE(Table1[[#This Row],[Gender]],"F","Female"),"M","Male")</f>
        <v>Female</v>
      </c>
      <c r="D285" s="6">
        <v>70000</v>
      </c>
      <c r="E285" s="6" t="str">
        <f>SUBSTITUTE(Table1[[#This Row],[Income]],"$","")</f>
        <v>70000</v>
      </c>
      <c r="F285" s="5">
        <v>3476</v>
      </c>
      <c r="G285" s="8">
        <v>44713</v>
      </c>
      <c r="H285" s="8" t="s">
        <v>67</v>
      </c>
      <c r="I285" s="8" t="s">
        <v>72</v>
      </c>
      <c r="J285" s="7">
        <v>1514</v>
      </c>
      <c r="K285" s="7">
        <f>Table1[[#This Row],[Price(in USD)]]-Table1[[#This Row],[Production Cost (in USD)]]</f>
        <v>1962</v>
      </c>
      <c r="L285" s="7">
        <f>(Table1[[#This Row],[Profit]]/Table1[[#This Row],[Price(in USD)]])*100</f>
        <v>56.444188722669729</v>
      </c>
      <c r="M285" s="5" t="s">
        <v>13</v>
      </c>
      <c r="N285" s="5" t="str">
        <f>SUBSTITUTE(SUBSTITUTE(SUBSTITUTE(Table1[[#This Row],[Marital Status]],"M","Married"),"S","Single"),"D","Divorced")</f>
        <v>Married</v>
      </c>
      <c r="O285" s="5" t="s">
        <v>21</v>
      </c>
      <c r="P285" s="5" t="str">
        <f>CLEAN(Table1[[#This Row],[Education]])</f>
        <v>Partial College</v>
      </c>
      <c r="Q285" s="5" t="s">
        <v>16</v>
      </c>
      <c r="R285" s="5" t="s">
        <v>26</v>
      </c>
      <c r="S285" s="5" t="s">
        <v>27</v>
      </c>
      <c r="T285" s="5" t="s">
        <v>74</v>
      </c>
      <c r="U285" s="5">
        <v>46</v>
      </c>
      <c r="V285" s="7">
        <f>IF(ISBLANK(Table1[[#This Row],[Age of the buyer]]),AVERAGE(Table1[Age of the buyer]),Table1[[#This Row],[Age of the buyer]])</f>
        <v>46</v>
      </c>
    </row>
    <row r="286" spans="1:22" hidden="1" x14ac:dyDescent="0.45">
      <c r="A286" s="5">
        <v>14544</v>
      </c>
      <c r="B286" s="5" t="s">
        <v>13</v>
      </c>
      <c r="C286" s="5" t="str">
        <f>SUBSTITUTE(SUBSTITUTE(Table1[[#This Row],[Gender]],"F","Female"),"M","Male")</f>
        <v>Male</v>
      </c>
      <c r="D286" s="6">
        <v>10000</v>
      </c>
      <c r="E286" s="6" t="str">
        <f>SUBSTITUTE(Table1[[#This Row],[Income]],"$","")</f>
        <v>10000</v>
      </c>
      <c r="F286" s="5">
        <v>4793</v>
      </c>
      <c r="G286" s="8">
        <v>44621</v>
      </c>
      <c r="H286" s="8" t="s">
        <v>60</v>
      </c>
      <c r="I286" s="8" t="s">
        <v>72</v>
      </c>
      <c r="J286" s="7">
        <v>1119</v>
      </c>
      <c r="K286" s="7">
        <f>Table1[[#This Row],[Price(in USD)]]-Table1[[#This Row],[Production Cost (in USD)]]</f>
        <v>3674</v>
      </c>
      <c r="L286" s="7">
        <f>(Table1[[#This Row],[Profit]]/Table1[[#This Row],[Price(in USD)]])*100</f>
        <v>76.653452952221983</v>
      </c>
      <c r="M286" s="5" t="s">
        <v>25</v>
      </c>
      <c r="N286" s="5" t="str">
        <f>SUBSTITUTE(SUBSTITUTE(SUBSTITUTE(Table1[[#This Row],[Marital Status]],"M","Married"),"S","Single"),"D","Divorced")</f>
        <v>Single</v>
      </c>
      <c r="O286" s="5" t="s">
        <v>21</v>
      </c>
      <c r="P286" s="5" t="str">
        <f>CLEAN(Table1[[#This Row],[Education]])</f>
        <v>Partial College</v>
      </c>
      <c r="Q286" s="5" t="s">
        <v>28</v>
      </c>
      <c r="R286" s="5" t="s">
        <v>18</v>
      </c>
      <c r="S286" s="5" t="s">
        <v>19</v>
      </c>
      <c r="T286" s="5" t="s">
        <v>74</v>
      </c>
      <c r="U286" s="5">
        <v>49</v>
      </c>
      <c r="V286" s="7">
        <f>IF(ISBLANK(Table1[[#This Row],[Age of the buyer]]),AVERAGE(Table1[Age of the buyer]),Table1[[#This Row],[Age of the buyer]])</f>
        <v>49</v>
      </c>
    </row>
    <row r="287" spans="1:22" hidden="1" x14ac:dyDescent="0.45">
      <c r="A287" s="5">
        <v>14312</v>
      </c>
      <c r="B287" s="5" t="s">
        <v>14</v>
      </c>
      <c r="C287" s="5" t="str">
        <f>SUBSTITUTE(SUBSTITUTE(Table1[[#This Row],[Gender]],"F","Female"),"M","Male")</f>
        <v>Female</v>
      </c>
      <c r="D287" s="6">
        <v>60000</v>
      </c>
      <c r="E287" s="6" t="str">
        <f>SUBSTITUTE(Table1[[#This Row],[Income]],"$","")</f>
        <v>60000</v>
      </c>
      <c r="F287" s="5">
        <v>3704</v>
      </c>
      <c r="G287" s="8">
        <v>45055</v>
      </c>
      <c r="H287" s="8" t="s">
        <v>64</v>
      </c>
      <c r="I287" s="8" t="s">
        <v>72</v>
      </c>
      <c r="J287" s="7">
        <v>1050</v>
      </c>
      <c r="K287" s="7">
        <f>Table1[[#This Row],[Price(in USD)]]-Table1[[#This Row],[Production Cost (in USD)]]</f>
        <v>2654</v>
      </c>
      <c r="L287" s="7">
        <f>(Table1[[#This Row],[Profit]]/Table1[[#This Row],[Price(in USD)]])*100</f>
        <v>71.652267818574515</v>
      </c>
      <c r="M287" s="5" t="s">
        <v>13</v>
      </c>
      <c r="N287" s="5" t="str">
        <f>SUBSTITUTE(SUBSTITUTE(SUBSTITUTE(Table1[[#This Row],[Marital Status]],"M","Married"),"S","Single"),"D","Divorced")</f>
        <v>Married</v>
      </c>
      <c r="O287" s="5" t="s">
        <v>21</v>
      </c>
      <c r="P287" s="5" t="str">
        <f>CLEAN(Table1[[#This Row],[Education]])</f>
        <v>Partial College</v>
      </c>
      <c r="Q287" s="5" t="s">
        <v>16</v>
      </c>
      <c r="R287" s="5" t="s">
        <v>26</v>
      </c>
      <c r="S287" s="5" t="s">
        <v>27</v>
      </c>
      <c r="T287" s="5" t="s">
        <v>73</v>
      </c>
      <c r="U287" s="5">
        <v>45</v>
      </c>
      <c r="V287" s="7">
        <f>IF(ISBLANK(Table1[[#This Row],[Age of the buyer]]),AVERAGE(Table1[Age of the buyer]),Table1[[#This Row],[Age of the buyer]])</f>
        <v>45</v>
      </c>
    </row>
    <row r="288" spans="1:22" hidden="1" x14ac:dyDescent="0.45">
      <c r="A288" s="5">
        <v>29120</v>
      </c>
      <c r="B288" s="5" t="s">
        <v>14</v>
      </c>
      <c r="C288" s="5" t="str">
        <f>SUBSTITUTE(SUBSTITUTE(Table1[[#This Row],[Gender]],"F","Female"),"M","Male")</f>
        <v>Female</v>
      </c>
      <c r="D288" s="6">
        <v>100000</v>
      </c>
      <c r="E288" s="6" t="str">
        <f>SUBSTITUTE(Table1[[#This Row],[Income]],"$","")</f>
        <v>100000</v>
      </c>
      <c r="F288" s="5">
        <v>3694</v>
      </c>
      <c r="G288" s="8">
        <v>45257</v>
      </c>
      <c r="H288" s="8" t="s">
        <v>64</v>
      </c>
      <c r="I288" s="8" t="s">
        <v>71</v>
      </c>
      <c r="J288" s="7">
        <v>918</v>
      </c>
      <c r="K288" s="7">
        <f>Table1[[#This Row],[Price(in USD)]]-Table1[[#This Row],[Production Cost (in USD)]]</f>
        <v>2776</v>
      </c>
      <c r="L288" s="7">
        <f>(Table1[[#This Row],[Profit]]/Table1[[#This Row],[Price(in USD)]])*100</f>
        <v>75.148890092041142</v>
      </c>
      <c r="M288" s="5" t="s">
        <v>25</v>
      </c>
      <c r="N288" s="5" t="str">
        <f>SUBSTITUTE(SUBSTITUTE(SUBSTITUTE(Table1[[#This Row],[Marital Status]],"M","Married"),"S","Single"),"D","Divorced")</f>
        <v>Single</v>
      </c>
      <c r="O288" s="5" t="s">
        <v>15</v>
      </c>
      <c r="P288" s="5" t="str">
        <f>CLEAN(Table1[[#This Row],[Education]])</f>
        <v>Bachelors</v>
      </c>
      <c r="Q288" s="5" t="s">
        <v>31</v>
      </c>
      <c r="R288" s="5" t="s">
        <v>24</v>
      </c>
      <c r="S288" s="5" t="s">
        <v>27</v>
      </c>
      <c r="T288" s="5" t="s">
        <v>73</v>
      </c>
      <c r="U288" s="5">
        <v>48</v>
      </c>
      <c r="V288" s="7">
        <f>IF(ISBLANK(Table1[[#This Row],[Age of the buyer]]),AVERAGE(Table1[Age of the buyer]),Table1[[#This Row],[Age of the buyer]])</f>
        <v>48</v>
      </c>
    </row>
    <row r="289" spans="1:22" hidden="1" x14ac:dyDescent="0.45">
      <c r="A289" s="5">
        <v>24187</v>
      </c>
      <c r="B289" s="5" t="s">
        <v>14</v>
      </c>
      <c r="C289" s="5" t="str">
        <f>SUBSTITUTE(SUBSTITUTE(Table1[[#This Row],[Gender]],"F","Female"),"M","Male")</f>
        <v>Female</v>
      </c>
      <c r="D289" s="6">
        <v>30000</v>
      </c>
      <c r="E289" s="6" t="str">
        <f>SUBSTITUTE(Table1[[#This Row],[Income]],"$","")</f>
        <v>30000</v>
      </c>
      <c r="F289" s="5">
        <v>3634</v>
      </c>
      <c r="G289" s="8">
        <v>45132</v>
      </c>
      <c r="H289" s="8" t="s">
        <v>58</v>
      </c>
      <c r="I289" s="8" t="s">
        <v>71</v>
      </c>
      <c r="J289" s="7">
        <v>1590</v>
      </c>
      <c r="K289" s="7">
        <f>Table1[[#This Row],[Price(in USD)]]-Table1[[#This Row],[Production Cost (in USD)]]</f>
        <v>2044</v>
      </c>
      <c r="L289" s="7">
        <f>(Table1[[#This Row],[Profit]]/Table1[[#This Row],[Price(in USD)]])*100</f>
        <v>56.246560264171706</v>
      </c>
      <c r="M289" s="5" t="s">
        <v>25</v>
      </c>
      <c r="N289" s="5" t="str">
        <f>SUBSTITUTE(SUBSTITUTE(SUBSTITUTE(Table1[[#This Row],[Marital Status]],"M","Married"),"S","Single"),"D","Divorced")</f>
        <v>Single</v>
      </c>
      <c r="O289" s="5" t="s">
        <v>37</v>
      </c>
      <c r="P289" s="5" t="str">
        <f>CLEAN(Table1[[#This Row],[Education]])</f>
        <v>Graduate Degree</v>
      </c>
      <c r="Q289" s="5" t="s">
        <v>22</v>
      </c>
      <c r="R289" s="5" t="s">
        <v>18</v>
      </c>
      <c r="S289" s="5" t="s">
        <v>19</v>
      </c>
      <c r="T289" s="5" t="s">
        <v>77</v>
      </c>
      <c r="U289" s="5">
        <v>46</v>
      </c>
      <c r="V289" s="7">
        <f>IF(ISBLANK(Table1[[#This Row],[Age of the buyer]]),AVERAGE(Table1[Age of the buyer]),Table1[[#This Row],[Age of the buyer]])</f>
        <v>46</v>
      </c>
    </row>
    <row r="290" spans="1:22" hidden="1" x14ac:dyDescent="0.45">
      <c r="A290" s="5">
        <v>15758</v>
      </c>
      <c r="B290" s="5" t="s">
        <v>13</v>
      </c>
      <c r="C290" s="5" t="str">
        <f>SUBSTITUTE(SUBSTITUTE(Table1[[#This Row],[Gender]],"F","Female"),"M","Male")</f>
        <v>Male</v>
      </c>
      <c r="D290" s="6">
        <v>130000</v>
      </c>
      <c r="E290" s="6" t="str">
        <f>SUBSTITUTE(Table1[[#This Row],[Income]],"$","")</f>
        <v>130000</v>
      </c>
      <c r="F290" s="5">
        <v>5312</v>
      </c>
      <c r="G290" s="8">
        <v>45158</v>
      </c>
      <c r="H290" s="8" t="s">
        <v>64</v>
      </c>
      <c r="I290" s="8" t="s">
        <v>72</v>
      </c>
      <c r="J290" s="7">
        <v>979</v>
      </c>
      <c r="K290" s="7">
        <f>Table1[[#This Row],[Price(in USD)]]-Table1[[#This Row],[Production Cost (in USD)]]</f>
        <v>4333</v>
      </c>
      <c r="L290" s="7">
        <f>(Table1[[#This Row],[Profit]]/Table1[[#This Row],[Price(in USD)]])*100</f>
        <v>81.570030120481931</v>
      </c>
      <c r="M290" s="5" t="s">
        <v>13</v>
      </c>
      <c r="N290" s="5" t="str">
        <f>SUBSTITUTE(SUBSTITUTE(SUBSTITUTE(Table1[[#This Row],[Marital Status]],"M","Married"),"S","Single"),"D","Divorced")</f>
        <v>Married</v>
      </c>
      <c r="O290" s="5" t="s">
        <v>37</v>
      </c>
      <c r="P290" s="5" t="str">
        <f>CLEAN(Table1[[#This Row],[Education]])</f>
        <v>Graduate Degree</v>
      </c>
      <c r="Q290" s="5" t="s">
        <v>31</v>
      </c>
      <c r="R290" s="5" t="s">
        <v>26</v>
      </c>
      <c r="S290" s="5" t="s">
        <v>27</v>
      </c>
      <c r="T290" s="5" t="s">
        <v>78</v>
      </c>
      <c r="U290" s="5">
        <v>48</v>
      </c>
      <c r="V290" s="7">
        <f>IF(ISBLANK(Table1[[#This Row],[Age of the buyer]]),AVERAGE(Table1[Age of the buyer]),Table1[[#This Row],[Age of the buyer]])</f>
        <v>48</v>
      </c>
    </row>
    <row r="291" spans="1:22" hidden="1" x14ac:dyDescent="0.45">
      <c r="A291" s="5">
        <v>29094</v>
      </c>
      <c r="B291" s="5" t="s">
        <v>13</v>
      </c>
      <c r="C291" s="5" t="str">
        <f>SUBSTITUTE(SUBSTITUTE(Table1[[#This Row],[Gender]],"F","Female"),"M","Male")</f>
        <v>Male</v>
      </c>
      <c r="D291" s="6">
        <v>30000</v>
      </c>
      <c r="E291" s="6" t="str">
        <f>SUBSTITUTE(Table1[[#This Row],[Income]],"$","")</f>
        <v>30000</v>
      </c>
      <c r="F291" s="5">
        <v>4117</v>
      </c>
      <c r="G291" s="8">
        <v>44831</v>
      </c>
      <c r="H291" s="8" t="s">
        <v>65</v>
      </c>
      <c r="I291" s="8" t="s">
        <v>71</v>
      </c>
      <c r="J291" s="7">
        <v>1190</v>
      </c>
      <c r="K291" s="7">
        <f>Table1[[#This Row],[Price(in USD)]]-Table1[[#This Row],[Production Cost (in USD)]]</f>
        <v>2927</v>
      </c>
      <c r="L291" s="7">
        <f>(Table1[[#This Row],[Profit]]/Table1[[#This Row],[Price(in USD)]])*100</f>
        <v>71.095457857663348</v>
      </c>
      <c r="M291" s="5" t="s">
        <v>13</v>
      </c>
      <c r="N291" s="5" t="str">
        <f>SUBSTITUTE(SUBSTITUTE(SUBSTITUTE(Table1[[#This Row],[Marital Status]],"M","Married"),"S","Single"),"D","Divorced")</f>
        <v>Married</v>
      </c>
      <c r="O291" s="5" t="s">
        <v>30</v>
      </c>
      <c r="P291" s="5" t="str">
        <f>CLEAN(Table1[[#This Row],[Education]])</f>
        <v>High School</v>
      </c>
      <c r="Q291" s="5" t="s">
        <v>16</v>
      </c>
      <c r="R291" s="5" t="s">
        <v>26</v>
      </c>
      <c r="S291" s="5" t="s">
        <v>27</v>
      </c>
      <c r="T291" s="5" t="s">
        <v>73</v>
      </c>
      <c r="U291" s="5">
        <v>54</v>
      </c>
      <c r="V291" s="7">
        <f>IF(ISBLANK(Table1[[#This Row],[Age of the buyer]]),AVERAGE(Table1[Age of the buyer]),Table1[[#This Row],[Age of the buyer]])</f>
        <v>54</v>
      </c>
    </row>
    <row r="292" spans="1:22" hidden="1" x14ac:dyDescent="0.45">
      <c r="A292" s="5">
        <v>28319</v>
      </c>
      <c r="B292" s="5" t="s">
        <v>14</v>
      </c>
      <c r="C292" s="5" t="str">
        <f>SUBSTITUTE(SUBSTITUTE(Table1[[#This Row],[Gender]],"F","Female"),"M","Male")</f>
        <v>Female</v>
      </c>
      <c r="D292" s="6">
        <v>60000</v>
      </c>
      <c r="E292" s="6" t="str">
        <f>SUBSTITUTE(Table1[[#This Row],[Income]],"$","")</f>
        <v>60000</v>
      </c>
      <c r="F292" s="5">
        <v>4022</v>
      </c>
      <c r="G292" s="8">
        <v>44935</v>
      </c>
      <c r="H292" s="8" t="s">
        <v>66</v>
      </c>
      <c r="I292" s="8" t="s">
        <v>72</v>
      </c>
      <c r="J292" s="7">
        <v>926</v>
      </c>
      <c r="K292" s="7">
        <f>Table1[[#This Row],[Price(in USD)]]-Table1[[#This Row],[Production Cost (in USD)]]</f>
        <v>3096</v>
      </c>
      <c r="L292" s="7">
        <f>(Table1[[#This Row],[Profit]]/Table1[[#This Row],[Price(in USD)]])*100</f>
        <v>76.976628543013419</v>
      </c>
      <c r="M292" s="5" t="s">
        <v>25</v>
      </c>
      <c r="N292" s="5" t="str">
        <f>SUBSTITUTE(SUBSTITUTE(SUBSTITUTE(Table1[[#This Row],[Marital Status]],"M","Married"),"S","Single"),"D","Divorced")</f>
        <v>Single</v>
      </c>
      <c r="O292" s="5" t="s">
        <v>21</v>
      </c>
      <c r="P292" s="5" t="str">
        <f>CLEAN(Table1[[#This Row],[Education]])</f>
        <v>Partial College</v>
      </c>
      <c r="Q292" s="5" t="s">
        <v>16</v>
      </c>
      <c r="R292" s="5" t="s">
        <v>18</v>
      </c>
      <c r="S292" s="5" t="s">
        <v>27</v>
      </c>
      <c r="T292" s="5" t="s">
        <v>76</v>
      </c>
      <c r="U292" s="5">
        <v>46</v>
      </c>
      <c r="V292" s="7">
        <f>IF(ISBLANK(Table1[[#This Row],[Age of the buyer]]),AVERAGE(Table1[Age of the buyer]),Table1[[#This Row],[Age of the buyer]])</f>
        <v>46</v>
      </c>
    </row>
    <row r="293" spans="1:22" hidden="1" x14ac:dyDescent="0.45">
      <c r="A293" s="5">
        <v>16406</v>
      </c>
      <c r="B293" s="5" t="s">
        <v>13</v>
      </c>
      <c r="C293" s="5" t="str">
        <f>SUBSTITUTE(SUBSTITUTE(Table1[[#This Row],[Gender]],"F","Female"),"M","Male")</f>
        <v>Male</v>
      </c>
      <c r="D293" s="6">
        <v>40000</v>
      </c>
      <c r="E293" s="6" t="str">
        <f>SUBSTITUTE(Table1[[#This Row],[Income]],"$","")</f>
        <v>40000</v>
      </c>
      <c r="F293" s="5">
        <v>3600</v>
      </c>
      <c r="G293" s="8">
        <v>45268</v>
      </c>
      <c r="H293" s="8" t="s">
        <v>64</v>
      </c>
      <c r="I293" s="8" t="s">
        <v>71</v>
      </c>
      <c r="J293" s="7">
        <v>1893</v>
      </c>
      <c r="K293" s="7">
        <f>Table1[[#This Row],[Price(in USD)]]-Table1[[#This Row],[Production Cost (in USD)]]</f>
        <v>1707</v>
      </c>
      <c r="L293" s="7">
        <f>(Table1[[#This Row],[Profit]]/Table1[[#This Row],[Price(in USD)]])*100</f>
        <v>47.416666666666671</v>
      </c>
      <c r="M293" s="5" t="s">
        <v>13</v>
      </c>
      <c r="N293" s="5" t="str">
        <f>SUBSTITUTE(SUBSTITUTE(SUBSTITUTE(Table1[[#This Row],[Marital Status]],"M","Married"),"S","Single"),"D","Divorced")</f>
        <v>Married</v>
      </c>
      <c r="O293" s="5" t="s">
        <v>15</v>
      </c>
      <c r="P293" s="5" t="str">
        <f>CLEAN(Table1[[#This Row],[Education]])</f>
        <v>Bachelors</v>
      </c>
      <c r="Q293" s="5" t="s">
        <v>22</v>
      </c>
      <c r="R293" s="5" t="s">
        <v>18</v>
      </c>
      <c r="S293" s="5" t="s">
        <v>19</v>
      </c>
      <c r="T293" s="5" t="s">
        <v>75</v>
      </c>
      <c r="U293" s="5">
        <v>38</v>
      </c>
      <c r="V293" s="7">
        <f>IF(ISBLANK(Table1[[#This Row],[Age of the buyer]]),AVERAGE(Table1[Age of the buyer]),Table1[[#This Row],[Age of the buyer]])</f>
        <v>38</v>
      </c>
    </row>
    <row r="294" spans="1:22" hidden="1" x14ac:dyDescent="0.45">
      <c r="A294" s="5">
        <v>20923</v>
      </c>
      <c r="B294" s="5" t="s">
        <v>14</v>
      </c>
      <c r="C294" s="5" t="str">
        <f>SUBSTITUTE(SUBSTITUTE(Table1[[#This Row],[Gender]],"F","Female"),"M","Male")</f>
        <v>Female</v>
      </c>
      <c r="D294" s="6">
        <v>40000</v>
      </c>
      <c r="E294" s="6" t="str">
        <f>SUBSTITUTE(Table1[[#This Row],[Income]],"$","")</f>
        <v>40000</v>
      </c>
      <c r="F294" s="5">
        <v>3586</v>
      </c>
      <c r="G294" s="8">
        <v>44727</v>
      </c>
      <c r="H294" s="8" t="s">
        <v>61</v>
      </c>
      <c r="I294" s="8" t="s">
        <v>71</v>
      </c>
      <c r="J294" s="7">
        <v>1581</v>
      </c>
      <c r="K294" s="7">
        <f>Table1[[#This Row],[Price(in USD)]]-Table1[[#This Row],[Production Cost (in USD)]]</f>
        <v>2005</v>
      </c>
      <c r="L294" s="7">
        <f>(Table1[[#This Row],[Profit]]/Table1[[#This Row],[Price(in USD)]])*100</f>
        <v>55.911879531511431</v>
      </c>
      <c r="M294" s="5" t="s">
        <v>13</v>
      </c>
      <c r="N294" s="5" t="str">
        <f>SUBSTITUTE(SUBSTITUTE(SUBSTITUTE(Table1[[#This Row],[Marital Status]],"M","Married"),"S","Single"),"D","Divorced")</f>
        <v>Married</v>
      </c>
      <c r="O294" s="5" t="s">
        <v>15</v>
      </c>
      <c r="P294" s="5" t="str">
        <f>CLEAN(Table1[[#This Row],[Education]])</f>
        <v>Bachelors</v>
      </c>
      <c r="Q294" s="5" t="s">
        <v>16</v>
      </c>
      <c r="R294" s="5" t="s">
        <v>18</v>
      </c>
      <c r="S294" s="5" t="s">
        <v>19</v>
      </c>
      <c r="T294" s="5" t="s">
        <v>77</v>
      </c>
      <c r="U294" s="5">
        <v>42</v>
      </c>
      <c r="V294" s="7">
        <f>IF(ISBLANK(Table1[[#This Row],[Age of the buyer]]),AVERAGE(Table1[Age of the buyer]),Table1[[#This Row],[Age of the buyer]])</f>
        <v>42</v>
      </c>
    </row>
    <row r="295" spans="1:22" x14ac:dyDescent="0.45">
      <c r="A295" s="5">
        <v>11378</v>
      </c>
      <c r="B295" s="5" t="s">
        <v>14</v>
      </c>
      <c r="C295" s="5" t="str">
        <f>SUBSTITUTE(SUBSTITUTE(Table1[[#This Row],[Gender]],"F","Female"),"M","Male")</f>
        <v>Female</v>
      </c>
      <c r="D295" s="6">
        <v>10000</v>
      </c>
      <c r="E295" s="6" t="str">
        <f>SUBSTITUTE(Table1[[#This Row],[Income]],"$","")</f>
        <v>10000</v>
      </c>
      <c r="F295" s="5">
        <v>5135</v>
      </c>
      <c r="G295" s="8">
        <v>44977</v>
      </c>
      <c r="H295" s="8" t="s">
        <v>62</v>
      </c>
      <c r="I295" s="8" t="s">
        <v>71</v>
      </c>
      <c r="J295" s="7">
        <v>950</v>
      </c>
      <c r="K295" s="7">
        <f>Table1[[#This Row],[Price(in USD)]]-Table1[[#This Row],[Production Cost (in USD)]]</f>
        <v>4185</v>
      </c>
      <c r="L295" s="7">
        <f>(Table1[[#This Row],[Profit]]/Table1[[#This Row],[Price(in USD)]])*100</f>
        <v>81.499513145082773</v>
      </c>
      <c r="M295" s="5" t="s">
        <v>25</v>
      </c>
      <c r="N295" s="5" t="str">
        <f>SUBSTITUTE(SUBSTITUTE(SUBSTITUTE(Table1[[#This Row],[Marital Status]],"M","Married"),"S","Single"),"D","Divorced")</f>
        <v>Single</v>
      </c>
      <c r="O295" s="5" t="s">
        <v>30</v>
      </c>
      <c r="P295" s="5" t="str">
        <f>CLEAN(Table1[[#This Row],[Education]])</f>
        <v>High School</v>
      </c>
      <c r="Q295" s="5" t="s">
        <v>28</v>
      </c>
      <c r="R295" s="5" t="s">
        <v>24</v>
      </c>
      <c r="S295" s="5" t="s">
        <v>19</v>
      </c>
      <c r="T295" s="5" t="s">
        <v>74</v>
      </c>
      <c r="U295" s="5">
        <v>46</v>
      </c>
      <c r="V295" s="7">
        <f>IF(ISBLANK(Table1[[#This Row],[Age of the buyer]]),AVERAGE(Table1[Age of the buyer]),Table1[[#This Row],[Age of the buyer]])</f>
        <v>46</v>
      </c>
    </row>
    <row r="296" spans="1:22" hidden="1" x14ac:dyDescent="0.45">
      <c r="A296" s="5">
        <v>20851</v>
      </c>
      <c r="B296" s="5" t="s">
        <v>13</v>
      </c>
      <c r="C296" s="5" t="str">
        <f>SUBSTITUTE(SUBSTITUTE(Table1[[#This Row],[Gender]],"F","Female"),"M","Male")</f>
        <v>Male</v>
      </c>
      <c r="D296" s="6">
        <v>20000</v>
      </c>
      <c r="E296" s="6" t="str">
        <f>SUBSTITUTE(Table1[[#This Row],[Income]],"$","")</f>
        <v>20000</v>
      </c>
      <c r="F296" s="5">
        <v>3880</v>
      </c>
      <c r="G296" s="8">
        <v>44838</v>
      </c>
      <c r="H296" s="8" t="s">
        <v>66</v>
      </c>
      <c r="I296" s="8" t="s">
        <v>72</v>
      </c>
      <c r="J296" s="7">
        <v>2035</v>
      </c>
      <c r="K296" s="7">
        <f>Table1[[#This Row],[Price(in USD)]]-Table1[[#This Row],[Production Cost (in USD)]]</f>
        <v>1845</v>
      </c>
      <c r="L296" s="7">
        <f>(Table1[[#This Row],[Profit]]/Table1[[#This Row],[Price(in USD)]])*100</f>
        <v>47.551546391752574</v>
      </c>
      <c r="M296" s="5" t="s">
        <v>25</v>
      </c>
      <c r="N296" s="5" t="str">
        <f>SUBSTITUTE(SUBSTITUTE(SUBSTITUTE(Table1[[#This Row],[Marital Status]],"M","Married"),"S","Single"),"D","Divorced")</f>
        <v>Single</v>
      </c>
      <c r="O296" s="5" t="s">
        <v>21</v>
      </c>
      <c r="P296" s="5" t="str">
        <f>CLEAN(Table1[[#This Row],[Education]])</f>
        <v>Partial College</v>
      </c>
      <c r="Q296" s="5" t="s">
        <v>28</v>
      </c>
      <c r="R296" s="5" t="s">
        <v>24</v>
      </c>
      <c r="S296" s="5" t="s">
        <v>19</v>
      </c>
      <c r="T296" s="5" t="s">
        <v>76</v>
      </c>
      <c r="U296" s="5">
        <v>36</v>
      </c>
      <c r="V296" s="7">
        <f>IF(ISBLANK(Table1[[#This Row],[Age of the buyer]]),AVERAGE(Table1[Age of the buyer]),Table1[[#This Row],[Age of the buyer]])</f>
        <v>36</v>
      </c>
    </row>
    <row r="297" spans="1:22" hidden="1" x14ac:dyDescent="0.45">
      <c r="A297" s="5">
        <v>21557</v>
      </c>
      <c r="B297" s="5" t="s">
        <v>14</v>
      </c>
      <c r="C297" s="5" t="str">
        <f>SUBSTITUTE(SUBSTITUTE(Table1[[#This Row],[Gender]],"F","Female"),"M","Male")</f>
        <v>Female</v>
      </c>
      <c r="D297" s="6">
        <v>110000</v>
      </c>
      <c r="E297" s="6" t="str">
        <f>SUBSTITUTE(Table1[[#This Row],[Income]],"$","")</f>
        <v>110000</v>
      </c>
      <c r="F297" s="5">
        <v>5315</v>
      </c>
      <c r="G297" s="8">
        <v>44632</v>
      </c>
      <c r="H297" s="8" t="s">
        <v>63</v>
      </c>
      <c r="I297" s="8" t="s">
        <v>71</v>
      </c>
      <c r="J297" s="7">
        <v>1428</v>
      </c>
      <c r="K297" s="7">
        <f>Table1[[#This Row],[Price(in USD)]]-Table1[[#This Row],[Production Cost (in USD)]]</f>
        <v>3887</v>
      </c>
      <c r="L297" s="7">
        <f>(Table1[[#This Row],[Profit]]/Table1[[#This Row],[Price(in USD)]])*100</f>
        <v>73.132643461900287</v>
      </c>
      <c r="M297" s="5" t="s">
        <v>25</v>
      </c>
      <c r="N297" s="5" t="str">
        <f>SUBSTITUTE(SUBSTITUTE(SUBSTITUTE(Table1[[#This Row],[Marital Status]],"M","Married"),"S","Single"),"D","Divorced")</f>
        <v>Single</v>
      </c>
      <c r="O297" s="5" t="s">
        <v>21</v>
      </c>
      <c r="P297" s="5" t="str">
        <f>CLEAN(Table1[[#This Row],[Education]])</f>
        <v>Partial College</v>
      </c>
      <c r="Q297" s="5" t="s">
        <v>31</v>
      </c>
      <c r="R297" s="5" t="s">
        <v>34</v>
      </c>
      <c r="S297" s="5" t="s">
        <v>27</v>
      </c>
      <c r="T297" s="5" t="s">
        <v>76</v>
      </c>
      <c r="U297" s="5">
        <v>32</v>
      </c>
      <c r="V297" s="7">
        <f>IF(ISBLANK(Table1[[#This Row],[Age of the buyer]]),AVERAGE(Table1[Age of the buyer]),Table1[[#This Row],[Age of the buyer]])</f>
        <v>32</v>
      </c>
    </row>
    <row r="298" spans="1:22" hidden="1" x14ac:dyDescent="0.45">
      <c r="A298" s="5">
        <v>26663</v>
      </c>
      <c r="B298" s="5" t="s">
        <v>14</v>
      </c>
      <c r="C298" s="5" t="str">
        <f>SUBSTITUTE(SUBSTITUTE(Table1[[#This Row],[Gender]],"F","Female"),"M","Male")</f>
        <v>Female</v>
      </c>
      <c r="D298" s="6">
        <v>60000</v>
      </c>
      <c r="E298" s="6" t="str">
        <f>SUBSTITUTE(Table1[[#This Row],[Income]],"$","")</f>
        <v>60000</v>
      </c>
      <c r="F298" s="5">
        <v>4063</v>
      </c>
      <c r="G298" s="8">
        <v>44678</v>
      </c>
      <c r="H298" s="8" t="s">
        <v>65</v>
      </c>
      <c r="I298" s="8" t="s">
        <v>72</v>
      </c>
      <c r="J298" s="7">
        <v>1957</v>
      </c>
      <c r="K298" s="7">
        <f>Table1[[#This Row],[Price(in USD)]]-Table1[[#This Row],[Production Cost (in USD)]]</f>
        <v>2106</v>
      </c>
      <c r="L298" s="7">
        <f>(Table1[[#This Row],[Profit]]/Table1[[#This Row],[Price(in USD)]])*100</f>
        <v>51.833620477479691</v>
      </c>
      <c r="M298" s="5" t="s">
        <v>25</v>
      </c>
      <c r="N298" s="5" t="str">
        <f>SUBSTITUTE(SUBSTITUTE(SUBSTITUTE(Table1[[#This Row],[Marital Status]],"M","Married"),"S","Single"),"D","Divorced")</f>
        <v>Single</v>
      </c>
      <c r="O298" s="5" t="s">
        <v>15</v>
      </c>
      <c r="P298" s="5" t="str">
        <f>CLEAN(Table1[[#This Row],[Education]])</f>
        <v>Bachelors</v>
      </c>
      <c r="Q298" s="5" t="s">
        <v>23</v>
      </c>
      <c r="R298" s="5" t="s">
        <v>18</v>
      </c>
      <c r="S298" s="5" t="s">
        <v>27</v>
      </c>
      <c r="T298" s="5" t="s">
        <v>78</v>
      </c>
      <c r="U298" s="5">
        <v>39</v>
      </c>
      <c r="V298" s="7">
        <f>IF(ISBLANK(Table1[[#This Row],[Age of the buyer]]),AVERAGE(Table1[Age of the buyer]),Table1[[#This Row],[Age of the buyer]])</f>
        <v>39</v>
      </c>
    </row>
    <row r="299" spans="1:22" hidden="1" x14ac:dyDescent="0.45">
      <c r="A299" s="5">
        <v>11896</v>
      </c>
      <c r="B299" s="5" t="s">
        <v>13</v>
      </c>
      <c r="C299" s="5" t="str">
        <f>SUBSTITUTE(SUBSTITUTE(Table1[[#This Row],[Gender]],"F","Female"),"M","Male")</f>
        <v>Male</v>
      </c>
      <c r="D299" s="6">
        <v>100000</v>
      </c>
      <c r="E299" s="6" t="str">
        <f>SUBSTITUTE(Table1[[#This Row],[Income]],"$","")</f>
        <v>100000</v>
      </c>
      <c r="F299" s="5">
        <v>3482</v>
      </c>
      <c r="G299" s="8">
        <v>45287</v>
      </c>
      <c r="H299" s="8" t="s">
        <v>66</v>
      </c>
      <c r="I299" s="8" t="s">
        <v>71</v>
      </c>
      <c r="J299" s="7">
        <v>2070</v>
      </c>
      <c r="K299" s="7">
        <f>Table1[[#This Row],[Price(in USD)]]-Table1[[#This Row],[Production Cost (in USD)]]</f>
        <v>1412</v>
      </c>
      <c r="L299" s="7">
        <f>(Table1[[#This Row],[Profit]]/Table1[[#This Row],[Price(in USD)]])*100</f>
        <v>40.551407237219991</v>
      </c>
      <c r="M299" s="5" t="s">
        <v>13</v>
      </c>
      <c r="N299" s="5" t="str">
        <f>SUBSTITUTE(SUBSTITUTE(SUBSTITUTE(Table1[[#This Row],[Marital Status]],"M","Married"),"S","Single"),"D","Divorced")</f>
        <v>Married</v>
      </c>
      <c r="O299" s="5" t="s">
        <v>37</v>
      </c>
      <c r="P299" s="5" t="str">
        <f>CLEAN(Table1[[#This Row],[Education]])</f>
        <v>Graduate Degree</v>
      </c>
      <c r="Q299" s="5" t="s">
        <v>31</v>
      </c>
      <c r="R299" s="5" t="s">
        <v>24</v>
      </c>
      <c r="S299" s="5" t="s">
        <v>27</v>
      </c>
      <c r="T299" s="5" t="s">
        <v>74</v>
      </c>
      <c r="U299" s="5">
        <v>36</v>
      </c>
      <c r="V299" s="7">
        <f>IF(ISBLANK(Table1[[#This Row],[Age of the buyer]]),AVERAGE(Table1[Age of the buyer]),Table1[[#This Row],[Age of the buyer]])</f>
        <v>36</v>
      </c>
    </row>
    <row r="300" spans="1:22" hidden="1" x14ac:dyDescent="0.45">
      <c r="A300" s="5">
        <v>14189</v>
      </c>
      <c r="B300" s="5" t="s">
        <v>14</v>
      </c>
      <c r="C300" s="5" t="str">
        <f>SUBSTITUTE(SUBSTITUTE(Table1[[#This Row],[Gender]],"F","Female"),"M","Male")</f>
        <v>Female</v>
      </c>
      <c r="D300" s="6">
        <v>90000</v>
      </c>
      <c r="E300" s="6" t="str">
        <f>SUBSTITUTE(Table1[[#This Row],[Income]],"$","")</f>
        <v>90000</v>
      </c>
      <c r="F300" s="5">
        <v>4619</v>
      </c>
      <c r="G300" s="8">
        <v>44603</v>
      </c>
      <c r="H300" s="8" t="s">
        <v>61</v>
      </c>
      <c r="I300" s="8" t="s">
        <v>72</v>
      </c>
      <c r="J300" s="7">
        <v>974</v>
      </c>
      <c r="K300" s="7">
        <f>Table1[[#This Row],[Price(in USD)]]-Table1[[#This Row],[Production Cost (in USD)]]</f>
        <v>3645</v>
      </c>
      <c r="L300" s="7">
        <f>(Table1[[#This Row],[Profit]]/Table1[[#This Row],[Price(in USD)]])*100</f>
        <v>78.913184672006935</v>
      </c>
      <c r="M300" s="5" t="s">
        <v>13</v>
      </c>
      <c r="N300" s="5" t="str">
        <f>SUBSTITUTE(SUBSTITUTE(SUBSTITUTE(Table1[[#This Row],[Marital Status]],"M","Married"),"S","Single"),"D","Divorced")</f>
        <v>Married</v>
      </c>
      <c r="O300" s="5" t="s">
        <v>30</v>
      </c>
      <c r="P300" s="5" t="str">
        <f>CLEAN(Table1[[#This Row],[Education]])</f>
        <v>High School</v>
      </c>
      <c r="Q300" s="5" t="s">
        <v>23</v>
      </c>
      <c r="R300" s="5" t="s">
        <v>24</v>
      </c>
      <c r="S300" s="5" t="s">
        <v>19</v>
      </c>
      <c r="T300" s="5" t="s">
        <v>77</v>
      </c>
      <c r="U300" s="5">
        <v>54</v>
      </c>
      <c r="V300" s="7">
        <f>IF(ISBLANK(Table1[[#This Row],[Age of the buyer]]),AVERAGE(Table1[Age of the buyer]),Table1[[#This Row],[Age of the buyer]])</f>
        <v>54</v>
      </c>
    </row>
    <row r="301" spans="1:22" hidden="1" x14ac:dyDescent="0.45">
      <c r="A301" s="5">
        <v>13136</v>
      </c>
      <c r="B301" s="5" t="s">
        <v>14</v>
      </c>
      <c r="C301" s="5" t="str">
        <f>SUBSTITUTE(SUBSTITUTE(Table1[[#This Row],[Gender]],"F","Female"),"M","Male")</f>
        <v>Female</v>
      </c>
      <c r="D301" s="6">
        <v>30000</v>
      </c>
      <c r="E301" s="6" t="str">
        <f>SUBSTITUTE(Table1[[#This Row],[Income]],"$","")</f>
        <v>30000</v>
      </c>
      <c r="F301" s="5">
        <v>5480</v>
      </c>
      <c r="G301" s="8">
        <v>44822</v>
      </c>
      <c r="H301" s="8" t="s">
        <v>59</v>
      </c>
      <c r="I301" s="8" t="s">
        <v>72</v>
      </c>
      <c r="J301" s="7">
        <v>1150</v>
      </c>
      <c r="K301" s="7">
        <f>Table1[[#This Row],[Price(in USD)]]-Table1[[#This Row],[Production Cost (in USD)]]</f>
        <v>4330</v>
      </c>
      <c r="L301" s="7">
        <f>(Table1[[#This Row],[Profit]]/Table1[[#This Row],[Price(in USD)]])*100</f>
        <v>79.014598540145982</v>
      </c>
      <c r="M301" s="5" t="s">
        <v>13</v>
      </c>
      <c r="N301" s="5" t="str">
        <f>SUBSTITUTE(SUBSTITUTE(SUBSTITUTE(Table1[[#This Row],[Marital Status]],"M","Married"),"S","Single"),"D","Divorced")</f>
        <v>Married</v>
      </c>
      <c r="O301" s="5" t="s">
        <v>21</v>
      </c>
      <c r="P301" s="5" t="str">
        <f>CLEAN(Table1[[#This Row],[Education]])</f>
        <v>Partial College</v>
      </c>
      <c r="Q301" s="5" t="s">
        <v>22</v>
      </c>
      <c r="R301" s="5" t="s">
        <v>26</v>
      </c>
      <c r="S301" s="5" t="s">
        <v>27</v>
      </c>
      <c r="T301" s="5" t="s">
        <v>76</v>
      </c>
      <c r="U301" s="5">
        <v>69</v>
      </c>
      <c r="V301" s="7">
        <f>IF(ISBLANK(Table1[[#This Row],[Age of the buyer]]),AVERAGE(Table1[Age of the buyer]),Table1[[#This Row],[Age of the buyer]])</f>
        <v>69</v>
      </c>
    </row>
    <row r="302" spans="1:22" hidden="1" x14ac:dyDescent="0.45">
      <c r="A302" s="5">
        <v>25906</v>
      </c>
      <c r="B302" s="5" t="s">
        <v>14</v>
      </c>
      <c r="C302" s="5" t="str">
        <f>SUBSTITUTE(SUBSTITUTE(Table1[[#This Row],[Gender]],"F","Female"),"M","Male")</f>
        <v>Female</v>
      </c>
      <c r="D302" s="6">
        <v>10000</v>
      </c>
      <c r="E302" s="6" t="str">
        <f>SUBSTITUTE(Table1[[#This Row],[Income]],"$","")</f>
        <v>10000</v>
      </c>
      <c r="F302" s="5">
        <v>4104</v>
      </c>
      <c r="G302" s="8">
        <v>44891</v>
      </c>
      <c r="H302" s="8" t="s">
        <v>61</v>
      </c>
      <c r="I302" s="8" t="s">
        <v>71</v>
      </c>
      <c r="J302" s="7">
        <v>815</v>
      </c>
      <c r="K302" s="7">
        <f>Table1[[#This Row],[Price(in USD)]]-Table1[[#This Row],[Production Cost (in USD)]]</f>
        <v>3289</v>
      </c>
      <c r="L302" s="7">
        <f>(Table1[[#This Row],[Profit]]/Table1[[#This Row],[Price(in USD)]])*100</f>
        <v>80.141325536062382</v>
      </c>
      <c r="M302" s="5" t="s">
        <v>25</v>
      </c>
      <c r="N302" s="5" t="str">
        <f>SUBSTITUTE(SUBSTITUTE(SUBSTITUTE(Table1[[#This Row],[Marital Status]],"M","Married"),"S","Single"),"D","Divorced")</f>
        <v>Single</v>
      </c>
      <c r="O302" s="5" t="s">
        <v>30</v>
      </c>
      <c r="P302" s="5" t="str">
        <f>CLEAN(Table1[[#This Row],[Education]])</f>
        <v>High School</v>
      </c>
      <c r="Q302" s="5" t="s">
        <v>16</v>
      </c>
      <c r="R302" s="5" t="s">
        <v>29</v>
      </c>
      <c r="S302" s="5" t="s">
        <v>27</v>
      </c>
      <c r="T302" s="5" t="s">
        <v>76</v>
      </c>
      <c r="U302" s="5">
        <v>62</v>
      </c>
      <c r="V302" s="7">
        <f>IF(ISBLANK(Table1[[#This Row],[Age of the buyer]]),AVERAGE(Table1[Age of the buyer]),Table1[[#This Row],[Age of the buyer]])</f>
        <v>62</v>
      </c>
    </row>
    <row r="303" spans="1:22" hidden="1" x14ac:dyDescent="0.45">
      <c r="A303" s="5">
        <v>17926</v>
      </c>
      <c r="B303" s="5" t="s">
        <v>14</v>
      </c>
      <c r="C303" s="5" t="str">
        <f>SUBSTITUTE(SUBSTITUTE(Table1[[#This Row],[Gender]],"F","Female"),"M","Male")</f>
        <v>Female</v>
      </c>
      <c r="D303" s="6">
        <v>40000</v>
      </c>
      <c r="E303" s="6" t="str">
        <f>SUBSTITUTE(Table1[[#This Row],[Income]],"$","")</f>
        <v>40000</v>
      </c>
      <c r="F303" s="5">
        <v>3470</v>
      </c>
      <c r="G303" s="8">
        <v>44836</v>
      </c>
      <c r="H303" s="8" t="s">
        <v>63</v>
      </c>
      <c r="I303" s="8" t="s">
        <v>71</v>
      </c>
      <c r="J303" s="7">
        <v>984</v>
      </c>
      <c r="K303" s="7">
        <f>Table1[[#This Row],[Price(in USD)]]-Table1[[#This Row],[Production Cost (in USD)]]</f>
        <v>2486</v>
      </c>
      <c r="L303" s="7">
        <f>(Table1[[#This Row],[Profit]]/Table1[[#This Row],[Price(in USD)]])*100</f>
        <v>71.642651296829968</v>
      </c>
      <c r="M303" s="5" t="s">
        <v>25</v>
      </c>
      <c r="N303" s="5" t="str">
        <f>SUBSTITUTE(SUBSTITUTE(SUBSTITUTE(Table1[[#This Row],[Marital Status]],"M","Married"),"S","Single"),"D","Divorced")</f>
        <v>Single</v>
      </c>
      <c r="O303" s="5" t="s">
        <v>15</v>
      </c>
      <c r="P303" s="5" t="str">
        <f>CLEAN(Table1[[#This Row],[Education]])</f>
        <v>Bachelors</v>
      </c>
      <c r="Q303" s="5" t="s">
        <v>22</v>
      </c>
      <c r="R303" s="5" t="s">
        <v>18</v>
      </c>
      <c r="S303" s="5" t="s">
        <v>27</v>
      </c>
      <c r="T303" s="5" t="s">
        <v>74</v>
      </c>
      <c r="U303" s="5">
        <v>28</v>
      </c>
      <c r="V303" s="7">
        <f>IF(ISBLANK(Table1[[#This Row],[Age of the buyer]]),AVERAGE(Table1[Age of the buyer]),Table1[[#This Row],[Age of the buyer]])</f>
        <v>28</v>
      </c>
    </row>
    <row r="304" spans="1:22" hidden="1" x14ac:dyDescent="0.45">
      <c r="A304" s="5">
        <v>26928</v>
      </c>
      <c r="B304" s="5" t="s">
        <v>13</v>
      </c>
      <c r="C304" s="5" t="str">
        <f>SUBSTITUTE(SUBSTITUTE(Table1[[#This Row],[Gender]],"F","Female"),"M","Male")</f>
        <v>Male</v>
      </c>
      <c r="D304" s="6">
        <v>30000</v>
      </c>
      <c r="E304" s="6" t="str">
        <f>SUBSTITUTE(Table1[[#This Row],[Income]],"$","")</f>
        <v>30000</v>
      </c>
      <c r="F304" s="5">
        <v>3444</v>
      </c>
      <c r="G304" s="8">
        <v>45071</v>
      </c>
      <c r="H304" s="8" t="s">
        <v>60</v>
      </c>
      <c r="I304" s="8" t="s">
        <v>71</v>
      </c>
      <c r="J304" s="7">
        <v>1781</v>
      </c>
      <c r="K304" s="7">
        <f>Table1[[#This Row],[Price(in USD)]]-Table1[[#This Row],[Production Cost (in USD)]]</f>
        <v>1663</v>
      </c>
      <c r="L304" s="7">
        <f>(Table1[[#This Row],[Profit]]/Table1[[#This Row],[Price(in USD)]])*100</f>
        <v>48.286875725900117</v>
      </c>
      <c r="M304" s="5" t="s">
        <v>25</v>
      </c>
      <c r="N304" s="5" t="str">
        <f>SUBSTITUTE(SUBSTITUTE(SUBSTITUTE(Table1[[#This Row],[Marital Status]],"M","Married"),"S","Single"),"D","Divorced")</f>
        <v>Single</v>
      </c>
      <c r="O304" s="5" t="s">
        <v>15</v>
      </c>
      <c r="P304" s="5" t="str">
        <f>CLEAN(Table1[[#This Row],[Education]])</f>
        <v>Bachelors</v>
      </c>
      <c r="Q304" s="5" t="s">
        <v>22</v>
      </c>
      <c r="R304" s="5" t="s">
        <v>18</v>
      </c>
      <c r="S304" s="5" t="s">
        <v>19</v>
      </c>
      <c r="T304" s="5" t="s">
        <v>78</v>
      </c>
      <c r="U304" s="5">
        <v>62</v>
      </c>
      <c r="V304" s="7">
        <f>IF(ISBLANK(Table1[[#This Row],[Age of the buyer]]),AVERAGE(Table1[Age of the buyer]),Table1[[#This Row],[Age of the buyer]])</f>
        <v>62</v>
      </c>
    </row>
    <row r="305" spans="1:22" hidden="1" x14ac:dyDescent="0.45">
      <c r="A305" s="5">
        <v>20897</v>
      </c>
      <c r="B305" s="5" t="s">
        <v>14</v>
      </c>
      <c r="C305" s="5" t="str">
        <f>SUBSTITUTE(SUBSTITUTE(Table1[[#This Row],[Gender]],"F","Female"),"M","Male")</f>
        <v>Female</v>
      </c>
      <c r="D305" s="6">
        <v>30000</v>
      </c>
      <c r="E305" s="6" t="str">
        <f>SUBSTITUTE(Table1[[#This Row],[Income]],"$","")</f>
        <v>30000</v>
      </c>
      <c r="F305" s="5">
        <v>3908</v>
      </c>
      <c r="G305" s="8">
        <v>45173</v>
      </c>
      <c r="H305" s="8" t="s">
        <v>60</v>
      </c>
      <c r="I305" s="8" t="s">
        <v>71</v>
      </c>
      <c r="J305" s="7">
        <v>1339</v>
      </c>
      <c r="K305" s="7">
        <f>Table1[[#This Row],[Price(in USD)]]-Table1[[#This Row],[Production Cost (in USD)]]</f>
        <v>2569</v>
      </c>
      <c r="L305" s="7">
        <f>(Table1[[#This Row],[Profit]]/Table1[[#This Row],[Price(in USD)]])*100</f>
        <v>65.736949846468789</v>
      </c>
      <c r="M305" s="5" t="s">
        <v>13</v>
      </c>
      <c r="N305" s="5" t="str">
        <f>SUBSTITUTE(SUBSTITUTE(SUBSTITUTE(Table1[[#This Row],[Marital Status]],"M","Married"),"S","Single"),"D","Divorced")</f>
        <v>Married</v>
      </c>
      <c r="O305" s="5" t="s">
        <v>15</v>
      </c>
      <c r="P305" s="5" t="str">
        <f>CLEAN(Table1[[#This Row],[Education]])</f>
        <v>Bachelors</v>
      </c>
      <c r="Q305" s="5" t="s">
        <v>16</v>
      </c>
      <c r="R305" s="5" t="s">
        <v>18</v>
      </c>
      <c r="S305" s="5" t="s">
        <v>19</v>
      </c>
      <c r="T305" s="5" t="s">
        <v>73</v>
      </c>
      <c r="U305" s="5">
        <v>40</v>
      </c>
      <c r="V305" s="7">
        <f>IF(ISBLANK(Table1[[#This Row],[Age of the buyer]]),AVERAGE(Table1[Age of the buyer]),Table1[[#This Row],[Age of the buyer]])</f>
        <v>40</v>
      </c>
    </row>
    <row r="306" spans="1:22" hidden="1" x14ac:dyDescent="0.45">
      <c r="A306" s="5">
        <v>28207</v>
      </c>
      <c r="B306" s="5" t="s">
        <v>13</v>
      </c>
      <c r="C306" s="5" t="str">
        <f>SUBSTITUTE(SUBSTITUTE(Table1[[#This Row],[Gender]],"F","Female"),"M","Male")</f>
        <v>Male</v>
      </c>
      <c r="D306" s="6">
        <v>80000</v>
      </c>
      <c r="E306" s="6" t="str">
        <f>SUBSTITUTE(Table1[[#This Row],[Income]],"$","")</f>
        <v>80000</v>
      </c>
      <c r="F306" s="5">
        <v>4147</v>
      </c>
      <c r="G306" s="8">
        <v>44777</v>
      </c>
      <c r="H306" s="8" t="s">
        <v>61</v>
      </c>
      <c r="I306" s="8" t="s">
        <v>72</v>
      </c>
      <c r="J306" s="7">
        <v>1638</v>
      </c>
      <c r="K306" s="7">
        <f>Table1[[#This Row],[Price(in USD)]]-Table1[[#This Row],[Production Cost (in USD)]]</f>
        <v>2509</v>
      </c>
      <c r="L306" s="7">
        <f>(Table1[[#This Row],[Profit]]/Table1[[#This Row],[Price(in USD)]])*100</f>
        <v>60.501567398119128</v>
      </c>
      <c r="M306" s="5" t="s">
        <v>13</v>
      </c>
      <c r="N306" s="5" t="str">
        <f>SUBSTITUTE(SUBSTITUTE(SUBSTITUTE(Table1[[#This Row],[Marital Status]],"M","Married"),"S","Single"),"D","Divorced")</f>
        <v>Married</v>
      </c>
      <c r="O306" s="5" t="s">
        <v>37</v>
      </c>
      <c r="P306" s="5" t="str">
        <f>CLEAN(Table1[[#This Row],[Education]])</f>
        <v>Graduate Degree</v>
      </c>
      <c r="Q306" s="5" t="s">
        <v>31</v>
      </c>
      <c r="R306" s="5" t="s">
        <v>18</v>
      </c>
      <c r="S306" s="5" t="s">
        <v>27</v>
      </c>
      <c r="T306" s="5" t="s">
        <v>76</v>
      </c>
      <c r="U306" s="5">
        <v>36</v>
      </c>
      <c r="V306" s="7">
        <f>IF(ISBLANK(Table1[[#This Row],[Age of the buyer]]),AVERAGE(Table1[Age of the buyer]),Table1[[#This Row],[Age of the buyer]])</f>
        <v>36</v>
      </c>
    </row>
    <row r="307" spans="1:22" hidden="1" x14ac:dyDescent="0.45">
      <c r="A307" s="5">
        <v>25923</v>
      </c>
      <c r="B307" s="5" t="s">
        <v>13</v>
      </c>
      <c r="C307" s="5" t="str">
        <f>SUBSTITUTE(SUBSTITUTE(Table1[[#This Row],[Gender]],"F","Female"),"M","Male")</f>
        <v>Male</v>
      </c>
      <c r="D307" s="6">
        <v>10000</v>
      </c>
      <c r="E307" s="6" t="str">
        <f>SUBSTITUTE(Table1[[#This Row],[Income]],"$","")</f>
        <v>10000</v>
      </c>
      <c r="F307" s="5">
        <v>4507</v>
      </c>
      <c r="G307" s="8">
        <v>44567</v>
      </c>
      <c r="H307" s="8" t="s">
        <v>59</v>
      </c>
      <c r="I307" s="8" t="s">
        <v>72</v>
      </c>
      <c r="J307" s="7">
        <v>1259</v>
      </c>
      <c r="K307" s="7">
        <f>Table1[[#This Row],[Price(in USD)]]-Table1[[#This Row],[Production Cost (in USD)]]</f>
        <v>3248</v>
      </c>
      <c r="L307" s="7">
        <f>(Table1[[#This Row],[Profit]]/Table1[[#This Row],[Price(in USD)]])*100</f>
        <v>72.065675615708898</v>
      </c>
      <c r="M307" s="5" t="s">
        <v>25</v>
      </c>
      <c r="N307" s="5" t="str">
        <f>SUBSTITUTE(SUBSTITUTE(SUBSTITUTE(Table1[[#This Row],[Marital Status]],"M","Married"),"S","Single"),"D","Divorced")</f>
        <v>Single</v>
      </c>
      <c r="O307" s="5" t="s">
        <v>32</v>
      </c>
      <c r="P307" s="5" t="str">
        <f>CLEAN(Table1[[#This Row],[Education]])</f>
        <v>Partial High School</v>
      </c>
      <c r="Q307" s="5" t="s">
        <v>22</v>
      </c>
      <c r="R307" s="5" t="s">
        <v>26</v>
      </c>
      <c r="S307" s="5" t="s">
        <v>27</v>
      </c>
      <c r="T307" s="5" t="s">
        <v>77</v>
      </c>
      <c r="U307" s="5">
        <v>58</v>
      </c>
      <c r="V307" s="7">
        <f>IF(ISBLANK(Table1[[#This Row],[Age of the buyer]]),AVERAGE(Table1[Age of the buyer]),Table1[[#This Row],[Age of the buyer]])</f>
        <v>58</v>
      </c>
    </row>
    <row r="308" spans="1:22" hidden="1" x14ac:dyDescent="0.45">
      <c r="A308" s="5">
        <v>11000</v>
      </c>
      <c r="B308" s="5" t="s">
        <v>13</v>
      </c>
      <c r="C308" s="5" t="str">
        <f>SUBSTITUTE(SUBSTITUTE(Table1[[#This Row],[Gender]],"F","Female"),"M","Male")</f>
        <v>Male</v>
      </c>
      <c r="D308" s="6">
        <v>90000</v>
      </c>
      <c r="E308" s="6" t="str">
        <f>SUBSTITUTE(Table1[[#This Row],[Income]],"$","")</f>
        <v>90000</v>
      </c>
      <c r="F308" s="5">
        <v>3572</v>
      </c>
      <c r="G308" s="8">
        <v>45226</v>
      </c>
      <c r="H308" s="8" t="s">
        <v>65</v>
      </c>
      <c r="I308" s="8" t="s">
        <v>72</v>
      </c>
      <c r="J308" s="7">
        <v>1971</v>
      </c>
      <c r="K308" s="7">
        <f>Table1[[#This Row],[Price(in USD)]]-Table1[[#This Row],[Production Cost (in USD)]]</f>
        <v>1601</v>
      </c>
      <c r="L308" s="7">
        <f>(Table1[[#This Row],[Profit]]/Table1[[#This Row],[Price(in USD)]])*100</f>
        <v>44.820828667413217</v>
      </c>
      <c r="M308" s="5" t="s">
        <v>13</v>
      </c>
      <c r="N308" s="5" t="str">
        <f>SUBSTITUTE(SUBSTITUTE(SUBSTITUTE(Table1[[#This Row],[Marital Status]],"M","Married"),"S","Single"),"D","Divorced")</f>
        <v>Married</v>
      </c>
      <c r="O308" s="5" t="s">
        <v>15</v>
      </c>
      <c r="P308" s="5" t="str">
        <f>CLEAN(Table1[[#This Row],[Education]])</f>
        <v>Bachelors</v>
      </c>
      <c r="Q308" s="5" t="s">
        <v>23</v>
      </c>
      <c r="R308" s="5" t="s">
        <v>29</v>
      </c>
      <c r="S308" s="5" t="s">
        <v>27</v>
      </c>
      <c r="T308" s="5" t="s">
        <v>78</v>
      </c>
      <c r="U308" s="5">
        <v>40</v>
      </c>
      <c r="V308" s="7">
        <f>IF(ISBLANK(Table1[[#This Row],[Age of the buyer]]),AVERAGE(Table1[Age of the buyer]),Table1[[#This Row],[Age of the buyer]])</f>
        <v>40</v>
      </c>
    </row>
    <row r="309" spans="1:22" hidden="1" x14ac:dyDescent="0.45">
      <c r="A309" s="5">
        <v>20974</v>
      </c>
      <c r="B309" s="5" t="s">
        <v>13</v>
      </c>
      <c r="C309" s="5" t="str">
        <f>SUBSTITUTE(SUBSTITUTE(Table1[[#This Row],[Gender]],"F","Female"),"M","Male")</f>
        <v>Male</v>
      </c>
      <c r="D309" s="6">
        <v>10000</v>
      </c>
      <c r="E309" s="6" t="str">
        <f>SUBSTITUTE(Table1[[#This Row],[Income]],"$","")</f>
        <v>10000</v>
      </c>
      <c r="F309" s="5">
        <v>4178</v>
      </c>
      <c r="G309" s="8">
        <v>44761</v>
      </c>
      <c r="H309" s="8" t="s">
        <v>63</v>
      </c>
      <c r="I309" s="8" t="s">
        <v>72</v>
      </c>
      <c r="J309" s="7">
        <v>1939</v>
      </c>
      <c r="K309" s="7">
        <f>Table1[[#This Row],[Price(in USD)]]-Table1[[#This Row],[Production Cost (in USD)]]</f>
        <v>2239</v>
      </c>
      <c r="L309" s="7">
        <f>(Table1[[#This Row],[Profit]]/Table1[[#This Row],[Price(in USD)]])*100</f>
        <v>53.59023456199138</v>
      </c>
      <c r="M309" s="5" t="s">
        <v>13</v>
      </c>
      <c r="N309" s="5" t="str">
        <f>SUBSTITUTE(SUBSTITUTE(SUBSTITUTE(Table1[[#This Row],[Marital Status]],"M","Married"),"S","Single"),"D","Divorced")</f>
        <v>Married</v>
      </c>
      <c r="O309" s="5" t="s">
        <v>15</v>
      </c>
      <c r="P309" s="5" t="str">
        <f>CLEAN(Table1[[#This Row],[Education]])</f>
        <v>Bachelors</v>
      </c>
      <c r="Q309" s="5" t="s">
        <v>22</v>
      </c>
      <c r="R309" s="5" t="s">
        <v>18</v>
      </c>
      <c r="S309" s="5" t="s">
        <v>19</v>
      </c>
      <c r="T309" s="5" t="s">
        <v>77</v>
      </c>
      <c r="U309" s="5"/>
      <c r="V309" s="7">
        <f>IF(ISBLANK(Table1[[#This Row],[Age of the buyer]]),AVERAGE(Table1[Age of the buyer]),Table1[[#This Row],[Age of the buyer]])</f>
        <v>43.99900596421471</v>
      </c>
    </row>
    <row r="310" spans="1:22" hidden="1" x14ac:dyDescent="0.45">
      <c r="A310" s="5">
        <v>28758</v>
      </c>
      <c r="B310" s="5" t="s">
        <v>13</v>
      </c>
      <c r="C310" s="5" t="str">
        <f>SUBSTITUTE(SUBSTITUTE(Table1[[#This Row],[Gender]],"F","Female"),"M","Male")</f>
        <v>Male</v>
      </c>
      <c r="D310" s="6">
        <v>40000</v>
      </c>
      <c r="E310" s="6" t="str">
        <f>SUBSTITUTE(Table1[[#This Row],[Income]],"$","")</f>
        <v>40000</v>
      </c>
      <c r="F310" s="5">
        <v>5417</v>
      </c>
      <c r="G310" s="8">
        <v>44662</v>
      </c>
      <c r="H310" s="8" t="s">
        <v>60</v>
      </c>
      <c r="I310" s="8" t="s">
        <v>72</v>
      </c>
      <c r="J310" s="7">
        <v>1799</v>
      </c>
      <c r="K310" s="7">
        <f>Table1[[#This Row],[Price(in USD)]]-Table1[[#This Row],[Production Cost (in USD)]]</f>
        <v>3618</v>
      </c>
      <c r="L310" s="7">
        <f>(Table1[[#This Row],[Profit]]/Table1[[#This Row],[Price(in USD)]])*100</f>
        <v>66.789736016245143</v>
      </c>
      <c r="M310" s="5" t="s">
        <v>13</v>
      </c>
      <c r="N310" s="5" t="str">
        <f>SUBSTITUTE(SUBSTITUTE(SUBSTITUTE(Table1[[#This Row],[Marital Status]],"M","Married"),"S","Single"),"D","Divorced")</f>
        <v>Married</v>
      </c>
      <c r="O310" s="5" t="s">
        <v>21</v>
      </c>
      <c r="P310" s="5" t="str">
        <f>CLEAN(Table1[[#This Row],[Education]])</f>
        <v>Partial College</v>
      </c>
      <c r="Q310" s="5" t="s">
        <v>22</v>
      </c>
      <c r="R310" s="5" t="s">
        <v>29</v>
      </c>
      <c r="S310" s="5" t="s">
        <v>19</v>
      </c>
      <c r="T310" s="5" t="s">
        <v>78</v>
      </c>
      <c r="U310" s="5"/>
      <c r="V310" s="7">
        <f>IF(ISBLANK(Table1[[#This Row],[Age of the buyer]]),AVERAGE(Table1[Age of the buyer]),Table1[[#This Row],[Age of the buyer]])</f>
        <v>43.99900596421471</v>
      </c>
    </row>
    <row r="311" spans="1:22" hidden="1" x14ac:dyDescent="0.45">
      <c r="A311" s="5">
        <v>11381</v>
      </c>
      <c r="B311" s="5" t="s">
        <v>14</v>
      </c>
      <c r="C311" s="5" t="str">
        <f>SUBSTITUTE(SUBSTITUTE(Table1[[#This Row],[Gender]],"F","Female"),"M","Male")</f>
        <v>Female</v>
      </c>
      <c r="D311" s="6">
        <v>20000</v>
      </c>
      <c r="E311" s="6" t="str">
        <f>SUBSTITUTE(Table1[[#This Row],[Income]],"$","")</f>
        <v>20000</v>
      </c>
      <c r="F311" s="5">
        <v>5028</v>
      </c>
      <c r="G311" s="8">
        <v>45079</v>
      </c>
      <c r="H311" s="8" t="s">
        <v>64</v>
      </c>
      <c r="I311" s="8" t="s">
        <v>72</v>
      </c>
      <c r="J311" s="7">
        <v>893</v>
      </c>
      <c r="K311" s="7">
        <f>Table1[[#This Row],[Price(in USD)]]-Table1[[#This Row],[Production Cost (in USD)]]</f>
        <v>4135</v>
      </c>
      <c r="L311" s="7">
        <f>(Table1[[#This Row],[Profit]]/Table1[[#This Row],[Price(in USD)]])*100</f>
        <v>82.239459029435153</v>
      </c>
      <c r="M311" s="5" t="s">
        <v>13</v>
      </c>
      <c r="N311" s="5" t="str">
        <f>SUBSTITUTE(SUBSTITUTE(SUBSTITUTE(Table1[[#This Row],[Marital Status]],"M","Married"),"S","Single"),"D","Divorced")</f>
        <v>Married</v>
      </c>
      <c r="O311" s="5" t="s">
        <v>21</v>
      </c>
      <c r="P311" s="5" t="str">
        <f>CLEAN(Table1[[#This Row],[Education]])</f>
        <v>Partial College</v>
      </c>
      <c r="Q311" s="5" t="s">
        <v>28</v>
      </c>
      <c r="R311" s="5" t="s">
        <v>24</v>
      </c>
      <c r="S311" s="5" t="s">
        <v>19</v>
      </c>
      <c r="T311" s="5" t="s">
        <v>74</v>
      </c>
      <c r="U311" s="5">
        <v>47</v>
      </c>
      <c r="V311" s="7">
        <f>IF(ISBLANK(Table1[[#This Row],[Age of the buyer]]),AVERAGE(Table1[Age of the buyer]),Table1[[#This Row],[Age of the buyer]])</f>
        <v>47</v>
      </c>
    </row>
    <row r="312" spans="1:22" hidden="1" x14ac:dyDescent="0.45">
      <c r="A312" s="5">
        <v>17522</v>
      </c>
      <c r="B312" s="5" t="s">
        <v>13</v>
      </c>
      <c r="C312" s="5" t="str">
        <f>SUBSTITUTE(SUBSTITUTE(Table1[[#This Row],[Gender]],"F","Female"),"M","Male")</f>
        <v>Male</v>
      </c>
      <c r="D312" s="6">
        <v>120000</v>
      </c>
      <c r="E312" s="6" t="str">
        <f>SUBSTITUTE(Table1[[#This Row],[Income]],"$","")</f>
        <v>120000</v>
      </c>
      <c r="F312" s="5">
        <v>4312</v>
      </c>
      <c r="G312" s="8">
        <v>45243</v>
      </c>
      <c r="H312" s="8" t="s">
        <v>67</v>
      </c>
      <c r="I312" s="8" t="s">
        <v>72</v>
      </c>
      <c r="J312" s="7">
        <v>1866</v>
      </c>
      <c r="K312" s="7">
        <f>Table1[[#This Row],[Price(in USD)]]-Table1[[#This Row],[Production Cost (in USD)]]</f>
        <v>2446</v>
      </c>
      <c r="L312" s="7">
        <f>(Table1[[#This Row],[Profit]]/Table1[[#This Row],[Price(in USD)]])*100</f>
        <v>56.725417439703151</v>
      </c>
      <c r="M312" s="5" t="s">
        <v>13</v>
      </c>
      <c r="N312" s="5" t="str">
        <f>SUBSTITUTE(SUBSTITUTE(SUBSTITUTE(Table1[[#This Row],[Marital Status]],"M","Married"),"S","Single"),"D","Divorced")</f>
        <v>Married</v>
      </c>
      <c r="O312" s="5" t="s">
        <v>15</v>
      </c>
      <c r="P312" s="5" t="str">
        <f>CLEAN(Table1[[#This Row],[Education]])</f>
        <v>Bachelors</v>
      </c>
      <c r="Q312" s="5" t="s">
        <v>31</v>
      </c>
      <c r="R312" s="5" t="s">
        <v>24</v>
      </c>
      <c r="S312" s="5" t="s">
        <v>27</v>
      </c>
      <c r="T312" s="5" t="s">
        <v>77</v>
      </c>
      <c r="U312" s="5">
        <v>47</v>
      </c>
      <c r="V312" s="7">
        <f>IF(ISBLANK(Table1[[#This Row],[Age of the buyer]]),AVERAGE(Table1[Age of the buyer]),Table1[[#This Row],[Age of the buyer]])</f>
        <v>47</v>
      </c>
    </row>
    <row r="313" spans="1:22" hidden="1" x14ac:dyDescent="0.45">
      <c r="A313" s="5">
        <v>21207</v>
      </c>
      <c r="B313" s="5" t="s">
        <v>13</v>
      </c>
      <c r="C313" s="5" t="str">
        <f>SUBSTITUTE(SUBSTITUTE(Table1[[#This Row],[Gender]],"F","Female"),"M","Male")</f>
        <v>Male</v>
      </c>
      <c r="D313" s="6">
        <v>60000</v>
      </c>
      <c r="E313" s="6" t="str">
        <f>SUBSTITUTE(Table1[[#This Row],[Income]],"$","")</f>
        <v>60000</v>
      </c>
      <c r="F313" s="5">
        <v>4897</v>
      </c>
      <c r="G313" s="8">
        <v>45003</v>
      </c>
      <c r="H313" s="8" t="s">
        <v>66</v>
      </c>
      <c r="I313" s="8" t="s">
        <v>72</v>
      </c>
      <c r="J313" s="7">
        <v>1436</v>
      </c>
      <c r="K313" s="7">
        <f>Table1[[#This Row],[Price(in USD)]]-Table1[[#This Row],[Production Cost (in USD)]]</f>
        <v>3461</v>
      </c>
      <c r="L313" s="7">
        <f>(Table1[[#This Row],[Profit]]/Table1[[#This Row],[Price(in USD)]])*100</f>
        <v>70.675924035123543</v>
      </c>
      <c r="M313" s="5" t="s">
        <v>13</v>
      </c>
      <c r="N313" s="5" t="str">
        <f>SUBSTITUTE(SUBSTITUTE(SUBSTITUTE(Table1[[#This Row],[Marital Status]],"M","Married"),"S","Single"),"D","Divorced")</f>
        <v>Married</v>
      </c>
      <c r="O313" s="5" t="s">
        <v>21</v>
      </c>
      <c r="P313" s="5" t="str">
        <f>CLEAN(Table1[[#This Row],[Education]])</f>
        <v>Partial College</v>
      </c>
      <c r="Q313" s="5" t="s">
        <v>16</v>
      </c>
      <c r="R313" s="5" t="s">
        <v>26</v>
      </c>
      <c r="S313" s="5" t="s">
        <v>27</v>
      </c>
      <c r="T313" s="5" t="s">
        <v>75</v>
      </c>
      <c r="U313" s="5">
        <v>46</v>
      </c>
      <c r="V313" s="7">
        <f>IF(ISBLANK(Table1[[#This Row],[Age of the buyer]]),AVERAGE(Table1[Age of the buyer]),Table1[[#This Row],[Age of the buyer]])</f>
        <v>46</v>
      </c>
    </row>
    <row r="314" spans="1:22" x14ac:dyDescent="0.45">
      <c r="A314" s="5">
        <v>28102</v>
      </c>
      <c r="B314" s="5" t="s">
        <v>13</v>
      </c>
      <c r="C314" s="5" t="str">
        <f>SUBSTITUTE(SUBSTITUTE(Table1[[#This Row],[Gender]],"F","Female"),"M","Male")</f>
        <v>Male</v>
      </c>
      <c r="D314" s="6">
        <v>20000</v>
      </c>
      <c r="E314" s="6" t="str">
        <f>SUBSTITUTE(Table1[[#This Row],[Income]],"$","")</f>
        <v>20000</v>
      </c>
      <c r="F314" s="5">
        <v>4484</v>
      </c>
      <c r="G314" s="8">
        <v>44863</v>
      </c>
      <c r="H314" s="8" t="s">
        <v>62</v>
      </c>
      <c r="I314" s="8" t="s">
        <v>71</v>
      </c>
      <c r="J314" s="7">
        <v>1160</v>
      </c>
      <c r="K314" s="7">
        <f>Table1[[#This Row],[Price(in USD)]]-Table1[[#This Row],[Production Cost (in USD)]]</f>
        <v>3324</v>
      </c>
      <c r="L314" s="7">
        <f>(Table1[[#This Row],[Profit]]/Table1[[#This Row],[Price(in USD)]])*100</f>
        <v>74.130240856378236</v>
      </c>
      <c r="M314" s="5" t="s">
        <v>13</v>
      </c>
      <c r="N314" s="5" t="str">
        <f>SUBSTITUTE(SUBSTITUTE(SUBSTITUTE(Table1[[#This Row],[Marital Status]],"M","Married"),"S","Single"),"D","Divorced")</f>
        <v>Married</v>
      </c>
      <c r="O314" s="5" t="s">
        <v>30</v>
      </c>
      <c r="P314" s="5" t="str">
        <f>CLEAN(Table1[[#This Row],[Education]])</f>
        <v>High School</v>
      </c>
      <c r="Q314" s="5" t="s">
        <v>16</v>
      </c>
      <c r="R314" s="5" t="s">
        <v>26</v>
      </c>
      <c r="S314" s="5" t="s">
        <v>27</v>
      </c>
      <c r="T314" s="5" t="s">
        <v>78</v>
      </c>
      <c r="U314" s="5">
        <v>58</v>
      </c>
      <c r="V314" s="7">
        <f>IF(ISBLANK(Table1[[#This Row],[Age of the buyer]]),AVERAGE(Table1[Age of the buyer]),Table1[[#This Row],[Age of the buyer]])</f>
        <v>58</v>
      </c>
    </row>
    <row r="315" spans="1:22" hidden="1" x14ac:dyDescent="0.45">
      <c r="A315" s="5">
        <v>23105</v>
      </c>
      <c r="B315" s="5" t="s">
        <v>13</v>
      </c>
      <c r="C315" s="5" t="str">
        <f>SUBSTITUTE(SUBSTITUTE(Table1[[#This Row],[Gender]],"F","Female"),"M","Male")</f>
        <v>Male</v>
      </c>
      <c r="D315" s="6">
        <v>40000</v>
      </c>
      <c r="E315" s="6" t="str">
        <f>SUBSTITUTE(Table1[[#This Row],[Income]],"$","")</f>
        <v>40000</v>
      </c>
      <c r="F315" s="5">
        <v>3911</v>
      </c>
      <c r="G315" s="8">
        <v>45185</v>
      </c>
      <c r="H315" s="8" t="s">
        <v>60</v>
      </c>
      <c r="I315" s="8" t="s">
        <v>71</v>
      </c>
      <c r="J315" s="7">
        <v>1407</v>
      </c>
      <c r="K315" s="7">
        <f>Table1[[#This Row],[Price(in USD)]]-Table1[[#This Row],[Production Cost (in USD)]]</f>
        <v>2504</v>
      </c>
      <c r="L315" s="7">
        <f>(Table1[[#This Row],[Profit]]/Table1[[#This Row],[Price(in USD)]])*100</f>
        <v>64.024546151879321</v>
      </c>
      <c r="M315" s="5" t="s">
        <v>25</v>
      </c>
      <c r="N315" s="5" t="str">
        <f>SUBSTITUTE(SUBSTITUTE(SUBSTITUTE(Table1[[#This Row],[Marital Status]],"M","Married"),"S","Single"),"D","Divorced")</f>
        <v>Single</v>
      </c>
      <c r="O315" s="5" t="s">
        <v>32</v>
      </c>
      <c r="P315" s="5" t="str">
        <f>CLEAN(Table1[[#This Row],[Education]])</f>
        <v>Partial High School</v>
      </c>
      <c r="Q315" s="5" t="s">
        <v>22</v>
      </c>
      <c r="R315" s="5" t="s">
        <v>26</v>
      </c>
      <c r="S315" s="5" t="s">
        <v>27</v>
      </c>
      <c r="T315" s="5" t="s">
        <v>73</v>
      </c>
      <c r="U315" s="5">
        <v>52</v>
      </c>
      <c r="V315" s="7">
        <f>IF(ISBLANK(Table1[[#This Row],[Age of the buyer]]),AVERAGE(Table1[Age of the buyer]),Table1[[#This Row],[Age of the buyer]])</f>
        <v>52</v>
      </c>
    </row>
    <row r="316" spans="1:22" hidden="1" x14ac:dyDescent="0.45">
      <c r="A316" s="5">
        <v>18740</v>
      </c>
      <c r="B316" s="5" t="s">
        <v>13</v>
      </c>
      <c r="C316" s="5" t="str">
        <f>SUBSTITUTE(SUBSTITUTE(Table1[[#This Row],[Gender]],"F","Female"),"M","Male")</f>
        <v>Male</v>
      </c>
      <c r="D316" s="6">
        <v>80000</v>
      </c>
      <c r="E316" s="6" t="str">
        <f>SUBSTITUTE(Table1[[#This Row],[Income]],"$","")</f>
        <v>80000</v>
      </c>
      <c r="F316" s="5">
        <v>4536</v>
      </c>
      <c r="G316" s="8">
        <v>45218</v>
      </c>
      <c r="H316" s="8" t="s">
        <v>58</v>
      </c>
      <c r="I316" s="8" t="s">
        <v>72</v>
      </c>
      <c r="J316" s="7">
        <v>985</v>
      </c>
      <c r="K316" s="7">
        <f>Table1[[#This Row],[Price(in USD)]]-Table1[[#This Row],[Production Cost (in USD)]]</f>
        <v>3551</v>
      </c>
      <c r="L316" s="7">
        <f>(Table1[[#This Row],[Profit]]/Table1[[#This Row],[Price(in USD)]])*100</f>
        <v>78.284832451499113</v>
      </c>
      <c r="M316" s="5" t="s">
        <v>13</v>
      </c>
      <c r="N316" s="5" t="str">
        <f>SUBSTITUTE(SUBSTITUTE(SUBSTITUTE(Table1[[#This Row],[Marital Status]],"M","Married"),"S","Single"),"D","Divorced")</f>
        <v>Married</v>
      </c>
      <c r="O316" s="5" t="s">
        <v>15</v>
      </c>
      <c r="P316" s="5" t="str">
        <f>CLEAN(Table1[[#This Row],[Education]])</f>
        <v>Bachelors</v>
      </c>
      <c r="Q316" s="5" t="s">
        <v>23</v>
      </c>
      <c r="R316" s="5" t="s">
        <v>18</v>
      </c>
      <c r="S316" s="5" t="s">
        <v>27</v>
      </c>
      <c r="T316" s="5" t="s">
        <v>76</v>
      </c>
      <c r="U316" s="5">
        <v>47</v>
      </c>
      <c r="V316" s="7">
        <f>IF(ISBLANK(Table1[[#This Row],[Age of the buyer]]),AVERAGE(Table1[Age of the buyer]),Table1[[#This Row],[Age of the buyer]])</f>
        <v>47</v>
      </c>
    </row>
    <row r="317" spans="1:22" hidden="1" x14ac:dyDescent="0.45">
      <c r="A317" s="5">
        <v>21213</v>
      </c>
      <c r="B317" s="5" t="s">
        <v>13</v>
      </c>
      <c r="C317" s="5" t="str">
        <f>SUBSTITUTE(SUBSTITUTE(Table1[[#This Row],[Gender]],"F","Female"),"M","Male")</f>
        <v>Male</v>
      </c>
      <c r="D317" s="6">
        <v>70000</v>
      </c>
      <c r="E317" s="6" t="str">
        <f>SUBSTITUTE(Table1[[#This Row],[Income]],"$","")</f>
        <v>70000</v>
      </c>
      <c r="F317" s="5">
        <v>4319</v>
      </c>
      <c r="G317" s="8">
        <v>45186</v>
      </c>
      <c r="H317" s="8" t="s">
        <v>61</v>
      </c>
      <c r="I317" s="8" t="s">
        <v>71</v>
      </c>
      <c r="J317" s="7">
        <v>1708</v>
      </c>
      <c r="K317" s="7">
        <f>Table1[[#This Row],[Price(in USD)]]-Table1[[#This Row],[Production Cost (in USD)]]</f>
        <v>2611</v>
      </c>
      <c r="L317" s="7">
        <f>(Table1[[#This Row],[Profit]]/Table1[[#This Row],[Price(in USD)]])*100</f>
        <v>60.453808752025928</v>
      </c>
      <c r="M317" s="5" t="s">
        <v>25</v>
      </c>
      <c r="N317" s="5" t="str">
        <f>SUBSTITUTE(SUBSTITUTE(SUBSTITUTE(Table1[[#This Row],[Marital Status]],"M","Married"),"S","Single"),"D","Divorced")</f>
        <v>Single</v>
      </c>
      <c r="O317" s="5" t="s">
        <v>15</v>
      </c>
      <c r="P317" s="5" t="str">
        <f>CLEAN(Table1[[#This Row],[Education]])</f>
        <v>Bachelors</v>
      </c>
      <c r="Q317" s="5" t="s">
        <v>23</v>
      </c>
      <c r="R317" s="5" t="s">
        <v>26</v>
      </c>
      <c r="S317" s="5" t="s">
        <v>27</v>
      </c>
      <c r="T317" s="5" t="s">
        <v>74</v>
      </c>
      <c r="U317" s="5">
        <v>41</v>
      </c>
      <c r="V317" s="7">
        <f>IF(ISBLANK(Table1[[#This Row],[Age of the buyer]]),AVERAGE(Table1[Age of the buyer]),Table1[[#This Row],[Age of the buyer]])</f>
        <v>41</v>
      </c>
    </row>
    <row r="318" spans="1:22" hidden="1" x14ac:dyDescent="0.45">
      <c r="A318" s="5">
        <v>17352</v>
      </c>
      <c r="B318" s="5" t="s">
        <v>13</v>
      </c>
      <c r="C318" s="5" t="str">
        <f>SUBSTITUTE(SUBSTITUTE(Table1[[#This Row],[Gender]],"F","Female"),"M","Male")</f>
        <v>Male</v>
      </c>
      <c r="D318" s="6">
        <v>50000</v>
      </c>
      <c r="E318" s="6" t="str">
        <f>SUBSTITUTE(Table1[[#This Row],[Income]],"$","")</f>
        <v>50000</v>
      </c>
      <c r="F318" s="5">
        <v>4164</v>
      </c>
      <c r="G318" s="8">
        <v>44775</v>
      </c>
      <c r="H318" s="8" t="s">
        <v>58</v>
      </c>
      <c r="I318" s="8" t="s">
        <v>72</v>
      </c>
      <c r="J318" s="7">
        <v>1107</v>
      </c>
      <c r="K318" s="7">
        <f>Table1[[#This Row],[Price(in USD)]]-Table1[[#This Row],[Production Cost (in USD)]]</f>
        <v>3057</v>
      </c>
      <c r="L318" s="7">
        <f>(Table1[[#This Row],[Profit]]/Table1[[#This Row],[Price(in USD)]])*100</f>
        <v>73.414985590778102</v>
      </c>
      <c r="M318" s="5" t="s">
        <v>13</v>
      </c>
      <c r="N318" s="5" t="str">
        <f>SUBSTITUTE(SUBSTITUTE(SUBSTITUTE(Table1[[#This Row],[Marital Status]],"M","Married"),"S","Single"),"D","Divorced")</f>
        <v>Married</v>
      </c>
      <c r="O318" s="5" t="s">
        <v>37</v>
      </c>
      <c r="P318" s="5" t="str">
        <f>CLEAN(Table1[[#This Row],[Education]])</f>
        <v>Graduate Degree</v>
      </c>
      <c r="Q318" s="5" t="s">
        <v>31</v>
      </c>
      <c r="R318" s="5" t="s">
        <v>26</v>
      </c>
      <c r="S318" s="5" t="s">
        <v>27</v>
      </c>
      <c r="T318" s="5" t="s">
        <v>76</v>
      </c>
      <c r="U318" s="5">
        <v>64</v>
      </c>
      <c r="V318" s="7">
        <f>IF(ISBLANK(Table1[[#This Row],[Age of the buyer]]),AVERAGE(Table1[Age of the buyer]),Table1[[#This Row],[Age of the buyer]])</f>
        <v>64</v>
      </c>
    </row>
    <row r="319" spans="1:22" hidden="1" x14ac:dyDescent="0.45">
      <c r="A319" s="5">
        <v>14154</v>
      </c>
      <c r="B319" s="5" t="s">
        <v>13</v>
      </c>
      <c r="C319" s="5" t="str">
        <f>SUBSTITUTE(SUBSTITUTE(Table1[[#This Row],[Gender]],"F","Female"),"M","Male")</f>
        <v>Male</v>
      </c>
      <c r="D319" s="6">
        <v>30000</v>
      </c>
      <c r="E319" s="6" t="str">
        <f>SUBSTITUTE(Table1[[#This Row],[Income]],"$","")</f>
        <v>30000</v>
      </c>
      <c r="F319" s="5">
        <v>3926</v>
      </c>
      <c r="G319" s="8">
        <v>45023</v>
      </c>
      <c r="H319" s="8" t="s">
        <v>60</v>
      </c>
      <c r="I319" s="8" t="s">
        <v>71</v>
      </c>
      <c r="J319" s="7">
        <v>1407</v>
      </c>
      <c r="K319" s="7">
        <f>Table1[[#This Row],[Price(in USD)]]-Table1[[#This Row],[Production Cost (in USD)]]</f>
        <v>2519</v>
      </c>
      <c r="L319" s="7">
        <f>(Table1[[#This Row],[Profit]]/Table1[[#This Row],[Price(in USD)]])*100</f>
        <v>64.161996943453886</v>
      </c>
      <c r="M319" s="5" t="s">
        <v>13</v>
      </c>
      <c r="N319" s="5" t="str">
        <f>SUBSTITUTE(SUBSTITUTE(SUBSTITUTE(Table1[[#This Row],[Marital Status]],"M","Married"),"S","Single"),"D","Divorced")</f>
        <v>Married</v>
      </c>
      <c r="O319" s="5" t="s">
        <v>15</v>
      </c>
      <c r="P319" s="5" t="str">
        <f>CLEAN(Table1[[#This Row],[Education]])</f>
        <v>Bachelors</v>
      </c>
      <c r="Q319" s="5" t="s">
        <v>22</v>
      </c>
      <c r="R319" s="5" t="s">
        <v>18</v>
      </c>
      <c r="S319" s="5" t="s">
        <v>19</v>
      </c>
      <c r="T319" s="5" t="s">
        <v>76</v>
      </c>
      <c r="U319" s="5">
        <v>35</v>
      </c>
      <c r="V319" s="7">
        <f>IF(ISBLANK(Table1[[#This Row],[Age of the buyer]]),AVERAGE(Table1[Age of the buyer]),Table1[[#This Row],[Age of the buyer]])</f>
        <v>35</v>
      </c>
    </row>
    <row r="320" spans="1:22" hidden="1" x14ac:dyDescent="0.45">
      <c r="A320" s="5">
        <v>19066</v>
      </c>
      <c r="B320" s="5" t="s">
        <v>13</v>
      </c>
      <c r="C320" s="5" t="str">
        <f>SUBSTITUTE(SUBSTITUTE(Table1[[#This Row],[Gender]],"F","Female"),"M","Male")</f>
        <v>Male</v>
      </c>
      <c r="D320" s="6">
        <v>130000</v>
      </c>
      <c r="E320" s="6" t="str">
        <f>SUBSTITUTE(Table1[[#This Row],[Income]],"$","")</f>
        <v>130000</v>
      </c>
      <c r="F320" s="5">
        <v>4719</v>
      </c>
      <c r="G320" s="8">
        <v>44882</v>
      </c>
      <c r="H320" s="8" t="s">
        <v>61</v>
      </c>
      <c r="I320" s="8" t="s">
        <v>71</v>
      </c>
      <c r="J320" s="7">
        <v>2075</v>
      </c>
      <c r="K320" s="7">
        <f>Table1[[#This Row],[Price(in USD)]]-Table1[[#This Row],[Production Cost (in USD)]]</f>
        <v>2644</v>
      </c>
      <c r="L320" s="7">
        <f>(Table1[[#This Row],[Profit]]/Table1[[#This Row],[Price(in USD)]])*100</f>
        <v>56.028819665183306</v>
      </c>
      <c r="M320" s="5" t="s">
        <v>13</v>
      </c>
      <c r="N320" s="5" t="str">
        <f>SUBSTITUTE(SUBSTITUTE(SUBSTITUTE(Table1[[#This Row],[Marital Status]],"M","Married"),"S","Single"),"D","Divorced")</f>
        <v>Married</v>
      </c>
      <c r="O320" s="5" t="s">
        <v>21</v>
      </c>
      <c r="P320" s="5" t="str">
        <f>CLEAN(Table1[[#This Row],[Education]])</f>
        <v>Partial College</v>
      </c>
      <c r="Q320" s="5" t="s">
        <v>23</v>
      </c>
      <c r="R320" s="5" t="s">
        <v>34</v>
      </c>
      <c r="S320" s="5" t="s">
        <v>19</v>
      </c>
      <c r="T320" s="5" t="s">
        <v>78</v>
      </c>
      <c r="U320" s="5">
        <v>54</v>
      </c>
      <c r="V320" s="7">
        <f>IF(ISBLANK(Table1[[#This Row],[Age of the buyer]]),AVERAGE(Table1[Age of the buyer]),Table1[[#This Row],[Age of the buyer]])</f>
        <v>54</v>
      </c>
    </row>
    <row r="321" spans="1:22" hidden="1" x14ac:dyDescent="0.45">
      <c r="A321" s="5">
        <v>11386</v>
      </c>
      <c r="B321" s="5" t="s">
        <v>14</v>
      </c>
      <c r="C321" s="5" t="str">
        <f>SUBSTITUTE(SUBSTITUTE(Table1[[#This Row],[Gender]],"F","Female"),"M","Male")</f>
        <v>Female</v>
      </c>
      <c r="D321" s="6">
        <v>30000</v>
      </c>
      <c r="E321" s="6" t="str">
        <f>SUBSTITUTE(Table1[[#This Row],[Income]],"$","")</f>
        <v>30000</v>
      </c>
      <c r="F321" s="5">
        <v>3890</v>
      </c>
      <c r="G321" s="8">
        <v>44943</v>
      </c>
      <c r="H321" s="8" t="s">
        <v>59</v>
      </c>
      <c r="I321" s="8" t="s">
        <v>71</v>
      </c>
      <c r="J321" s="7">
        <v>1143</v>
      </c>
      <c r="K321" s="7">
        <f>Table1[[#This Row],[Price(in USD)]]-Table1[[#This Row],[Production Cost (in USD)]]</f>
        <v>2747</v>
      </c>
      <c r="L321" s="7">
        <f>(Table1[[#This Row],[Profit]]/Table1[[#This Row],[Price(in USD)]])*100</f>
        <v>70.616966580976865</v>
      </c>
      <c r="M321" s="5" t="s">
        <v>13</v>
      </c>
      <c r="N321" s="5" t="str">
        <f>SUBSTITUTE(SUBSTITUTE(SUBSTITUTE(Table1[[#This Row],[Marital Status]],"M","Married"),"S","Single"),"D","Divorced")</f>
        <v>Married</v>
      </c>
      <c r="O321" s="5" t="s">
        <v>15</v>
      </c>
      <c r="P321" s="5" t="str">
        <f>CLEAN(Table1[[#This Row],[Education]])</f>
        <v>Bachelors</v>
      </c>
      <c r="Q321" s="5" t="s">
        <v>22</v>
      </c>
      <c r="R321" s="5" t="s">
        <v>18</v>
      </c>
      <c r="S321" s="5" t="s">
        <v>19</v>
      </c>
      <c r="T321" s="5" t="s">
        <v>74</v>
      </c>
      <c r="U321" s="5"/>
      <c r="V321" s="7">
        <f>IF(ISBLANK(Table1[[#This Row],[Age of the buyer]]),AVERAGE(Table1[Age of the buyer]),Table1[[#This Row],[Age of the buyer]])</f>
        <v>43.99900596421471</v>
      </c>
    </row>
    <row r="322" spans="1:22" hidden="1" x14ac:dyDescent="0.45">
      <c r="A322" s="5">
        <v>20228</v>
      </c>
      <c r="B322" s="5" t="s">
        <v>13</v>
      </c>
      <c r="C322" s="5" t="str">
        <f>SUBSTITUTE(SUBSTITUTE(Table1[[#This Row],[Gender]],"F","Female"),"M","Male")</f>
        <v>Male</v>
      </c>
      <c r="D322" s="6">
        <v>100000</v>
      </c>
      <c r="E322" s="6" t="str">
        <f>SUBSTITUTE(Table1[[#This Row],[Income]],"$","")</f>
        <v>100000</v>
      </c>
      <c r="F322" s="5">
        <v>4899</v>
      </c>
      <c r="G322" s="8">
        <v>44952</v>
      </c>
      <c r="H322" s="8" t="s">
        <v>60</v>
      </c>
      <c r="I322" s="8" t="s">
        <v>72</v>
      </c>
      <c r="J322" s="7">
        <v>1066</v>
      </c>
      <c r="K322" s="7">
        <f>Table1[[#This Row],[Price(in USD)]]-Table1[[#This Row],[Production Cost (in USD)]]</f>
        <v>3833</v>
      </c>
      <c r="L322" s="7">
        <f>(Table1[[#This Row],[Profit]]/Table1[[#This Row],[Price(in USD)]])*100</f>
        <v>78.240457236170641</v>
      </c>
      <c r="M322" s="5" t="s">
        <v>13</v>
      </c>
      <c r="N322" s="5" t="str">
        <f>SUBSTITUTE(SUBSTITUTE(SUBSTITUTE(Table1[[#This Row],[Marital Status]],"M","Married"),"S","Single"),"D","Divorced")</f>
        <v>Married</v>
      </c>
      <c r="O322" s="5" t="s">
        <v>37</v>
      </c>
      <c r="P322" s="5" t="str">
        <f>CLEAN(Table1[[#This Row],[Education]])</f>
        <v>Graduate Degree</v>
      </c>
      <c r="Q322" s="5" t="s">
        <v>31</v>
      </c>
      <c r="R322" s="5" t="s">
        <v>24</v>
      </c>
      <c r="S322" s="5" t="s">
        <v>27</v>
      </c>
      <c r="T322" s="5" t="s">
        <v>77</v>
      </c>
      <c r="U322" s="5">
        <v>40</v>
      </c>
      <c r="V322" s="7">
        <f>IF(ISBLANK(Table1[[#This Row],[Age of the buyer]]),AVERAGE(Table1[Age of the buyer]),Table1[[#This Row],[Age of the buyer]])</f>
        <v>40</v>
      </c>
    </row>
    <row r="323" spans="1:22" hidden="1" x14ac:dyDescent="0.45">
      <c r="A323" s="5">
        <v>16675</v>
      </c>
      <c r="B323" s="5" t="s">
        <v>14</v>
      </c>
      <c r="C323" s="5" t="str">
        <f>SUBSTITUTE(SUBSTITUTE(Table1[[#This Row],[Gender]],"F","Female"),"M","Male")</f>
        <v>Female</v>
      </c>
      <c r="D323" s="6">
        <v>160000</v>
      </c>
      <c r="E323" s="6" t="str">
        <f>SUBSTITUTE(Table1[[#This Row],[Income]],"$","")</f>
        <v>160000</v>
      </c>
      <c r="F323" s="5">
        <v>3608</v>
      </c>
      <c r="G323" s="8">
        <v>44959</v>
      </c>
      <c r="H323" s="8" t="s">
        <v>65</v>
      </c>
      <c r="I323" s="8" t="s">
        <v>71</v>
      </c>
      <c r="J323" s="7">
        <v>944</v>
      </c>
      <c r="K323" s="7">
        <f>Table1[[#This Row],[Price(in USD)]]-Table1[[#This Row],[Production Cost (in USD)]]</f>
        <v>2664</v>
      </c>
      <c r="L323" s="7">
        <f>(Table1[[#This Row],[Profit]]/Table1[[#This Row],[Price(in USD)]])*100</f>
        <v>73.835920177383599</v>
      </c>
      <c r="M323" s="5" t="s">
        <v>25</v>
      </c>
      <c r="N323" s="5" t="str">
        <f>SUBSTITUTE(SUBSTITUTE(SUBSTITUTE(Table1[[#This Row],[Marital Status]],"M","Married"),"S","Single"),"D","Divorced")</f>
        <v>Single</v>
      </c>
      <c r="O323" s="5" t="s">
        <v>37</v>
      </c>
      <c r="P323" s="5" t="str">
        <f>CLEAN(Table1[[#This Row],[Education]])</f>
        <v>Graduate Degree</v>
      </c>
      <c r="Q323" s="5" t="s">
        <v>31</v>
      </c>
      <c r="R323" s="5" t="s">
        <v>18</v>
      </c>
      <c r="S323" s="5" t="s">
        <v>27</v>
      </c>
      <c r="T323" s="5" t="s">
        <v>76</v>
      </c>
      <c r="U323" s="5">
        <v>47</v>
      </c>
      <c r="V323" s="7">
        <f>IF(ISBLANK(Table1[[#This Row],[Age of the buyer]]),AVERAGE(Table1[Age of the buyer]),Table1[[#This Row],[Age of the buyer]])</f>
        <v>47</v>
      </c>
    </row>
    <row r="324" spans="1:22" hidden="1" x14ac:dyDescent="0.45">
      <c r="A324" s="5">
        <v>16410</v>
      </c>
      <c r="B324" s="5" t="s">
        <v>14</v>
      </c>
      <c r="C324" s="5" t="str">
        <f>SUBSTITUTE(SUBSTITUTE(Table1[[#This Row],[Gender]],"F","Female"),"M","Male")</f>
        <v>Female</v>
      </c>
      <c r="D324" s="6">
        <v>10000</v>
      </c>
      <c r="E324" s="6" t="str">
        <f>SUBSTITUTE(Table1[[#This Row],[Income]],"$","")</f>
        <v>10000</v>
      </c>
      <c r="F324" s="5">
        <v>3563</v>
      </c>
      <c r="G324" s="8">
        <v>44649</v>
      </c>
      <c r="H324" s="8" t="s">
        <v>66</v>
      </c>
      <c r="I324" s="8" t="s">
        <v>72</v>
      </c>
      <c r="J324" s="7">
        <v>1159</v>
      </c>
      <c r="K324" s="7">
        <f>Table1[[#This Row],[Price(in USD)]]-Table1[[#This Row],[Production Cost (in USD)]]</f>
        <v>2404</v>
      </c>
      <c r="L324" s="7">
        <f>(Table1[[#This Row],[Profit]]/Table1[[#This Row],[Price(in USD)]])*100</f>
        <v>67.471232107774341</v>
      </c>
      <c r="M324" s="5" t="s">
        <v>25</v>
      </c>
      <c r="N324" s="5" t="str">
        <f>SUBSTITUTE(SUBSTITUTE(SUBSTITUTE(Table1[[#This Row],[Marital Status]],"M","Married"),"S","Single"),"D","Divorced")</f>
        <v>Single</v>
      </c>
      <c r="O324" s="5" t="s">
        <v>32</v>
      </c>
      <c r="P324" s="5" t="str">
        <f>CLEAN(Table1[[#This Row],[Education]])</f>
        <v>Partial High School</v>
      </c>
      <c r="Q324" s="5" t="s">
        <v>28</v>
      </c>
      <c r="R324" s="5" t="s">
        <v>18</v>
      </c>
      <c r="S324" s="5" t="s">
        <v>19</v>
      </c>
      <c r="T324" s="5" t="s">
        <v>76</v>
      </c>
      <c r="U324" s="5">
        <v>41</v>
      </c>
      <c r="V324" s="7">
        <f>IF(ISBLANK(Table1[[#This Row],[Age of the buyer]]),AVERAGE(Table1[Age of the buyer]),Table1[[#This Row],[Age of the buyer]])</f>
        <v>41</v>
      </c>
    </row>
    <row r="325" spans="1:22" hidden="1" x14ac:dyDescent="0.45">
      <c r="A325" s="5">
        <v>27760</v>
      </c>
      <c r="B325" s="5" t="s">
        <v>14</v>
      </c>
      <c r="C325" s="5" t="str">
        <f>SUBSTITUTE(SUBSTITUTE(Table1[[#This Row],[Gender]],"F","Female"),"M","Male")</f>
        <v>Female</v>
      </c>
      <c r="D325" s="6">
        <v>40000</v>
      </c>
      <c r="E325" s="6" t="str">
        <f>SUBSTITUTE(Table1[[#This Row],[Income]],"$","")</f>
        <v>40000</v>
      </c>
      <c r="F325" s="5">
        <v>5099</v>
      </c>
      <c r="G325" s="8">
        <v>45262</v>
      </c>
      <c r="H325" s="8" t="s">
        <v>67</v>
      </c>
      <c r="I325" s="8" t="s">
        <v>72</v>
      </c>
      <c r="J325" s="7">
        <v>1723</v>
      </c>
      <c r="K325" s="7">
        <f>Table1[[#This Row],[Price(in USD)]]-Table1[[#This Row],[Production Cost (in USD)]]</f>
        <v>3376</v>
      </c>
      <c r="L325" s="7">
        <f>(Table1[[#This Row],[Profit]]/Table1[[#This Row],[Price(in USD)]])*100</f>
        <v>66.209060600117681</v>
      </c>
      <c r="M325" s="5" t="s">
        <v>25</v>
      </c>
      <c r="N325" s="5" t="str">
        <f>SUBSTITUTE(SUBSTITUTE(SUBSTITUTE(Table1[[#This Row],[Marital Status]],"M","Married"),"S","Single"),"D","Divorced")</f>
        <v>Single</v>
      </c>
      <c r="O325" s="5" t="s">
        <v>37</v>
      </c>
      <c r="P325" s="5" t="str">
        <f>CLEAN(Table1[[#This Row],[Education]])</f>
        <v>Graduate Degree</v>
      </c>
      <c r="Q325" s="5" t="s">
        <v>22</v>
      </c>
      <c r="R325" s="5" t="s">
        <v>18</v>
      </c>
      <c r="S325" s="5" t="s">
        <v>19</v>
      </c>
      <c r="T325" s="5" t="s">
        <v>74</v>
      </c>
      <c r="U325" s="5">
        <v>37</v>
      </c>
      <c r="V325" s="7">
        <f>IF(ISBLANK(Table1[[#This Row],[Age of the buyer]]),AVERAGE(Table1[Age of the buyer]),Table1[[#This Row],[Age of the buyer]])</f>
        <v>37</v>
      </c>
    </row>
    <row r="326" spans="1:22" hidden="1" x14ac:dyDescent="0.45">
      <c r="A326" s="5">
        <v>22930</v>
      </c>
      <c r="B326" s="5" t="s">
        <v>13</v>
      </c>
      <c r="C326" s="5" t="str">
        <f>SUBSTITUTE(SUBSTITUTE(Table1[[#This Row],[Gender]],"F","Female"),"M","Male")</f>
        <v>Male</v>
      </c>
      <c r="D326" s="6">
        <v>90000</v>
      </c>
      <c r="E326" s="6" t="str">
        <f>SUBSTITUTE(Table1[[#This Row],[Income]],"$","")</f>
        <v>90000</v>
      </c>
      <c r="F326" s="5">
        <v>5189</v>
      </c>
      <c r="G326" s="8">
        <v>44902</v>
      </c>
      <c r="H326" s="8" t="s">
        <v>59</v>
      </c>
      <c r="I326" s="8" t="s">
        <v>72</v>
      </c>
      <c r="J326" s="7">
        <v>1279</v>
      </c>
      <c r="K326" s="7">
        <f>Table1[[#This Row],[Price(in USD)]]-Table1[[#This Row],[Production Cost (in USD)]]</f>
        <v>3910</v>
      </c>
      <c r="L326" s="7">
        <f>(Table1[[#This Row],[Profit]]/Table1[[#This Row],[Price(in USD)]])*100</f>
        <v>75.351705530930815</v>
      </c>
      <c r="M326" s="5" t="s">
        <v>13</v>
      </c>
      <c r="N326" s="5" t="str">
        <f>SUBSTITUTE(SUBSTITUTE(SUBSTITUTE(Table1[[#This Row],[Marital Status]],"M","Married"),"S","Single"),"D","Divorced")</f>
        <v>Married</v>
      </c>
      <c r="O326" s="5" t="s">
        <v>15</v>
      </c>
      <c r="P326" s="5" t="str">
        <f>CLEAN(Table1[[#This Row],[Education]])</f>
        <v>Bachelors</v>
      </c>
      <c r="Q326" s="5" t="s">
        <v>23</v>
      </c>
      <c r="R326" s="5" t="s">
        <v>29</v>
      </c>
      <c r="S326" s="5" t="s">
        <v>27</v>
      </c>
      <c r="T326" s="5" t="s">
        <v>78</v>
      </c>
      <c r="U326" s="5">
        <v>38</v>
      </c>
      <c r="V326" s="7">
        <f>IF(ISBLANK(Table1[[#This Row],[Age of the buyer]]),AVERAGE(Table1[Age of the buyer]),Table1[[#This Row],[Age of the buyer]])</f>
        <v>38</v>
      </c>
    </row>
    <row r="327" spans="1:22" hidden="1" x14ac:dyDescent="0.45">
      <c r="A327" s="5">
        <v>23780</v>
      </c>
      <c r="B327" s="5" t="s">
        <v>13</v>
      </c>
      <c r="C327" s="5" t="str">
        <f>SUBSTITUTE(SUBSTITUTE(Table1[[#This Row],[Gender]],"F","Female"),"M","Male")</f>
        <v>Male</v>
      </c>
      <c r="D327" s="6">
        <v>40000</v>
      </c>
      <c r="E327" s="6" t="str">
        <f>SUBSTITUTE(Table1[[#This Row],[Income]],"$","")</f>
        <v>40000</v>
      </c>
      <c r="F327" s="5">
        <v>4597</v>
      </c>
      <c r="G327" s="8">
        <v>45201</v>
      </c>
      <c r="H327" s="8" t="s">
        <v>64</v>
      </c>
      <c r="I327" s="8" t="s">
        <v>71</v>
      </c>
      <c r="J327" s="7">
        <v>929</v>
      </c>
      <c r="K327" s="7">
        <f>Table1[[#This Row],[Price(in USD)]]-Table1[[#This Row],[Production Cost (in USD)]]</f>
        <v>3668</v>
      </c>
      <c r="L327" s="7">
        <f>(Table1[[#This Row],[Profit]]/Table1[[#This Row],[Price(in USD)]])*100</f>
        <v>79.79116815314336</v>
      </c>
      <c r="M327" s="5" t="s">
        <v>25</v>
      </c>
      <c r="N327" s="5" t="str">
        <f>SUBSTITUTE(SUBSTITUTE(SUBSTITUTE(Table1[[#This Row],[Marital Status]],"M","Married"),"S","Single"),"D","Divorced")</f>
        <v>Single</v>
      </c>
      <c r="O327" s="5" t="s">
        <v>21</v>
      </c>
      <c r="P327" s="5" t="str">
        <f>CLEAN(Table1[[#This Row],[Education]])</f>
        <v>Partial College</v>
      </c>
      <c r="Q327" s="5" t="s">
        <v>22</v>
      </c>
      <c r="R327" s="5" t="s">
        <v>18</v>
      </c>
      <c r="S327" s="5" t="s">
        <v>19</v>
      </c>
      <c r="T327" s="5" t="s">
        <v>73</v>
      </c>
      <c r="U327" s="5">
        <v>36</v>
      </c>
      <c r="V327" s="7">
        <f>IF(ISBLANK(Table1[[#This Row],[Age of the buyer]]),AVERAGE(Table1[Age of the buyer]),Table1[[#This Row],[Age of the buyer]])</f>
        <v>36</v>
      </c>
    </row>
    <row r="328" spans="1:22" hidden="1" x14ac:dyDescent="0.45">
      <c r="A328" s="5">
        <v>20994</v>
      </c>
      <c r="B328" s="5" t="s">
        <v>14</v>
      </c>
      <c r="C328" s="5" t="str">
        <f>SUBSTITUTE(SUBSTITUTE(Table1[[#This Row],[Gender]],"F","Female"),"M","Male")</f>
        <v>Female</v>
      </c>
      <c r="D328" s="6">
        <v>20000</v>
      </c>
      <c r="E328" s="6" t="str">
        <f>SUBSTITUTE(Table1[[#This Row],[Income]],"$","")</f>
        <v>20000</v>
      </c>
      <c r="F328" s="5">
        <v>4120</v>
      </c>
      <c r="G328" s="8">
        <v>45044</v>
      </c>
      <c r="H328" s="8" t="s">
        <v>63</v>
      </c>
      <c r="I328" s="8" t="s">
        <v>71</v>
      </c>
      <c r="J328" s="7">
        <v>1656</v>
      </c>
      <c r="K328" s="7">
        <f>Table1[[#This Row],[Price(in USD)]]-Table1[[#This Row],[Production Cost (in USD)]]</f>
        <v>2464</v>
      </c>
      <c r="L328" s="7">
        <f>(Table1[[#This Row],[Profit]]/Table1[[#This Row],[Price(in USD)]])*100</f>
        <v>59.805825242718448</v>
      </c>
      <c r="M328" s="5" t="s">
        <v>13</v>
      </c>
      <c r="N328" s="5" t="str">
        <f>SUBSTITUTE(SUBSTITUTE(SUBSTITUTE(Table1[[#This Row],[Marital Status]],"M","Married"),"S","Single"),"D","Divorced")</f>
        <v>Married</v>
      </c>
      <c r="O328" s="5" t="s">
        <v>15</v>
      </c>
      <c r="P328" s="5" t="str">
        <f>CLEAN(Table1[[#This Row],[Education]])</f>
        <v>Bachelors</v>
      </c>
      <c r="Q328" s="5" t="s">
        <v>22</v>
      </c>
      <c r="R328" s="5" t="s">
        <v>18</v>
      </c>
      <c r="S328" s="5" t="s">
        <v>27</v>
      </c>
      <c r="T328" s="5" t="s">
        <v>76</v>
      </c>
      <c r="U328" s="5">
        <v>26</v>
      </c>
      <c r="V328" s="7">
        <f>IF(ISBLANK(Table1[[#This Row],[Age of the buyer]]),AVERAGE(Table1[Age of the buyer]),Table1[[#This Row],[Age of the buyer]])</f>
        <v>26</v>
      </c>
    </row>
    <row r="329" spans="1:22" hidden="1" x14ac:dyDescent="0.45">
      <c r="A329" s="5">
        <v>28379</v>
      </c>
      <c r="B329" s="5" t="s">
        <v>13</v>
      </c>
      <c r="C329" s="5" t="str">
        <f>SUBSTITUTE(SUBSTITUTE(Table1[[#This Row],[Gender]],"F","Female"),"M","Male")</f>
        <v>Male</v>
      </c>
      <c r="D329" s="6">
        <v>30000</v>
      </c>
      <c r="E329" s="6" t="str">
        <f>SUBSTITUTE(Table1[[#This Row],[Income]],"$","")</f>
        <v>30000</v>
      </c>
      <c r="F329" s="5">
        <v>4070</v>
      </c>
      <c r="G329" s="8">
        <v>44677</v>
      </c>
      <c r="H329" s="8" t="s">
        <v>63</v>
      </c>
      <c r="I329" s="8" t="s">
        <v>71</v>
      </c>
      <c r="J329" s="7">
        <v>1807</v>
      </c>
      <c r="K329" s="7">
        <f>Table1[[#This Row],[Price(in USD)]]-Table1[[#This Row],[Production Cost (in USD)]]</f>
        <v>2263</v>
      </c>
      <c r="L329" s="7">
        <f>(Table1[[#This Row],[Profit]]/Table1[[#This Row],[Price(in USD)]])*100</f>
        <v>55.601965601965595</v>
      </c>
      <c r="M329" s="5" t="s">
        <v>13</v>
      </c>
      <c r="N329" s="5" t="str">
        <f>SUBSTITUTE(SUBSTITUTE(SUBSTITUTE(Table1[[#This Row],[Marital Status]],"M","Married"),"S","Single"),"D","Divorced")</f>
        <v>Married</v>
      </c>
      <c r="O329" s="5" t="s">
        <v>15</v>
      </c>
      <c r="P329" s="5" t="str">
        <f>CLEAN(Table1[[#This Row],[Education]])</f>
        <v>Bachelors</v>
      </c>
      <c r="Q329" s="5" t="s">
        <v>16</v>
      </c>
      <c r="R329" s="5" t="s">
        <v>18</v>
      </c>
      <c r="S329" s="5" t="s">
        <v>19</v>
      </c>
      <c r="T329" s="5" t="s">
        <v>77</v>
      </c>
      <c r="U329" s="5">
        <v>40</v>
      </c>
      <c r="V329" s="7">
        <f>IF(ISBLANK(Table1[[#This Row],[Age of the buyer]]),AVERAGE(Table1[Age of the buyer]),Table1[[#This Row],[Age of the buyer]])</f>
        <v>40</v>
      </c>
    </row>
    <row r="330" spans="1:22" hidden="1" x14ac:dyDescent="0.45">
      <c r="A330" s="5">
        <v>14865</v>
      </c>
      <c r="B330" s="5" t="s">
        <v>13</v>
      </c>
      <c r="C330" s="5" t="str">
        <f>SUBSTITUTE(SUBSTITUTE(Table1[[#This Row],[Gender]],"F","Female"),"M","Male")</f>
        <v>Male</v>
      </c>
      <c r="D330" s="6">
        <v>40000</v>
      </c>
      <c r="E330" s="6" t="str">
        <f>SUBSTITUTE(Table1[[#This Row],[Income]],"$","")</f>
        <v>40000</v>
      </c>
      <c r="F330" s="5">
        <v>4140</v>
      </c>
      <c r="G330" s="8">
        <v>44760</v>
      </c>
      <c r="H330" s="8" t="s">
        <v>63</v>
      </c>
      <c r="I330" s="8" t="s">
        <v>72</v>
      </c>
      <c r="J330" s="7">
        <v>1511</v>
      </c>
      <c r="K330" s="7">
        <f>Table1[[#This Row],[Price(in USD)]]-Table1[[#This Row],[Production Cost (in USD)]]</f>
        <v>2629</v>
      </c>
      <c r="L330" s="7">
        <f>(Table1[[#This Row],[Profit]]/Table1[[#This Row],[Price(in USD)]])*100</f>
        <v>63.5024154589372</v>
      </c>
      <c r="M330" s="5" t="s">
        <v>56</v>
      </c>
      <c r="N330" s="5" t="str">
        <f>SUBSTITUTE(SUBSTITUTE(SUBSTITUTE(Table1[[#This Row],[Marital Status]],"M","Married"),"S","Single"),"D","Divorced")</f>
        <v>Divorced</v>
      </c>
      <c r="O330" s="5" t="s">
        <v>21</v>
      </c>
      <c r="P330" s="5" t="str">
        <f>CLEAN(Table1[[#This Row],[Education]])</f>
        <v>Partial College</v>
      </c>
      <c r="Q330" s="5" t="s">
        <v>22</v>
      </c>
      <c r="R330" s="5" t="s">
        <v>29</v>
      </c>
      <c r="S330" s="5" t="s">
        <v>19</v>
      </c>
      <c r="T330" s="5" t="s">
        <v>78</v>
      </c>
      <c r="U330" s="5">
        <v>36</v>
      </c>
      <c r="V330" s="7">
        <f>IF(ISBLANK(Table1[[#This Row],[Age of the buyer]]),AVERAGE(Table1[Age of the buyer]),Table1[[#This Row],[Age of the buyer]])</f>
        <v>36</v>
      </c>
    </row>
    <row r="331" spans="1:22" hidden="1" x14ac:dyDescent="0.45">
      <c r="A331" s="5">
        <v>12663</v>
      </c>
      <c r="B331" s="5" t="s">
        <v>14</v>
      </c>
      <c r="C331" s="5" t="str">
        <f>SUBSTITUTE(SUBSTITUTE(Table1[[#This Row],[Gender]],"F","Female"),"M","Male")</f>
        <v>Female</v>
      </c>
      <c r="D331" s="6">
        <v>90000</v>
      </c>
      <c r="E331" s="6" t="str">
        <f>SUBSTITUTE(Table1[[#This Row],[Income]],"$","")</f>
        <v>90000</v>
      </c>
      <c r="F331" s="5">
        <v>4586</v>
      </c>
      <c r="G331" s="8">
        <v>45145</v>
      </c>
      <c r="H331" s="8" t="s">
        <v>60</v>
      </c>
      <c r="I331" s="8" t="s">
        <v>71</v>
      </c>
      <c r="J331" s="7">
        <v>1186</v>
      </c>
      <c r="K331" s="7">
        <f>Table1[[#This Row],[Price(in USD)]]-Table1[[#This Row],[Production Cost (in USD)]]</f>
        <v>3400</v>
      </c>
      <c r="L331" s="7">
        <f>(Table1[[#This Row],[Profit]]/Table1[[#This Row],[Price(in USD)]])*100</f>
        <v>74.138682948102925</v>
      </c>
      <c r="M331" s="5" t="s">
        <v>13</v>
      </c>
      <c r="N331" s="5" t="str">
        <f>SUBSTITUTE(SUBSTITUTE(SUBSTITUTE(Table1[[#This Row],[Marital Status]],"M","Married"),"S","Single"),"D","Divorced")</f>
        <v>Married</v>
      </c>
      <c r="O331" s="5" t="s">
        <v>32</v>
      </c>
      <c r="P331" s="5" t="str">
        <f>CLEAN(Table1[[#This Row],[Education]])</f>
        <v>Partial High School</v>
      </c>
      <c r="Q331" s="5" t="s">
        <v>16</v>
      </c>
      <c r="R331" s="5" t="s">
        <v>34</v>
      </c>
      <c r="S331" s="5" t="s">
        <v>19</v>
      </c>
      <c r="T331" s="5" t="s">
        <v>77</v>
      </c>
      <c r="U331" s="5">
        <v>59</v>
      </c>
      <c r="V331" s="7">
        <f>IF(ISBLANK(Table1[[#This Row],[Age of the buyer]]),AVERAGE(Table1[Age of the buyer]),Table1[[#This Row],[Age of the buyer]])</f>
        <v>59</v>
      </c>
    </row>
    <row r="332" spans="1:22" hidden="1" x14ac:dyDescent="0.45">
      <c r="A332" s="5">
        <v>24898</v>
      </c>
      <c r="B332" s="5" t="s">
        <v>14</v>
      </c>
      <c r="C332" s="5" t="str">
        <f>SUBSTITUTE(SUBSTITUTE(Table1[[#This Row],[Gender]],"F","Female"),"M","Male")</f>
        <v>Female</v>
      </c>
      <c r="D332" s="6">
        <v>80000</v>
      </c>
      <c r="E332" s="6" t="str">
        <f>SUBSTITUTE(Table1[[#This Row],[Income]],"$","")</f>
        <v>80000</v>
      </c>
      <c r="F332" s="5">
        <v>5400</v>
      </c>
      <c r="G332" s="8">
        <v>45188</v>
      </c>
      <c r="H332" s="8" t="s">
        <v>61</v>
      </c>
      <c r="I332" s="8" t="s">
        <v>72</v>
      </c>
      <c r="J332" s="7">
        <v>889</v>
      </c>
      <c r="K332" s="7">
        <f>Table1[[#This Row],[Price(in USD)]]-Table1[[#This Row],[Production Cost (in USD)]]</f>
        <v>4511</v>
      </c>
      <c r="L332" s="7">
        <f>(Table1[[#This Row],[Profit]]/Table1[[#This Row],[Price(in USD)]])*100</f>
        <v>83.537037037037038</v>
      </c>
      <c r="M332" s="5" t="s">
        <v>25</v>
      </c>
      <c r="N332" s="5" t="str">
        <f>SUBSTITUTE(SUBSTITUTE(SUBSTITUTE(Table1[[#This Row],[Marital Status]],"M","Married"),"S","Single"),"D","Divorced")</f>
        <v>Single</v>
      </c>
      <c r="O332" s="5" t="s">
        <v>15</v>
      </c>
      <c r="P332" s="5" t="str">
        <f>CLEAN(Table1[[#This Row],[Education]])</f>
        <v>Bachelors</v>
      </c>
      <c r="Q332" s="5" t="s">
        <v>23</v>
      </c>
      <c r="R332" s="5" t="s">
        <v>34</v>
      </c>
      <c r="S332" s="5" t="s">
        <v>27</v>
      </c>
      <c r="T332" s="5" t="s">
        <v>78</v>
      </c>
      <c r="U332" s="5">
        <v>32</v>
      </c>
      <c r="V332" s="7">
        <f>IF(ISBLANK(Table1[[#This Row],[Age of the buyer]]),AVERAGE(Table1[Age of the buyer]),Table1[[#This Row],[Age of the buyer]])</f>
        <v>32</v>
      </c>
    </row>
    <row r="333" spans="1:22" hidden="1" x14ac:dyDescent="0.45">
      <c r="A333" s="5">
        <v>19508</v>
      </c>
      <c r="B333" s="5" t="s">
        <v>13</v>
      </c>
      <c r="C333" s="5" t="str">
        <f>SUBSTITUTE(SUBSTITUTE(Table1[[#This Row],[Gender]],"F","Female"),"M","Male")</f>
        <v>Male</v>
      </c>
      <c r="D333" s="6">
        <v>10000</v>
      </c>
      <c r="E333" s="6" t="str">
        <f>SUBSTITUTE(Table1[[#This Row],[Income]],"$","")</f>
        <v>10000</v>
      </c>
      <c r="F333" s="5">
        <v>4250</v>
      </c>
      <c r="G333" s="8">
        <v>45048</v>
      </c>
      <c r="H333" s="8" t="s">
        <v>58</v>
      </c>
      <c r="I333" s="8" t="s">
        <v>71</v>
      </c>
      <c r="J333" s="7">
        <v>1878</v>
      </c>
      <c r="K333" s="7">
        <f>Table1[[#This Row],[Price(in USD)]]-Table1[[#This Row],[Production Cost (in USD)]]</f>
        <v>2372</v>
      </c>
      <c r="L333" s="7">
        <f>(Table1[[#This Row],[Profit]]/Table1[[#This Row],[Price(in USD)]])*100</f>
        <v>55.811764705882347</v>
      </c>
      <c r="M333" s="5" t="s">
        <v>13</v>
      </c>
      <c r="N333" s="5" t="str">
        <f>SUBSTITUTE(SUBSTITUTE(SUBSTITUTE(Table1[[#This Row],[Marital Status]],"M","Married"),"S","Single"),"D","Divorced")</f>
        <v>Married</v>
      </c>
      <c r="O333" s="5" t="s">
        <v>32</v>
      </c>
      <c r="P333" s="5" t="str">
        <f>CLEAN(Table1[[#This Row],[Education]])</f>
        <v>Partial High School</v>
      </c>
      <c r="Q333" s="5" t="s">
        <v>28</v>
      </c>
      <c r="R333" s="5" t="s">
        <v>18</v>
      </c>
      <c r="S333" s="5" t="s">
        <v>19</v>
      </c>
      <c r="T333" s="5" t="s">
        <v>74</v>
      </c>
      <c r="U333" s="5">
        <v>30</v>
      </c>
      <c r="V333" s="7">
        <f>IF(ISBLANK(Table1[[#This Row],[Age of the buyer]]),AVERAGE(Table1[Age of the buyer]),Table1[[#This Row],[Age of the buyer]])</f>
        <v>30</v>
      </c>
    </row>
    <row r="334" spans="1:22" x14ac:dyDescent="0.45">
      <c r="A334" s="5">
        <v>11489</v>
      </c>
      <c r="B334" s="5" t="s">
        <v>14</v>
      </c>
      <c r="C334" s="5" t="str">
        <f>SUBSTITUTE(SUBSTITUTE(Table1[[#This Row],[Gender]],"F","Female"),"M","Male")</f>
        <v>Female</v>
      </c>
      <c r="D334" s="6">
        <v>20000</v>
      </c>
      <c r="E334" s="6" t="str">
        <f>SUBSTITUTE(Table1[[#This Row],[Income]],"$","")</f>
        <v>20000</v>
      </c>
      <c r="F334" s="5">
        <v>5491</v>
      </c>
      <c r="G334" s="8">
        <v>44880</v>
      </c>
      <c r="H334" s="8" t="s">
        <v>62</v>
      </c>
      <c r="I334" s="8" t="s">
        <v>71</v>
      </c>
      <c r="J334" s="7">
        <v>1912</v>
      </c>
      <c r="K334" s="7">
        <f>Table1[[#This Row],[Price(in USD)]]-Table1[[#This Row],[Production Cost (in USD)]]</f>
        <v>3579</v>
      </c>
      <c r="L334" s="7">
        <f>(Table1[[#This Row],[Profit]]/Table1[[#This Row],[Price(in USD)]])*100</f>
        <v>65.179384447277371</v>
      </c>
      <c r="M334" s="5" t="s">
        <v>25</v>
      </c>
      <c r="N334" s="5" t="str">
        <f>SUBSTITUTE(SUBSTITUTE(SUBSTITUTE(Table1[[#This Row],[Marital Status]],"M","Married"),"S","Single"),"D","Divorced")</f>
        <v>Single</v>
      </c>
      <c r="O334" s="5" t="s">
        <v>32</v>
      </c>
      <c r="P334" s="5" t="str">
        <f>CLEAN(Table1[[#This Row],[Education]])</f>
        <v>Partial High School</v>
      </c>
      <c r="Q334" s="5" t="s">
        <v>28</v>
      </c>
      <c r="R334" s="5" t="s">
        <v>29</v>
      </c>
      <c r="S334" s="5" t="s">
        <v>19</v>
      </c>
      <c r="T334" s="5" t="s">
        <v>77</v>
      </c>
      <c r="U334" s="5">
        <v>35</v>
      </c>
      <c r="V334" s="7">
        <f>IF(ISBLANK(Table1[[#This Row],[Age of the buyer]]),AVERAGE(Table1[Age of the buyer]),Table1[[#This Row],[Age of the buyer]])</f>
        <v>35</v>
      </c>
    </row>
    <row r="335" spans="1:22" hidden="1" x14ac:dyDescent="0.45">
      <c r="A335" s="5">
        <v>18160</v>
      </c>
      <c r="B335" s="5" t="s">
        <v>13</v>
      </c>
      <c r="C335" s="5" t="str">
        <f>SUBSTITUTE(SUBSTITUTE(Table1[[#This Row],[Gender]],"F","Female"),"M","Male")</f>
        <v>Male</v>
      </c>
      <c r="D335" s="6">
        <v>130000</v>
      </c>
      <c r="E335" s="6" t="str">
        <f>SUBSTITUTE(Table1[[#This Row],[Income]],"$","")</f>
        <v>130000</v>
      </c>
      <c r="F335" s="5">
        <v>4728</v>
      </c>
      <c r="G335" s="8">
        <v>45148</v>
      </c>
      <c r="H335" s="8" t="s">
        <v>61</v>
      </c>
      <c r="I335" s="8" t="s">
        <v>72</v>
      </c>
      <c r="J335" s="7">
        <v>1960</v>
      </c>
      <c r="K335" s="7">
        <f>Table1[[#This Row],[Price(in USD)]]-Table1[[#This Row],[Production Cost (in USD)]]</f>
        <v>2768</v>
      </c>
      <c r="L335" s="7">
        <f>(Table1[[#This Row],[Profit]]/Table1[[#This Row],[Price(in USD)]])*100</f>
        <v>58.544839255499156</v>
      </c>
      <c r="M335" s="5" t="s">
        <v>13</v>
      </c>
      <c r="N335" s="5" t="str">
        <f>SUBSTITUTE(SUBSTITUTE(SUBSTITUTE(Table1[[#This Row],[Marital Status]],"M","Married"),"S","Single"),"D","Divorced")</f>
        <v>Married</v>
      </c>
      <c r="O335" s="5" t="s">
        <v>30</v>
      </c>
      <c r="P335" s="5" t="str">
        <f>CLEAN(Table1[[#This Row],[Education]])</f>
        <v>High School</v>
      </c>
      <c r="Q335" s="5" t="s">
        <v>23</v>
      </c>
      <c r="R335" s="5" t="s">
        <v>26</v>
      </c>
      <c r="S335" s="5" t="s">
        <v>19</v>
      </c>
      <c r="T335" s="5" t="s">
        <v>75</v>
      </c>
      <c r="U335" s="5">
        <v>51</v>
      </c>
      <c r="V335" s="7">
        <f>IF(ISBLANK(Table1[[#This Row],[Age of the buyer]]),AVERAGE(Table1[Age of the buyer]),Table1[[#This Row],[Age of the buyer]])</f>
        <v>51</v>
      </c>
    </row>
    <row r="336" spans="1:22" hidden="1" x14ac:dyDescent="0.45">
      <c r="A336" s="5">
        <v>25241</v>
      </c>
      <c r="B336" s="5" t="s">
        <v>13</v>
      </c>
      <c r="C336" s="5" t="str">
        <f>SUBSTITUTE(SUBSTITUTE(Table1[[#This Row],[Gender]],"F","Female"),"M","Male")</f>
        <v>Male</v>
      </c>
      <c r="D336" s="6">
        <v>90000</v>
      </c>
      <c r="E336" s="6" t="str">
        <f>SUBSTITUTE(Table1[[#This Row],[Income]],"$","")</f>
        <v>90000</v>
      </c>
      <c r="F336" s="5">
        <v>3579</v>
      </c>
      <c r="G336" s="8">
        <v>44864</v>
      </c>
      <c r="H336" s="8" t="s">
        <v>60</v>
      </c>
      <c r="I336" s="8" t="s">
        <v>72</v>
      </c>
      <c r="J336" s="7">
        <v>1452</v>
      </c>
      <c r="K336" s="7">
        <f>Table1[[#This Row],[Price(in USD)]]-Table1[[#This Row],[Production Cost (in USD)]]</f>
        <v>2127</v>
      </c>
      <c r="L336" s="7">
        <f>(Table1[[#This Row],[Profit]]/Table1[[#This Row],[Price(in USD)]])*100</f>
        <v>59.430008382229673</v>
      </c>
      <c r="M336" s="5" t="s">
        <v>13</v>
      </c>
      <c r="N336" s="5" t="str">
        <f>SUBSTITUTE(SUBSTITUTE(SUBSTITUTE(Table1[[#This Row],[Marital Status]],"M","Married"),"S","Single"),"D","Divorced")</f>
        <v>Married</v>
      </c>
      <c r="O336" s="5" t="s">
        <v>15</v>
      </c>
      <c r="P336" s="5" t="str">
        <f>CLEAN(Table1[[#This Row],[Education]])</f>
        <v>Bachelors</v>
      </c>
      <c r="Q336" s="5" t="s">
        <v>23</v>
      </c>
      <c r="R336" s="5" t="s">
        <v>26</v>
      </c>
      <c r="S336" s="5" t="s">
        <v>27</v>
      </c>
      <c r="T336" s="5" t="s">
        <v>78</v>
      </c>
      <c r="U336" s="5">
        <v>47</v>
      </c>
      <c r="V336" s="7">
        <f>IF(ISBLANK(Table1[[#This Row],[Age of the buyer]]),AVERAGE(Table1[Age of the buyer]),Table1[[#This Row],[Age of the buyer]])</f>
        <v>47</v>
      </c>
    </row>
    <row r="337" spans="1:22" hidden="1" x14ac:dyDescent="0.45">
      <c r="A337" s="5">
        <v>24369</v>
      </c>
      <c r="B337" s="5" t="s">
        <v>13</v>
      </c>
      <c r="C337" s="5" t="str">
        <f>SUBSTITUTE(SUBSTITUTE(Table1[[#This Row],[Gender]],"F","Female"),"M","Male")</f>
        <v>Male</v>
      </c>
      <c r="D337" s="6">
        <v>80000</v>
      </c>
      <c r="E337" s="6" t="str">
        <f>SUBSTITUTE(Table1[[#This Row],[Income]],"$","")</f>
        <v>80000</v>
      </c>
      <c r="F337" s="5">
        <v>4813</v>
      </c>
      <c r="G337" s="8">
        <v>44877</v>
      </c>
      <c r="H337" s="8" t="s">
        <v>63</v>
      </c>
      <c r="I337" s="8" t="s">
        <v>71</v>
      </c>
      <c r="J337" s="7">
        <v>1961</v>
      </c>
      <c r="K337" s="7">
        <f>Table1[[#This Row],[Price(in USD)]]-Table1[[#This Row],[Production Cost (in USD)]]</f>
        <v>2852</v>
      </c>
      <c r="L337" s="7">
        <f>(Table1[[#This Row],[Profit]]/Table1[[#This Row],[Price(in USD)]])*100</f>
        <v>59.256181175981716</v>
      </c>
      <c r="M337" s="5" t="s">
        <v>13</v>
      </c>
      <c r="N337" s="5" t="str">
        <f>SUBSTITUTE(SUBSTITUTE(SUBSTITUTE(Table1[[#This Row],[Marital Status]],"M","Married"),"S","Single"),"D","Divorced")</f>
        <v>Married</v>
      </c>
      <c r="O337" s="5" t="s">
        <v>37</v>
      </c>
      <c r="P337" s="5" t="str">
        <f>CLEAN(Table1[[#This Row],[Education]])</f>
        <v>Graduate Degree</v>
      </c>
      <c r="Q337" s="5" t="s">
        <v>31</v>
      </c>
      <c r="R337" s="5" t="s">
        <v>18</v>
      </c>
      <c r="S337" s="5" t="s">
        <v>27</v>
      </c>
      <c r="T337" s="5" t="s">
        <v>73</v>
      </c>
      <c r="U337" s="5">
        <v>39</v>
      </c>
      <c r="V337" s="7">
        <f>IF(ISBLANK(Table1[[#This Row],[Age of the buyer]]),AVERAGE(Table1[Age of the buyer]),Table1[[#This Row],[Age of the buyer]])</f>
        <v>39</v>
      </c>
    </row>
    <row r="338" spans="1:22" hidden="1" x14ac:dyDescent="0.45">
      <c r="A338" s="5">
        <v>27165</v>
      </c>
      <c r="B338" s="5" t="s">
        <v>13</v>
      </c>
      <c r="C338" s="5" t="str">
        <f>SUBSTITUTE(SUBSTITUTE(Table1[[#This Row],[Gender]],"F","Female"),"M","Male")</f>
        <v>Male</v>
      </c>
      <c r="D338" s="6">
        <v>20000</v>
      </c>
      <c r="E338" s="6" t="str">
        <f>SUBSTITUTE(Table1[[#This Row],[Income]],"$","")</f>
        <v>20000</v>
      </c>
      <c r="F338" s="5">
        <v>3965</v>
      </c>
      <c r="G338" s="8">
        <v>45155</v>
      </c>
      <c r="H338" s="8" t="s">
        <v>66</v>
      </c>
      <c r="I338" s="8" t="s">
        <v>72</v>
      </c>
      <c r="J338" s="7">
        <v>1353</v>
      </c>
      <c r="K338" s="7">
        <f>Table1[[#This Row],[Price(in USD)]]-Table1[[#This Row],[Production Cost (in USD)]]</f>
        <v>2612</v>
      </c>
      <c r="L338" s="7">
        <f>(Table1[[#This Row],[Profit]]/Table1[[#This Row],[Price(in USD)]])*100</f>
        <v>65.876418663303909</v>
      </c>
      <c r="M338" s="5" t="s">
        <v>25</v>
      </c>
      <c r="N338" s="5" t="str">
        <f>SUBSTITUTE(SUBSTITUTE(SUBSTITUTE(Table1[[#This Row],[Marital Status]],"M","Married"),"S","Single"),"D","Divorced")</f>
        <v>Single</v>
      </c>
      <c r="O338" s="5" t="s">
        <v>32</v>
      </c>
      <c r="P338" s="5" t="str">
        <f>CLEAN(Table1[[#This Row],[Education]])</f>
        <v>Partial High School</v>
      </c>
      <c r="Q338" s="5" t="s">
        <v>28</v>
      </c>
      <c r="R338" s="5" t="s">
        <v>18</v>
      </c>
      <c r="S338" s="5" t="s">
        <v>19</v>
      </c>
      <c r="T338" s="5" t="s">
        <v>76</v>
      </c>
      <c r="U338" s="5">
        <v>34</v>
      </c>
      <c r="V338" s="7">
        <f>IF(ISBLANK(Table1[[#This Row],[Age of the buyer]]),AVERAGE(Table1[Age of the buyer]),Table1[[#This Row],[Age of the buyer]])</f>
        <v>34</v>
      </c>
    </row>
    <row r="339" spans="1:22" hidden="1" x14ac:dyDescent="0.45">
      <c r="A339" s="5">
        <v>29424</v>
      </c>
      <c r="B339" s="5" t="s">
        <v>13</v>
      </c>
      <c r="C339" s="5" t="str">
        <f>SUBSTITUTE(SUBSTITUTE(Table1[[#This Row],[Gender]],"F","Female"),"M","Male")</f>
        <v>Male</v>
      </c>
      <c r="D339" s="6">
        <v>10000</v>
      </c>
      <c r="E339" s="6" t="str">
        <f>SUBSTITUTE(Table1[[#This Row],[Income]],"$","")</f>
        <v>10000</v>
      </c>
      <c r="F339" s="5">
        <v>3483</v>
      </c>
      <c r="G339" s="8">
        <v>44587</v>
      </c>
      <c r="H339" s="8" t="s">
        <v>66</v>
      </c>
      <c r="I339" s="8" t="s">
        <v>72</v>
      </c>
      <c r="J339" s="7">
        <v>1885</v>
      </c>
      <c r="K339" s="7">
        <f>Table1[[#This Row],[Price(in USD)]]-Table1[[#This Row],[Production Cost (in USD)]]</f>
        <v>1598</v>
      </c>
      <c r="L339" s="7">
        <f>(Table1[[#This Row],[Profit]]/Table1[[#This Row],[Price(in USD)]])*100</f>
        <v>45.879988515647426</v>
      </c>
      <c r="M339" s="5" t="s">
        <v>13</v>
      </c>
      <c r="N339" s="5" t="str">
        <f>SUBSTITUTE(SUBSTITUTE(SUBSTITUTE(Table1[[#This Row],[Marital Status]],"M","Married"),"S","Single"),"D","Divorced")</f>
        <v>Married</v>
      </c>
      <c r="O339" s="5" t="s">
        <v>32</v>
      </c>
      <c r="P339" s="5" t="str">
        <f>CLEAN(Table1[[#This Row],[Education]])</f>
        <v>Partial High School</v>
      </c>
      <c r="Q339" s="5" t="s">
        <v>28</v>
      </c>
      <c r="R339" s="5" t="s">
        <v>18</v>
      </c>
      <c r="S339" s="5" t="s">
        <v>19</v>
      </c>
      <c r="T339" s="5" t="s">
        <v>74</v>
      </c>
      <c r="U339" s="5">
        <v>32</v>
      </c>
      <c r="V339" s="7">
        <f>IF(ISBLANK(Table1[[#This Row],[Age of the buyer]]),AVERAGE(Table1[Age of the buyer]),Table1[[#This Row],[Age of the buyer]])</f>
        <v>32</v>
      </c>
    </row>
    <row r="340" spans="1:22" hidden="1" x14ac:dyDescent="0.45">
      <c r="A340" s="5">
        <v>15926</v>
      </c>
      <c r="B340" s="5" t="s">
        <v>14</v>
      </c>
      <c r="C340" s="5" t="str">
        <f>SUBSTITUTE(SUBSTITUTE(Table1[[#This Row],[Gender]],"F","Female"),"M","Male")</f>
        <v>Female</v>
      </c>
      <c r="D340" s="6">
        <v>120000</v>
      </c>
      <c r="E340" s="6" t="str">
        <f>SUBSTITUTE(Table1[[#This Row],[Income]],"$","")</f>
        <v>120000</v>
      </c>
      <c r="F340" s="5">
        <v>4460</v>
      </c>
      <c r="G340" s="8">
        <v>45064</v>
      </c>
      <c r="H340" s="8" t="s">
        <v>63</v>
      </c>
      <c r="I340" s="8" t="s">
        <v>71</v>
      </c>
      <c r="J340" s="7">
        <v>855</v>
      </c>
      <c r="K340" s="7">
        <f>Table1[[#This Row],[Price(in USD)]]-Table1[[#This Row],[Production Cost (in USD)]]</f>
        <v>3605</v>
      </c>
      <c r="L340" s="7">
        <f>(Table1[[#This Row],[Profit]]/Table1[[#This Row],[Price(in USD)]])*100</f>
        <v>80.829596412556043</v>
      </c>
      <c r="M340" s="5" t="s">
        <v>25</v>
      </c>
      <c r="N340" s="5" t="str">
        <f>SUBSTITUTE(SUBSTITUTE(SUBSTITUTE(Table1[[#This Row],[Marital Status]],"M","Married"),"S","Single"),"D","Divorced")</f>
        <v>Single</v>
      </c>
      <c r="O340" s="5" t="s">
        <v>30</v>
      </c>
      <c r="P340" s="5" t="str">
        <f>CLEAN(Table1[[#This Row],[Education]])</f>
        <v>High School</v>
      </c>
      <c r="Q340" s="5" t="s">
        <v>23</v>
      </c>
      <c r="R340" s="5" t="s">
        <v>26</v>
      </c>
      <c r="S340" s="5" t="s">
        <v>19</v>
      </c>
      <c r="T340" s="5" t="s">
        <v>76</v>
      </c>
      <c r="U340" s="5">
        <v>50</v>
      </c>
      <c r="V340" s="7">
        <f>IF(ISBLANK(Table1[[#This Row],[Age of the buyer]]),AVERAGE(Table1[Age of the buyer]),Table1[[#This Row],[Age of the buyer]])</f>
        <v>50</v>
      </c>
    </row>
    <row r="341" spans="1:22" hidden="1" x14ac:dyDescent="0.45">
      <c r="A341" s="5">
        <v>14554</v>
      </c>
      <c r="B341" s="5" t="s">
        <v>13</v>
      </c>
      <c r="C341" s="5" t="str">
        <f>SUBSTITUTE(SUBSTITUTE(Table1[[#This Row],[Gender]],"F","Female"),"M","Male")</f>
        <v>Male</v>
      </c>
      <c r="D341" s="6">
        <v>20000</v>
      </c>
      <c r="E341" s="6" t="str">
        <f>SUBSTITUTE(Table1[[#This Row],[Income]],"$","")</f>
        <v>20000</v>
      </c>
      <c r="F341" s="5">
        <v>3727</v>
      </c>
      <c r="G341" s="8">
        <v>44605</v>
      </c>
      <c r="H341" s="8" t="s">
        <v>66</v>
      </c>
      <c r="I341" s="8" t="s">
        <v>71</v>
      </c>
      <c r="J341" s="7">
        <v>1192</v>
      </c>
      <c r="K341" s="7">
        <f>Table1[[#This Row],[Price(in USD)]]-Table1[[#This Row],[Production Cost (in USD)]]</f>
        <v>2535</v>
      </c>
      <c r="L341" s="7">
        <f>(Table1[[#This Row],[Profit]]/Table1[[#This Row],[Price(in USD)]])*100</f>
        <v>68.017171988194264</v>
      </c>
      <c r="M341" s="5" t="s">
        <v>13</v>
      </c>
      <c r="N341" s="5" t="str">
        <f>SUBSTITUTE(SUBSTITUTE(SUBSTITUTE(Table1[[#This Row],[Marital Status]],"M","Married"),"S","Single"),"D","Divorced")</f>
        <v>Married</v>
      </c>
      <c r="O341" s="5" t="s">
        <v>15</v>
      </c>
      <c r="P341" s="5" t="str">
        <f>CLEAN(Table1[[#This Row],[Education]])</f>
        <v>Bachelors</v>
      </c>
      <c r="Q341" s="5" t="s">
        <v>22</v>
      </c>
      <c r="R341" s="5" t="s">
        <v>18</v>
      </c>
      <c r="S341" s="5" t="s">
        <v>19</v>
      </c>
      <c r="T341" s="5" t="s">
        <v>76</v>
      </c>
      <c r="U341" s="5">
        <v>66</v>
      </c>
      <c r="V341" s="7">
        <f>IF(ISBLANK(Table1[[#This Row],[Age of the buyer]]),AVERAGE(Table1[Age of the buyer]),Table1[[#This Row],[Age of the buyer]])</f>
        <v>66</v>
      </c>
    </row>
    <row r="342" spans="1:22" x14ac:dyDescent="0.45">
      <c r="A342" s="5">
        <v>16468</v>
      </c>
      <c r="B342" s="5" t="s">
        <v>13</v>
      </c>
      <c r="C342" s="5" t="str">
        <f>SUBSTITUTE(SUBSTITUTE(Table1[[#This Row],[Gender]],"F","Female"),"M","Male")</f>
        <v>Male</v>
      </c>
      <c r="D342" s="6">
        <v>30000</v>
      </c>
      <c r="E342" s="6" t="str">
        <f>SUBSTITUTE(Table1[[#This Row],[Income]],"$","")</f>
        <v>30000</v>
      </c>
      <c r="F342" s="5">
        <v>4294</v>
      </c>
      <c r="G342" s="8">
        <v>45283</v>
      </c>
      <c r="H342" s="8" t="s">
        <v>62</v>
      </c>
      <c r="I342" s="8" t="s">
        <v>71</v>
      </c>
      <c r="J342" s="7">
        <v>1223</v>
      </c>
      <c r="K342" s="7">
        <f>Table1[[#This Row],[Price(in USD)]]-Table1[[#This Row],[Production Cost (in USD)]]</f>
        <v>3071</v>
      </c>
      <c r="L342" s="7">
        <f>(Table1[[#This Row],[Profit]]/Table1[[#This Row],[Price(in USD)]])*100</f>
        <v>71.518397764322302</v>
      </c>
      <c r="M342" s="5" t="s">
        <v>25</v>
      </c>
      <c r="N342" s="5" t="str">
        <f>SUBSTITUTE(SUBSTITUTE(SUBSTITUTE(Table1[[#This Row],[Marital Status]],"M","Married"),"S","Single"),"D","Divorced")</f>
        <v>Single</v>
      </c>
      <c r="O342" s="5" t="s">
        <v>21</v>
      </c>
      <c r="P342" s="5" t="str">
        <f>CLEAN(Table1[[#This Row],[Education]])</f>
        <v>Partial College</v>
      </c>
      <c r="Q342" s="5" t="s">
        <v>22</v>
      </c>
      <c r="R342" s="5" t="s">
        <v>24</v>
      </c>
      <c r="S342" s="5" t="s">
        <v>19</v>
      </c>
      <c r="T342" s="5" t="s">
        <v>78</v>
      </c>
      <c r="U342" s="5">
        <v>30</v>
      </c>
      <c r="V342" s="7">
        <f>IF(ISBLANK(Table1[[#This Row],[Age of the buyer]]),AVERAGE(Table1[Age of the buyer]),Table1[[#This Row],[Age of the buyer]])</f>
        <v>30</v>
      </c>
    </row>
    <row r="343" spans="1:22" hidden="1" x14ac:dyDescent="0.45">
      <c r="A343" s="5">
        <v>19174</v>
      </c>
      <c r="B343" s="5" t="s">
        <v>14</v>
      </c>
      <c r="C343" s="5" t="str">
        <f>SUBSTITUTE(SUBSTITUTE(Table1[[#This Row],[Gender]],"F","Female"),"M","Male")</f>
        <v>Female</v>
      </c>
      <c r="D343" s="6">
        <v>30000</v>
      </c>
      <c r="E343" s="6" t="str">
        <f>SUBSTITUTE(Table1[[#This Row],[Income]],"$","")</f>
        <v>30000</v>
      </c>
      <c r="F343" s="5">
        <v>4311</v>
      </c>
      <c r="G343" s="8">
        <v>44905</v>
      </c>
      <c r="H343" s="8" t="s">
        <v>67</v>
      </c>
      <c r="I343" s="8" t="s">
        <v>71</v>
      </c>
      <c r="J343" s="7">
        <v>1717</v>
      </c>
      <c r="K343" s="7">
        <f>Table1[[#This Row],[Price(in USD)]]-Table1[[#This Row],[Production Cost (in USD)]]</f>
        <v>2594</v>
      </c>
      <c r="L343" s="7">
        <f>(Table1[[#This Row],[Profit]]/Table1[[#This Row],[Price(in USD)]])*100</f>
        <v>60.17165390860589</v>
      </c>
      <c r="M343" s="5" t="s">
        <v>25</v>
      </c>
      <c r="N343" s="5" t="str">
        <f>SUBSTITUTE(SUBSTITUTE(SUBSTITUTE(Table1[[#This Row],[Marital Status]],"M","Married"),"S","Single"),"D","Divorced")</f>
        <v>Single</v>
      </c>
      <c r="O343" s="5" t="s">
        <v>30</v>
      </c>
      <c r="P343" s="5" t="str">
        <f>CLEAN(Table1[[#This Row],[Education]])</f>
        <v>High School</v>
      </c>
      <c r="Q343" s="5" t="s">
        <v>28</v>
      </c>
      <c r="R343" s="5" t="s">
        <v>24</v>
      </c>
      <c r="S343" s="5" t="s">
        <v>19</v>
      </c>
      <c r="T343" s="5" t="s">
        <v>74</v>
      </c>
      <c r="U343" s="5">
        <v>32</v>
      </c>
      <c r="V343" s="7">
        <f>IF(ISBLANK(Table1[[#This Row],[Age of the buyer]]),AVERAGE(Table1[Age of the buyer]),Table1[[#This Row],[Age of the buyer]])</f>
        <v>32</v>
      </c>
    </row>
    <row r="344" spans="1:22" hidden="1" x14ac:dyDescent="0.45">
      <c r="A344" s="5">
        <v>19183</v>
      </c>
      <c r="B344" s="5" t="s">
        <v>13</v>
      </c>
      <c r="C344" s="5" t="str">
        <f>SUBSTITUTE(SUBSTITUTE(Table1[[#This Row],[Gender]],"F","Female"),"M","Male")</f>
        <v>Male</v>
      </c>
      <c r="D344" s="6">
        <v>10000</v>
      </c>
      <c r="E344" s="6" t="str">
        <f>SUBSTITUTE(Table1[[#This Row],[Income]],"$","")</f>
        <v>10000</v>
      </c>
      <c r="F344" s="5">
        <v>4175</v>
      </c>
      <c r="G344" s="8">
        <v>45253</v>
      </c>
      <c r="H344" s="8" t="s">
        <v>58</v>
      </c>
      <c r="I344" s="8" t="s">
        <v>71</v>
      </c>
      <c r="J344" s="7">
        <v>1260</v>
      </c>
      <c r="K344" s="7">
        <f>Table1[[#This Row],[Price(in USD)]]-Table1[[#This Row],[Production Cost (in USD)]]</f>
        <v>2915</v>
      </c>
      <c r="L344" s="7">
        <f>(Table1[[#This Row],[Profit]]/Table1[[#This Row],[Price(in USD)]])*100</f>
        <v>69.820359281437135</v>
      </c>
      <c r="M344" s="5" t="s">
        <v>25</v>
      </c>
      <c r="N344" s="5" t="str">
        <f>SUBSTITUTE(SUBSTITUTE(SUBSTITUTE(Table1[[#This Row],[Marital Status]],"M","Married"),"S","Single"),"D","Divorced")</f>
        <v>Single</v>
      </c>
      <c r="O344" s="5" t="s">
        <v>32</v>
      </c>
      <c r="P344" s="5" t="str">
        <f>CLEAN(Table1[[#This Row],[Education]])</f>
        <v>Partial High School</v>
      </c>
      <c r="Q344" s="5" t="s">
        <v>28</v>
      </c>
      <c r="R344" s="5" t="s">
        <v>29</v>
      </c>
      <c r="S344" s="5" t="s">
        <v>19</v>
      </c>
      <c r="T344" s="5" t="s">
        <v>77</v>
      </c>
      <c r="U344" s="5">
        <v>35</v>
      </c>
      <c r="V344" s="7">
        <f>IF(ISBLANK(Table1[[#This Row],[Age of the buyer]]),AVERAGE(Table1[Age of the buyer]),Table1[[#This Row],[Age of the buyer]])</f>
        <v>35</v>
      </c>
    </row>
    <row r="345" spans="1:22" hidden="1" x14ac:dyDescent="0.45">
      <c r="A345" s="5">
        <v>13683</v>
      </c>
      <c r="B345" s="5" t="s">
        <v>14</v>
      </c>
      <c r="C345" s="5" t="str">
        <f>SUBSTITUTE(SUBSTITUTE(Table1[[#This Row],[Gender]],"F","Female"),"M","Male")</f>
        <v>Female</v>
      </c>
      <c r="D345" s="6">
        <v>30000</v>
      </c>
      <c r="E345" s="6" t="str">
        <f>SUBSTITUTE(Table1[[#This Row],[Income]],"$","")</f>
        <v>30000</v>
      </c>
      <c r="F345" s="5">
        <v>5094</v>
      </c>
      <c r="G345" s="8">
        <v>45279</v>
      </c>
      <c r="H345" s="8" t="s">
        <v>63</v>
      </c>
      <c r="I345" s="8" t="s">
        <v>72</v>
      </c>
      <c r="J345" s="7">
        <v>1654</v>
      </c>
      <c r="K345" s="7">
        <f>Table1[[#This Row],[Price(in USD)]]-Table1[[#This Row],[Production Cost (in USD)]]</f>
        <v>3440</v>
      </c>
      <c r="L345" s="7">
        <f>(Table1[[#This Row],[Profit]]/Table1[[#This Row],[Price(in USD)]])*100</f>
        <v>67.530427954456215</v>
      </c>
      <c r="M345" s="5" t="s">
        <v>25</v>
      </c>
      <c r="N345" s="5" t="str">
        <f>SUBSTITUTE(SUBSTITUTE(SUBSTITUTE(Table1[[#This Row],[Marital Status]],"M","Married"),"S","Single"),"D","Divorced")</f>
        <v>Single</v>
      </c>
      <c r="O345" s="5" t="s">
        <v>30</v>
      </c>
      <c r="P345" s="5" t="str">
        <f>CLEAN(Table1[[#This Row],[Education]])</f>
        <v>High School</v>
      </c>
      <c r="Q345" s="5" t="s">
        <v>28</v>
      </c>
      <c r="R345" s="5" t="s">
        <v>24</v>
      </c>
      <c r="S345" s="5" t="s">
        <v>19</v>
      </c>
      <c r="T345" s="5" t="s">
        <v>76</v>
      </c>
      <c r="U345" s="5">
        <v>32</v>
      </c>
      <c r="V345" s="7">
        <f>IF(ISBLANK(Table1[[#This Row],[Age of the buyer]]),AVERAGE(Table1[Age of the buyer]),Table1[[#This Row],[Age of the buyer]])</f>
        <v>32</v>
      </c>
    </row>
    <row r="346" spans="1:22" hidden="1" x14ac:dyDescent="0.45">
      <c r="A346" s="5">
        <v>17848</v>
      </c>
      <c r="B346" s="5" t="s">
        <v>13</v>
      </c>
      <c r="C346" s="5" t="str">
        <f>SUBSTITUTE(SUBSTITUTE(Table1[[#This Row],[Gender]],"F","Female"),"M","Male")</f>
        <v>Male</v>
      </c>
      <c r="D346" s="6">
        <v>30000</v>
      </c>
      <c r="E346" s="6" t="str">
        <f>SUBSTITUTE(Table1[[#This Row],[Income]],"$","")</f>
        <v>30000</v>
      </c>
      <c r="F346" s="5">
        <v>4613</v>
      </c>
      <c r="G346" s="8">
        <v>44728</v>
      </c>
      <c r="H346" s="8" t="s">
        <v>65</v>
      </c>
      <c r="I346" s="8" t="s">
        <v>71</v>
      </c>
      <c r="J346" s="7">
        <v>1548</v>
      </c>
      <c r="K346" s="7">
        <f>Table1[[#This Row],[Price(in USD)]]-Table1[[#This Row],[Production Cost (in USD)]]</f>
        <v>3065</v>
      </c>
      <c r="L346" s="7">
        <f>(Table1[[#This Row],[Profit]]/Table1[[#This Row],[Price(in USD)]])*100</f>
        <v>66.442662042055062</v>
      </c>
      <c r="M346" s="5" t="s">
        <v>25</v>
      </c>
      <c r="N346" s="5" t="str">
        <f>SUBSTITUTE(SUBSTITUTE(SUBSTITUTE(Table1[[#This Row],[Marital Status]],"M","Married"),"S","Single"),"D","Divorced")</f>
        <v>Single</v>
      </c>
      <c r="O346" s="5" t="s">
        <v>21</v>
      </c>
      <c r="P346" s="5" t="str">
        <f>CLEAN(Table1[[#This Row],[Education]])</f>
        <v>Partial College</v>
      </c>
      <c r="Q346" s="5" t="s">
        <v>22</v>
      </c>
      <c r="R346" s="5" t="s">
        <v>24</v>
      </c>
      <c r="S346" s="5" t="s">
        <v>19</v>
      </c>
      <c r="T346" s="5" t="s">
        <v>76</v>
      </c>
      <c r="U346" s="5">
        <v>31</v>
      </c>
      <c r="V346" s="7">
        <f>IF(ISBLANK(Table1[[#This Row],[Age of the buyer]]),AVERAGE(Table1[Age of the buyer]),Table1[[#This Row],[Age of the buyer]])</f>
        <v>31</v>
      </c>
    </row>
    <row r="347" spans="1:22" hidden="1" x14ac:dyDescent="0.45">
      <c r="A347" s="5">
        <v>17894</v>
      </c>
      <c r="B347" s="5" t="s">
        <v>14</v>
      </c>
      <c r="C347" s="5" t="str">
        <f>SUBSTITUTE(SUBSTITUTE(Table1[[#This Row],[Gender]],"F","Female"),"M","Male")</f>
        <v>Female</v>
      </c>
      <c r="D347" s="6">
        <v>20000</v>
      </c>
      <c r="E347" s="6" t="str">
        <f>SUBSTITUTE(Table1[[#This Row],[Income]],"$","")</f>
        <v>20000</v>
      </c>
      <c r="F347" s="5">
        <v>5236</v>
      </c>
      <c r="G347" s="8">
        <v>44822</v>
      </c>
      <c r="H347" s="8" t="s">
        <v>60</v>
      </c>
      <c r="I347" s="8" t="s">
        <v>72</v>
      </c>
      <c r="J347" s="7">
        <v>1275</v>
      </c>
      <c r="K347" s="7">
        <f>Table1[[#This Row],[Price(in USD)]]-Table1[[#This Row],[Production Cost (in USD)]]</f>
        <v>3961</v>
      </c>
      <c r="L347" s="7">
        <f>(Table1[[#This Row],[Profit]]/Table1[[#This Row],[Price(in USD)]])*100</f>
        <v>75.649350649350637</v>
      </c>
      <c r="M347" s="5" t="s">
        <v>13</v>
      </c>
      <c r="N347" s="5" t="str">
        <f>SUBSTITUTE(SUBSTITUTE(SUBSTITUTE(Table1[[#This Row],[Marital Status]],"M","Married"),"S","Single"),"D","Divorced")</f>
        <v>Married</v>
      </c>
      <c r="O347" s="5" t="s">
        <v>15</v>
      </c>
      <c r="P347" s="5" t="str">
        <f>CLEAN(Table1[[#This Row],[Education]])</f>
        <v>Bachelors</v>
      </c>
      <c r="Q347" s="5" t="s">
        <v>22</v>
      </c>
      <c r="R347" s="5" t="s">
        <v>18</v>
      </c>
      <c r="S347" s="5" t="s">
        <v>19</v>
      </c>
      <c r="T347" s="5" t="s">
        <v>74</v>
      </c>
      <c r="U347" s="5"/>
      <c r="V347" s="7">
        <f>IF(ISBLANK(Table1[[#This Row],[Age of the buyer]]),AVERAGE(Table1[Age of the buyer]),Table1[[#This Row],[Age of the buyer]])</f>
        <v>43.99900596421471</v>
      </c>
    </row>
    <row r="348" spans="1:22" hidden="1" x14ac:dyDescent="0.45">
      <c r="A348" s="5">
        <v>25651</v>
      </c>
      <c r="B348" s="5" t="s">
        <v>13</v>
      </c>
      <c r="C348" s="5" t="str">
        <f>SUBSTITUTE(SUBSTITUTE(Table1[[#This Row],[Gender]],"F","Female"),"M","Male")</f>
        <v>Male</v>
      </c>
      <c r="D348" s="6">
        <v>40000</v>
      </c>
      <c r="E348" s="6" t="str">
        <f>SUBSTITUTE(Table1[[#This Row],[Income]],"$","")</f>
        <v>40000</v>
      </c>
      <c r="F348" s="5">
        <v>4835</v>
      </c>
      <c r="G348" s="8">
        <v>44823</v>
      </c>
      <c r="H348" s="8" t="s">
        <v>64</v>
      </c>
      <c r="I348" s="8" t="s">
        <v>72</v>
      </c>
      <c r="J348" s="7">
        <v>1992</v>
      </c>
      <c r="K348" s="7">
        <f>Table1[[#This Row],[Price(in USD)]]-Table1[[#This Row],[Production Cost (in USD)]]</f>
        <v>2843</v>
      </c>
      <c r="L348" s="7">
        <f>(Table1[[#This Row],[Profit]]/Table1[[#This Row],[Price(in USD)]])*100</f>
        <v>58.800413650465359</v>
      </c>
      <c r="M348" s="5" t="s">
        <v>13</v>
      </c>
      <c r="N348" s="5" t="str">
        <f>SUBSTITUTE(SUBSTITUTE(SUBSTITUTE(Table1[[#This Row],[Marital Status]],"M","Married"),"S","Single"),"D","Divorced")</f>
        <v>Married</v>
      </c>
      <c r="O348" s="5" t="s">
        <v>15</v>
      </c>
      <c r="P348" s="5" t="str">
        <f>CLEAN(Table1[[#This Row],[Education]])</f>
        <v>Bachelors</v>
      </c>
      <c r="Q348" s="5" t="s">
        <v>16</v>
      </c>
      <c r="R348" s="5" t="s">
        <v>18</v>
      </c>
      <c r="S348" s="5" t="s">
        <v>19</v>
      </c>
      <c r="T348" s="5" t="s">
        <v>78</v>
      </c>
      <c r="U348" s="5">
        <v>43</v>
      </c>
      <c r="V348" s="7">
        <f>IF(ISBLANK(Table1[[#This Row],[Age of the buyer]]),AVERAGE(Table1[Age of the buyer]),Table1[[#This Row],[Age of the buyer]])</f>
        <v>43</v>
      </c>
    </row>
    <row r="349" spans="1:22" hidden="1" x14ac:dyDescent="0.45">
      <c r="A349" s="5">
        <v>22936</v>
      </c>
      <c r="B349" s="5" t="s">
        <v>14</v>
      </c>
      <c r="C349" s="5" t="str">
        <f>SUBSTITUTE(SUBSTITUTE(Table1[[#This Row],[Gender]],"F","Female"),"M","Male")</f>
        <v>Female</v>
      </c>
      <c r="D349" s="6">
        <v>60000</v>
      </c>
      <c r="E349" s="6" t="str">
        <f>SUBSTITUTE(Table1[[#This Row],[Income]],"$","")</f>
        <v>60000</v>
      </c>
      <c r="F349" s="5">
        <v>4126</v>
      </c>
      <c r="G349" s="8">
        <v>45126</v>
      </c>
      <c r="H349" s="8" t="s">
        <v>64</v>
      </c>
      <c r="I349" s="8" t="s">
        <v>72</v>
      </c>
      <c r="J349" s="7">
        <v>2050</v>
      </c>
      <c r="K349" s="7">
        <f>Table1[[#This Row],[Price(in USD)]]-Table1[[#This Row],[Production Cost (in USD)]]</f>
        <v>2076</v>
      </c>
      <c r="L349" s="7">
        <f>(Table1[[#This Row],[Profit]]/Table1[[#This Row],[Price(in USD)]])*100</f>
        <v>50.315075133301015</v>
      </c>
      <c r="M349" s="5" t="s">
        <v>25</v>
      </c>
      <c r="N349" s="5" t="str">
        <f>SUBSTITUTE(SUBSTITUTE(SUBSTITUTE(Table1[[#This Row],[Marital Status]],"M","Married"),"S","Single"),"D","Divorced")</f>
        <v>Single</v>
      </c>
      <c r="O349" s="5" t="s">
        <v>21</v>
      </c>
      <c r="P349" s="5" t="str">
        <f>CLEAN(Table1[[#This Row],[Education]])</f>
        <v>Partial College</v>
      </c>
      <c r="Q349" s="5" t="s">
        <v>16</v>
      </c>
      <c r="R349" s="5" t="s">
        <v>18</v>
      </c>
      <c r="S349" s="5" t="s">
        <v>27</v>
      </c>
      <c r="T349" s="5" t="s">
        <v>73</v>
      </c>
      <c r="U349" s="5">
        <v>45</v>
      </c>
      <c r="V349" s="7">
        <f>IF(ISBLANK(Table1[[#This Row],[Age of the buyer]]),AVERAGE(Table1[Age of the buyer]),Table1[[#This Row],[Age of the buyer]])</f>
        <v>45</v>
      </c>
    </row>
    <row r="350" spans="1:22" hidden="1" x14ac:dyDescent="0.45">
      <c r="A350" s="5">
        <v>23915</v>
      </c>
      <c r="B350" s="5" t="s">
        <v>13</v>
      </c>
      <c r="C350" s="5" t="str">
        <f>SUBSTITUTE(SUBSTITUTE(Table1[[#This Row],[Gender]],"F","Female"),"M","Male")</f>
        <v>Male</v>
      </c>
      <c r="D350" s="6">
        <v>20000</v>
      </c>
      <c r="E350" s="6" t="str">
        <f>SUBSTITUTE(Table1[[#This Row],[Income]],"$","")</f>
        <v>20000</v>
      </c>
      <c r="F350" s="5">
        <v>5274</v>
      </c>
      <c r="G350" s="8">
        <v>44646</v>
      </c>
      <c r="H350" s="8" t="s">
        <v>58</v>
      </c>
      <c r="I350" s="8" t="s">
        <v>71</v>
      </c>
      <c r="J350" s="7">
        <v>1878</v>
      </c>
      <c r="K350" s="7">
        <f>Table1[[#This Row],[Price(in USD)]]-Table1[[#This Row],[Production Cost (in USD)]]</f>
        <v>3396</v>
      </c>
      <c r="L350" s="7">
        <f>(Table1[[#This Row],[Profit]]/Table1[[#This Row],[Price(in USD)]])*100</f>
        <v>64.391353811149031</v>
      </c>
      <c r="M350" s="5" t="s">
        <v>13</v>
      </c>
      <c r="N350" s="5" t="str">
        <f>SUBSTITUTE(SUBSTITUTE(SUBSTITUTE(Table1[[#This Row],[Marital Status]],"M","Married"),"S","Single"),"D","Divorced")</f>
        <v>Married</v>
      </c>
      <c r="O350" s="5" t="s">
        <v>39</v>
      </c>
      <c r="P350" s="5" t="str">
        <f>CLEAN(Table1[[#This Row],[Education]])</f>
        <v>High School</v>
      </c>
      <c r="Q350" s="5" t="s">
        <v>28</v>
      </c>
      <c r="R350" s="5" t="s">
        <v>18</v>
      </c>
      <c r="S350" s="5" t="s">
        <v>19</v>
      </c>
      <c r="T350" s="5" t="s">
        <v>76</v>
      </c>
      <c r="U350" s="5">
        <v>42</v>
      </c>
      <c r="V350" s="7">
        <f>IF(ISBLANK(Table1[[#This Row],[Age of the buyer]]),AVERAGE(Table1[Age of the buyer]),Table1[[#This Row],[Age of the buyer]])</f>
        <v>42</v>
      </c>
    </row>
    <row r="351" spans="1:22" hidden="1" x14ac:dyDescent="0.45">
      <c r="A351" s="5">
        <v>24121</v>
      </c>
      <c r="B351" s="5" t="s">
        <v>14</v>
      </c>
      <c r="C351" s="5" t="str">
        <f>SUBSTITUTE(SUBSTITUTE(Table1[[#This Row],[Gender]],"F","Female"),"M","Male")</f>
        <v>Female</v>
      </c>
      <c r="D351" s="6">
        <v>30000</v>
      </c>
      <c r="E351" s="6" t="str">
        <f>SUBSTITUTE(Table1[[#This Row],[Income]],"$","")</f>
        <v>30000</v>
      </c>
      <c r="F351" s="5">
        <v>5271</v>
      </c>
      <c r="G351" s="8">
        <v>44932</v>
      </c>
      <c r="H351" s="8" t="s">
        <v>60</v>
      </c>
      <c r="I351" s="8" t="s">
        <v>71</v>
      </c>
      <c r="J351" s="7">
        <v>1268</v>
      </c>
      <c r="K351" s="7">
        <f>Table1[[#This Row],[Price(in USD)]]-Table1[[#This Row],[Production Cost (in USD)]]</f>
        <v>4003</v>
      </c>
      <c r="L351" s="7">
        <f>(Table1[[#This Row],[Profit]]/Table1[[#This Row],[Price(in USD)]])*100</f>
        <v>75.943843672927329</v>
      </c>
      <c r="M351" s="5" t="s">
        <v>25</v>
      </c>
      <c r="N351" s="5" t="str">
        <f>SUBSTITUTE(SUBSTITUTE(SUBSTITUTE(Table1[[#This Row],[Marital Status]],"M","Married"),"S","Single"),"D","Divorced")</f>
        <v>Single</v>
      </c>
      <c r="O351" s="5" t="s">
        <v>21</v>
      </c>
      <c r="P351" s="5" t="str">
        <f>CLEAN(Table1[[#This Row],[Education]])</f>
        <v>Partial College</v>
      </c>
      <c r="Q351" s="5" t="s">
        <v>22</v>
      </c>
      <c r="R351" s="5" t="s">
        <v>18</v>
      </c>
      <c r="S351" s="5" t="s">
        <v>19</v>
      </c>
      <c r="T351" s="5" t="s">
        <v>77</v>
      </c>
      <c r="U351" s="5">
        <v>29</v>
      </c>
      <c r="V351" s="7">
        <f>IF(ISBLANK(Table1[[#This Row],[Age of the buyer]]),AVERAGE(Table1[Age of the buyer]),Table1[[#This Row],[Age of the buyer]])</f>
        <v>29</v>
      </c>
    </row>
    <row r="352" spans="1:22" hidden="1" x14ac:dyDescent="0.45">
      <c r="A352" s="5">
        <v>27878</v>
      </c>
      <c r="B352" s="5" t="s">
        <v>13</v>
      </c>
      <c r="C352" s="5" t="str">
        <f>SUBSTITUTE(SUBSTITUTE(Table1[[#This Row],[Gender]],"F","Female"),"M","Male")</f>
        <v>Male</v>
      </c>
      <c r="D352" s="6">
        <v>20000</v>
      </c>
      <c r="E352" s="6" t="str">
        <f>SUBSTITUTE(Table1[[#This Row],[Income]],"$","")</f>
        <v>20000</v>
      </c>
      <c r="F352" s="5">
        <v>3835</v>
      </c>
      <c r="G352" s="8">
        <v>44781</v>
      </c>
      <c r="H352" s="8" t="s">
        <v>66</v>
      </c>
      <c r="I352" s="8" t="s">
        <v>71</v>
      </c>
      <c r="J352" s="7">
        <v>1939</v>
      </c>
      <c r="K352" s="7">
        <f>Table1[[#This Row],[Price(in USD)]]-Table1[[#This Row],[Production Cost (in USD)]]</f>
        <v>1896</v>
      </c>
      <c r="L352" s="7">
        <f>(Table1[[#This Row],[Profit]]/Table1[[#This Row],[Price(in USD)]])*100</f>
        <v>49.439374185136899</v>
      </c>
      <c r="M352" s="5" t="s">
        <v>25</v>
      </c>
      <c r="N352" s="5" t="str">
        <f>SUBSTITUTE(SUBSTITUTE(SUBSTITUTE(Table1[[#This Row],[Marital Status]],"M","Married"),"S","Single"),"D","Divorced")</f>
        <v>Single</v>
      </c>
      <c r="O352" s="5" t="s">
        <v>40</v>
      </c>
      <c r="P352" s="5" t="str">
        <f>CLEAN(Table1[[#This Row],[Education]])</f>
        <v>Partial College</v>
      </c>
      <c r="Q352" s="5" t="s">
        <v>28</v>
      </c>
      <c r="R352" s="5" t="s">
        <v>18</v>
      </c>
      <c r="S352" s="5" t="s">
        <v>27</v>
      </c>
      <c r="T352" s="5" t="s">
        <v>78</v>
      </c>
      <c r="U352" s="5">
        <v>28</v>
      </c>
      <c r="V352" s="7">
        <f>IF(ISBLANK(Table1[[#This Row],[Age of the buyer]]),AVERAGE(Table1[Age of the buyer]),Table1[[#This Row],[Age of the buyer]])</f>
        <v>28</v>
      </c>
    </row>
    <row r="353" spans="1:22" hidden="1" x14ac:dyDescent="0.45">
      <c r="A353" s="5">
        <v>13572</v>
      </c>
      <c r="B353" s="5" t="s">
        <v>13</v>
      </c>
      <c r="C353" s="5" t="str">
        <f>SUBSTITUTE(SUBSTITUTE(Table1[[#This Row],[Gender]],"F","Female"),"M","Male")</f>
        <v>Male</v>
      </c>
      <c r="D353" s="6">
        <v>10000</v>
      </c>
      <c r="E353" s="6" t="str">
        <f>SUBSTITUTE(Table1[[#This Row],[Income]],"$","")</f>
        <v>10000</v>
      </c>
      <c r="F353" s="5">
        <v>5161</v>
      </c>
      <c r="G353" s="8">
        <v>45247</v>
      </c>
      <c r="H353" s="8" t="s">
        <v>65</v>
      </c>
      <c r="I353" s="8" t="s">
        <v>72</v>
      </c>
      <c r="J353" s="7">
        <v>1650</v>
      </c>
      <c r="K353" s="7">
        <f>Table1[[#This Row],[Price(in USD)]]-Table1[[#This Row],[Production Cost (in USD)]]</f>
        <v>3511</v>
      </c>
      <c r="L353" s="7">
        <f>(Table1[[#This Row],[Profit]]/Table1[[#This Row],[Price(in USD)]])*100</f>
        <v>68.029451656655681</v>
      </c>
      <c r="M353" s="5" t="s">
        <v>25</v>
      </c>
      <c r="N353" s="5" t="str">
        <f>SUBSTITUTE(SUBSTITUTE(SUBSTITUTE(Table1[[#This Row],[Marital Status]],"M","Married"),"S","Single"),"D","Divorced")</f>
        <v>Single</v>
      </c>
      <c r="O353" s="5" t="s">
        <v>30</v>
      </c>
      <c r="P353" s="5" t="str">
        <f>CLEAN(Table1[[#This Row],[Education]])</f>
        <v>High School</v>
      </c>
      <c r="Q353" s="5" t="s">
        <v>28</v>
      </c>
      <c r="R353" s="5" t="s">
        <v>18</v>
      </c>
      <c r="S353" s="5" t="s">
        <v>19</v>
      </c>
      <c r="T353" s="5" t="s">
        <v>77</v>
      </c>
      <c r="U353" s="5">
        <v>37</v>
      </c>
      <c r="V353" s="7">
        <f>IF(ISBLANK(Table1[[#This Row],[Age of the buyer]]),AVERAGE(Table1[Age of the buyer]),Table1[[#This Row],[Age of the buyer]])</f>
        <v>37</v>
      </c>
    </row>
    <row r="354" spans="1:22" hidden="1" x14ac:dyDescent="0.45">
      <c r="A354" s="5">
        <v>27941</v>
      </c>
      <c r="B354" s="5" t="s">
        <v>14</v>
      </c>
      <c r="C354" s="5" t="str">
        <f>SUBSTITUTE(SUBSTITUTE(Table1[[#This Row],[Gender]],"F","Female"),"M","Male")</f>
        <v>Female</v>
      </c>
      <c r="D354" s="6">
        <v>80000</v>
      </c>
      <c r="E354" s="6" t="str">
        <f>SUBSTITUTE(Table1[[#This Row],[Income]],"$","")</f>
        <v>80000</v>
      </c>
      <c r="F354" s="5">
        <v>5184</v>
      </c>
      <c r="G354" s="8">
        <v>44941</v>
      </c>
      <c r="H354" s="8" t="s">
        <v>59</v>
      </c>
      <c r="I354" s="8" t="s">
        <v>71</v>
      </c>
      <c r="J354" s="7">
        <v>1201</v>
      </c>
      <c r="K354" s="7">
        <f>Table1[[#This Row],[Price(in USD)]]-Table1[[#This Row],[Production Cost (in USD)]]</f>
        <v>3983</v>
      </c>
      <c r="L354" s="7">
        <f>(Table1[[#This Row],[Profit]]/Table1[[#This Row],[Price(in USD)]])*100</f>
        <v>76.832561728395063</v>
      </c>
      <c r="M354" s="5" t="s">
        <v>13</v>
      </c>
      <c r="N354" s="5" t="str">
        <f>SUBSTITUTE(SUBSTITUTE(SUBSTITUTE(Table1[[#This Row],[Marital Status]],"M","Married"),"S","Single"),"D","Divorced")</f>
        <v>Married</v>
      </c>
      <c r="O354" s="5" t="s">
        <v>21</v>
      </c>
      <c r="P354" s="5" t="str">
        <f>CLEAN(Table1[[#This Row],[Education]])</f>
        <v>Partial College</v>
      </c>
      <c r="Q354" s="5" t="s">
        <v>23</v>
      </c>
      <c r="R354" s="5" t="s">
        <v>24</v>
      </c>
      <c r="S354" s="5" t="s">
        <v>19</v>
      </c>
      <c r="T354" s="5" t="s">
        <v>78</v>
      </c>
      <c r="U354" s="5">
        <v>53</v>
      </c>
      <c r="V354" s="7">
        <f>IF(ISBLANK(Table1[[#This Row],[Age of the buyer]]),AVERAGE(Table1[Age of the buyer]),Table1[[#This Row],[Age of the buyer]])</f>
        <v>53</v>
      </c>
    </row>
    <row r="355" spans="1:22" hidden="1" x14ac:dyDescent="0.45">
      <c r="A355" s="5">
        <v>26354</v>
      </c>
      <c r="B355" s="5" t="s">
        <v>13</v>
      </c>
      <c r="C355" s="5" t="str">
        <f>SUBSTITUTE(SUBSTITUTE(Table1[[#This Row],[Gender]],"F","Female"),"M","Male")</f>
        <v>Male</v>
      </c>
      <c r="D355" s="6">
        <v>40000</v>
      </c>
      <c r="E355" s="6" t="str">
        <f>SUBSTITUTE(Table1[[#This Row],[Income]],"$","")</f>
        <v>40000</v>
      </c>
      <c r="F355" s="5">
        <v>3503</v>
      </c>
      <c r="G355" s="8">
        <v>44884</v>
      </c>
      <c r="H355" s="8" t="s">
        <v>66</v>
      </c>
      <c r="I355" s="8" t="s">
        <v>72</v>
      </c>
      <c r="J355" s="7">
        <v>1348</v>
      </c>
      <c r="K355" s="7">
        <f>Table1[[#This Row],[Price(in USD)]]-Table1[[#This Row],[Production Cost (in USD)]]</f>
        <v>2155</v>
      </c>
      <c r="L355" s="7">
        <f>(Table1[[#This Row],[Profit]]/Table1[[#This Row],[Price(in USD)]])*100</f>
        <v>61.518698258635453</v>
      </c>
      <c r="M355" s="5" t="s">
        <v>56</v>
      </c>
      <c r="N355" s="5" t="str">
        <f>SUBSTITUTE(SUBSTITUTE(SUBSTITUTE(Table1[[#This Row],[Marital Status]],"M","Married"),"S","Single"),"D","Divorced")</f>
        <v>Divorced</v>
      </c>
      <c r="O355" s="5" t="s">
        <v>37</v>
      </c>
      <c r="P355" s="5" t="str">
        <f>CLEAN(Table1[[#This Row],[Education]])</f>
        <v>Graduate Degree</v>
      </c>
      <c r="Q355" s="5" t="s">
        <v>22</v>
      </c>
      <c r="R355" s="5" t="s">
        <v>18</v>
      </c>
      <c r="S355" s="5" t="s">
        <v>19</v>
      </c>
      <c r="T355" s="5" t="s">
        <v>74</v>
      </c>
      <c r="U355" s="5">
        <v>38</v>
      </c>
      <c r="V355" s="7">
        <f>IF(ISBLANK(Table1[[#This Row],[Age of the buyer]]),AVERAGE(Table1[Age of the buyer]),Table1[[#This Row],[Age of the buyer]])</f>
        <v>38</v>
      </c>
    </row>
    <row r="356" spans="1:22" hidden="1" x14ac:dyDescent="0.45">
      <c r="A356" s="5">
        <v>14785</v>
      </c>
      <c r="B356" s="5" t="s">
        <v>13</v>
      </c>
      <c r="C356" s="5" t="str">
        <f>SUBSTITUTE(SUBSTITUTE(Table1[[#This Row],[Gender]],"F","Female"),"M","Male")</f>
        <v>Male</v>
      </c>
      <c r="D356" s="6">
        <v>30000</v>
      </c>
      <c r="E356" s="6" t="str">
        <f>SUBSTITUTE(Table1[[#This Row],[Income]],"$","")</f>
        <v>30000</v>
      </c>
      <c r="F356" s="5">
        <v>4587</v>
      </c>
      <c r="G356" s="8">
        <v>45140</v>
      </c>
      <c r="H356" s="8" t="s">
        <v>67</v>
      </c>
      <c r="I356" s="8" t="s">
        <v>71</v>
      </c>
      <c r="J356" s="7">
        <v>1829</v>
      </c>
      <c r="K356" s="7">
        <f>Table1[[#This Row],[Price(in USD)]]-Table1[[#This Row],[Production Cost (in USD)]]</f>
        <v>2758</v>
      </c>
      <c r="L356" s="7">
        <f>(Table1[[#This Row],[Profit]]/Table1[[#This Row],[Price(in USD)]])*100</f>
        <v>60.126444299106176</v>
      </c>
      <c r="M356" s="5" t="s">
        <v>25</v>
      </c>
      <c r="N356" s="5" t="str">
        <f>SUBSTITUTE(SUBSTITUTE(SUBSTITUTE(Table1[[#This Row],[Marital Status]],"M","Married"),"S","Single"),"D","Divorced")</f>
        <v>Single</v>
      </c>
      <c r="O356" s="5" t="s">
        <v>15</v>
      </c>
      <c r="P356" s="5" t="str">
        <f>CLEAN(Table1[[#This Row],[Education]])</f>
        <v>Bachelors</v>
      </c>
      <c r="Q356" s="5" t="s">
        <v>22</v>
      </c>
      <c r="R356" s="5" t="s">
        <v>29</v>
      </c>
      <c r="S356" s="5" t="s">
        <v>19</v>
      </c>
      <c r="T356" s="5" t="s">
        <v>77</v>
      </c>
      <c r="U356" s="5">
        <v>39</v>
      </c>
      <c r="V356" s="7">
        <f>IF(ISBLANK(Table1[[#This Row],[Age of the buyer]]),AVERAGE(Table1[Age of the buyer]),Table1[[#This Row],[Age of the buyer]])</f>
        <v>39</v>
      </c>
    </row>
    <row r="357" spans="1:22" hidden="1" x14ac:dyDescent="0.45">
      <c r="A357" s="5">
        <v>17238</v>
      </c>
      <c r="B357" s="5" t="s">
        <v>13</v>
      </c>
      <c r="C357" s="5" t="str">
        <f>SUBSTITUTE(SUBSTITUTE(Table1[[#This Row],[Gender]],"F","Female"),"M","Male")</f>
        <v>Male</v>
      </c>
      <c r="D357" s="6">
        <v>80000</v>
      </c>
      <c r="E357" s="6" t="str">
        <f>SUBSTITUTE(Table1[[#This Row],[Income]],"$","")</f>
        <v>80000</v>
      </c>
      <c r="F357" s="5">
        <v>4239</v>
      </c>
      <c r="G357" s="8">
        <v>44610</v>
      </c>
      <c r="H357" s="8" t="s">
        <v>59</v>
      </c>
      <c r="I357" s="8" t="s">
        <v>71</v>
      </c>
      <c r="J357" s="7">
        <v>1742</v>
      </c>
      <c r="K357" s="7">
        <f>Table1[[#This Row],[Price(in USD)]]-Table1[[#This Row],[Production Cost (in USD)]]</f>
        <v>2497</v>
      </c>
      <c r="L357" s="7">
        <f>(Table1[[#This Row],[Profit]]/Table1[[#This Row],[Price(in USD)]])*100</f>
        <v>58.905402217504133</v>
      </c>
      <c r="M357" s="5" t="s">
        <v>25</v>
      </c>
      <c r="N357" s="5" t="str">
        <f>SUBSTITUTE(SUBSTITUTE(SUBSTITUTE(Table1[[#This Row],[Marital Status]],"M","Married"),"S","Single"),"D","Divorced")</f>
        <v>Single</v>
      </c>
      <c r="O357" s="5" t="s">
        <v>15</v>
      </c>
      <c r="P357" s="5" t="str">
        <f>CLEAN(Table1[[#This Row],[Education]])</f>
        <v>Bachelors</v>
      </c>
      <c r="Q357" s="5" t="s">
        <v>23</v>
      </c>
      <c r="R357" s="5" t="s">
        <v>34</v>
      </c>
      <c r="S357" s="5" t="s">
        <v>27</v>
      </c>
      <c r="T357" s="5" t="s">
        <v>75</v>
      </c>
      <c r="U357" s="5">
        <v>32</v>
      </c>
      <c r="V357" s="7">
        <f>IF(ISBLANK(Table1[[#This Row],[Age of the buyer]]),AVERAGE(Table1[Age of the buyer]),Table1[[#This Row],[Age of the buyer]])</f>
        <v>32</v>
      </c>
    </row>
    <row r="358" spans="1:22" hidden="1" x14ac:dyDescent="0.45">
      <c r="A358" s="5">
        <v>23608</v>
      </c>
      <c r="B358" s="5" t="s">
        <v>14</v>
      </c>
      <c r="C358" s="5" t="str">
        <f>SUBSTITUTE(SUBSTITUTE(Table1[[#This Row],[Gender]],"F","Female"),"M","Male")</f>
        <v>Female</v>
      </c>
      <c r="D358" s="6">
        <v>150000</v>
      </c>
      <c r="E358" s="6" t="str">
        <f>SUBSTITUTE(Table1[[#This Row],[Income]],"$","")</f>
        <v>150000</v>
      </c>
      <c r="F358" s="5">
        <v>3841</v>
      </c>
      <c r="G358" s="8">
        <v>44615</v>
      </c>
      <c r="H358" s="8" t="s">
        <v>65</v>
      </c>
      <c r="I358" s="8" t="s">
        <v>71</v>
      </c>
      <c r="J358" s="7">
        <v>1166</v>
      </c>
      <c r="K358" s="7">
        <f>Table1[[#This Row],[Price(in USD)]]-Table1[[#This Row],[Production Cost (in USD)]]</f>
        <v>2675</v>
      </c>
      <c r="L358" s="7">
        <f>(Table1[[#This Row],[Profit]]/Table1[[#This Row],[Price(in USD)]])*100</f>
        <v>69.643322051549077</v>
      </c>
      <c r="M358" s="5" t="s">
        <v>13</v>
      </c>
      <c r="N358" s="5" t="str">
        <f>SUBSTITUTE(SUBSTITUTE(SUBSTITUTE(Table1[[#This Row],[Marital Status]],"M","Married"),"S","Single"),"D","Divorced")</f>
        <v>Married</v>
      </c>
      <c r="O358" s="5" t="s">
        <v>30</v>
      </c>
      <c r="P358" s="5" t="str">
        <f>CLEAN(Table1[[#This Row],[Education]])</f>
        <v>High School</v>
      </c>
      <c r="Q358" s="5" t="s">
        <v>23</v>
      </c>
      <c r="R358" s="5" t="s">
        <v>18</v>
      </c>
      <c r="S358" s="5" t="s">
        <v>19</v>
      </c>
      <c r="T358" s="5" t="s">
        <v>78</v>
      </c>
      <c r="U358" s="5">
        <v>51</v>
      </c>
      <c r="V358" s="7">
        <f>IF(ISBLANK(Table1[[#This Row],[Age of the buyer]]),AVERAGE(Table1[Age of the buyer]),Table1[[#This Row],[Age of the buyer]])</f>
        <v>51</v>
      </c>
    </row>
    <row r="359" spans="1:22" hidden="1" x14ac:dyDescent="0.45">
      <c r="A359" s="5">
        <v>22538</v>
      </c>
      <c r="B359" s="5" t="s">
        <v>14</v>
      </c>
      <c r="C359" s="5" t="str">
        <f>SUBSTITUTE(SUBSTITUTE(Table1[[#This Row],[Gender]],"F","Female"),"M","Male")</f>
        <v>Female</v>
      </c>
      <c r="D359" s="6">
        <v>10000</v>
      </c>
      <c r="E359" s="6" t="str">
        <f>SUBSTITUTE(Table1[[#This Row],[Income]],"$","")</f>
        <v>10000</v>
      </c>
      <c r="F359" s="5">
        <v>4492</v>
      </c>
      <c r="G359" s="8">
        <v>45061</v>
      </c>
      <c r="H359" s="8" t="s">
        <v>61</v>
      </c>
      <c r="I359" s="8" t="s">
        <v>72</v>
      </c>
      <c r="J359" s="7">
        <v>939</v>
      </c>
      <c r="K359" s="7">
        <f>Table1[[#This Row],[Price(in USD)]]-Table1[[#This Row],[Production Cost (in USD)]]</f>
        <v>3553</v>
      </c>
      <c r="L359" s="7">
        <f>(Table1[[#This Row],[Profit]]/Table1[[#This Row],[Price(in USD)]])*100</f>
        <v>79.096170970614423</v>
      </c>
      <c r="M359" s="5" t="s">
        <v>25</v>
      </c>
      <c r="N359" s="5" t="str">
        <f>SUBSTITUTE(SUBSTITUTE(SUBSTITUTE(Table1[[#This Row],[Marital Status]],"M","Married"),"S","Single"),"D","Divorced")</f>
        <v>Single</v>
      </c>
      <c r="O359" s="5" t="s">
        <v>32</v>
      </c>
      <c r="P359" s="5" t="str">
        <f>CLEAN(Table1[[#This Row],[Education]])</f>
        <v>Partial High School</v>
      </c>
      <c r="Q359" s="5" t="s">
        <v>28</v>
      </c>
      <c r="R359" s="5" t="s">
        <v>29</v>
      </c>
      <c r="S359" s="5" t="s">
        <v>19</v>
      </c>
      <c r="T359" s="5" t="s">
        <v>73</v>
      </c>
      <c r="U359" s="5">
        <v>33</v>
      </c>
      <c r="V359" s="7">
        <f>IF(ISBLANK(Table1[[#This Row],[Age of the buyer]]),AVERAGE(Table1[Age of the buyer]),Table1[[#This Row],[Age of the buyer]])</f>
        <v>33</v>
      </c>
    </row>
    <row r="360" spans="1:22" hidden="1" x14ac:dyDescent="0.45">
      <c r="A360" s="5">
        <v>12332</v>
      </c>
      <c r="B360" s="5" t="s">
        <v>13</v>
      </c>
      <c r="C360" s="5" t="str">
        <f>SUBSTITUTE(SUBSTITUTE(Table1[[#This Row],[Gender]],"F","Female"),"M","Male")</f>
        <v>Male</v>
      </c>
      <c r="D360" s="6">
        <v>90000</v>
      </c>
      <c r="E360" s="6" t="str">
        <f>SUBSTITUTE(Table1[[#This Row],[Income]],"$","")</f>
        <v>90000</v>
      </c>
      <c r="F360" s="5">
        <v>3827</v>
      </c>
      <c r="G360" s="8">
        <v>45145</v>
      </c>
      <c r="H360" s="8" t="s">
        <v>60</v>
      </c>
      <c r="I360" s="8" t="s">
        <v>72</v>
      </c>
      <c r="J360" s="7">
        <v>1944</v>
      </c>
      <c r="K360" s="7">
        <f>Table1[[#This Row],[Price(in USD)]]-Table1[[#This Row],[Production Cost (in USD)]]</f>
        <v>1883</v>
      </c>
      <c r="L360" s="7">
        <f>(Table1[[#This Row],[Profit]]/Table1[[#This Row],[Price(in USD)]])*100</f>
        <v>49.203031094852371</v>
      </c>
      <c r="M360" s="5" t="s">
        <v>13</v>
      </c>
      <c r="N360" s="5" t="str">
        <f>SUBSTITUTE(SUBSTITUTE(SUBSTITUTE(Table1[[#This Row],[Marital Status]],"M","Married"),"S","Single"),"D","Divorced")</f>
        <v>Married</v>
      </c>
      <c r="O360" s="5" t="s">
        <v>30</v>
      </c>
      <c r="P360" s="5" t="str">
        <f>CLEAN(Table1[[#This Row],[Education]])</f>
        <v>High School</v>
      </c>
      <c r="Q360" s="5" t="s">
        <v>31</v>
      </c>
      <c r="R360" s="5" t="s">
        <v>26</v>
      </c>
      <c r="S360" s="5" t="s">
        <v>19</v>
      </c>
      <c r="T360" s="5" t="s">
        <v>76</v>
      </c>
      <c r="U360" s="5">
        <v>58</v>
      </c>
      <c r="V360" s="7">
        <f>IF(ISBLANK(Table1[[#This Row],[Age of the buyer]]),AVERAGE(Table1[Age of the buyer]),Table1[[#This Row],[Age of the buyer]])</f>
        <v>58</v>
      </c>
    </row>
    <row r="361" spans="1:22" hidden="1" x14ac:dyDescent="0.45">
      <c r="A361" s="5">
        <v>17230</v>
      </c>
      <c r="B361" s="5" t="s">
        <v>13</v>
      </c>
      <c r="C361" s="5" t="str">
        <f>SUBSTITUTE(SUBSTITUTE(Table1[[#This Row],[Gender]],"F","Female"),"M","Male")</f>
        <v>Male</v>
      </c>
      <c r="D361" s="6">
        <v>80000</v>
      </c>
      <c r="E361" s="6" t="str">
        <f>SUBSTITUTE(Table1[[#This Row],[Income]],"$","")</f>
        <v>80000</v>
      </c>
      <c r="F361" s="5">
        <v>5329</v>
      </c>
      <c r="G361" s="8">
        <v>44852</v>
      </c>
      <c r="H361" s="8" t="s">
        <v>58</v>
      </c>
      <c r="I361" s="8" t="s">
        <v>72</v>
      </c>
      <c r="J361" s="7">
        <v>1814</v>
      </c>
      <c r="K361" s="7">
        <f>Table1[[#This Row],[Price(in USD)]]-Table1[[#This Row],[Production Cost (in USD)]]</f>
        <v>3515</v>
      </c>
      <c r="L361" s="7">
        <f>(Table1[[#This Row],[Profit]]/Table1[[#This Row],[Price(in USD)]])*100</f>
        <v>65.959842371927195</v>
      </c>
      <c r="M361" s="5" t="s">
        <v>13</v>
      </c>
      <c r="N361" s="5" t="str">
        <f>SUBSTITUTE(SUBSTITUTE(SUBSTITUTE(Table1[[#This Row],[Marital Status]],"M","Married"),"S","Single"),"D","Divorced")</f>
        <v>Married</v>
      </c>
      <c r="O361" s="5" t="s">
        <v>15</v>
      </c>
      <c r="P361" s="5" t="str">
        <f>CLEAN(Table1[[#This Row],[Education]])</f>
        <v>Bachelors</v>
      </c>
      <c r="Q361" s="5" t="s">
        <v>23</v>
      </c>
      <c r="R361" s="5" t="s">
        <v>34</v>
      </c>
      <c r="S361" s="5" t="s">
        <v>27</v>
      </c>
      <c r="T361" s="5" t="s">
        <v>74</v>
      </c>
      <c r="U361" s="5">
        <v>30</v>
      </c>
      <c r="V361" s="7">
        <f>IF(ISBLANK(Table1[[#This Row],[Age of the buyer]]),AVERAGE(Table1[Age of the buyer]),Table1[[#This Row],[Age of the buyer]])</f>
        <v>30</v>
      </c>
    </row>
    <row r="362" spans="1:22" hidden="1" x14ac:dyDescent="0.45">
      <c r="A362" s="5">
        <v>13082</v>
      </c>
      <c r="B362" s="5" t="s">
        <v>13</v>
      </c>
      <c r="C362" s="5" t="str">
        <f>SUBSTITUTE(SUBSTITUTE(Table1[[#This Row],[Gender]],"F","Female"),"M","Male")</f>
        <v>Male</v>
      </c>
      <c r="D362" s="6">
        <v>130000</v>
      </c>
      <c r="E362" s="6" t="str">
        <f>SUBSTITUTE(Table1[[#This Row],[Income]],"$","")</f>
        <v>130000</v>
      </c>
      <c r="F362" s="5">
        <v>5225</v>
      </c>
      <c r="G362" s="8">
        <v>44632</v>
      </c>
      <c r="H362" s="8" t="s">
        <v>60</v>
      </c>
      <c r="I362" s="8" t="s">
        <v>71</v>
      </c>
      <c r="J362" s="7">
        <v>1746</v>
      </c>
      <c r="K362" s="7">
        <f>Table1[[#This Row],[Price(in USD)]]-Table1[[#This Row],[Production Cost (in USD)]]</f>
        <v>3479</v>
      </c>
      <c r="L362" s="7">
        <f>(Table1[[#This Row],[Profit]]/Table1[[#This Row],[Price(in USD)]])*100</f>
        <v>66.58373205741627</v>
      </c>
      <c r="M362" s="5" t="s">
        <v>25</v>
      </c>
      <c r="N362" s="5" t="str">
        <f>SUBSTITUTE(SUBSTITUTE(SUBSTITUTE(Table1[[#This Row],[Marital Status]],"M","Married"),"S","Single"),"D","Divorced")</f>
        <v>Single</v>
      </c>
      <c r="O362" s="5" t="s">
        <v>37</v>
      </c>
      <c r="P362" s="5" t="str">
        <f>CLEAN(Table1[[#This Row],[Education]])</f>
        <v>Graduate Degree</v>
      </c>
      <c r="Q362" s="5" t="s">
        <v>31</v>
      </c>
      <c r="R362" s="5" t="s">
        <v>24</v>
      </c>
      <c r="S362" s="5" t="s">
        <v>27</v>
      </c>
      <c r="T362" s="5" t="s">
        <v>76</v>
      </c>
      <c r="U362" s="5">
        <v>48</v>
      </c>
      <c r="V362" s="7">
        <f>IF(ISBLANK(Table1[[#This Row],[Age of the buyer]]),AVERAGE(Table1[Age of the buyer]),Table1[[#This Row],[Age of the buyer]])</f>
        <v>48</v>
      </c>
    </row>
    <row r="363" spans="1:22" hidden="1" x14ac:dyDescent="0.45">
      <c r="A363" s="5">
        <v>22518</v>
      </c>
      <c r="B363" s="5" t="s">
        <v>14</v>
      </c>
      <c r="C363" s="5" t="str">
        <f>SUBSTITUTE(SUBSTITUTE(Table1[[#This Row],[Gender]],"F","Female"),"M","Male")</f>
        <v>Female</v>
      </c>
      <c r="D363" s="6">
        <v>30000</v>
      </c>
      <c r="E363" s="6" t="str">
        <f>SUBSTITUTE(Table1[[#This Row],[Income]],"$","")</f>
        <v>30000</v>
      </c>
      <c r="F363" s="5">
        <v>4585</v>
      </c>
      <c r="G363" s="8">
        <v>45142</v>
      </c>
      <c r="H363" s="8" t="s">
        <v>67</v>
      </c>
      <c r="I363" s="8" t="s">
        <v>71</v>
      </c>
      <c r="J363" s="7">
        <v>1205</v>
      </c>
      <c r="K363" s="7">
        <f>Table1[[#This Row],[Price(in USD)]]-Table1[[#This Row],[Production Cost (in USD)]]</f>
        <v>3380</v>
      </c>
      <c r="L363" s="7">
        <f>(Table1[[#This Row],[Profit]]/Table1[[#This Row],[Price(in USD)]])*100</f>
        <v>73.718647764449301</v>
      </c>
      <c r="M363" s="5" t="s">
        <v>25</v>
      </c>
      <c r="N363" s="5" t="str">
        <f>SUBSTITUTE(SUBSTITUTE(SUBSTITUTE(Table1[[#This Row],[Marital Status]],"M","Married"),"S","Single"),"D","Divorced")</f>
        <v>Single</v>
      </c>
      <c r="O363" s="5" t="s">
        <v>21</v>
      </c>
      <c r="P363" s="5" t="str">
        <f>CLEAN(Table1[[#This Row],[Education]])</f>
        <v>Partial College</v>
      </c>
      <c r="Q363" s="5" t="s">
        <v>22</v>
      </c>
      <c r="R363" s="5" t="s">
        <v>18</v>
      </c>
      <c r="S363" s="5" t="s">
        <v>19</v>
      </c>
      <c r="T363" s="5" t="s">
        <v>76</v>
      </c>
      <c r="U363" s="5">
        <v>27</v>
      </c>
      <c r="V363" s="7">
        <f>IF(ISBLANK(Table1[[#This Row],[Age of the buyer]]),AVERAGE(Table1[Age of the buyer]),Table1[[#This Row],[Age of the buyer]])</f>
        <v>27</v>
      </c>
    </row>
    <row r="364" spans="1:22" hidden="1" x14ac:dyDescent="0.45">
      <c r="A364" s="5">
        <v>13687</v>
      </c>
      <c r="B364" s="5" t="s">
        <v>13</v>
      </c>
      <c r="C364" s="5" t="str">
        <f>SUBSTITUTE(SUBSTITUTE(Table1[[#This Row],[Gender]],"F","Female"),"M","Male")</f>
        <v>Male</v>
      </c>
      <c r="D364" s="6">
        <v>40000</v>
      </c>
      <c r="E364" s="6" t="str">
        <f>SUBSTITUTE(Table1[[#This Row],[Income]],"$","")</f>
        <v>40000</v>
      </c>
      <c r="F364" s="5">
        <v>4071</v>
      </c>
      <c r="G364" s="8">
        <v>44886</v>
      </c>
      <c r="H364" s="8" t="s">
        <v>60</v>
      </c>
      <c r="I364" s="8" t="s">
        <v>72</v>
      </c>
      <c r="J364" s="7">
        <v>1517</v>
      </c>
      <c r="K364" s="7">
        <f>Table1[[#This Row],[Price(in USD)]]-Table1[[#This Row],[Production Cost (in USD)]]</f>
        <v>2554</v>
      </c>
      <c r="L364" s="7">
        <f>(Table1[[#This Row],[Profit]]/Table1[[#This Row],[Price(in USD)]])*100</f>
        <v>62.736428395971508</v>
      </c>
      <c r="M364" s="5" t="s">
        <v>13</v>
      </c>
      <c r="N364" s="5" t="str">
        <f>SUBSTITUTE(SUBSTITUTE(SUBSTITUTE(Table1[[#This Row],[Marital Status]],"M","Married"),"S","Single"),"D","Divorced")</f>
        <v>Married</v>
      </c>
      <c r="O364" s="5" t="s">
        <v>15</v>
      </c>
      <c r="P364" s="5" t="str">
        <f>CLEAN(Table1[[#This Row],[Education]])</f>
        <v>Bachelors</v>
      </c>
      <c r="Q364" s="5" t="s">
        <v>16</v>
      </c>
      <c r="R364" s="5" t="s">
        <v>18</v>
      </c>
      <c r="S364" s="5" t="s">
        <v>19</v>
      </c>
      <c r="T364" s="5" t="s">
        <v>78</v>
      </c>
      <c r="U364" s="5">
        <v>33</v>
      </c>
      <c r="V364" s="7">
        <f>IF(ISBLANK(Table1[[#This Row],[Age of the buyer]]),AVERAGE(Table1[Age of the buyer]),Table1[[#This Row],[Age of the buyer]])</f>
        <v>33</v>
      </c>
    </row>
    <row r="365" spans="1:22" hidden="1" x14ac:dyDescent="0.45">
      <c r="A365" s="5">
        <v>23571</v>
      </c>
      <c r="B365" s="5" t="s">
        <v>14</v>
      </c>
      <c r="C365" s="5" t="str">
        <f>SUBSTITUTE(SUBSTITUTE(Table1[[#This Row],[Gender]],"F","Female"),"M","Male")</f>
        <v>Female</v>
      </c>
      <c r="D365" s="6">
        <v>40000</v>
      </c>
      <c r="E365" s="6" t="str">
        <f>SUBSTITUTE(Table1[[#This Row],[Income]],"$","")</f>
        <v>40000</v>
      </c>
      <c r="F365" s="5">
        <v>4007</v>
      </c>
      <c r="G365" s="8">
        <v>44727</v>
      </c>
      <c r="H365" s="8" t="s">
        <v>58</v>
      </c>
      <c r="I365" s="8" t="s">
        <v>71</v>
      </c>
      <c r="J365" s="7">
        <v>1936</v>
      </c>
      <c r="K365" s="7">
        <f>Table1[[#This Row],[Price(in USD)]]-Table1[[#This Row],[Production Cost (in USD)]]</f>
        <v>2071</v>
      </c>
      <c r="L365" s="7">
        <f>(Table1[[#This Row],[Profit]]/Table1[[#This Row],[Price(in USD)]])*100</f>
        <v>51.684552033940598</v>
      </c>
      <c r="M365" s="5" t="s">
        <v>13</v>
      </c>
      <c r="N365" s="5" t="str">
        <f>SUBSTITUTE(SUBSTITUTE(SUBSTITUTE(Table1[[#This Row],[Marital Status]],"M","Married"),"S","Single"),"D","Divorced")</f>
        <v>Married</v>
      </c>
      <c r="O365" s="5" t="s">
        <v>15</v>
      </c>
      <c r="P365" s="5" t="str">
        <f>CLEAN(Table1[[#This Row],[Education]])</f>
        <v>Bachelors</v>
      </c>
      <c r="Q365" s="5" t="s">
        <v>31</v>
      </c>
      <c r="R365" s="5" t="s">
        <v>18</v>
      </c>
      <c r="S365" s="5" t="s">
        <v>27</v>
      </c>
      <c r="T365" s="5" t="s">
        <v>74</v>
      </c>
      <c r="U365" s="5">
        <v>66</v>
      </c>
      <c r="V365" s="7">
        <f>IF(ISBLANK(Table1[[#This Row],[Age of the buyer]]),AVERAGE(Table1[Age of the buyer]),Table1[[#This Row],[Age of the buyer]])</f>
        <v>66</v>
      </c>
    </row>
    <row r="366" spans="1:22" hidden="1" x14ac:dyDescent="0.45">
      <c r="A366" s="5">
        <v>19305</v>
      </c>
      <c r="B366" s="5" t="s">
        <v>14</v>
      </c>
      <c r="C366" s="5" t="str">
        <f>SUBSTITUTE(SUBSTITUTE(Table1[[#This Row],[Gender]],"F","Female"),"M","Male")</f>
        <v>Female</v>
      </c>
      <c r="D366" s="6">
        <v>10000</v>
      </c>
      <c r="E366" s="6" t="str">
        <f>SUBSTITUTE(Table1[[#This Row],[Income]],"$","")</f>
        <v>10000</v>
      </c>
      <c r="F366" s="5">
        <v>4078</v>
      </c>
      <c r="G366" s="8">
        <v>44844</v>
      </c>
      <c r="H366" s="8" t="s">
        <v>63</v>
      </c>
      <c r="I366" s="8" t="s">
        <v>71</v>
      </c>
      <c r="J366" s="7">
        <v>1755</v>
      </c>
      <c r="K366" s="7">
        <f>Table1[[#This Row],[Price(in USD)]]-Table1[[#This Row],[Production Cost (in USD)]]</f>
        <v>2323</v>
      </c>
      <c r="L366" s="7">
        <f>(Table1[[#This Row],[Profit]]/Table1[[#This Row],[Price(in USD)]])*100</f>
        <v>56.964198136341352</v>
      </c>
      <c r="M366" s="5" t="s">
        <v>25</v>
      </c>
      <c r="N366" s="5" t="str">
        <f>SUBSTITUTE(SUBSTITUTE(SUBSTITUTE(Table1[[#This Row],[Marital Status]],"M","Married"),"S","Single"),"D","Divorced")</f>
        <v>Single</v>
      </c>
      <c r="O366" s="5" t="s">
        <v>30</v>
      </c>
      <c r="P366" s="5" t="str">
        <f>CLEAN(Table1[[#This Row],[Education]])</f>
        <v>High School</v>
      </c>
      <c r="Q366" s="5" t="s">
        <v>28</v>
      </c>
      <c r="R366" s="5" t="s">
        <v>18</v>
      </c>
      <c r="S366" s="5" t="s">
        <v>19</v>
      </c>
      <c r="T366" s="5" t="s">
        <v>77</v>
      </c>
      <c r="U366" s="5">
        <v>38</v>
      </c>
      <c r="V366" s="7">
        <f>IF(ISBLANK(Table1[[#This Row],[Age of the buyer]]),AVERAGE(Table1[Age of the buyer]),Table1[[#This Row],[Age of the buyer]])</f>
        <v>38</v>
      </c>
    </row>
    <row r="367" spans="1:22" hidden="1" x14ac:dyDescent="0.45">
      <c r="A367" s="5">
        <v>22636</v>
      </c>
      <c r="B367" s="5" t="s">
        <v>14</v>
      </c>
      <c r="C367" s="5" t="str">
        <f>SUBSTITUTE(SUBSTITUTE(Table1[[#This Row],[Gender]],"F","Female"),"M","Male")</f>
        <v>Female</v>
      </c>
      <c r="D367" s="6">
        <v>40000</v>
      </c>
      <c r="E367" s="6" t="str">
        <f>SUBSTITUTE(Table1[[#This Row],[Income]],"$","")</f>
        <v>40000</v>
      </c>
      <c r="F367" s="5">
        <v>4664</v>
      </c>
      <c r="G367" s="8">
        <v>44806</v>
      </c>
      <c r="H367" s="8" t="s">
        <v>59</v>
      </c>
      <c r="I367" s="8" t="s">
        <v>72</v>
      </c>
      <c r="J367" s="7">
        <v>1556</v>
      </c>
      <c r="K367" s="7">
        <f>Table1[[#This Row],[Price(in USD)]]-Table1[[#This Row],[Production Cost (in USD)]]</f>
        <v>3108</v>
      </c>
      <c r="L367" s="7">
        <f>(Table1[[#This Row],[Profit]]/Table1[[#This Row],[Price(in USD)]])*100</f>
        <v>66.63807890222985</v>
      </c>
      <c r="M367" s="5" t="s">
        <v>25</v>
      </c>
      <c r="N367" s="5" t="str">
        <f>SUBSTITUTE(SUBSTITUTE(SUBSTITUTE(Table1[[#This Row],[Marital Status]],"M","Married"),"S","Single"),"D","Divorced")</f>
        <v>Single</v>
      </c>
      <c r="O367" s="5" t="s">
        <v>15</v>
      </c>
      <c r="P367" s="5" t="str">
        <f>CLEAN(Table1[[#This Row],[Education]])</f>
        <v>Bachelors</v>
      </c>
      <c r="Q367" s="5" t="s">
        <v>22</v>
      </c>
      <c r="R367" s="5" t="s">
        <v>18</v>
      </c>
      <c r="S367" s="5" t="s">
        <v>19</v>
      </c>
      <c r="T367" s="5" t="s">
        <v>76</v>
      </c>
      <c r="U367" s="5">
        <v>38</v>
      </c>
      <c r="V367" s="7">
        <f>IF(ISBLANK(Table1[[#This Row],[Age of the buyer]]),AVERAGE(Table1[Age of the buyer]),Table1[[#This Row],[Age of the buyer]])</f>
        <v>38</v>
      </c>
    </row>
    <row r="368" spans="1:22" hidden="1" x14ac:dyDescent="0.45">
      <c r="A368" s="5">
        <v>17310</v>
      </c>
      <c r="B368" s="5" t="s">
        <v>13</v>
      </c>
      <c r="C368" s="5" t="str">
        <f>SUBSTITUTE(SUBSTITUTE(Table1[[#This Row],[Gender]],"F","Female"),"M","Male")</f>
        <v>Male</v>
      </c>
      <c r="D368" s="6">
        <v>60000</v>
      </c>
      <c r="E368" s="6" t="str">
        <f>SUBSTITUTE(Table1[[#This Row],[Income]],"$","")</f>
        <v>60000</v>
      </c>
      <c r="F368" s="5">
        <v>5082</v>
      </c>
      <c r="G368" s="8">
        <v>45033</v>
      </c>
      <c r="H368" s="8" t="s">
        <v>58</v>
      </c>
      <c r="I368" s="8" t="s">
        <v>72</v>
      </c>
      <c r="J368" s="7">
        <v>1419</v>
      </c>
      <c r="K368" s="7">
        <f>Table1[[#This Row],[Price(in USD)]]-Table1[[#This Row],[Production Cost (in USD)]]</f>
        <v>3663</v>
      </c>
      <c r="L368" s="7">
        <f>(Table1[[#This Row],[Profit]]/Table1[[#This Row],[Price(in USD)]])*100</f>
        <v>72.077922077922068</v>
      </c>
      <c r="M368" s="5" t="s">
        <v>13</v>
      </c>
      <c r="N368" s="5" t="str">
        <f>SUBSTITUTE(SUBSTITUTE(SUBSTITUTE(Table1[[#This Row],[Marital Status]],"M","Married"),"S","Single"),"D","Divorced")</f>
        <v>Married</v>
      </c>
      <c r="O368" s="5" t="s">
        <v>21</v>
      </c>
      <c r="P368" s="5" t="str">
        <f>CLEAN(Table1[[#This Row],[Education]])</f>
        <v>Partial College</v>
      </c>
      <c r="Q368" s="5" t="s">
        <v>16</v>
      </c>
      <c r="R368" s="5" t="s">
        <v>18</v>
      </c>
      <c r="S368" s="5" t="s">
        <v>27</v>
      </c>
      <c r="T368" s="5" t="s">
        <v>76</v>
      </c>
      <c r="U368" s="5">
        <v>45</v>
      </c>
      <c r="V368" s="7">
        <f>IF(ISBLANK(Table1[[#This Row],[Age of the buyer]]),AVERAGE(Table1[Age of the buyer]),Table1[[#This Row],[Age of the buyer]])</f>
        <v>45</v>
      </c>
    </row>
    <row r="369" spans="1:22" hidden="1" x14ac:dyDescent="0.45">
      <c r="A369" s="5">
        <v>12133</v>
      </c>
      <c r="B369" s="5" t="s">
        <v>14</v>
      </c>
      <c r="C369" s="5" t="str">
        <f>SUBSTITUTE(SUBSTITUTE(Table1[[#This Row],[Gender]],"F","Female"),"M","Male")</f>
        <v>Female</v>
      </c>
      <c r="D369" s="6">
        <v>130000</v>
      </c>
      <c r="E369" s="6" t="str">
        <f>SUBSTITUTE(Table1[[#This Row],[Income]],"$","")</f>
        <v>130000</v>
      </c>
      <c r="F369" s="5">
        <v>5253</v>
      </c>
      <c r="G369" s="8">
        <v>45269</v>
      </c>
      <c r="H369" s="8" t="s">
        <v>65</v>
      </c>
      <c r="I369" s="8" t="s">
        <v>72</v>
      </c>
      <c r="J369" s="7">
        <v>1958</v>
      </c>
      <c r="K369" s="7">
        <f>Table1[[#This Row],[Price(in USD)]]-Table1[[#This Row],[Production Cost (in USD)]]</f>
        <v>3295</v>
      </c>
      <c r="L369" s="7">
        <f>(Table1[[#This Row],[Profit]]/Table1[[#This Row],[Price(in USD)]])*100</f>
        <v>62.726061298305737</v>
      </c>
      <c r="M369" s="5" t="s">
        <v>13</v>
      </c>
      <c r="N369" s="5" t="str">
        <f>SUBSTITUTE(SUBSTITUTE(SUBSTITUTE(Table1[[#This Row],[Marital Status]],"M","Married"),"S","Single"),"D","Divorced")</f>
        <v>Married</v>
      </c>
      <c r="O369" s="5" t="s">
        <v>40</v>
      </c>
      <c r="P369" s="5" t="str">
        <f>CLEAN(Table1[[#This Row],[Education]])</f>
        <v>Partial College</v>
      </c>
      <c r="Q369" s="5" t="s">
        <v>23</v>
      </c>
      <c r="R369" s="5" t="s">
        <v>26</v>
      </c>
      <c r="S369" s="5" t="s">
        <v>19</v>
      </c>
      <c r="T369" s="5" t="s">
        <v>74</v>
      </c>
      <c r="U369" s="5">
        <v>50</v>
      </c>
      <c r="V369" s="7">
        <f>IF(ISBLANK(Table1[[#This Row],[Age of the buyer]]),AVERAGE(Table1[Age of the buyer]),Table1[[#This Row],[Age of the buyer]])</f>
        <v>50</v>
      </c>
    </row>
    <row r="370" spans="1:22" hidden="1" x14ac:dyDescent="0.45">
      <c r="A370" s="5">
        <v>25918</v>
      </c>
      <c r="B370" s="5" t="s">
        <v>14</v>
      </c>
      <c r="C370" s="5" t="str">
        <f>SUBSTITUTE(SUBSTITUTE(Table1[[#This Row],[Gender]],"F","Female"),"M","Male")</f>
        <v>Female</v>
      </c>
      <c r="D370" s="6">
        <v>30000</v>
      </c>
      <c r="E370" s="6" t="str">
        <f>SUBSTITUTE(Table1[[#This Row],[Income]],"$","")</f>
        <v>30000</v>
      </c>
      <c r="F370" s="5">
        <v>4245</v>
      </c>
      <c r="G370" s="8">
        <v>45182</v>
      </c>
      <c r="H370" s="8" t="s">
        <v>65</v>
      </c>
      <c r="I370" s="8" t="s">
        <v>71</v>
      </c>
      <c r="J370" s="7">
        <v>993</v>
      </c>
      <c r="K370" s="7">
        <f>Table1[[#This Row],[Price(in USD)]]-Table1[[#This Row],[Production Cost (in USD)]]</f>
        <v>3252</v>
      </c>
      <c r="L370" s="7">
        <f>(Table1[[#This Row],[Profit]]/Table1[[#This Row],[Price(in USD)]])*100</f>
        <v>76.60777385159011</v>
      </c>
      <c r="M370" s="5" t="s">
        <v>25</v>
      </c>
      <c r="N370" s="5" t="str">
        <f>SUBSTITUTE(SUBSTITUTE(SUBSTITUTE(Table1[[#This Row],[Marital Status]],"M","Married"),"S","Single"),"D","Divorced")</f>
        <v>Single</v>
      </c>
      <c r="O370" s="5" t="s">
        <v>21</v>
      </c>
      <c r="P370" s="5" t="str">
        <f>CLEAN(Table1[[#This Row],[Education]])</f>
        <v>Partial College</v>
      </c>
      <c r="Q370" s="5" t="s">
        <v>22</v>
      </c>
      <c r="R370" s="5" t="s">
        <v>26</v>
      </c>
      <c r="S370" s="5" t="s">
        <v>27</v>
      </c>
      <c r="T370" s="5" t="s">
        <v>78</v>
      </c>
      <c r="U370" s="5">
        <v>60</v>
      </c>
      <c r="V370" s="7">
        <f>IF(ISBLANK(Table1[[#This Row],[Age of the buyer]]),AVERAGE(Table1[Age of the buyer]),Table1[[#This Row],[Age of the buyer]])</f>
        <v>60</v>
      </c>
    </row>
    <row r="371" spans="1:22" hidden="1" x14ac:dyDescent="0.45">
      <c r="A371" s="5">
        <v>25752</v>
      </c>
      <c r="B371" s="5" t="s">
        <v>14</v>
      </c>
      <c r="C371" s="5" t="str">
        <f>SUBSTITUTE(SUBSTITUTE(Table1[[#This Row],[Gender]],"F","Female"),"M","Male")</f>
        <v>Female</v>
      </c>
      <c r="D371" s="6">
        <v>20000</v>
      </c>
      <c r="E371" s="6" t="str">
        <f>SUBSTITUTE(Table1[[#This Row],[Income]],"$","")</f>
        <v>20000</v>
      </c>
      <c r="F371" s="5">
        <v>5101</v>
      </c>
      <c r="G371" s="8">
        <v>45172</v>
      </c>
      <c r="H371" s="8" t="s">
        <v>60</v>
      </c>
      <c r="I371" s="8" t="s">
        <v>72</v>
      </c>
      <c r="J371" s="7">
        <v>1378</v>
      </c>
      <c r="K371" s="7">
        <f>Table1[[#This Row],[Price(in USD)]]-Table1[[#This Row],[Production Cost (in USD)]]</f>
        <v>3723</v>
      </c>
      <c r="L371" s="7">
        <f>(Table1[[#This Row],[Profit]]/Table1[[#This Row],[Price(in USD)]])*100</f>
        <v>72.985689080572442</v>
      </c>
      <c r="M371" s="5" t="s">
        <v>25</v>
      </c>
      <c r="N371" s="5" t="str">
        <f>SUBSTITUTE(SUBSTITUTE(SUBSTITUTE(Table1[[#This Row],[Marital Status]],"M","Married"),"S","Single"),"D","Divorced")</f>
        <v>Single</v>
      </c>
      <c r="O371" s="5" t="s">
        <v>40</v>
      </c>
      <c r="P371" s="5" t="str">
        <f>CLEAN(Table1[[#This Row],[Education]])</f>
        <v>Partial College</v>
      </c>
      <c r="Q371" s="5" t="s">
        <v>28</v>
      </c>
      <c r="R371" s="5" t="s">
        <v>18</v>
      </c>
      <c r="S371" s="5" t="s">
        <v>19</v>
      </c>
      <c r="T371" s="5" t="s">
        <v>73</v>
      </c>
      <c r="U371" s="5">
        <v>53</v>
      </c>
      <c r="V371" s="7">
        <f>IF(ISBLANK(Table1[[#This Row],[Age of the buyer]]),AVERAGE(Table1[Age of the buyer]),Table1[[#This Row],[Age of the buyer]])</f>
        <v>53</v>
      </c>
    </row>
    <row r="372" spans="1:22" hidden="1" x14ac:dyDescent="0.45">
      <c r="A372" s="5">
        <v>17324</v>
      </c>
      <c r="B372" s="5" t="s">
        <v>14</v>
      </c>
      <c r="C372" s="5" t="str">
        <f>SUBSTITUTE(SUBSTITUTE(Table1[[#This Row],[Gender]],"F","Female"),"M","Male")</f>
        <v>Female</v>
      </c>
      <c r="D372" s="6">
        <v>100000</v>
      </c>
      <c r="E372" s="6" t="str">
        <f>SUBSTITUTE(Table1[[#This Row],[Income]],"$","")</f>
        <v>100000</v>
      </c>
      <c r="F372" s="5">
        <v>3746</v>
      </c>
      <c r="G372" s="8">
        <v>44831</v>
      </c>
      <c r="H372" s="8" t="s">
        <v>65</v>
      </c>
      <c r="I372" s="8" t="s">
        <v>71</v>
      </c>
      <c r="J372" s="7">
        <v>1763</v>
      </c>
      <c r="K372" s="7">
        <f>Table1[[#This Row],[Price(in USD)]]-Table1[[#This Row],[Production Cost (in USD)]]</f>
        <v>1983</v>
      </c>
      <c r="L372" s="7">
        <f>(Table1[[#This Row],[Profit]]/Table1[[#This Row],[Price(in USD)]])*100</f>
        <v>52.93646556326749</v>
      </c>
      <c r="M372" s="5" t="s">
        <v>13</v>
      </c>
      <c r="N372" s="5" t="str">
        <f>SUBSTITUTE(SUBSTITUTE(SUBSTITUTE(Table1[[#This Row],[Marital Status]],"M","Married"),"S","Single"),"D","Divorced")</f>
        <v>Married</v>
      </c>
      <c r="O372" s="5" t="s">
        <v>15</v>
      </c>
      <c r="P372" s="5" t="str">
        <f>CLEAN(Table1[[#This Row],[Education]])</f>
        <v>Bachelors</v>
      </c>
      <c r="Q372" s="5" t="s">
        <v>23</v>
      </c>
      <c r="R372" s="5" t="s">
        <v>34</v>
      </c>
      <c r="S372" s="5" t="s">
        <v>27</v>
      </c>
      <c r="T372" s="5" t="s">
        <v>76</v>
      </c>
      <c r="U372" s="5">
        <v>46</v>
      </c>
      <c r="V372" s="7">
        <f>IF(ISBLANK(Table1[[#This Row],[Age of the buyer]]),AVERAGE(Table1[Age of the buyer]),Table1[[#This Row],[Age of the buyer]])</f>
        <v>46</v>
      </c>
    </row>
    <row r="373" spans="1:22" x14ac:dyDescent="0.45">
      <c r="A373" s="5">
        <v>22918</v>
      </c>
      <c r="B373" s="5" t="s">
        <v>13</v>
      </c>
      <c r="C373" s="5" t="str">
        <f>SUBSTITUTE(SUBSTITUTE(Table1[[#This Row],[Gender]],"F","Female"),"M","Male")</f>
        <v>Male</v>
      </c>
      <c r="D373" s="6">
        <v>80000</v>
      </c>
      <c r="E373" s="6" t="str">
        <f>SUBSTITUTE(Table1[[#This Row],[Income]],"$","")</f>
        <v>80000</v>
      </c>
      <c r="F373" s="5">
        <v>3841</v>
      </c>
      <c r="G373" s="8">
        <v>44953</v>
      </c>
      <c r="H373" s="8" t="s">
        <v>62</v>
      </c>
      <c r="I373" s="8" t="s">
        <v>71</v>
      </c>
      <c r="J373" s="7">
        <v>1694</v>
      </c>
      <c r="K373" s="7">
        <f>Table1[[#This Row],[Price(in USD)]]-Table1[[#This Row],[Production Cost (in USD)]]</f>
        <v>2147</v>
      </c>
      <c r="L373" s="7">
        <f>(Table1[[#This Row],[Profit]]/Table1[[#This Row],[Price(in USD)]])*100</f>
        <v>55.896901848476958</v>
      </c>
      <c r="M373" s="5" t="s">
        <v>25</v>
      </c>
      <c r="N373" s="5" t="str">
        <f>SUBSTITUTE(SUBSTITUTE(SUBSTITUTE(Table1[[#This Row],[Marital Status]],"M","Married"),"S","Single"),"D","Divorced")</f>
        <v>Single</v>
      </c>
      <c r="O373" s="5" t="s">
        <v>37</v>
      </c>
      <c r="P373" s="5" t="str">
        <f>CLEAN(Table1[[#This Row],[Education]])</f>
        <v>Graduate Degree</v>
      </c>
      <c r="Q373" s="5" t="s">
        <v>31</v>
      </c>
      <c r="R373" s="5" t="s">
        <v>18</v>
      </c>
      <c r="S373" s="5" t="s">
        <v>27</v>
      </c>
      <c r="T373" s="5" t="s">
        <v>77</v>
      </c>
      <c r="U373" s="5">
        <v>50</v>
      </c>
      <c r="V373" s="7">
        <f>IF(ISBLANK(Table1[[#This Row],[Age of the buyer]]),AVERAGE(Table1[Age of the buyer]),Table1[[#This Row],[Age of the buyer]])</f>
        <v>50</v>
      </c>
    </row>
    <row r="374" spans="1:22" hidden="1" x14ac:dyDescent="0.45">
      <c r="A374" s="5">
        <v>12510</v>
      </c>
      <c r="B374" s="5" t="s">
        <v>13</v>
      </c>
      <c r="C374" s="5" t="str">
        <f>SUBSTITUTE(SUBSTITUTE(Table1[[#This Row],[Gender]],"F","Female"),"M","Male")</f>
        <v>Male</v>
      </c>
      <c r="D374" s="6">
        <v>40000</v>
      </c>
      <c r="E374" s="6" t="str">
        <f>SUBSTITUTE(Table1[[#This Row],[Income]],"$","")</f>
        <v>40000</v>
      </c>
      <c r="F374" s="5">
        <v>3401</v>
      </c>
      <c r="G374" s="8">
        <v>44883</v>
      </c>
      <c r="H374" s="8" t="s">
        <v>63</v>
      </c>
      <c r="I374" s="8" t="s">
        <v>71</v>
      </c>
      <c r="J374" s="7">
        <v>1274</v>
      </c>
      <c r="K374" s="7">
        <f>Table1[[#This Row],[Price(in USD)]]-Table1[[#This Row],[Production Cost (in USD)]]</f>
        <v>2127</v>
      </c>
      <c r="L374" s="7">
        <f>(Table1[[#This Row],[Profit]]/Table1[[#This Row],[Price(in USD)]])*100</f>
        <v>62.54042928550426</v>
      </c>
      <c r="M374" s="5" t="s">
        <v>13</v>
      </c>
      <c r="N374" s="5" t="str">
        <f>SUBSTITUTE(SUBSTITUTE(SUBSTITUTE(Table1[[#This Row],[Marital Status]],"M","Married"),"S","Single"),"D","Divorced")</f>
        <v>Married</v>
      </c>
      <c r="O374" s="5" t="s">
        <v>15</v>
      </c>
      <c r="P374" s="5" t="str">
        <f>CLEAN(Table1[[#This Row],[Education]])</f>
        <v>Bachelors</v>
      </c>
      <c r="Q374" s="5" t="s">
        <v>16</v>
      </c>
      <c r="R374" s="5" t="s">
        <v>18</v>
      </c>
      <c r="S374" s="5" t="s">
        <v>19</v>
      </c>
      <c r="T374" s="5" t="s">
        <v>78</v>
      </c>
      <c r="U374" s="5">
        <v>43</v>
      </c>
      <c r="V374" s="7">
        <f>IF(ISBLANK(Table1[[#This Row],[Age of the buyer]]),AVERAGE(Table1[Age of the buyer]),Table1[[#This Row],[Age of the buyer]])</f>
        <v>43</v>
      </c>
    </row>
    <row r="375" spans="1:22" hidden="1" x14ac:dyDescent="0.45">
      <c r="A375" s="5">
        <v>25512</v>
      </c>
      <c r="B375" s="5" t="s">
        <v>13</v>
      </c>
      <c r="C375" s="5" t="str">
        <f>SUBSTITUTE(SUBSTITUTE(Table1[[#This Row],[Gender]],"F","Female"),"M","Male")</f>
        <v>Male</v>
      </c>
      <c r="D375" s="6">
        <v>20000</v>
      </c>
      <c r="E375" s="6" t="str">
        <f>SUBSTITUTE(Table1[[#This Row],[Income]],"$","")</f>
        <v>20000</v>
      </c>
      <c r="F375" s="5">
        <v>4517</v>
      </c>
      <c r="G375" s="8">
        <v>45080</v>
      </c>
      <c r="H375" s="8" t="s">
        <v>58</v>
      </c>
      <c r="I375" s="8" t="s">
        <v>72</v>
      </c>
      <c r="J375" s="7">
        <v>1460</v>
      </c>
      <c r="K375" s="7">
        <f>Table1[[#This Row],[Price(in USD)]]-Table1[[#This Row],[Production Cost (in USD)]]</f>
        <v>3057</v>
      </c>
      <c r="L375" s="7">
        <f>(Table1[[#This Row],[Profit]]/Table1[[#This Row],[Price(in USD)]])*100</f>
        <v>67.677662165153862</v>
      </c>
      <c r="M375" s="5" t="s">
        <v>25</v>
      </c>
      <c r="N375" s="5" t="str">
        <f>SUBSTITUTE(SUBSTITUTE(SUBSTITUTE(Table1[[#This Row],[Marital Status]],"M","Married"),"S","Single"),"D","Divorced")</f>
        <v>Single</v>
      </c>
      <c r="O375" s="5" t="s">
        <v>30</v>
      </c>
      <c r="P375" s="5" t="str">
        <f>CLEAN(Table1[[#This Row],[Education]])</f>
        <v>High School</v>
      </c>
      <c r="Q375" s="5" t="s">
        <v>28</v>
      </c>
      <c r="R375" s="5" t="s">
        <v>24</v>
      </c>
      <c r="S375" s="5" t="s">
        <v>19</v>
      </c>
      <c r="T375" s="5" t="s">
        <v>77</v>
      </c>
      <c r="U375" s="5">
        <v>30</v>
      </c>
      <c r="V375" s="7">
        <f>IF(ISBLANK(Table1[[#This Row],[Age of the buyer]]),AVERAGE(Table1[Age of the buyer]),Table1[[#This Row],[Age of the buyer]])</f>
        <v>30</v>
      </c>
    </row>
    <row r="376" spans="1:22" hidden="1" x14ac:dyDescent="0.45">
      <c r="A376" s="5">
        <v>16179</v>
      </c>
      <c r="B376" s="5" t="s">
        <v>14</v>
      </c>
      <c r="C376" s="5" t="str">
        <f>SUBSTITUTE(SUBSTITUTE(Table1[[#This Row],[Gender]],"F","Female"),"M","Male")</f>
        <v>Female</v>
      </c>
      <c r="D376" s="6">
        <v>80000</v>
      </c>
      <c r="E376" s="6" t="str">
        <f>SUBSTITUTE(Table1[[#This Row],[Income]],"$","")</f>
        <v>80000</v>
      </c>
      <c r="F376" s="5">
        <v>4458</v>
      </c>
      <c r="G376" s="8">
        <v>44791</v>
      </c>
      <c r="H376" s="8" t="s">
        <v>67</v>
      </c>
      <c r="I376" s="8" t="s">
        <v>72</v>
      </c>
      <c r="J376" s="7">
        <v>1222</v>
      </c>
      <c r="K376" s="7">
        <f>Table1[[#This Row],[Price(in USD)]]-Table1[[#This Row],[Production Cost (in USD)]]</f>
        <v>3236</v>
      </c>
      <c r="L376" s="7">
        <f>(Table1[[#This Row],[Profit]]/Table1[[#This Row],[Price(in USD)]])*100</f>
        <v>72.588604755495737</v>
      </c>
      <c r="M376" s="5" t="s">
        <v>25</v>
      </c>
      <c r="N376" s="5" t="str">
        <f>SUBSTITUTE(SUBSTITUTE(SUBSTITUTE(Table1[[#This Row],[Marital Status]],"M","Married"),"S","Single"),"D","Divorced")</f>
        <v>Single</v>
      </c>
      <c r="O376" s="5" t="s">
        <v>15</v>
      </c>
      <c r="P376" s="5" t="str">
        <f>CLEAN(Table1[[#This Row],[Education]])</f>
        <v>Bachelors</v>
      </c>
      <c r="Q376" s="5" t="s">
        <v>23</v>
      </c>
      <c r="R376" s="5" t="s">
        <v>29</v>
      </c>
      <c r="S376" s="5" t="s">
        <v>27</v>
      </c>
      <c r="T376" s="5" t="s">
        <v>78</v>
      </c>
      <c r="U376" s="5">
        <v>38</v>
      </c>
      <c r="V376" s="7">
        <f>IF(ISBLANK(Table1[[#This Row],[Age of the buyer]]),AVERAGE(Table1[Age of the buyer]),Table1[[#This Row],[Age of the buyer]])</f>
        <v>38</v>
      </c>
    </row>
    <row r="377" spans="1:22" x14ac:dyDescent="0.45">
      <c r="A377" s="5">
        <v>15628</v>
      </c>
      <c r="B377" s="5" t="s">
        <v>14</v>
      </c>
      <c r="C377" s="5" t="str">
        <f>SUBSTITUTE(SUBSTITUTE(Table1[[#This Row],[Gender]],"F","Female"),"M","Male")</f>
        <v>Female</v>
      </c>
      <c r="D377" s="6">
        <v>40000</v>
      </c>
      <c r="E377" s="6" t="str">
        <f>SUBSTITUTE(Table1[[#This Row],[Income]],"$","")</f>
        <v>40000</v>
      </c>
      <c r="F377" s="5">
        <v>3654</v>
      </c>
      <c r="G377" s="8">
        <v>45252</v>
      </c>
      <c r="H377" s="8" t="s">
        <v>62</v>
      </c>
      <c r="I377" s="8" t="s">
        <v>72</v>
      </c>
      <c r="J377" s="7">
        <v>2028</v>
      </c>
      <c r="K377" s="7">
        <f>Table1[[#This Row],[Price(in USD)]]-Table1[[#This Row],[Production Cost (in USD)]]</f>
        <v>1626</v>
      </c>
      <c r="L377" s="7">
        <f>(Table1[[#This Row],[Profit]]/Table1[[#This Row],[Price(in USD)]])*100</f>
        <v>44.499178981937604</v>
      </c>
      <c r="M377" s="5" t="s">
        <v>13</v>
      </c>
      <c r="N377" s="5" t="str">
        <f>SUBSTITUTE(SUBSTITUTE(SUBSTITUTE(Table1[[#This Row],[Marital Status]],"M","Married"),"S","Single"),"D","Divorced")</f>
        <v>Married</v>
      </c>
      <c r="O377" s="5" t="s">
        <v>15</v>
      </c>
      <c r="P377" s="5" t="str">
        <f>CLEAN(Table1[[#This Row],[Education]])</f>
        <v>Bachelors</v>
      </c>
      <c r="Q377" s="5" t="s">
        <v>16</v>
      </c>
      <c r="R377" s="5" t="s">
        <v>18</v>
      </c>
      <c r="S377" s="5" t="s">
        <v>19</v>
      </c>
      <c r="T377" s="5" t="s">
        <v>74</v>
      </c>
      <c r="U377" s="5">
        <v>89</v>
      </c>
      <c r="V377" s="7">
        <f>IF(ISBLANK(Table1[[#This Row],[Age of the buyer]]),AVERAGE(Table1[Age of the buyer]),Table1[[#This Row],[Age of the buyer]])</f>
        <v>89</v>
      </c>
    </row>
    <row r="378" spans="1:22" x14ac:dyDescent="0.45">
      <c r="A378" s="5">
        <v>20977</v>
      </c>
      <c r="B378" s="5" t="s">
        <v>13</v>
      </c>
      <c r="C378" s="5" t="str">
        <f>SUBSTITUTE(SUBSTITUTE(Table1[[#This Row],[Gender]],"F","Female"),"M","Male")</f>
        <v>Male</v>
      </c>
      <c r="D378" s="6">
        <v>20000</v>
      </c>
      <c r="E378" s="6" t="str">
        <f>SUBSTITUTE(Table1[[#This Row],[Income]],"$","")</f>
        <v>20000</v>
      </c>
      <c r="F378" s="5">
        <v>3855</v>
      </c>
      <c r="G378" s="8">
        <v>44719</v>
      </c>
      <c r="H378" s="8" t="s">
        <v>62</v>
      </c>
      <c r="I378" s="8" t="s">
        <v>71</v>
      </c>
      <c r="J378" s="7">
        <v>1567</v>
      </c>
      <c r="K378" s="7">
        <f>Table1[[#This Row],[Price(in USD)]]-Table1[[#This Row],[Production Cost (in USD)]]</f>
        <v>2288</v>
      </c>
      <c r="L378" s="7">
        <f>(Table1[[#This Row],[Profit]]/Table1[[#This Row],[Price(in USD)]])*100</f>
        <v>59.351491569390404</v>
      </c>
      <c r="M378" s="5" t="s">
        <v>13</v>
      </c>
      <c r="N378" s="5" t="str">
        <f>SUBSTITUTE(SUBSTITUTE(SUBSTITUTE(Table1[[#This Row],[Marital Status]],"M","Married"),"S","Single"),"D","Divorced")</f>
        <v>Married</v>
      </c>
      <c r="O378" s="5" t="s">
        <v>15</v>
      </c>
      <c r="P378" s="5" t="str">
        <f>CLEAN(Table1[[#This Row],[Education]])</f>
        <v>Bachelors</v>
      </c>
      <c r="Q378" s="5" t="s">
        <v>22</v>
      </c>
      <c r="R378" s="5" t="s">
        <v>18</v>
      </c>
      <c r="S378" s="5" t="s">
        <v>19</v>
      </c>
      <c r="T378" s="5" t="s">
        <v>77</v>
      </c>
      <c r="U378" s="5">
        <v>64</v>
      </c>
      <c r="V378" s="7">
        <f>IF(ISBLANK(Table1[[#This Row],[Age of the buyer]]),AVERAGE(Table1[Age of the buyer]),Table1[[#This Row],[Age of the buyer]])</f>
        <v>64</v>
      </c>
    </row>
    <row r="379" spans="1:22" hidden="1" x14ac:dyDescent="0.45">
      <c r="A379" s="5">
        <v>18140</v>
      </c>
      <c r="B379" s="5" t="s">
        <v>13</v>
      </c>
      <c r="C379" s="5" t="str">
        <f>SUBSTITUTE(SUBSTITUTE(Table1[[#This Row],[Gender]],"F","Female"),"M","Male")</f>
        <v>Male</v>
      </c>
      <c r="D379" s="6">
        <v>130000</v>
      </c>
      <c r="E379" s="6" t="str">
        <f>SUBSTITUTE(Table1[[#This Row],[Income]],"$","")</f>
        <v>130000</v>
      </c>
      <c r="F379" s="5">
        <v>5113</v>
      </c>
      <c r="G379" s="8">
        <v>45109</v>
      </c>
      <c r="H379" s="8" t="s">
        <v>63</v>
      </c>
      <c r="I379" s="8" t="s">
        <v>72</v>
      </c>
      <c r="J379" s="7">
        <v>1218</v>
      </c>
      <c r="K379" s="7">
        <f>Table1[[#This Row],[Price(in USD)]]-Table1[[#This Row],[Production Cost (in USD)]]</f>
        <v>3895</v>
      </c>
      <c r="L379" s="7">
        <f>(Table1[[#This Row],[Profit]]/Table1[[#This Row],[Price(in USD)]])*100</f>
        <v>76.178368863680817</v>
      </c>
      <c r="M379" s="5" t="s">
        <v>13</v>
      </c>
      <c r="N379" s="5" t="str">
        <f>SUBSTITUTE(SUBSTITUTE(SUBSTITUTE(Table1[[#This Row],[Marital Status]],"M","Married"),"S","Single"),"D","Divorced")</f>
        <v>Married</v>
      </c>
      <c r="O379" s="5" t="s">
        <v>21</v>
      </c>
      <c r="P379" s="5" t="str">
        <f>CLEAN(Table1[[#This Row],[Education]])</f>
        <v>Partial College</v>
      </c>
      <c r="Q379" s="5" t="s">
        <v>23</v>
      </c>
      <c r="R379" s="5" t="s">
        <v>26</v>
      </c>
      <c r="S379" s="5" t="s">
        <v>19</v>
      </c>
      <c r="T379" s="5" t="s">
        <v>75</v>
      </c>
      <c r="U379" s="5">
        <v>51</v>
      </c>
      <c r="V379" s="7">
        <f>IF(ISBLANK(Table1[[#This Row],[Age of the buyer]]),AVERAGE(Table1[Age of the buyer]),Table1[[#This Row],[Age of the buyer]])</f>
        <v>51</v>
      </c>
    </row>
    <row r="380" spans="1:22" hidden="1" x14ac:dyDescent="0.45">
      <c r="A380" s="5">
        <v>20417</v>
      </c>
      <c r="B380" s="5" t="s">
        <v>13</v>
      </c>
      <c r="C380" s="5" t="str">
        <f>SUBSTITUTE(SUBSTITUTE(Table1[[#This Row],[Gender]],"F","Female"),"M","Male")</f>
        <v>Male</v>
      </c>
      <c r="D380" s="6">
        <v>30000</v>
      </c>
      <c r="E380" s="6" t="str">
        <f>SUBSTITUTE(Table1[[#This Row],[Income]],"$","")</f>
        <v>30000</v>
      </c>
      <c r="F380" s="5">
        <v>5189</v>
      </c>
      <c r="G380" s="8">
        <v>45064</v>
      </c>
      <c r="H380" s="8" t="s">
        <v>59</v>
      </c>
      <c r="I380" s="8" t="s">
        <v>72</v>
      </c>
      <c r="J380" s="7">
        <v>1576</v>
      </c>
      <c r="K380" s="7">
        <f>Table1[[#This Row],[Price(in USD)]]-Table1[[#This Row],[Production Cost (in USD)]]</f>
        <v>3613</v>
      </c>
      <c r="L380" s="7">
        <f>(Table1[[#This Row],[Profit]]/Table1[[#This Row],[Price(in USD)]])*100</f>
        <v>69.628059356330695</v>
      </c>
      <c r="M380" s="5" t="s">
        <v>13</v>
      </c>
      <c r="N380" s="5" t="str">
        <f>SUBSTITUTE(SUBSTITUTE(SUBSTITUTE(Table1[[#This Row],[Marital Status]],"M","Married"),"S","Single"),"D","Divorced")</f>
        <v>Married</v>
      </c>
      <c r="O380" s="5" t="s">
        <v>21</v>
      </c>
      <c r="P380" s="5" t="str">
        <f>CLEAN(Table1[[#This Row],[Education]])</f>
        <v>Partial College</v>
      </c>
      <c r="Q380" s="5" t="s">
        <v>22</v>
      </c>
      <c r="R380" s="5" t="s">
        <v>26</v>
      </c>
      <c r="S380" s="5" t="s">
        <v>27</v>
      </c>
      <c r="T380" s="5" t="s">
        <v>78</v>
      </c>
      <c r="U380" s="5">
        <v>56</v>
      </c>
      <c r="V380" s="7">
        <f>IF(ISBLANK(Table1[[#This Row],[Age of the buyer]]),AVERAGE(Table1[Age of the buyer]),Table1[[#This Row],[Age of the buyer]])</f>
        <v>56</v>
      </c>
    </row>
    <row r="381" spans="1:22" hidden="1" x14ac:dyDescent="0.45">
      <c r="A381" s="5">
        <v>18267</v>
      </c>
      <c r="B381" s="5" t="s">
        <v>13</v>
      </c>
      <c r="C381" s="5" t="str">
        <f>SUBSTITUTE(SUBSTITUTE(Table1[[#This Row],[Gender]],"F","Female"),"M","Male")</f>
        <v>Male</v>
      </c>
      <c r="D381" s="6">
        <v>60000</v>
      </c>
      <c r="E381" s="6" t="str">
        <f>SUBSTITUTE(Table1[[#This Row],[Income]],"$","")</f>
        <v>60000</v>
      </c>
      <c r="F381" s="5">
        <v>3408</v>
      </c>
      <c r="G381" s="8">
        <v>45145</v>
      </c>
      <c r="H381" s="8" t="s">
        <v>58</v>
      </c>
      <c r="I381" s="8" t="s">
        <v>71</v>
      </c>
      <c r="J381" s="7">
        <v>1887</v>
      </c>
      <c r="K381" s="7">
        <f>Table1[[#This Row],[Price(in USD)]]-Table1[[#This Row],[Production Cost (in USD)]]</f>
        <v>1521</v>
      </c>
      <c r="L381" s="7">
        <f>(Table1[[#This Row],[Profit]]/Table1[[#This Row],[Price(in USD)]])*100</f>
        <v>44.630281690140841</v>
      </c>
      <c r="M381" s="5" t="s">
        <v>13</v>
      </c>
      <c r="N381" s="5" t="str">
        <f>SUBSTITUTE(SUBSTITUTE(SUBSTITUTE(Table1[[#This Row],[Marital Status]],"M","Married"),"S","Single"),"D","Divorced")</f>
        <v>Married</v>
      </c>
      <c r="O381" s="5" t="s">
        <v>15</v>
      </c>
      <c r="P381" s="5" t="str">
        <f>CLEAN(Table1[[#This Row],[Education]])</f>
        <v>Bachelors</v>
      </c>
      <c r="Q381" s="5" t="s">
        <v>23</v>
      </c>
      <c r="R381" s="5" t="s">
        <v>26</v>
      </c>
      <c r="S381" s="5" t="s">
        <v>27</v>
      </c>
      <c r="T381" s="5" t="s">
        <v>73</v>
      </c>
      <c r="U381" s="5">
        <v>43</v>
      </c>
      <c r="V381" s="7">
        <f>IF(ISBLANK(Table1[[#This Row],[Age of the buyer]]),AVERAGE(Table1[Age of the buyer]),Table1[[#This Row],[Age of the buyer]])</f>
        <v>43</v>
      </c>
    </row>
    <row r="382" spans="1:22" hidden="1" x14ac:dyDescent="0.45">
      <c r="A382" s="5">
        <v>13620</v>
      </c>
      <c r="B382" s="5" t="s">
        <v>13</v>
      </c>
      <c r="C382" s="5" t="str">
        <f>SUBSTITUTE(SUBSTITUTE(Table1[[#This Row],[Gender]],"F","Female"),"M","Male")</f>
        <v>Male</v>
      </c>
      <c r="D382" s="6">
        <v>70000</v>
      </c>
      <c r="E382" s="6" t="str">
        <f>SUBSTITUTE(Table1[[#This Row],[Income]],"$","")</f>
        <v>70000</v>
      </c>
      <c r="F382" s="5">
        <v>4452</v>
      </c>
      <c r="G382" s="8">
        <v>45254</v>
      </c>
      <c r="H382" s="8" t="s">
        <v>61</v>
      </c>
      <c r="I382" s="8" t="s">
        <v>71</v>
      </c>
      <c r="J382" s="7">
        <v>1316</v>
      </c>
      <c r="K382" s="7">
        <f>Table1[[#This Row],[Price(in USD)]]-Table1[[#This Row],[Production Cost (in USD)]]</f>
        <v>3136</v>
      </c>
      <c r="L382" s="7">
        <f>(Table1[[#This Row],[Profit]]/Table1[[#This Row],[Price(in USD)]])*100</f>
        <v>70.440251572327043</v>
      </c>
      <c r="M382" s="5" t="s">
        <v>25</v>
      </c>
      <c r="N382" s="5" t="str">
        <f>SUBSTITUTE(SUBSTITUTE(SUBSTITUTE(Table1[[#This Row],[Marital Status]],"M","Married"),"S","Single"),"D","Divorced")</f>
        <v>Single</v>
      </c>
      <c r="O382" s="5" t="s">
        <v>15</v>
      </c>
      <c r="P382" s="5" t="str">
        <f>CLEAN(Table1[[#This Row],[Education]])</f>
        <v>Bachelors</v>
      </c>
      <c r="Q382" s="5" t="s">
        <v>23</v>
      </c>
      <c r="R382" s="5" t="s">
        <v>34</v>
      </c>
      <c r="S382" s="5" t="s">
        <v>27</v>
      </c>
      <c r="T382" s="5" t="s">
        <v>76</v>
      </c>
      <c r="U382" s="5">
        <v>30</v>
      </c>
      <c r="V382" s="7">
        <f>IF(ISBLANK(Table1[[#This Row],[Age of the buyer]]),AVERAGE(Table1[Age of the buyer]),Table1[[#This Row],[Age of the buyer]])</f>
        <v>30</v>
      </c>
    </row>
    <row r="383" spans="1:22" hidden="1" x14ac:dyDescent="0.45">
      <c r="A383" s="5">
        <v>22974</v>
      </c>
      <c r="B383" s="5" t="s">
        <v>14</v>
      </c>
      <c r="C383" s="5" t="str">
        <f>SUBSTITUTE(SUBSTITUTE(Table1[[#This Row],[Gender]],"F","Female"),"M","Male")</f>
        <v>Female</v>
      </c>
      <c r="D383" s="6">
        <v>30000</v>
      </c>
      <c r="E383" s="6" t="str">
        <f>SUBSTITUTE(Table1[[#This Row],[Income]],"$","")</f>
        <v>30000</v>
      </c>
      <c r="F383" s="5">
        <v>4538</v>
      </c>
      <c r="G383" s="8">
        <v>44904</v>
      </c>
      <c r="H383" s="8" t="s">
        <v>64</v>
      </c>
      <c r="I383" s="8" t="s">
        <v>72</v>
      </c>
      <c r="J383" s="7">
        <v>1919</v>
      </c>
      <c r="K383" s="7">
        <f>Table1[[#This Row],[Price(in USD)]]-Table1[[#This Row],[Production Cost (in USD)]]</f>
        <v>2619</v>
      </c>
      <c r="L383" s="7">
        <f>(Table1[[#This Row],[Profit]]/Table1[[#This Row],[Price(in USD)]])*100</f>
        <v>57.712648743940065</v>
      </c>
      <c r="M383" s="5" t="s">
        <v>13</v>
      </c>
      <c r="N383" s="5" t="str">
        <f>SUBSTITUTE(SUBSTITUTE(SUBSTITUTE(Table1[[#This Row],[Marital Status]],"M","Married"),"S","Single"),"D","Divorced")</f>
        <v>Married</v>
      </c>
      <c r="O383" s="5" t="s">
        <v>21</v>
      </c>
      <c r="P383" s="5" t="str">
        <f>CLEAN(Table1[[#This Row],[Education]])</f>
        <v>Partial College</v>
      </c>
      <c r="Q383" s="5" t="s">
        <v>22</v>
      </c>
      <c r="R383" s="5" t="s">
        <v>26</v>
      </c>
      <c r="S383" s="5" t="s">
        <v>27</v>
      </c>
      <c r="T383" s="5" t="s">
        <v>74</v>
      </c>
      <c r="U383" s="5">
        <v>69</v>
      </c>
      <c r="V383" s="7">
        <f>IF(ISBLANK(Table1[[#This Row],[Age of the buyer]]),AVERAGE(Table1[Age of the buyer]),Table1[[#This Row],[Age of the buyer]])</f>
        <v>69</v>
      </c>
    </row>
    <row r="384" spans="1:22" hidden="1" x14ac:dyDescent="0.45">
      <c r="A384" s="5">
        <v>13586</v>
      </c>
      <c r="B384" s="5" t="s">
        <v>13</v>
      </c>
      <c r="C384" s="5" t="str">
        <f>SUBSTITUTE(SUBSTITUTE(Table1[[#This Row],[Gender]],"F","Female"),"M","Male")</f>
        <v>Male</v>
      </c>
      <c r="D384" s="6">
        <v>80000</v>
      </c>
      <c r="E384" s="6" t="str">
        <f>SUBSTITUTE(Table1[[#This Row],[Income]],"$","")</f>
        <v>80000</v>
      </c>
      <c r="F384" s="5">
        <v>3902</v>
      </c>
      <c r="G384" s="8">
        <v>44888</v>
      </c>
      <c r="H384" s="8" t="s">
        <v>67</v>
      </c>
      <c r="I384" s="8" t="s">
        <v>71</v>
      </c>
      <c r="J384" s="7">
        <v>1951</v>
      </c>
      <c r="K384" s="7">
        <f>Table1[[#This Row],[Price(in USD)]]-Table1[[#This Row],[Production Cost (in USD)]]</f>
        <v>1951</v>
      </c>
      <c r="L384" s="7">
        <f>(Table1[[#This Row],[Profit]]/Table1[[#This Row],[Price(in USD)]])*100</f>
        <v>50</v>
      </c>
      <c r="M384" s="5" t="s">
        <v>13</v>
      </c>
      <c r="N384" s="5" t="str">
        <f>SUBSTITUTE(SUBSTITUTE(SUBSTITUTE(Table1[[#This Row],[Marital Status]],"M","Married"),"S","Single"),"D","Divorced")</f>
        <v>Married</v>
      </c>
      <c r="O384" s="5" t="s">
        <v>21</v>
      </c>
      <c r="P384" s="5" t="str">
        <f>CLEAN(Table1[[#This Row],[Education]])</f>
        <v>Partial College</v>
      </c>
      <c r="Q384" s="5" t="s">
        <v>23</v>
      </c>
      <c r="R384" s="5" t="s">
        <v>34</v>
      </c>
      <c r="S384" s="5" t="s">
        <v>19</v>
      </c>
      <c r="T384" s="5" t="s">
        <v>76</v>
      </c>
      <c r="U384" s="5">
        <v>53</v>
      </c>
      <c r="V384" s="7">
        <f>IF(ISBLANK(Table1[[#This Row],[Age of the buyer]]),AVERAGE(Table1[Age of the buyer]),Table1[[#This Row],[Age of the buyer]])</f>
        <v>53</v>
      </c>
    </row>
    <row r="385" spans="1:22" hidden="1" x14ac:dyDescent="0.45">
      <c r="A385" s="5">
        <v>17978</v>
      </c>
      <c r="B385" s="5" t="s">
        <v>13</v>
      </c>
      <c r="C385" s="5" t="str">
        <f>SUBSTITUTE(SUBSTITUTE(Table1[[#This Row],[Gender]],"F","Female"),"M","Male")</f>
        <v>Male</v>
      </c>
      <c r="D385" s="6">
        <v>40000</v>
      </c>
      <c r="E385" s="6" t="str">
        <f>SUBSTITUTE(Table1[[#This Row],[Income]],"$","")</f>
        <v>40000</v>
      </c>
      <c r="F385" s="5">
        <v>5217</v>
      </c>
      <c r="G385" s="8">
        <v>44791</v>
      </c>
      <c r="H385" s="8" t="s">
        <v>58</v>
      </c>
      <c r="I385" s="8" t="s">
        <v>71</v>
      </c>
      <c r="J385" s="7">
        <v>1824</v>
      </c>
      <c r="K385" s="7">
        <f>Table1[[#This Row],[Price(in USD)]]-Table1[[#This Row],[Production Cost (in USD)]]</f>
        <v>3393</v>
      </c>
      <c r="L385" s="7">
        <f>(Table1[[#This Row],[Profit]]/Table1[[#This Row],[Price(in USD)]])*100</f>
        <v>65.037377803335247</v>
      </c>
      <c r="M385" s="5" t="s">
        <v>13</v>
      </c>
      <c r="N385" s="5" t="str">
        <f>SUBSTITUTE(SUBSTITUTE(SUBSTITUTE(Table1[[#This Row],[Marital Status]],"M","Married"),"S","Single"),"D","Divorced")</f>
        <v>Married</v>
      </c>
      <c r="O385" s="5" t="s">
        <v>37</v>
      </c>
      <c r="P385" s="5" t="str">
        <f>CLEAN(Table1[[#This Row],[Education]])</f>
        <v>Graduate Degree</v>
      </c>
      <c r="Q385" s="5" t="s">
        <v>22</v>
      </c>
      <c r="R385" s="5" t="s">
        <v>18</v>
      </c>
      <c r="S385" s="5" t="s">
        <v>19</v>
      </c>
      <c r="T385" s="5" t="s">
        <v>76</v>
      </c>
      <c r="U385" s="5">
        <v>37</v>
      </c>
      <c r="V385" s="7">
        <f>IF(ISBLANK(Table1[[#This Row],[Age of the buyer]]),AVERAGE(Table1[Age of the buyer]),Table1[[#This Row],[Age of the buyer]])</f>
        <v>37</v>
      </c>
    </row>
    <row r="386" spans="1:22" hidden="1" x14ac:dyDescent="0.45">
      <c r="A386" s="5">
        <v>12581</v>
      </c>
      <c r="B386" s="5" t="s">
        <v>14</v>
      </c>
      <c r="C386" s="5" t="str">
        <f>SUBSTITUTE(SUBSTITUTE(Table1[[#This Row],[Gender]],"F","Female"),"M","Male")</f>
        <v>Female</v>
      </c>
      <c r="D386" s="6">
        <v>10000</v>
      </c>
      <c r="E386" s="6" t="str">
        <f>SUBSTITUTE(Table1[[#This Row],[Income]],"$","")</f>
        <v>10000</v>
      </c>
      <c r="F386" s="5">
        <v>5342</v>
      </c>
      <c r="G386" s="8">
        <v>45133</v>
      </c>
      <c r="H386" s="8" t="s">
        <v>67</v>
      </c>
      <c r="I386" s="8" t="s">
        <v>71</v>
      </c>
      <c r="J386" s="7">
        <v>1299</v>
      </c>
      <c r="K386" s="7">
        <f>Table1[[#This Row],[Price(in USD)]]-Table1[[#This Row],[Production Cost (in USD)]]</f>
        <v>4043</v>
      </c>
      <c r="L386" s="7">
        <f>(Table1[[#This Row],[Profit]]/Table1[[#This Row],[Price(in USD)]])*100</f>
        <v>75.683264694870829</v>
      </c>
      <c r="M386" s="5" t="s">
        <v>25</v>
      </c>
      <c r="N386" s="5" t="str">
        <f>SUBSTITUTE(SUBSTITUTE(SUBSTITUTE(Table1[[#This Row],[Marital Status]],"M","Married"),"S","Single"),"D","Divorced")</f>
        <v>Single</v>
      </c>
      <c r="O386" s="5" t="s">
        <v>21</v>
      </c>
      <c r="P386" s="5" t="str">
        <f>CLEAN(Table1[[#This Row],[Education]])</f>
        <v>Partial College</v>
      </c>
      <c r="Q386" s="5" t="s">
        <v>28</v>
      </c>
      <c r="R386" s="5" t="s">
        <v>18</v>
      </c>
      <c r="S386" s="5" t="s">
        <v>27</v>
      </c>
      <c r="T386" s="5" t="s">
        <v>78</v>
      </c>
      <c r="U386" s="5">
        <v>28</v>
      </c>
      <c r="V386" s="7">
        <f>IF(ISBLANK(Table1[[#This Row],[Age of the buyer]]),AVERAGE(Table1[Age of the buyer]),Table1[[#This Row],[Age of the buyer]])</f>
        <v>28</v>
      </c>
    </row>
    <row r="387" spans="1:22" hidden="1" x14ac:dyDescent="0.45">
      <c r="A387" s="5">
        <v>18018</v>
      </c>
      <c r="B387" s="5" t="s">
        <v>13</v>
      </c>
      <c r="C387" s="5" t="str">
        <f>SUBSTITUTE(SUBSTITUTE(Table1[[#This Row],[Gender]],"F","Female"),"M","Male")</f>
        <v>Male</v>
      </c>
      <c r="D387" s="6">
        <v>30000</v>
      </c>
      <c r="E387" s="6" t="str">
        <f>SUBSTITUTE(Table1[[#This Row],[Income]],"$","")</f>
        <v>30000</v>
      </c>
      <c r="F387" s="5">
        <v>4931</v>
      </c>
      <c r="G387" s="8">
        <v>45199</v>
      </c>
      <c r="H387" s="8" t="s">
        <v>67</v>
      </c>
      <c r="I387" s="8" t="s">
        <v>71</v>
      </c>
      <c r="J387" s="7">
        <v>1855</v>
      </c>
      <c r="K387" s="7">
        <f>Table1[[#This Row],[Price(in USD)]]-Table1[[#This Row],[Production Cost (in USD)]]</f>
        <v>3076</v>
      </c>
      <c r="L387" s="7">
        <f>(Table1[[#This Row],[Profit]]/Table1[[#This Row],[Price(in USD)]])*100</f>
        <v>62.380855810180492</v>
      </c>
      <c r="M387" s="5" t="s">
        <v>25</v>
      </c>
      <c r="N387" s="5" t="str">
        <f>SUBSTITUTE(SUBSTITUTE(SUBSTITUTE(Table1[[#This Row],[Marital Status]],"M","Married"),"S","Single"),"D","Divorced")</f>
        <v>Single</v>
      </c>
      <c r="O387" s="5" t="s">
        <v>21</v>
      </c>
      <c r="P387" s="5" t="str">
        <f>CLEAN(Table1[[#This Row],[Education]])</f>
        <v>Partial College</v>
      </c>
      <c r="Q387" s="5" t="s">
        <v>22</v>
      </c>
      <c r="R387" s="5" t="s">
        <v>18</v>
      </c>
      <c r="S387" s="5" t="s">
        <v>19</v>
      </c>
      <c r="T387" s="5" t="s">
        <v>74</v>
      </c>
      <c r="U387" s="5">
        <v>43</v>
      </c>
      <c r="V387" s="7">
        <f>IF(ISBLANK(Table1[[#This Row],[Age of the buyer]]),AVERAGE(Table1[Age of the buyer]),Table1[[#This Row],[Age of the buyer]])</f>
        <v>43</v>
      </c>
    </row>
    <row r="388" spans="1:22" hidden="1" x14ac:dyDescent="0.45">
      <c r="A388" s="5">
        <v>28957</v>
      </c>
      <c r="B388" s="5" t="s">
        <v>14</v>
      </c>
      <c r="C388" s="5" t="str">
        <f>SUBSTITUTE(SUBSTITUTE(Table1[[#This Row],[Gender]],"F","Female"),"M","Male")</f>
        <v>Female</v>
      </c>
      <c r="D388" s="6">
        <v>120000</v>
      </c>
      <c r="E388" s="6" t="str">
        <f>SUBSTITUTE(Table1[[#This Row],[Income]],"$","")</f>
        <v>120000</v>
      </c>
      <c r="F388" s="5">
        <v>3956</v>
      </c>
      <c r="G388" s="8">
        <v>44888</v>
      </c>
      <c r="H388" s="8" t="s">
        <v>60</v>
      </c>
      <c r="I388" s="8" t="s">
        <v>72</v>
      </c>
      <c r="J388" s="7">
        <v>1914</v>
      </c>
      <c r="K388" s="7">
        <f>Table1[[#This Row],[Price(in USD)]]-Table1[[#This Row],[Production Cost (in USD)]]</f>
        <v>2042</v>
      </c>
      <c r="L388" s="7">
        <f>(Table1[[#This Row],[Profit]]/Table1[[#This Row],[Price(in USD)]])*100</f>
        <v>51.617795753286146</v>
      </c>
      <c r="M388" s="5" t="s">
        <v>25</v>
      </c>
      <c r="N388" s="5" t="str">
        <f>SUBSTITUTE(SUBSTITUTE(SUBSTITUTE(Table1[[#This Row],[Marital Status]],"M","Married"),"S","Single"),"D","Divorced")</f>
        <v>Single</v>
      </c>
      <c r="O388" s="5" t="s">
        <v>32</v>
      </c>
      <c r="P388" s="5" t="str">
        <f>CLEAN(Table1[[#This Row],[Education]])</f>
        <v>Partial High School</v>
      </c>
      <c r="Q388" s="5" t="s">
        <v>23</v>
      </c>
      <c r="R388" s="5" t="s">
        <v>34</v>
      </c>
      <c r="S388" s="5" t="s">
        <v>27</v>
      </c>
      <c r="T388" s="5" t="s">
        <v>77</v>
      </c>
      <c r="U388" s="5">
        <v>34</v>
      </c>
      <c r="V388" s="7">
        <f>IF(ISBLANK(Table1[[#This Row],[Age of the buyer]]),AVERAGE(Table1[Age of the buyer]),Table1[[#This Row],[Age of the buyer]])</f>
        <v>34</v>
      </c>
    </row>
    <row r="389" spans="1:22" hidden="1" x14ac:dyDescent="0.45">
      <c r="A389" s="5">
        <v>13690</v>
      </c>
      <c r="B389" s="5" t="s">
        <v>14</v>
      </c>
      <c r="C389" s="5" t="str">
        <f>SUBSTITUTE(SUBSTITUTE(Table1[[#This Row],[Gender]],"F","Female"),"M","Male")</f>
        <v>Female</v>
      </c>
      <c r="D389" s="6">
        <v>20000</v>
      </c>
      <c r="E389" s="6" t="str">
        <f>SUBSTITUTE(Table1[[#This Row],[Income]],"$","")</f>
        <v>20000</v>
      </c>
      <c r="F389" s="5">
        <v>5412</v>
      </c>
      <c r="G389" s="8">
        <v>45002</v>
      </c>
      <c r="H389" s="8" t="s">
        <v>59</v>
      </c>
      <c r="I389" s="8" t="s">
        <v>72</v>
      </c>
      <c r="J389" s="7">
        <v>1637</v>
      </c>
      <c r="K389" s="7">
        <f>Table1[[#This Row],[Price(in USD)]]-Table1[[#This Row],[Production Cost (in USD)]]</f>
        <v>3775</v>
      </c>
      <c r="L389" s="7">
        <f>(Table1[[#This Row],[Profit]]/Table1[[#This Row],[Price(in USD)]])*100</f>
        <v>69.752402069475238</v>
      </c>
      <c r="M389" s="5" t="s">
        <v>25</v>
      </c>
      <c r="N389" s="5" t="str">
        <f>SUBSTITUTE(SUBSTITUTE(SUBSTITUTE(Table1[[#This Row],[Marital Status]],"M","Married"),"S","Single"),"D","Divorced")</f>
        <v>Single</v>
      </c>
      <c r="O389" s="5" t="s">
        <v>32</v>
      </c>
      <c r="P389" s="5" t="str">
        <f>CLEAN(Table1[[#This Row],[Education]])</f>
        <v>Partial High School</v>
      </c>
      <c r="Q389" s="5" t="s">
        <v>28</v>
      </c>
      <c r="R389" s="5" t="s">
        <v>29</v>
      </c>
      <c r="S389" s="5" t="s">
        <v>19</v>
      </c>
      <c r="T389" s="5" t="s">
        <v>76</v>
      </c>
      <c r="U389" s="5">
        <v>34</v>
      </c>
      <c r="V389" s="7">
        <f>IF(ISBLANK(Table1[[#This Row],[Age of the buyer]]),AVERAGE(Table1[Age of the buyer]),Table1[[#This Row],[Age of the buyer]])</f>
        <v>34</v>
      </c>
    </row>
    <row r="390" spans="1:22" x14ac:dyDescent="0.45">
      <c r="A390" s="5">
        <v>12568</v>
      </c>
      <c r="B390" s="5" t="s">
        <v>14</v>
      </c>
      <c r="C390" s="5" t="str">
        <f>SUBSTITUTE(SUBSTITUTE(Table1[[#This Row],[Gender]],"F","Female"),"M","Male")</f>
        <v>Female</v>
      </c>
      <c r="D390" s="6">
        <v>30000</v>
      </c>
      <c r="E390" s="6" t="str">
        <f>SUBSTITUTE(Table1[[#This Row],[Income]],"$","")</f>
        <v>30000</v>
      </c>
      <c r="F390" s="5">
        <v>4035</v>
      </c>
      <c r="G390" s="8">
        <v>44662</v>
      </c>
      <c r="H390" s="8" t="s">
        <v>62</v>
      </c>
      <c r="I390" s="8" t="s">
        <v>72</v>
      </c>
      <c r="J390" s="7">
        <v>1364</v>
      </c>
      <c r="K390" s="7">
        <f>Table1[[#This Row],[Price(in USD)]]-Table1[[#This Row],[Production Cost (in USD)]]</f>
        <v>2671</v>
      </c>
      <c r="L390" s="7">
        <f>(Table1[[#This Row],[Profit]]/Table1[[#This Row],[Price(in USD)]])*100</f>
        <v>66.195786864931847</v>
      </c>
      <c r="M390" s="5" t="s">
        <v>13</v>
      </c>
      <c r="N390" s="5" t="str">
        <f>SUBSTITUTE(SUBSTITUTE(SUBSTITUTE(Table1[[#This Row],[Marital Status]],"M","Married"),"S","Single"),"D","Divorced")</f>
        <v>Married</v>
      </c>
      <c r="O390" s="5" t="s">
        <v>15</v>
      </c>
      <c r="P390" s="5" t="str">
        <f>CLEAN(Table1[[#This Row],[Education]])</f>
        <v>Bachelors</v>
      </c>
      <c r="Q390" s="5" t="s">
        <v>22</v>
      </c>
      <c r="R390" s="5" t="s">
        <v>18</v>
      </c>
      <c r="S390" s="5" t="s">
        <v>19</v>
      </c>
      <c r="T390" s="5" t="s">
        <v>76</v>
      </c>
      <c r="U390" s="5">
        <v>64</v>
      </c>
      <c r="V390" s="7">
        <f>IF(ISBLANK(Table1[[#This Row],[Age of the buyer]]),AVERAGE(Table1[Age of the buyer]),Table1[[#This Row],[Age of the buyer]])</f>
        <v>64</v>
      </c>
    </row>
    <row r="391" spans="1:22" hidden="1" x14ac:dyDescent="0.45">
      <c r="A391" s="5">
        <v>13122</v>
      </c>
      <c r="B391" s="5" t="s">
        <v>14</v>
      </c>
      <c r="C391" s="5" t="str">
        <f>SUBSTITUTE(SUBSTITUTE(Table1[[#This Row],[Gender]],"F","Female"),"M","Male")</f>
        <v>Female</v>
      </c>
      <c r="D391" s="6">
        <v>80000</v>
      </c>
      <c r="E391" s="6" t="str">
        <f>SUBSTITUTE(Table1[[#This Row],[Income]],"$","")</f>
        <v>80000</v>
      </c>
      <c r="F391" s="5">
        <v>4797</v>
      </c>
      <c r="G391" s="8">
        <v>45168</v>
      </c>
      <c r="H391" s="8" t="s">
        <v>67</v>
      </c>
      <c r="I391" s="8" t="s">
        <v>71</v>
      </c>
      <c r="J391" s="7">
        <v>1671</v>
      </c>
      <c r="K391" s="7">
        <f>Table1[[#This Row],[Price(in USD)]]-Table1[[#This Row],[Production Cost (in USD)]]</f>
        <v>3126</v>
      </c>
      <c r="L391" s="7">
        <f>(Table1[[#This Row],[Profit]]/Table1[[#This Row],[Price(in USD)]])*100</f>
        <v>65.165728580362725</v>
      </c>
      <c r="M391" s="5" t="s">
        <v>56</v>
      </c>
      <c r="N391" s="5" t="str">
        <f>SUBSTITUTE(SUBSTITUTE(SUBSTITUTE(Table1[[#This Row],[Marital Status]],"M","Married"),"S","Single"),"D","Divorced")</f>
        <v>Divorced</v>
      </c>
      <c r="O391" s="5" t="s">
        <v>15</v>
      </c>
      <c r="P391" s="5" t="str">
        <f>CLEAN(Table1[[#This Row],[Education]])</f>
        <v>Bachelors</v>
      </c>
      <c r="Q391" s="5" t="s">
        <v>23</v>
      </c>
      <c r="R391" s="5" t="s">
        <v>29</v>
      </c>
      <c r="S391" s="5" t="s">
        <v>27</v>
      </c>
      <c r="T391" s="5" t="s">
        <v>74</v>
      </c>
      <c r="U391" s="5">
        <v>41</v>
      </c>
      <c r="V391" s="7">
        <f>IF(ISBLANK(Table1[[#This Row],[Age of the buyer]]),AVERAGE(Table1[Age of the buyer]),Table1[[#This Row],[Age of the buyer]])</f>
        <v>41</v>
      </c>
    </row>
    <row r="392" spans="1:22" hidden="1" x14ac:dyDescent="0.45">
      <c r="A392" s="5">
        <v>21184</v>
      </c>
      <c r="B392" s="5" t="s">
        <v>13</v>
      </c>
      <c r="C392" s="5" t="str">
        <f>SUBSTITUTE(SUBSTITUTE(Table1[[#This Row],[Gender]],"F","Female"),"M","Male")</f>
        <v>Male</v>
      </c>
      <c r="D392" s="6">
        <v>70000</v>
      </c>
      <c r="E392" s="6" t="str">
        <f>SUBSTITUTE(Table1[[#This Row],[Income]],"$","")</f>
        <v>70000</v>
      </c>
      <c r="F392" s="5">
        <v>5405</v>
      </c>
      <c r="G392" s="8">
        <v>44862</v>
      </c>
      <c r="H392" s="8" t="s">
        <v>59</v>
      </c>
      <c r="I392" s="8" t="s">
        <v>71</v>
      </c>
      <c r="J392" s="7">
        <v>1375</v>
      </c>
      <c r="K392" s="7">
        <f>Table1[[#This Row],[Price(in USD)]]-Table1[[#This Row],[Production Cost (in USD)]]</f>
        <v>4030</v>
      </c>
      <c r="L392" s="7">
        <f>(Table1[[#This Row],[Profit]]/Table1[[#This Row],[Price(in USD)]])*100</f>
        <v>74.560592044403336</v>
      </c>
      <c r="M392" s="5" t="s">
        <v>25</v>
      </c>
      <c r="N392" s="5" t="str">
        <f>SUBSTITUTE(SUBSTITUTE(SUBSTITUTE(Table1[[#This Row],[Marital Status]],"M","Married"),"S","Single"),"D","Divorced")</f>
        <v>Single</v>
      </c>
      <c r="O392" s="5" t="s">
        <v>15</v>
      </c>
      <c r="P392" s="5" t="str">
        <f>CLEAN(Table1[[#This Row],[Education]])</f>
        <v>Bachelors</v>
      </c>
      <c r="Q392" s="5" t="s">
        <v>23</v>
      </c>
      <c r="R392" s="5" t="s">
        <v>26</v>
      </c>
      <c r="S392" s="5" t="s">
        <v>27</v>
      </c>
      <c r="T392" s="5" t="s">
        <v>78</v>
      </c>
      <c r="U392" s="5">
        <v>38</v>
      </c>
      <c r="V392" s="7">
        <f>IF(ISBLANK(Table1[[#This Row],[Age of the buyer]]),AVERAGE(Table1[Age of the buyer]),Table1[[#This Row],[Age of the buyer]])</f>
        <v>38</v>
      </c>
    </row>
    <row r="393" spans="1:22" hidden="1" x14ac:dyDescent="0.45">
      <c r="A393" s="5">
        <v>26150</v>
      </c>
      <c r="B393" s="5" t="s">
        <v>14</v>
      </c>
      <c r="C393" s="5" t="str">
        <f>SUBSTITUTE(SUBSTITUTE(Table1[[#This Row],[Gender]],"F","Female"),"M","Male")</f>
        <v>Female</v>
      </c>
      <c r="D393" s="6">
        <v>70000</v>
      </c>
      <c r="E393" s="6" t="str">
        <f>SUBSTITUTE(Table1[[#This Row],[Income]],"$","")</f>
        <v>70000</v>
      </c>
      <c r="F393" s="5">
        <v>4446</v>
      </c>
      <c r="G393" s="8">
        <v>44876</v>
      </c>
      <c r="H393" s="8" t="s">
        <v>59</v>
      </c>
      <c r="I393" s="8" t="s">
        <v>72</v>
      </c>
      <c r="J393" s="7">
        <v>1947</v>
      </c>
      <c r="K393" s="7">
        <f>Table1[[#This Row],[Price(in USD)]]-Table1[[#This Row],[Production Cost (in USD)]]</f>
        <v>2499</v>
      </c>
      <c r="L393" s="7">
        <f>(Table1[[#This Row],[Profit]]/Table1[[#This Row],[Price(in USD)]])*100</f>
        <v>56.207827260458842</v>
      </c>
      <c r="M393" s="5" t="s">
        <v>25</v>
      </c>
      <c r="N393" s="5" t="str">
        <f>SUBSTITUTE(SUBSTITUTE(SUBSTITUTE(Table1[[#This Row],[Marital Status]],"M","Married"),"S","Single"),"D","Divorced")</f>
        <v>Single</v>
      </c>
      <c r="O393" s="5" t="s">
        <v>15</v>
      </c>
      <c r="P393" s="5" t="str">
        <f>CLEAN(Table1[[#This Row],[Education]])</f>
        <v>Bachelors</v>
      </c>
      <c r="Q393" s="5" t="s">
        <v>23</v>
      </c>
      <c r="R393" s="5" t="s">
        <v>18</v>
      </c>
      <c r="S393" s="5" t="s">
        <v>27</v>
      </c>
      <c r="T393" s="5" t="s">
        <v>73</v>
      </c>
      <c r="U393" s="5">
        <v>41</v>
      </c>
      <c r="V393" s="7">
        <f>IF(ISBLANK(Table1[[#This Row],[Age of the buyer]]),AVERAGE(Table1[Age of the buyer]),Table1[[#This Row],[Age of the buyer]])</f>
        <v>41</v>
      </c>
    </row>
    <row r="394" spans="1:22" x14ac:dyDescent="0.45">
      <c r="A394" s="5">
        <v>24151</v>
      </c>
      <c r="B394" s="5" t="s">
        <v>13</v>
      </c>
      <c r="C394" s="5" t="str">
        <f>SUBSTITUTE(SUBSTITUTE(Table1[[#This Row],[Gender]],"F","Female"),"M","Male")</f>
        <v>Male</v>
      </c>
      <c r="D394" s="6">
        <v>20000</v>
      </c>
      <c r="E394" s="6" t="str">
        <f>SUBSTITUTE(Table1[[#This Row],[Income]],"$","")</f>
        <v>20000</v>
      </c>
      <c r="F394" s="5">
        <v>3728</v>
      </c>
      <c r="G394" s="8">
        <v>44990</v>
      </c>
      <c r="H394" s="8" t="s">
        <v>62</v>
      </c>
      <c r="I394" s="8" t="s">
        <v>72</v>
      </c>
      <c r="J394" s="7">
        <v>1460</v>
      </c>
      <c r="K394" s="7">
        <f>Table1[[#This Row],[Price(in USD)]]-Table1[[#This Row],[Production Cost (in USD)]]</f>
        <v>2268</v>
      </c>
      <c r="L394" s="7">
        <f>(Table1[[#This Row],[Profit]]/Table1[[#This Row],[Price(in USD)]])*100</f>
        <v>60.836909871244636</v>
      </c>
      <c r="M394" s="5" t="s">
        <v>25</v>
      </c>
      <c r="N394" s="5" t="str">
        <f>SUBSTITUTE(SUBSTITUTE(SUBSTITUTE(Table1[[#This Row],[Marital Status]],"M","Married"),"S","Single"),"D","Divorced")</f>
        <v>Single</v>
      </c>
      <c r="O394" s="5" t="s">
        <v>15</v>
      </c>
      <c r="P394" s="5" t="str">
        <f>CLEAN(Table1[[#This Row],[Education]])</f>
        <v>Bachelors</v>
      </c>
      <c r="Q394" s="5" t="s">
        <v>22</v>
      </c>
      <c r="R394" s="5" t="s">
        <v>18</v>
      </c>
      <c r="S394" s="5" t="s">
        <v>19</v>
      </c>
      <c r="T394" s="5" t="s">
        <v>76</v>
      </c>
      <c r="U394" s="5">
        <v>51</v>
      </c>
      <c r="V394" s="7">
        <f>IF(ISBLANK(Table1[[#This Row],[Age of the buyer]]),AVERAGE(Table1[Age of the buyer]),Table1[[#This Row],[Age of the buyer]])</f>
        <v>51</v>
      </c>
    </row>
    <row r="395" spans="1:22" x14ac:dyDescent="0.45">
      <c r="A395" s="5">
        <v>23962</v>
      </c>
      <c r="B395" s="5" t="s">
        <v>14</v>
      </c>
      <c r="C395" s="5" t="str">
        <f>SUBSTITUTE(SUBSTITUTE(Table1[[#This Row],[Gender]],"F","Female"),"M","Male")</f>
        <v>Female</v>
      </c>
      <c r="D395" s="6">
        <v>10000</v>
      </c>
      <c r="E395" s="6" t="str">
        <f>SUBSTITUTE(Table1[[#This Row],[Income]],"$","")</f>
        <v>10000</v>
      </c>
      <c r="F395" s="5">
        <v>3637</v>
      </c>
      <c r="G395" s="8">
        <v>44866</v>
      </c>
      <c r="H395" s="8" t="s">
        <v>62</v>
      </c>
      <c r="I395" s="8" t="s">
        <v>71</v>
      </c>
      <c r="J395" s="7">
        <v>1854</v>
      </c>
      <c r="K395" s="7">
        <f>Table1[[#This Row],[Price(in USD)]]-Table1[[#This Row],[Production Cost (in USD)]]</f>
        <v>1783</v>
      </c>
      <c r="L395" s="7">
        <f>(Table1[[#This Row],[Profit]]/Table1[[#This Row],[Price(in USD)]])*100</f>
        <v>49.023920813857572</v>
      </c>
      <c r="M395" s="5" t="s">
        <v>13</v>
      </c>
      <c r="N395" s="5" t="str">
        <f>SUBSTITUTE(SUBSTITUTE(SUBSTITUTE(Table1[[#This Row],[Marital Status]],"M","Married"),"S","Single"),"D","Divorced")</f>
        <v>Married</v>
      </c>
      <c r="O395" s="5" t="s">
        <v>32</v>
      </c>
      <c r="P395" s="5" t="str">
        <f>CLEAN(Table1[[#This Row],[Education]])</f>
        <v>Partial High School</v>
      </c>
      <c r="Q395" s="5" t="s">
        <v>28</v>
      </c>
      <c r="R395" s="5" t="s">
        <v>29</v>
      </c>
      <c r="S395" s="5" t="s">
        <v>19</v>
      </c>
      <c r="T395" s="5" t="s">
        <v>77</v>
      </c>
      <c r="U395" s="5">
        <v>32</v>
      </c>
      <c r="V395" s="7">
        <f>IF(ISBLANK(Table1[[#This Row],[Age of the buyer]]),AVERAGE(Table1[Age of the buyer]),Table1[[#This Row],[Age of the buyer]])</f>
        <v>32</v>
      </c>
    </row>
    <row r="396" spans="1:22" hidden="1" x14ac:dyDescent="0.45">
      <c r="A396" s="5">
        <v>17793</v>
      </c>
      <c r="B396" s="5" t="s">
        <v>14</v>
      </c>
      <c r="C396" s="5" t="str">
        <f>SUBSTITUTE(SUBSTITUTE(Table1[[#This Row],[Gender]],"F","Female"),"M","Male")</f>
        <v>Female</v>
      </c>
      <c r="D396" s="6">
        <v>40000</v>
      </c>
      <c r="E396" s="6" t="str">
        <f>SUBSTITUTE(Table1[[#This Row],[Income]],"$","")</f>
        <v>40000</v>
      </c>
      <c r="F396" s="5">
        <v>3636</v>
      </c>
      <c r="G396" s="8">
        <v>44835</v>
      </c>
      <c r="H396" s="8" t="s">
        <v>58</v>
      </c>
      <c r="I396" s="8" t="s">
        <v>72</v>
      </c>
      <c r="J396" s="7">
        <v>1717</v>
      </c>
      <c r="K396" s="7">
        <f>Table1[[#This Row],[Price(in USD)]]-Table1[[#This Row],[Production Cost (in USD)]]</f>
        <v>1919</v>
      </c>
      <c r="L396" s="7">
        <f>(Table1[[#This Row],[Profit]]/Table1[[#This Row],[Price(in USD)]])*100</f>
        <v>52.777777777777779</v>
      </c>
      <c r="M396" s="5" t="s">
        <v>13</v>
      </c>
      <c r="N396" s="5" t="str">
        <f>SUBSTITUTE(SUBSTITUTE(SUBSTITUTE(Table1[[#This Row],[Marital Status]],"M","Married"),"S","Single"),"D","Divorced")</f>
        <v>Married</v>
      </c>
      <c r="O396" s="5" t="s">
        <v>15</v>
      </c>
      <c r="P396" s="5" t="str">
        <f>CLEAN(Table1[[#This Row],[Education]])</f>
        <v>Bachelors</v>
      </c>
      <c r="Q396" s="5" t="s">
        <v>22</v>
      </c>
      <c r="R396" s="5" t="s">
        <v>18</v>
      </c>
      <c r="S396" s="5" t="s">
        <v>19</v>
      </c>
      <c r="T396" s="5" t="s">
        <v>78</v>
      </c>
      <c r="U396" s="5">
        <v>38</v>
      </c>
      <c r="V396" s="7">
        <f>IF(ISBLANK(Table1[[#This Row],[Age of the buyer]]),AVERAGE(Table1[Age of the buyer]),Table1[[#This Row],[Age of the buyer]])</f>
        <v>38</v>
      </c>
    </row>
    <row r="397" spans="1:22" hidden="1" x14ac:dyDescent="0.45">
      <c r="A397" s="5">
        <v>14926</v>
      </c>
      <c r="B397" s="5" t="s">
        <v>13</v>
      </c>
      <c r="C397" s="5" t="str">
        <f>SUBSTITUTE(SUBSTITUTE(Table1[[#This Row],[Gender]],"F","Female"),"M","Male")</f>
        <v>Male</v>
      </c>
      <c r="D397" s="6">
        <v>30000</v>
      </c>
      <c r="E397" s="6" t="str">
        <f>SUBSTITUTE(Table1[[#This Row],[Income]],"$","")</f>
        <v>30000</v>
      </c>
      <c r="F397" s="5">
        <v>4323</v>
      </c>
      <c r="G397" s="8">
        <v>44714</v>
      </c>
      <c r="H397" s="8" t="s">
        <v>65</v>
      </c>
      <c r="I397" s="8" t="s">
        <v>72</v>
      </c>
      <c r="J397" s="7">
        <v>1453</v>
      </c>
      <c r="K397" s="7">
        <f>Table1[[#This Row],[Price(in USD)]]-Table1[[#This Row],[Production Cost (in USD)]]</f>
        <v>2870</v>
      </c>
      <c r="L397" s="7">
        <f>(Table1[[#This Row],[Profit]]/Table1[[#This Row],[Price(in USD)]])*100</f>
        <v>66.389081656257233</v>
      </c>
      <c r="M397" s="5" t="s">
        <v>13</v>
      </c>
      <c r="N397" s="5" t="str">
        <f>SUBSTITUTE(SUBSTITUTE(SUBSTITUTE(Table1[[#This Row],[Marital Status]],"M","Married"),"S","Single"),"D","Divorced")</f>
        <v>Married</v>
      </c>
      <c r="O397" s="5" t="s">
        <v>15</v>
      </c>
      <c r="P397" s="5" t="str">
        <f>CLEAN(Table1[[#This Row],[Education]])</f>
        <v>Bachelors</v>
      </c>
      <c r="Q397" s="5" t="s">
        <v>22</v>
      </c>
      <c r="R397" s="5" t="s">
        <v>18</v>
      </c>
      <c r="S397" s="5" t="s">
        <v>19</v>
      </c>
      <c r="T397" s="5" t="s">
        <v>77</v>
      </c>
      <c r="U397" s="5">
        <v>38</v>
      </c>
      <c r="V397" s="7">
        <f>IF(ISBLANK(Table1[[#This Row],[Age of the buyer]]),AVERAGE(Table1[Age of the buyer]),Table1[[#This Row],[Age of the buyer]])</f>
        <v>38</v>
      </c>
    </row>
    <row r="398" spans="1:22" hidden="1" x14ac:dyDescent="0.45">
      <c r="A398" s="5">
        <v>16163</v>
      </c>
      <c r="B398" s="5" t="s">
        <v>13</v>
      </c>
      <c r="C398" s="5" t="str">
        <f>SUBSTITUTE(SUBSTITUTE(Table1[[#This Row],[Gender]],"F","Female"),"M","Male")</f>
        <v>Male</v>
      </c>
      <c r="D398" s="6">
        <v>60000</v>
      </c>
      <c r="E398" s="6" t="str">
        <f>SUBSTITUTE(Table1[[#This Row],[Income]],"$","")</f>
        <v>60000</v>
      </c>
      <c r="F398" s="5">
        <v>3800</v>
      </c>
      <c r="G398" s="8">
        <v>44964</v>
      </c>
      <c r="H398" s="8" t="s">
        <v>58</v>
      </c>
      <c r="I398" s="8" t="s">
        <v>72</v>
      </c>
      <c r="J398" s="7">
        <v>1344</v>
      </c>
      <c r="K398" s="7">
        <f>Table1[[#This Row],[Price(in USD)]]-Table1[[#This Row],[Production Cost (in USD)]]</f>
        <v>2456</v>
      </c>
      <c r="L398" s="7">
        <f>(Table1[[#This Row],[Profit]]/Table1[[#This Row],[Price(in USD)]])*100</f>
        <v>64.631578947368411</v>
      </c>
      <c r="M398" s="5" t="s">
        <v>25</v>
      </c>
      <c r="N398" s="5" t="str">
        <f>SUBSTITUTE(SUBSTITUTE(SUBSTITUTE(Table1[[#This Row],[Marital Status]],"M","Married"),"S","Single"),"D","Divorced")</f>
        <v>Single</v>
      </c>
      <c r="O398" s="5" t="s">
        <v>15</v>
      </c>
      <c r="P398" s="5" t="str">
        <f>CLEAN(Table1[[#This Row],[Education]])</f>
        <v>Bachelors</v>
      </c>
      <c r="Q398" s="5" t="s">
        <v>23</v>
      </c>
      <c r="R398" s="5" t="s">
        <v>24</v>
      </c>
      <c r="S398" s="5" t="s">
        <v>27</v>
      </c>
      <c r="T398" s="5" t="s">
        <v>78</v>
      </c>
      <c r="U398" s="5">
        <v>38</v>
      </c>
      <c r="V398" s="7">
        <f>IF(ISBLANK(Table1[[#This Row],[Age of the buyer]]),AVERAGE(Table1[Age of the buyer]),Table1[[#This Row],[Age of the buyer]])</f>
        <v>38</v>
      </c>
    </row>
    <row r="399" spans="1:22" hidden="1" x14ac:dyDescent="0.45">
      <c r="A399" s="5">
        <v>21365</v>
      </c>
      <c r="B399" s="5" t="s">
        <v>14</v>
      </c>
      <c r="C399" s="5" t="str">
        <f>SUBSTITUTE(SUBSTITUTE(Table1[[#This Row],[Gender]],"F","Female"),"M","Male")</f>
        <v>Female</v>
      </c>
      <c r="D399" s="6">
        <v>10000</v>
      </c>
      <c r="E399" s="6" t="str">
        <f>SUBSTITUTE(Table1[[#This Row],[Income]],"$","")</f>
        <v>10000</v>
      </c>
      <c r="F399" s="5">
        <v>4400</v>
      </c>
      <c r="G399" s="8">
        <v>45235</v>
      </c>
      <c r="H399" s="8" t="s">
        <v>60</v>
      </c>
      <c r="I399" s="8" t="s">
        <v>71</v>
      </c>
      <c r="J399" s="7">
        <v>1946</v>
      </c>
      <c r="K399" s="7">
        <f>Table1[[#This Row],[Price(in USD)]]-Table1[[#This Row],[Production Cost (in USD)]]</f>
        <v>2454</v>
      </c>
      <c r="L399" s="7">
        <f>(Table1[[#This Row],[Profit]]/Table1[[#This Row],[Price(in USD)]])*100</f>
        <v>55.772727272727273</v>
      </c>
      <c r="M399" s="5" t="s">
        <v>13</v>
      </c>
      <c r="N399" s="5" t="str">
        <f>SUBSTITUTE(SUBSTITUTE(SUBSTITUTE(Table1[[#This Row],[Marital Status]],"M","Married"),"S","Single"),"D","Divorced")</f>
        <v>Married</v>
      </c>
      <c r="O399" s="5" t="s">
        <v>32</v>
      </c>
      <c r="P399" s="5" t="str">
        <f>CLEAN(Table1[[#This Row],[Education]])</f>
        <v>Partial High School</v>
      </c>
      <c r="Q399" s="5" t="s">
        <v>22</v>
      </c>
      <c r="R399" s="5" t="s">
        <v>26</v>
      </c>
      <c r="S399" s="5" t="s">
        <v>27</v>
      </c>
      <c r="T399" s="5" t="s">
        <v>74</v>
      </c>
      <c r="U399" s="5">
        <v>58</v>
      </c>
      <c r="V399" s="7">
        <f>IF(ISBLANK(Table1[[#This Row],[Age of the buyer]]),AVERAGE(Table1[Age of the buyer]),Table1[[#This Row],[Age of the buyer]])</f>
        <v>58</v>
      </c>
    </row>
    <row r="400" spans="1:22" hidden="1" x14ac:dyDescent="0.45">
      <c r="A400" s="5">
        <v>27771</v>
      </c>
      <c r="B400" s="5" t="s">
        <v>13</v>
      </c>
      <c r="C400" s="5" t="str">
        <f>SUBSTITUTE(SUBSTITUTE(Table1[[#This Row],[Gender]],"F","Female"),"M","Male")</f>
        <v>Male</v>
      </c>
      <c r="D400" s="6">
        <v>30000</v>
      </c>
      <c r="E400" s="6" t="str">
        <f>SUBSTITUTE(Table1[[#This Row],[Income]],"$","")</f>
        <v>30000</v>
      </c>
      <c r="F400" s="5">
        <v>3767</v>
      </c>
      <c r="G400" s="8">
        <v>45017</v>
      </c>
      <c r="H400" s="8" t="s">
        <v>67</v>
      </c>
      <c r="I400" s="8" t="s">
        <v>72</v>
      </c>
      <c r="J400" s="7">
        <v>976</v>
      </c>
      <c r="K400" s="7">
        <f>Table1[[#This Row],[Price(in USD)]]-Table1[[#This Row],[Production Cost (in USD)]]</f>
        <v>2791</v>
      </c>
      <c r="L400" s="7">
        <f>(Table1[[#This Row],[Profit]]/Table1[[#This Row],[Price(in USD)]])*100</f>
        <v>74.090788425803026</v>
      </c>
      <c r="M400" s="5" t="s">
        <v>25</v>
      </c>
      <c r="N400" s="5" t="str">
        <f>SUBSTITUTE(SUBSTITUTE(SUBSTITUTE(Table1[[#This Row],[Marital Status]],"M","Married"),"S","Single"),"D","Divorced")</f>
        <v>Single</v>
      </c>
      <c r="O400" s="5" t="s">
        <v>15</v>
      </c>
      <c r="P400" s="5" t="str">
        <f>CLEAN(Table1[[#This Row],[Education]])</f>
        <v>Bachelors</v>
      </c>
      <c r="Q400" s="5" t="s">
        <v>22</v>
      </c>
      <c r="R400" s="5" t="s">
        <v>29</v>
      </c>
      <c r="S400" s="5" t="s">
        <v>19</v>
      </c>
      <c r="T400" s="5" t="s">
        <v>77</v>
      </c>
      <c r="U400" s="5">
        <v>39</v>
      </c>
      <c r="V400" s="7">
        <f>IF(ISBLANK(Table1[[#This Row],[Age of the buyer]]),AVERAGE(Table1[Age of the buyer]),Table1[[#This Row],[Age of the buyer]])</f>
        <v>39</v>
      </c>
    </row>
    <row r="401" spans="1:22" hidden="1" x14ac:dyDescent="0.45">
      <c r="A401" s="5">
        <v>26167</v>
      </c>
      <c r="B401" s="5" t="s">
        <v>14</v>
      </c>
      <c r="C401" s="5" t="str">
        <f>SUBSTITUTE(SUBSTITUTE(Table1[[#This Row],[Gender]],"F","Female"),"M","Male")</f>
        <v>Female</v>
      </c>
      <c r="D401" s="6">
        <v>40000</v>
      </c>
      <c r="E401" s="6" t="str">
        <f>SUBSTITUTE(Table1[[#This Row],[Income]],"$","")</f>
        <v>40000</v>
      </c>
      <c r="F401" s="5">
        <v>4636</v>
      </c>
      <c r="G401" s="8">
        <v>44800</v>
      </c>
      <c r="H401" s="8" t="s">
        <v>67</v>
      </c>
      <c r="I401" s="8" t="s">
        <v>72</v>
      </c>
      <c r="J401" s="7">
        <v>1903</v>
      </c>
      <c r="K401" s="7">
        <f>Table1[[#This Row],[Price(in USD)]]-Table1[[#This Row],[Production Cost (in USD)]]</f>
        <v>2733</v>
      </c>
      <c r="L401" s="7">
        <f>(Table1[[#This Row],[Profit]]/Table1[[#This Row],[Price(in USD)]])*100</f>
        <v>58.951682484900779</v>
      </c>
      <c r="M401" s="5" t="s">
        <v>25</v>
      </c>
      <c r="N401" s="5" t="str">
        <f>SUBSTITUTE(SUBSTITUTE(SUBSTITUTE(Table1[[#This Row],[Marital Status]],"M","Married"),"S","Single"),"D","Divorced")</f>
        <v>Single</v>
      </c>
      <c r="O401" s="5" t="s">
        <v>15</v>
      </c>
      <c r="P401" s="5" t="str">
        <f>CLEAN(Table1[[#This Row],[Education]])</f>
        <v>Bachelors</v>
      </c>
      <c r="Q401" s="5" t="s">
        <v>31</v>
      </c>
      <c r="R401" s="5" t="s">
        <v>26</v>
      </c>
      <c r="S401" s="5" t="s">
        <v>27</v>
      </c>
      <c r="T401" s="5" t="s">
        <v>75</v>
      </c>
      <c r="U401" s="5">
        <v>53</v>
      </c>
      <c r="V401" s="7">
        <f>IF(ISBLANK(Table1[[#This Row],[Age of the buyer]]),AVERAGE(Table1[Age of the buyer]),Table1[[#This Row],[Age of the buyer]])</f>
        <v>53</v>
      </c>
    </row>
    <row r="402" spans="1:22" x14ac:dyDescent="0.45">
      <c r="A402" s="5">
        <v>25792</v>
      </c>
      <c r="B402" s="5" t="s">
        <v>14</v>
      </c>
      <c r="C402" s="5" t="str">
        <f>SUBSTITUTE(SUBSTITUTE(Table1[[#This Row],[Gender]],"F","Female"),"M","Male")</f>
        <v>Female</v>
      </c>
      <c r="D402" s="6">
        <v>110000</v>
      </c>
      <c r="E402" s="6" t="str">
        <f>SUBSTITUTE(Table1[[#This Row],[Income]],"$","")</f>
        <v>110000</v>
      </c>
      <c r="F402" s="5">
        <v>4479</v>
      </c>
      <c r="G402" s="8">
        <v>44979</v>
      </c>
      <c r="H402" s="8" t="s">
        <v>62</v>
      </c>
      <c r="I402" s="8" t="s">
        <v>72</v>
      </c>
      <c r="J402" s="7">
        <v>913</v>
      </c>
      <c r="K402" s="7">
        <f>Table1[[#This Row],[Price(in USD)]]-Table1[[#This Row],[Production Cost (in USD)]]</f>
        <v>3566</v>
      </c>
      <c r="L402" s="7">
        <f>(Table1[[#This Row],[Profit]]/Table1[[#This Row],[Price(in USD)]])*100</f>
        <v>79.615985711096229</v>
      </c>
      <c r="M402" s="5" t="s">
        <v>25</v>
      </c>
      <c r="N402" s="5" t="str">
        <f>SUBSTITUTE(SUBSTITUTE(SUBSTITUTE(Table1[[#This Row],[Marital Status]],"M","Married"),"S","Single"),"D","Divorced")</f>
        <v>Single</v>
      </c>
      <c r="O402" s="5" t="s">
        <v>36</v>
      </c>
      <c r="P402" s="5" t="str">
        <f>CLEAN(Table1[[#This Row],[Education]])</f>
        <v>Bachelors</v>
      </c>
      <c r="Q402" s="5" t="s">
        <v>31</v>
      </c>
      <c r="R402" s="5" t="s">
        <v>34</v>
      </c>
      <c r="S402" s="5" t="s">
        <v>19</v>
      </c>
      <c r="T402" s="5" t="s">
        <v>78</v>
      </c>
      <c r="U402" s="5">
        <v>53</v>
      </c>
      <c r="V402" s="7">
        <f>IF(ISBLANK(Table1[[#This Row],[Age of the buyer]]),AVERAGE(Table1[Age of the buyer]),Table1[[#This Row],[Age of the buyer]])</f>
        <v>53</v>
      </c>
    </row>
    <row r="403" spans="1:22" hidden="1" x14ac:dyDescent="0.45">
      <c r="A403" s="5">
        <v>11555</v>
      </c>
      <c r="B403" s="5" t="s">
        <v>14</v>
      </c>
      <c r="C403" s="5" t="str">
        <f>SUBSTITUTE(SUBSTITUTE(Table1[[#This Row],[Gender]],"F","Female"),"M","Male")</f>
        <v>Female</v>
      </c>
      <c r="D403" s="6">
        <v>40000</v>
      </c>
      <c r="E403" s="6" t="str">
        <f>SUBSTITUTE(Table1[[#This Row],[Income]],"$","")</f>
        <v>40000</v>
      </c>
      <c r="F403" s="5">
        <v>5048</v>
      </c>
      <c r="G403" s="8">
        <v>44972</v>
      </c>
      <c r="H403" s="8" t="s">
        <v>64</v>
      </c>
      <c r="I403" s="8" t="s">
        <v>72</v>
      </c>
      <c r="J403" s="7">
        <v>1181</v>
      </c>
      <c r="K403" s="7">
        <f>Table1[[#This Row],[Price(in USD)]]-Table1[[#This Row],[Production Cost (in USD)]]</f>
        <v>3867</v>
      </c>
      <c r="L403" s="7">
        <f>(Table1[[#This Row],[Profit]]/Table1[[#This Row],[Price(in USD)]])*100</f>
        <v>76.604595879556257</v>
      </c>
      <c r="M403" s="5" t="s">
        <v>13</v>
      </c>
      <c r="N403" s="5" t="str">
        <f>SUBSTITUTE(SUBSTITUTE(SUBSTITUTE(Table1[[#This Row],[Marital Status]],"M","Married"),"S","Single"),"D","Divorced")</f>
        <v>Married</v>
      </c>
      <c r="O403" s="5" t="s">
        <v>15</v>
      </c>
      <c r="P403" s="5" t="str">
        <f>CLEAN(Table1[[#This Row],[Education]])</f>
        <v>Bachelors</v>
      </c>
      <c r="Q403" s="5" t="s">
        <v>22</v>
      </c>
      <c r="R403" s="5" t="s">
        <v>18</v>
      </c>
      <c r="S403" s="5" t="s">
        <v>19</v>
      </c>
      <c r="T403" s="5" t="s">
        <v>73</v>
      </c>
      <c r="U403" s="5">
        <v>80</v>
      </c>
      <c r="V403" s="7">
        <f>IF(ISBLANK(Table1[[#This Row],[Age of the buyer]]),AVERAGE(Table1[Age of the buyer]),Table1[[#This Row],[Age of the buyer]])</f>
        <v>80</v>
      </c>
    </row>
    <row r="404" spans="1:22" hidden="1" x14ac:dyDescent="0.45">
      <c r="A404" s="5">
        <v>22381</v>
      </c>
      <c r="B404" s="5" t="s">
        <v>13</v>
      </c>
      <c r="C404" s="5" t="str">
        <f>SUBSTITUTE(SUBSTITUTE(Table1[[#This Row],[Gender]],"F","Female"),"M","Male")</f>
        <v>Male</v>
      </c>
      <c r="D404" s="6">
        <v>10000</v>
      </c>
      <c r="E404" s="6" t="str">
        <f>SUBSTITUTE(Table1[[#This Row],[Income]],"$","")</f>
        <v>10000</v>
      </c>
      <c r="F404" s="5">
        <v>4100</v>
      </c>
      <c r="G404" s="8">
        <v>44686</v>
      </c>
      <c r="H404" s="8" t="s">
        <v>66</v>
      </c>
      <c r="I404" s="8" t="s">
        <v>72</v>
      </c>
      <c r="J404" s="7">
        <v>954</v>
      </c>
      <c r="K404" s="7">
        <f>Table1[[#This Row],[Price(in USD)]]-Table1[[#This Row],[Production Cost (in USD)]]</f>
        <v>3146</v>
      </c>
      <c r="L404" s="7">
        <f>(Table1[[#This Row],[Profit]]/Table1[[#This Row],[Price(in USD)]])*100</f>
        <v>76.731707317073173</v>
      </c>
      <c r="M404" s="5" t="s">
        <v>13</v>
      </c>
      <c r="N404" s="5" t="str">
        <f>SUBSTITUTE(SUBSTITUTE(SUBSTITUTE(Table1[[#This Row],[Marital Status]],"M","Married"),"S","Single"),"D","Divorced")</f>
        <v>Married</v>
      </c>
      <c r="O404" s="5" t="s">
        <v>37</v>
      </c>
      <c r="P404" s="5" t="str">
        <f>CLEAN(Table1[[#This Row],[Education]])</f>
        <v>Graduate Degree</v>
      </c>
      <c r="Q404" s="5" t="s">
        <v>28</v>
      </c>
      <c r="R404" s="5" t="s">
        <v>18</v>
      </c>
      <c r="S404" s="5" t="s">
        <v>19</v>
      </c>
      <c r="T404" s="5" t="s">
        <v>76</v>
      </c>
      <c r="U404" s="5">
        <v>44</v>
      </c>
      <c r="V404" s="7">
        <f>IF(ISBLANK(Table1[[#This Row],[Age of the buyer]]),AVERAGE(Table1[Age of the buyer]),Table1[[#This Row],[Age of the buyer]])</f>
        <v>44</v>
      </c>
    </row>
    <row r="405" spans="1:22" hidden="1" x14ac:dyDescent="0.45">
      <c r="A405" s="5">
        <v>17882</v>
      </c>
      <c r="B405" s="5" t="s">
        <v>13</v>
      </c>
      <c r="C405" s="5" t="str">
        <f>SUBSTITUTE(SUBSTITUTE(Table1[[#This Row],[Gender]],"F","Female"),"M","Male")</f>
        <v>Male</v>
      </c>
      <c r="D405" s="6">
        <v>20000</v>
      </c>
      <c r="E405" s="6" t="str">
        <f>SUBSTITUTE(Table1[[#This Row],[Income]],"$","")</f>
        <v>20000</v>
      </c>
      <c r="F405" s="5">
        <v>4582</v>
      </c>
      <c r="G405" s="8">
        <v>45157</v>
      </c>
      <c r="H405" s="8" t="s">
        <v>58</v>
      </c>
      <c r="I405" s="8" t="s">
        <v>72</v>
      </c>
      <c r="J405" s="7">
        <v>1737</v>
      </c>
      <c r="K405" s="7">
        <f>Table1[[#This Row],[Price(in USD)]]-Table1[[#This Row],[Production Cost (in USD)]]</f>
        <v>2845</v>
      </c>
      <c r="L405" s="7">
        <f>(Table1[[#This Row],[Profit]]/Table1[[#This Row],[Price(in USD)]])*100</f>
        <v>62.090790048013965</v>
      </c>
      <c r="M405" s="5" t="s">
        <v>13</v>
      </c>
      <c r="N405" s="5" t="str">
        <f>SUBSTITUTE(SUBSTITUTE(SUBSTITUTE(Table1[[#This Row],[Marital Status]],"M","Married"),"S","Single"),"D","Divorced")</f>
        <v>Married</v>
      </c>
      <c r="O405" s="5" t="s">
        <v>37</v>
      </c>
      <c r="P405" s="5" t="str">
        <f>CLEAN(Table1[[#This Row],[Education]])</f>
        <v>Graduate Degree</v>
      </c>
      <c r="Q405" s="5" t="s">
        <v>22</v>
      </c>
      <c r="R405" s="5" t="s">
        <v>18</v>
      </c>
      <c r="S405" s="5" t="s">
        <v>19</v>
      </c>
      <c r="T405" s="5" t="s">
        <v>74</v>
      </c>
      <c r="U405" s="5">
        <v>44</v>
      </c>
      <c r="V405" s="7">
        <f>IF(ISBLANK(Table1[[#This Row],[Age of the buyer]]),AVERAGE(Table1[Age of the buyer]),Table1[[#This Row],[Age of the buyer]])</f>
        <v>44</v>
      </c>
    </row>
    <row r="406" spans="1:22" hidden="1" x14ac:dyDescent="0.45">
      <c r="A406" s="5">
        <v>22174</v>
      </c>
      <c r="B406" s="5" t="s">
        <v>13</v>
      </c>
      <c r="C406" s="5" t="str">
        <f>SUBSTITUTE(SUBSTITUTE(Table1[[#This Row],[Gender]],"F","Female"),"M","Male")</f>
        <v>Male</v>
      </c>
      <c r="D406" s="6">
        <v>30000</v>
      </c>
      <c r="E406" s="6" t="str">
        <f>SUBSTITUTE(Table1[[#This Row],[Income]],"$","")</f>
        <v>30000</v>
      </c>
      <c r="F406" s="5">
        <v>3969</v>
      </c>
      <c r="G406" s="8">
        <v>45039</v>
      </c>
      <c r="H406" s="8" t="s">
        <v>67</v>
      </c>
      <c r="I406" s="8" t="s">
        <v>72</v>
      </c>
      <c r="J406" s="7">
        <v>1616</v>
      </c>
      <c r="K406" s="7">
        <f>Table1[[#This Row],[Price(in USD)]]-Table1[[#This Row],[Production Cost (in USD)]]</f>
        <v>2353</v>
      </c>
      <c r="L406" s="7">
        <f>(Table1[[#This Row],[Profit]]/Table1[[#This Row],[Price(in USD)]])*100</f>
        <v>59.284454522549758</v>
      </c>
      <c r="M406" s="5" t="s">
        <v>13</v>
      </c>
      <c r="N406" s="5" t="str">
        <f>SUBSTITUTE(SUBSTITUTE(SUBSTITUTE(Table1[[#This Row],[Marital Status]],"M","Married"),"S","Single"),"D","Divorced")</f>
        <v>Married</v>
      </c>
      <c r="O406" s="5" t="s">
        <v>30</v>
      </c>
      <c r="P406" s="5" t="str">
        <f>CLEAN(Table1[[#This Row],[Education]])</f>
        <v>High School</v>
      </c>
      <c r="Q406" s="5" t="s">
        <v>16</v>
      </c>
      <c r="R406" s="5" t="s">
        <v>26</v>
      </c>
      <c r="S406" s="5" t="s">
        <v>27</v>
      </c>
      <c r="T406" s="5" t="s">
        <v>76</v>
      </c>
      <c r="U406" s="5">
        <v>54</v>
      </c>
      <c r="V406" s="7">
        <f>IF(ISBLANK(Table1[[#This Row],[Age of the buyer]]),AVERAGE(Table1[Age of the buyer]),Table1[[#This Row],[Age of the buyer]])</f>
        <v>54</v>
      </c>
    </row>
    <row r="407" spans="1:22" hidden="1" x14ac:dyDescent="0.45">
      <c r="A407" s="5">
        <v>22439</v>
      </c>
      <c r="B407" s="5" t="s">
        <v>14</v>
      </c>
      <c r="C407" s="5" t="str">
        <f>SUBSTITUTE(SUBSTITUTE(Table1[[#This Row],[Gender]],"F","Female"),"M","Male")</f>
        <v>Female</v>
      </c>
      <c r="D407" s="6">
        <v>30000</v>
      </c>
      <c r="E407" s="6" t="str">
        <f>SUBSTITUTE(Table1[[#This Row],[Income]],"$","")</f>
        <v>30000</v>
      </c>
      <c r="F407" s="5">
        <v>4212</v>
      </c>
      <c r="G407" s="8">
        <v>44738</v>
      </c>
      <c r="H407" s="8" t="s">
        <v>63</v>
      </c>
      <c r="I407" s="8" t="s">
        <v>72</v>
      </c>
      <c r="J407" s="7">
        <v>1787</v>
      </c>
      <c r="K407" s="7">
        <f>Table1[[#This Row],[Price(in USD)]]-Table1[[#This Row],[Production Cost (in USD)]]</f>
        <v>2425</v>
      </c>
      <c r="L407" s="7">
        <f>(Table1[[#This Row],[Profit]]/Table1[[#This Row],[Price(in USD)]])*100</f>
        <v>57.573599240265906</v>
      </c>
      <c r="M407" s="5" t="s">
        <v>13</v>
      </c>
      <c r="N407" s="5" t="str">
        <f>SUBSTITUTE(SUBSTITUTE(SUBSTITUTE(Table1[[#This Row],[Marital Status]],"M","Married"),"S","Single"),"D","Divorced")</f>
        <v>Married</v>
      </c>
      <c r="O407" s="5" t="s">
        <v>15</v>
      </c>
      <c r="P407" s="5" t="str">
        <f>CLEAN(Table1[[#This Row],[Education]])</f>
        <v>Bachelors</v>
      </c>
      <c r="Q407" s="5" t="s">
        <v>22</v>
      </c>
      <c r="R407" s="5" t="s">
        <v>18</v>
      </c>
      <c r="S407" s="5" t="s">
        <v>19</v>
      </c>
      <c r="T407" s="5" t="s">
        <v>76</v>
      </c>
      <c r="U407" s="5">
        <v>37</v>
      </c>
      <c r="V407" s="7">
        <f>IF(ISBLANK(Table1[[#This Row],[Age of the buyer]]),AVERAGE(Table1[Age of the buyer]),Table1[[#This Row],[Age of the buyer]])</f>
        <v>37</v>
      </c>
    </row>
    <row r="408" spans="1:22" hidden="1" x14ac:dyDescent="0.45">
      <c r="A408" s="5">
        <v>18012</v>
      </c>
      <c r="B408" s="5" t="s">
        <v>14</v>
      </c>
      <c r="C408" s="5" t="str">
        <f>SUBSTITUTE(SUBSTITUTE(Table1[[#This Row],[Gender]],"F","Female"),"M","Male")</f>
        <v>Female</v>
      </c>
      <c r="D408" s="6">
        <v>40000</v>
      </c>
      <c r="E408" s="6" t="str">
        <f>SUBSTITUTE(Table1[[#This Row],[Income]],"$","")</f>
        <v>40000</v>
      </c>
      <c r="F408" s="5">
        <v>3656</v>
      </c>
      <c r="G408" s="8">
        <v>44820</v>
      </c>
      <c r="H408" s="8" t="s">
        <v>66</v>
      </c>
      <c r="I408" s="8" t="s">
        <v>71</v>
      </c>
      <c r="J408" s="7">
        <v>1032</v>
      </c>
      <c r="K408" s="7">
        <f>Table1[[#This Row],[Price(in USD)]]-Table1[[#This Row],[Production Cost (in USD)]]</f>
        <v>2624</v>
      </c>
      <c r="L408" s="7">
        <f>(Table1[[#This Row],[Profit]]/Table1[[#This Row],[Price(in USD)]])*100</f>
        <v>71.772428884026269</v>
      </c>
      <c r="M408" s="5" t="s">
        <v>13</v>
      </c>
      <c r="N408" s="5" t="str">
        <f>SUBSTITUTE(SUBSTITUTE(SUBSTITUTE(Table1[[#This Row],[Marital Status]],"M","Married"),"S","Single"),"D","Divorced")</f>
        <v>Married</v>
      </c>
      <c r="O408" s="5" t="s">
        <v>15</v>
      </c>
      <c r="P408" s="5" t="str">
        <f>CLEAN(Table1[[#This Row],[Education]])</f>
        <v>Bachelors</v>
      </c>
      <c r="Q408" s="5" t="s">
        <v>16</v>
      </c>
      <c r="R408" s="5" t="s">
        <v>18</v>
      </c>
      <c r="S408" s="5" t="s">
        <v>19</v>
      </c>
      <c r="T408" s="5" t="s">
        <v>78</v>
      </c>
      <c r="U408" s="5">
        <v>41</v>
      </c>
      <c r="V408" s="7">
        <f>IF(ISBLANK(Table1[[#This Row],[Age of the buyer]]),AVERAGE(Table1[Age of the buyer]),Table1[[#This Row],[Age of the buyer]])</f>
        <v>41</v>
      </c>
    </row>
    <row r="409" spans="1:22" hidden="1" x14ac:dyDescent="0.45">
      <c r="A409" s="5">
        <v>27582</v>
      </c>
      <c r="B409" s="5" t="s">
        <v>14</v>
      </c>
      <c r="C409" s="5" t="str">
        <f>SUBSTITUTE(SUBSTITUTE(Table1[[#This Row],[Gender]],"F","Female"),"M","Male")</f>
        <v>Female</v>
      </c>
      <c r="D409" s="6">
        <v>90000</v>
      </c>
      <c r="E409" s="6" t="str">
        <f>SUBSTITUTE(Table1[[#This Row],[Income]],"$","")</f>
        <v>90000</v>
      </c>
      <c r="F409" s="5">
        <v>5260</v>
      </c>
      <c r="G409" s="8">
        <v>45025</v>
      </c>
      <c r="H409" s="8" t="s">
        <v>65</v>
      </c>
      <c r="I409" s="8" t="s">
        <v>71</v>
      </c>
      <c r="J409" s="7">
        <v>1881</v>
      </c>
      <c r="K409" s="7">
        <f>Table1[[#This Row],[Price(in USD)]]-Table1[[#This Row],[Production Cost (in USD)]]</f>
        <v>3379</v>
      </c>
      <c r="L409" s="7">
        <f>(Table1[[#This Row],[Profit]]/Table1[[#This Row],[Price(in USD)]])*100</f>
        <v>64.239543726235738</v>
      </c>
      <c r="M409" s="5" t="s">
        <v>25</v>
      </c>
      <c r="N409" s="5" t="str">
        <f>SUBSTITUTE(SUBSTITUTE(SUBSTITUTE(Table1[[#This Row],[Marital Status]],"M","Married"),"S","Single"),"D","Divorced")</f>
        <v>Single</v>
      </c>
      <c r="O409" s="5" t="s">
        <v>15</v>
      </c>
      <c r="P409" s="5" t="str">
        <f>CLEAN(Table1[[#This Row],[Education]])</f>
        <v>Bachelors</v>
      </c>
      <c r="Q409" s="5" t="s">
        <v>23</v>
      </c>
      <c r="R409" s="5" t="s">
        <v>18</v>
      </c>
      <c r="S409" s="5" t="s">
        <v>27</v>
      </c>
      <c r="T409" s="5" t="s">
        <v>74</v>
      </c>
      <c r="U409" s="5">
        <v>36</v>
      </c>
      <c r="V409" s="7">
        <f>IF(ISBLANK(Table1[[#This Row],[Age of the buyer]]),AVERAGE(Table1[Age of the buyer]),Table1[[#This Row],[Age of the buyer]])</f>
        <v>36</v>
      </c>
    </row>
    <row r="410" spans="1:22" hidden="1" x14ac:dyDescent="0.45">
      <c r="A410" s="5">
        <v>12744</v>
      </c>
      <c r="B410" s="5" t="s">
        <v>14</v>
      </c>
      <c r="C410" s="5" t="str">
        <f>SUBSTITUTE(SUBSTITUTE(Table1[[#This Row],[Gender]],"F","Female"),"M","Male")</f>
        <v>Female</v>
      </c>
      <c r="D410" s="6">
        <v>40000</v>
      </c>
      <c r="E410" s="6" t="str">
        <f>SUBSTITUTE(Table1[[#This Row],[Income]],"$","")</f>
        <v>40000</v>
      </c>
      <c r="F410" s="5">
        <v>5315</v>
      </c>
      <c r="G410" s="8">
        <v>44700</v>
      </c>
      <c r="H410" s="8" t="s">
        <v>66</v>
      </c>
      <c r="I410" s="8" t="s">
        <v>71</v>
      </c>
      <c r="J410" s="7">
        <v>2047</v>
      </c>
      <c r="K410" s="7">
        <f>Table1[[#This Row],[Price(in USD)]]-Table1[[#This Row],[Production Cost (in USD)]]</f>
        <v>3268</v>
      </c>
      <c r="L410" s="7">
        <f>(Table1[[#This Row],[Profit]]/Table1[[#This Row],[Price(in USD)]])*100</f>
        <v>61.486359360301037</v>
      </c>
      <c r="M410" s="5" t="s">
        <v>25</v>
      </c>
      <c r="N410" s="5" t="str">
        <f>SUBSTITUTE(SUBSTITUTE(SUBSTITUTE(Table1[[#This Row],[Marital Status]],"M","Married"),"S","Single"),"D","Divorced")</f>
        <v>Single</v>
      </c>
      <c r="O410" s="5" t="s">
        <v>21</v>
      </c>
      <c r="P410" s="5" t="str">
        <f>CLEAN(Table1[[#This Row],[Education]])</f>
        <v>Partial College</v>
      </c>
      <c r="Q410" s="5" t="s">
        <v>22</v>
      </c>
      <c r="R410" s="5" t="s">
        <v>18</v>
      </c>
      <c r="S410" s="5" t="s">
        <v>19</v>
      </c>
      <c r="T410" s="5" t="s">
        <v>77</v>
      </c>
      <c r="U410" s="5">
        <v>33</v>
      </c>
      <c r="V410" s="7">
        <f>IF(ISBLANK(Table1[[#This Row],[Age of the buyer]]),AVERAGE(Table1[Age of the buyer]),Table1[[#This Row],[Age of the buyer]])</f>
        <v>33</v>
      </c>
    </row>
    <row r="411" spans="1:22" hidden="1" x14ac:dyDescent="0.45">
      <c r="A411" s="5">
        <v>22821</v>
      </c>
      <c r="B411" s="5" t="s">
        <v>14</v>
      </c>
      <c r="C411" s="5" t="str">
        <f>SUBSTITUTE(SUBSTITUTE(Table1[[#This Row],[Gender]],"F","Female"),"M","Male")</f>
        <v>Female</v>
      </c>
      <c r="D411" s="6">
        <v>130000</v>
      </c>
      <c r="E411" s="6" t="str">
        <f>SUBSTITUTE(Table1[[#This Row],[Income]],"$","")</f>
        <v>130000</v>
      </c>
      <c r="F411" s="5">
        <v>3682</v>
      </c>
      <c r="G411" s="8">
        <v>45128</v>
      </c>
      <c r="H411" s="8" t="s">
        <v>59</v>
      </c>
      <c r="I411" s="8" t="s">
        <v>71</v>
      </c>
      <c r="J411" s="7">
        <v>2013</v>
      </c>
      <c r="K411" s="7">
        <f>Table1[[#This Row],[Price(in USD)]]-Table1[[#This Row],[Production Cost (in USD)]]</f>
        <v>1669</v>
      </c>
      <c r="L411" s="7">
        <f>(Table1[[#This Row],[Profit]]/Table1[[#This Row],[Price(in USD)]])*100</f>
        <v>45.328625746876696</v>
      </c>
      <c r="M411" s="5" t="s">
        <v>13</v>
      </c>
      <c r="N411" s="5" t="str">
        <f>SUBSTITUTE(SUBSTITUTE(SUBSTITUTE(Table1[[#This Row],[Marital Status]],"M","Married"),"S","Single"),"D","Divorced")</f>
        <v>Married</v>
      </c>
      <c r="O411" s="5" t="s">
        <v>21</v>
      </c>
      <c r="P411" s="5" t="str">
        <f>CLEAN(Table1[[#This Row],[Education]])</f>
        <v>Partial College</v>
      </c>
      <c r="Q411" s="5" t="s">
        <v>23</v>
      </c>
      <c r="R411" s="5" t="s">
        <v>18</v>
      </c>
      <c r="S411" s="5" t="s">
        <v>19</v>
      </c>
      <c r="T411" s="5" t="s">
        <v>76</v>
      </c>
      <c r="U411" s="5">
        <v>52</v>
      </c>
      <c r="V411" s="7">
        <f>IF(ISBLANK(Table1[[#This Row],[Age of the buyer]]),AVERAGE(Table1[Age of the buyer]),Table1[[#This Row],[Age of the buyer]])</f>
        <v>52</v>
      </c>
    </row>
    <row r="412" spans="1:22" hidden="1" x14ac:dyDescent="0.45">
      <c r="A412" s="5">
        <v>20171</v>
      </c>
      <c r="B412" s="5" t="s">
        <v>14</v>
      </c>
      <c r="C412" s="5" t="str">
        <f>SUBSTITUTE(SUBSTITUTE(Table1[[#This Row],[Gender]],"F","Female"),"M","Male")</f>
        <v>Female</v>
      </c>
      <c r="D412" s="6">
        <v>20000</v>
      </c>
      <c r="E412" s="6" t="str">
        <f>SUBSTITUTE(Table1[[#This Row],[Income]],"$","")</f>
        <v>20000</v>
      </c>
      <c r="F412" s="5">
        <v>4818</v>
      </c>
      <c r="G412" s="8">
        <v>44861</v>
      </c>
      <c r="H412" s="8" t="s">
        <v>61</v>
      </c>
      <c r="I412" s="8" t="s">
        <v>72</v>
      </c>
      <c r="J412" s="7">
        <v>1430</v>
      </c>
      <c r="K412" s="7">
        <f>Table1[[#This Row],[Price(in USD)]]-Table1[[#This Row],[Production Cost (in USD)]]</f>
        <v>3388</v>
      </c>
      <c r="L412" s="7">
        <f>(Table1[[#This Row],[Profit]]/Table1[[#This Row],[Price(in USD)]])*100</f>
        <v>70.319634703196343</v>
      </c>
      <c r="M412" s="5" t="s">
        <v>13</v>
      </c>
      <c r="N412" s="5" t="str">
        <f>SUBSTITUTE(SUBSTITUTE(SUBSTITUTE(Table1[[#This Row],[Marital Status]],"M","Married"),"S","Single"),"D","Divorced")</f>
        <v>Married</v>
      </c>
      <c r="O412" s="5" t="s">
        <v>21</v>
      </c>
      <c r="P412" s="5" t="str">
        <f>CLEAN(Table1[[#This Row],[Education]])</f>
        <v>Partial College</v>
      </c>
      <c r="Q412" s="5" t="s">
        <v>28</v>
      </c>
      <c r="R412" s="5" t="s">
        <v>18</v>
      </c>
      <c r="S412" s="5" t="s">
        <v>19</v>
      </c>
      <c r="T412" s="5" t="s">
        <v>76</v>
      </c>
      <c r="U412" s="5">
        <v>46</v>
      </c>
      <c r="V412" s="7">
        <f>IF(ISBLANK(Table1[[#This Row],[Age of the buyer]]),AVERAGE(Table1[Age of the buyer]),Table1[[#This Row],[Age of the buyer]])</f>
        <v>46</v>
      </c>
    </row>
    <row r="413" spans="1:22" hidden="1" x14ac:dyDescent="0.45">
      <c r="A413" s="5">
        <v>11116</v>
      </c>
      <c r="B413" s="5" t="s">
        <v>13</v>
      </c>
      <c r="C413" s="5" t="str">
        <f>SUBSTITUTE(SUBSTITUTE(Table1[[#This Row],[Gender]],"F","Female"),"M","Male")</f>
        <v>Male</v>
      </c>
      <c r="D413" s="6">
        <v>70000</v>
      </c>
      <c r="E413" s="6" t="str">
        <f>SUBSTITUTE(Table1[[#This Row],[Income]],"$","")</f>
        <v>70000</v>
      </c>
      <c r="F413" s="5">
        <v>4556</v>
      </c>
      <c r="G413" s="8">
        <v>44983</v>
      </c>
      <c r="H413" s="8" t="s">
        <v>59</v>
      </c>
      <c r="I413" s="8" t="s">
        <v>72</v>
      </c>
      <c r="J413" s="7">
        <v>926</v>
      </c>
      <c r="K413" s="7">
        <f>Table1[[#This Row],[Price(in USD)]]-Table1[[#This Row],[Production Cost (in USD)]]</f>
        <v>3630</v>
      </c>
      <c r="L413" s="7">
        <f>(Table1[[#This Row],[Profit]]/Table1[[#This Row],[Price(in USD)]])*100</f>
        <v>79.675153643546963</v>
      </c>
      <c r="M413" s="5" t="s">
        <v>13</v>
      </c>
      <c r="N413" s="5" t="str">
        <f>SUBSTITUTE(SUBSTITUTE(SUBSTITUTE(Table1[[#This Row],[Marital Status]],"M","Married"),"S","Single"),"D","Divorced")</f>
        <v>Married</v>
      </c>
      <c r="O413" s="5" t="s">
        <v>21</v>
      </c>
      <c r="P413" s="5" t="str">
        <f>CLEAN(Table1[[#This Row],[Education]])</f>
        <v>Partial College</v>
      </c>
      <c r="Q413" s="5" t="s">
        <v>16</v>
      </c>
      <c r="R413" s="5" t="s">
        <v>26</v>
      </c>
      <c r="S413" s="5" t="s">
        <v>27</v>
      </c>
      <c r="T413" s="5" t="s">
        <v>74</v>
      </c>
      <c r="U413" s="5">
        <v>43</v>
      </c>
      <c r="V413" s="7">
        <f>IF(ISBLANK(Table1[[#This Row],[Age of the buyer]]),AVERAGE(Table1[Age of the buyer]),Table1[[#This Row],[Age of the buyer]])</f>
        <v>43</v>
      </c>
    </row>
    <row r="414" spans="1:22" hidden="1" x14ac:dyDescent="0.45">
      <c r="A414" s="5">
        <v>20053</v>
      </c>
      <c r="B414" s="5" t="s">
        <v>13</v>
      </c>
      <c r="C414" s="5" t="str">
        <f>SUBSTITUTE(SUBSTITUTE(Table1[[#This Row],[Gender]],"F","Female"),"M","Male")</f>
        <v>Male</v>
      </c>
      <c r="D414" s="6">
        <v>40000</v>
      </c>
      <c r="E414" s="6" t="str">
        <f>SUBSTITUTE(Table1[[#This Row],[Income]],"$","")</f>
        <v>40000</v>
      </c>
      <c r="F414" s="5">
        <v>4519</v>
      </c>
      <c r="G414" s="8">
        <v>44904</v>
      </c>
      <c r="H414" s="8" t="s">
        <v>64</v>
      </c>
      <c r="I414" s="8" t="s">
        <v>71</v>
      </c>
      <c r="J414" s="7">
        <v>1124</v>
      </c>
      <c r="K414" s="7">
        <f>Table1[[#This Row],[Price(in USD)]]-Table1[[#This Row],[Production Cost (in USD)]]</f>
        <v>3395</v>
      </c>
      <c r="L414" s="7">
        <f>(Table1[[#This Row],[Profit]]/Table1[[#This Row],[Price(in USD)]])*100</f>
        <v>75.127240539942463</v>
      </c>
      <c r="M414" s="5" t="s">
        <v>25</v>
      </c>
      <c r="N414" s="5" t="str">
        <f>SUBSTITUTE(SUBSTITUTE(SUBSTITUTE(Table1[[#This Row],[Marital Status]],"M","Married"),"S","Single"),"D","Divorced")</f>
        <v>Single</v>
      </c>
      <c r="O414" s="5" t="s">
        <v>21</v>
      </c>
      <c r="P414" s="5" t="str">
        <f>CLEAN(Table1[[#This Row],[Education]])</f>
        <v>Partial College</v>
      </c>
      <c r="Q414" s="5" t="s">
        <v>22</v>
      </c>
      <c r="R414" s="5" t="s">
        <v>18</v>
      </c>
      <c r="S414" s="5" t="s">
        <v>19</v>
      </c>
      <c r="T414" s="5" t="s">
        <v>78</v>
      </c>
      <c r="U414" s="5">
        <v>34</v>
      </c>
      <c r="V414" s="7">
        <f>IF(ISBLANK(Table1[[#This Row],[Age of the buyer]]),AVERAGE(Table1[Age of the buyer]),Table1[[#This Row],[Age of the buyer]])</f>
        <v>34</v>
      </c>
    </row>
    <row r="415" spans="1:22" hidden="1" x14ac:dyDescent="0.45">
      <c r="A415" s="5">
        <v>25266</v>
      </c>
      <c r="B415" s="5" t="s">
        <v>14</v>
      </c>
      <c r="C415" s="5" t="str">
        <f>SUBSTITUTE(SUBSTITUTE(Table1[[#This Row],[Gender]],"F","Female"),"M","Male")</f>
        <v>Female</v>
      </c>
      <c r="D415" s="6">
        <v>30000</v>
      </c>
      <c r="E415" s="6" t="str">
        <f>SUBSTITUTE(Table1[[#This Row],[Income]],"$","")</f>
        <v>30000</v>
      </c>
      <c r="F415" s="5">
        <v>4288</v>
      </c>
      <c r="G415" s="8">
        <v>44974</v>
      </c>
      <c r="H415" s="8" t="s">
        <v>65</v>
      </c>
      <c r="I415" s="8" t="s">
        <v>72</v>
      </c>
      <c r="J415" s="7">
        <v>1536</v>
      </c>
      <c r="K415" s="7">
        <f>Table1[[#This Row],[Price(in USD)]]-Table1[[#This Row],[Production Cost (in USD)]]</f>
        <v>2752</v>
      </c>
      <c r="L415" s="7">
        <f>(Table1[[#This Row],[Profit]]/Table1[[#This Row],[Price(in USD)]])*100</f>
        <v>64.179104477611943</v>
      </c>
      <c r="M415" s="5" t="s">
        <v>25</v>
      </c>
      <c r="N415" s="5" t="str">
        <f>SUBSTITUTE(SUBSTITUTE(SUBSTITUTE(Table1[[#This Row],[Marital Status]],"M","Married"),"S","Single"),"D","Divorced")</f>
        <v>Single</v>
      </c>
      <c r="O415" s="5" t="s">
        <v>21</v>
      </c>
      <c r="P415" s="5" t="str">
        <f>CLEAN(Table1[[#This Row],[Education]])</f>
        <v>Partial College</v>
      </c>
      <c r="Q415" s="5" t="s">
        <v>22</v>
      </c>
      <c r="R415" s="5" t="s">
        <v>26</v>
      </c>
      <c r="S415" s="5" t="s">
        <v>27</v>
      </c>
      <c r="T415" s="5" t="s">
        <v>73</v>
      </c>
      <c r="U415" s="5">
        <v>67</v>
      </c>
      <c r="V415" s="7">
        <f>IF(ISBLANK(Table1[[#This Row],[Age of the buyer]]),AVERAGE(Table1[Age of the buyer]),Table1[[#This Row],[Age of the buyer]])</f>
        <v>67</v>
      </c>
    </row>
    <row r="416" spans="1:22" hidden="1" x14ac:dyDescent="0.45">
      <c r="A416" s="5">
        <v>17960</v>
      </c>
      <c r="B416" s="5" t="s">
        <v>14</v>
      </c>
      <c r="C416" s="5" t="str">
        <f>SUBSTITUTE(SUBSTITUTE(Table1[[#This Row],[Gender]],"F","Female"),"M","Male")</f>
        <v>Female</v>
      </c>
      <c r="D416" s="6">
        <v>40000</v>
      </c>
      <c r="E416" s="6" t="str">
        <f>SUBSTITUTE(Table1[[#This Row],[Income]],"$","")</f>
        <v>40000</v>
      </c>
      <c r="F416" s="5">
        <v>5259</v>
      </c>
      <c r="G416" s="8">
        <v>44870</v>
      </c>
      <c r="H416" s="8" t="s">
        <v>60</v>
      </c>
      <c r="I416" s="8" t="s">
        <v>71</v>
      </c>
      <c r="J416" s="7">
        <v>1415</v>
      </c>
      <c r="K416" s="7">
        <f>Table1[[#This Row],[Price(in USD)]]-Table1[[#This Row],[Production Cost (in USD)]]</f>
        <v>3844</v>
      </c>
      <c r="L416" s="7">
        <f>(Table1[[#This Row],[Profit]]/Table1[[#This Row],[Price(in USD)]])*100</f>
        <v>73.093744057805665</v>
      </c>
      <c r="M416" s="5" t="s">
        <v>13</v>
      </c>
      <c r="N416" s="5" t="str">
        <f>SUBSTITUTE(SUBSTITUTE(SUBSTITUTE(Table1[[#This Row],[Marital Status]],"M","Married"),"S","Single"),"D","Divorced")</f>
        <v>Married</v>
      </c>
      <c r="O416" s="5" t="s">
        <v>37</v>
      </c>
      <c r="P416" s="5" t="str">
        <f>CLEAN(Table1[[#This Row],[Education]])</f>
        <v>Graduate Degree</v>
      </c>
      <c r="Q416" s="5" t="s">
        <v>22</v>
      </c>
      <c r="R416" s="5" t="s">
        <v>18</v>
      </c>
      <c r="S416" s="5" t="s">
        <v>19</v>
      </c>
      <c r="T416" s="5" t="s">
        <v>76</v>
      </c>
      <c r="U416" s="5">
        <v>35</v>
      </c>
      <c r="V416" s="7">
        <f>IF(ISBLANK(Table1[[#This Row],[Age of the buyer]]),AVERAGE(Table1[Age of the buyer]),Table1[[#This Row],[Age of the buyer]])</f>
        <v>35</v>
      </c>
    </row>
    <row r="417" spans="1:22" hidden="1" x14ac:dyDescent="0.45">
      <c r="A417" s="5">
        <v>13961</v>
      </c>
      <c r="B417" s="5" t="s">
        <v>14</v>
      </c>
      <c r="C417" s="5" t="str">
        <f>SUBSTITUTE(SUBSTITUTE(Table1[[#This Row],[Gender]],"F","Female"),"M","Male")</f>
        <v>Female</v>
      </c>
      <c r="D417" s="6">
        <v>80000</v>
      </c>
      <c r="E417" s="6" t="str">
        <f>SUBSTITUTE(Table1[[#This Row],[Income]],"$","")</f>
        <v>80000</v>
      </c>
      <c r="F417" s="5">
        <v>5379</v>
      </c>
      <c r="G417" s="8">
        <v>45282</v>
      </c>
      <c r="H417" s="8" t="s">
        <v>66</v>
      </c>
      <c r="I417" s="8" t="s">
        <v>71</v>
      </c>
      <c r="J417" s="7">
        <v>1081</v>
      </c>
      <c r="K417" s="7">
        <f>Table1[[#This Row],[Price(in USD)]]-Table1[[#This Row],[Production Cost (in USD)]]</f>
        <v>4298</v>
      </c>
      <c r="L417" s="7">
        <f>(Table1[[#This Row],[Profit]]/Table1[[#This Row],[Price(in USD)]])*100</f>
        <v>79.903327756088487</v>
      </c>
      <c r="M417" s="5" t="s">
        <v>13</v>
      </c>
      <c r="N417" s="5" t="str">
        <f>SUBSTITUTE(SUBSTITUTE(SUBSTITUTE(Table1[[#This Row],[Marital Status]],"M","Married"),"S","Single"),"D","Divorced")</f>
        <v>Married</v>
      </c>
      <c r="O417" s="5" t="s">
        <v>37</v>
      </c>
      <c r="P417" s="5" t="str">
        <f>CLEAN(Table1[[#This Row],[Education]])</f>
        <v>Graduate Degree</v>
      </c>
      <c r="Q417" s="5" t="s">
        <v>31</v>
      </c>
      <c r="R417" s="5" t="s">
        <v>18</v>
      </c>
      <c r="S417" s="5" t="s">
        <v>27</v>
      </c>
      <c r="T417" s="5" t="s">
        <v>77</v>
      </c>
      <c r="U417" s="5">
        <v>40</v>
      </c>
      <c r="V417" s="7">
        <f>IF(ISBLANK(Table1[[#This Row],[Age of the buyer]]),AVERAGE(Table1[Age of the buyer]),Table1[[#This Row],[Age of the buyer]])</f>
        <v>40</v>
      </c>
    </row>
    <row r="418" spans="1:22" hidden="1" x14ac:dyDescent="0.45">
      <c r="A418" s="5">
        <v>11897</v>
      </c>
      <c r="B418" s="5" t="s">
        <v>13</v>
      </c>
      <c r="C418" s="5" t="str">
        <f>SUBSTITUTE(SUBSTITUTE(Table1[[#This Row],[Gender]],"F","Female"),"M","Male")</f>
        <v>Male</v>
      </c>
      <c r="D418" s="6">
        <v>60000</v>
      </c>
      <c r="E418" s="6" t="str">
        <f>SUBSTITUTE(Table1[[#This Row],[Income]],"$","")</f>
        <v>60000</v>
      </c>
      <c r="F418" s="5">
        <v>5281</v>
      </c>
      <c r="G418" s="8">
        <v>44880</v>
      </c>
      <c r="H418" s="8" t="s">
        <v>65</v>
      </c>
      <c r="I418" s="8" t="s">
        <v>72</v>
      </c>
      <c r="J418" s="7">
        <v>1685</v>
      </c>
      <c r="K418" s="7">
        <f>Table1[[#This Row],[Price(in USD)]]-Table1[[#This Row],[Production Cost (in USD)]]</f>
        <v>3596</v>
      </c>
      <c r="L418" s="7">
        <f>(Table1[[#This Row],[Profit]]/Table1[[#This Row],[Price(in USD)]])*100</f>
        <v>68.09316417345201</v>
      </c>
      <c r="M418" s="5" t="s">
        <v>56</v>
      </c>
      <c r="N418" s="5" t="str">
        <f>SUBSTITUTE(SUBSTITUTE(SUBSTITUTE(Table1[[#This Row],[Marital Status]],"M","Married"),"S","Single"),"D","Divorced")</f>
        <v>Divorced</v>
      </c>
      <c r="O418" s="5" t="s">
        <v>15</v>
      </c>
      <c r="P418" s="5" t="str">
        <f>CLEAN(Table1[[#This Row],[Education]])</f>
        <v>Bachelors</v>
      </c>
      <c r="Q418" s="5" t="s">
        <v>23</v>
      </c>
      <c r="R418" s="5" t="s">
        <v>18</v>
      </c>
      <c r="S418" s="5" t="s">
        <v>27</v>
      </c>
      <c r="T418" s="5" t="s">
        <v>78</v>
      </c>
      <c r="U418" s="5">
        <v>37</v>
      </c>
      <c r="V418" s="7">
        <f>IF(ISBLANK(Table1[[#This Row],[Age of the buyer]]),AVERAGE(Table1[Age of the buyer]),Table1[[#This Row],[Age of the buyer]])</f>
        <v>37</v>
      </c>
    </row>
    <row r="419" spans="1:22" x14ac:dyDescent="0.45">
      <c r="A419" s="5">
        <v>11139</v>
      </c>
      <c r="B419" s="5" t="s">
        <v>14</v>
      </c>
      <c r="C419" s="5" t="str">
        <f>SUBSTITUTE(SUBSTITUTE(Table1[[#This Row],[Gender]],"F","Female"),"M","Male")</f>
        <v>Female</v>
      </c>
      <c r="D419" s="6">
        <v>30000</v>
      </c>
      <c r="E419" s="6" t="str">
        <f>SUBSTITUTE(Table1[[#This Row],[Income]],"$","")</f>
        <v>30000</v>
      </c>
      <c r="F419" s="5">
        <v>3686</v>
      </c>
      <c r="G419" s="8">
        <v>45210</v>
      </c>
      <c r="H419" s="8" t="s">
        <v>62</v>
      </c>
      <c r="I419" s="8" t="s">
        <v>72</v>
      </c>
      <c r="J419" s="7">
        <v>1840</v>
      </c>
      <c r="K419" s="7">
        <f>Table1[[#This Row],[Price(in USD)]]-Table1[[#This Row],[Production Cost (in USD)]]</f>
        <v>1846</v>
      </c>
      <c r="L419" s="7">
        <f>(Table1[[#This Row],[Profit]]/Table1[[#This Row],[Price(in USD)]])*100</f>
        <v>50.081389039609334</v>
      </c>
      <c r="M419" s="5" t="s">
        <v>56</v>
      </c>
      <c r="N419" s="5" t="str">
        <f>SUBSTITUTE(SUBSTITUTE(SUBSTITUTE(Table1[[#This Row],[Marital Status]],"M","Married"),"S","Single"),"D","Divorced")</f>
        <v>Divorced</v>
      </c>
      <c r="O419" s="5" t="s">
        <v>21</v>
      </c>
      <c r="P419" s="5" t="str">
        <f>CLEAN(Table1[[#This Row],[Education]])</f>
        <v>Partial College</v>
      </c>
      <c r="Q419" s="5" t="s">
        <v>22</v>
      </c>
      <c r="R419" s="5" t="s">
        <v>26</v>
      </c>
      <c r="S419" s="5" t="s">
        <v>27</v>
      </c>
      <c r="T419" s="5" t="s">
        <v>77</v>
      </c>
      <c r="U419" s="5">
        <v>67</v>
      </c>
      <c r="V419" s="7">
        <f>IF(ISBLANK(Table1[[#This Row],[Age of the buyer]]),AVERAGE(Table1[Age of the buyer]),Table1[[#This Row],[Age of the buyer]])</f>
        <v>67</v>
      </c>
    </row>
    <row r="420" spans="1:22" hidden="1" x14ac:dyDescent="0.45">
      <c r="A420" s="5">
        <v>11576</v>
      </c>
      <c r="B420" s="5" t="s">
        <v>13</v>
      </c>
      <c r="C420" s="5" t="str">
        <f>SUBSTITUTE(SUBSTITUTE(Table1[[#This Row],[Gender]],"F","Female"),"M","Male")</f>
        <v>Male</v>
      </c>
      <c r="D420" s="6">
        <v>30000</v>
      </c>
      <c r="E420" s="6" t="str">
        <f>SUBSTITUTE(Table1[[#This Row],[Income]],"$","")</f>
        <v>30000</v>
      </c>
      <c r="F420" s="5">
        <v>3727</v>
      </c>
      <c r="G420" s="8">
        <v>44718</v>
      </c>
      <c r="H420" s="8" t="s">
        <v>61</v>
      </c>
      <c r="I420" s="8" t="s">
        <v>71</v>
      </c>
      <c r="J420" s="7">
        <v>1057</v>
      </c>
      <c r="K420" s="7">
        <f>Table1[[#This Row],[Price(in USD)]]-Table1[[#This Row],[Production Cost (in USD)]]</f>
        <v>2670</v>
      </c>
      <c r="L420" s="7">
        <f>(Table1[[#This Row],[Profit]]/Table1[[#This Row],[Price(in USD)]])*100</f>
        <v>71.639388247920579</v>
      </c>
      <c r="M420" s="5" t="s">
        <v>13</v>
      </c>
      <c r="N420" s="5" t="str">
        <f>SUBSTITUTE(SUBSTITUTE(SUBSTITUTE(Table1[[#This Row],[Marital Status]],"M","Married"),"S","Single"),"D","Divorced")</f>
        <v>Married</v>
      </c>
      <c r="O420" s="5" t="s">
        <v>15</v>
      </c>
      <c r="P420" s="5" t="str">
        <f>CLEAN(Table1[[#This Row],[Education]])</f>
        <v>Bachelors</v>
      </c>
      <c r="Q420" s="5" t="s">
        <v>16</v>
      </c>
      <c r="R420" s="5" t="s">
        <v>18</v>
      </c>
      <c r="S420" s="5" t="s">
        <v>19</v>
      </c>
      <c r="T420" s="5" t="s">
        <v>78</v>
      </c>
      <c r="U420" s="5">
        <v>41</v>
      </c>
      <c r="V420" s="7">
        <f>IF(ISBLANK(Table1[[#This Row],[Age of the buyer]]),AVERAGE(Table1[Age of the buyer]),Table1[[#This Row],[Age of the buyer]])</f>
        <v>41</v>
      </c>
    </row>
    <row r="421" spans="1:22" hidden="1" x14ac:dyDescent="0.45">
      <c r="A421" s="5">
        <v>19255</v>
      </c>
      <c r="B421" s="5" t="s">
        <v>13</v>
      </c>
      <c r="C421" s="5" t="str">
        <f>SUBSTITUTE(SUBSTITUTE(Table1[[#This Row],[Gender]],"F","Female"),"M","Male")</f>
        <v>Male</v>
      </c>
      <c r="D421" s="6">
        <v>10000</v>
      </c>
      <c r="E421" s="6" t="str">
        <f>SUBSTITUTE(Table1[[#This Row],[Income]],"$","")</f>
        <v>10000</v>
      </c>
      <c r="F421" s="5">
        <v>4089</v>
      </c>
      <c r="G421" s="8">
        <v>45188</v>
      </c>
      <c r="H421" s="8" t="s">
        <v>65</v>
      </c>
      <c r="I421" s="8" t="s">
        <v>72</v>
      </c>
      <c r="J421" s="7">
        <v>1456</v>
      </c>
      <c r="K421" s="7">
        <f>Table1[[#This Row],[Price(in USD)]]-Table1[[#This Row],[Production Cost (in USD)]]</f>
        <v>2633</v>
      </c>
      <c r="L421" s="7">
        <f>(Table1[[#This Row],[Profit]]/Table1[[#This Row],[Price(in USD)]])*100</f>
        <v>64.392271949131825</v>
      </c>
      <c r="M421" s="5" t="s">
        <v>25</v>
      </c>
      <c r="N421" s="5" t="str">
        <f>SUBSTITUTE(SUBSTITUTE(SUBSTITUTE(Table1[[#This Row],[Marital Status]],"M","Married"),"S","Single"),"D","Divorced")</f>
        <v>Single</v>
      </c>
      <c r="O421" s="5" t="s">
        <v>21</v>
      </c>
      <c r="P421" s="5" t="str">
        <f>CLEAN(Table1[[#This Row],[Education]])</f>
        <v>Partial College</v>
      </c>
      <c r="Q421" s="5" t="s">
        <v>28</v>
      </c>
      <c r="R421" s="5" t="s">
        <v>18</v>
      </c>
      <c r="S421" s="5" t="s">
        <v>19</v>
      </c>
      <c r="T421" s="5" t="s">
        <v>74</v>
      </c>
      <c r="U421" s="5">
        <v>51</v>
      </c>
      <c r="V421" s="7">
        <f>IF(ISBLANK(Table1[[#This Row],[Age of the buyer]]),AVERAGE(Table1[Age of the buyer]),Table1[[#This Row],[Age of the buyer]])</f>
        <v>51</v>
      </c>
    </row>
    <row r="422" spans="1:22" hidden="1" x14ac:dyDescent="0.45">
      <c r="A422" s="5">
        <v>18153</v>
      </c>
      <c r="B422" s="5" t="s">
        <v>14</v>
      </c>
      <c r="C422" s="5" t="str">
        <f>SUBSTITUTE(SUBSTITUTE(Table1[[#This Row],[Gender]],"F","Female"),"M","Male")</f>
        <v>Female</v>
      </c>
      <c r="D422" s="6">
        <v>100000</v>
      </c>
      <c r="E422" s="6" t="str">
        <f>SUBSTITUTE(Table1[[#This Row],[Income]],"$","")</f>
        <v>100000</v>
      </c>
      <c r="F422" s="5">
        <v>3435</v>
      </c>
      <c r="G422" s="8">
        <v>44664</v>
      </c>
      <c r="H422" s="8" t="s">
        <v>58</v>
      </c>
      <c r="I422" s="8" t="s">
        <v>72</v>
      </c>
      <c r="J422" s="7">
        <v>1584</v>
      </c>
      <c r="K422" s="7">
        <f>Table1[[#This Row],[Price(in USD)]]-Table1[[#This Row],[Production Cost (in USD)]]</f>
        <v>1851</v>
      </c>
      <c r="L422" s="7">
        <f>(Table1[[#This Row],[Profit]]/Table1[[#This Row],[Price(in USD)]])*100</f>
        <v>53.886462882096062</v>
      </c>
      <c r="M422" s="5" t="s">
        <v>13</v>
      </c>
      <c r="N422" s="5" t="str">
        <f>SUBSTITUTE(SUBSTITUTE(SUBSTITUTE(Table1[[#This Row],[Marital Status]],"M","Married"),"S","Single"),"D","Divorced")</f>
        <v>Married</v>
      </c>
      <c r="O422" s="5" t="s">
        <v>15</v>
      </c>
      <c r="P422" s="5" t="str">
        <f>CLEAN(Table1[[#This Row],[Education]])</f>
        <v>Bachelors</v>
      </c>
      <c r="Q422" s="5" t="s">
        <v>31</v>
      </c>
      <c r="R422" s="5" t="s">
        <v>34</v>
      </c>
      <c r="S422" s="5" t="s">
        <v>19</v>
      </c>
      <c r="T422" s="5" t="s">
        <v>77</v>
      </c>
      <c r="U422" s="5"/>
      <c r="V422" s="7">
        <f>IF(ISBLANK(Table1[[#This Row],[Age of the buyer]]),AVERAGE(Table1[Age of the buyer]),Table1[[#This Row],[Age of the buyer]])</f>
        <v>43.99900596421471</v>
      </c>
    </row>
    <row r="423" spans="1:22" hidden="1" x14ac:dyDescent="0.45">
      <c r="A423" s="5">
        <v>14547</v>
      </c>
      <c r="B423" s="5" t="s">
        <v>13</v>
      </c>
      <c r="C423" s="5" t="str">
        <f>SUBSTITUTE(SUBSTITUTE(Table1[[#This Row],[Gender]],"F","Female"),"M","Male")</f>
        <v>Male</v>
      </c>
      <c r="D423" s="6">
        <v>10000</v>
      </c>
      <c r="E423" s="6" t="str">
        <f>SUBSTITUTE(Table1[[#This Row],[Income]],"$","")</f>
        <v>10000</v>
      </c>
      <c r="F423" s="5">
        <v>4156</v>
      </c>
      <c r="G423" s="8">
        <v>44917</v>
      </c>
      <c r="H423" s="8" t="s">
        <v>64</v>
      </c>
      <c r="I423" s="8" t="s">
        <v>72</v>
      </c>
      <c r="J423" s="7">
        <v>1495</v>
      </c>
      <c r="K423" s="7">
        <f>Table1[[#This Row],[Price(in USD)]]-Table1[[#This Row],[Production Cost (in USD)]]</f>
        <v>2661</v>
      </c>
      <c r="L423" s="7">
        <f>(Table1[[#This Row],[Profit]]/Table1[[#This Row],[Price(in USD)]])*100</f>
        <v>64.027911453320499</v>
      </c>
      <c r="M423" s="5" t="s">
        <v>13</v>
      </c>
      <c r="N423" s="5" t="str">
        <f>SUBSTITUTE(SUBSTITUTE(SUBSTITUTE(Table1[[#This Row],[Marital Status]],"M","Married"),"S","Single"),"D","Divorced")</f>
        <v>Married</v>
      </c>
      <c r="O423" s="5" t="s">
        <v>21</v>
      </c>
      <c r="P423" s="5" t="str">
        <f>CLEAN(Table1[[#This Row],[Education]])</f>
        <v>Partial College</v>
      </c>
      <c r="Q423" s="5" t="s">
        <v>28</v>
      </c>
      <c r="R423" s="5" t="s">
        <v>29</v>
      </c>
      <c r="S423" s="5" t="s">
        <v>19</v>
      </c>
      <c r="T423" s="5" t="s">
        <v>75</v>
      </c>
      <c r="U423" s="5">
        <v>51</v>
      </c>
      <c r="V423" s="7">
        <f>IF(ISBLANK(Table1[[#This Row],[Age of the buyer]]),AVERAGE(Table1[Age of the buyer]),Table1[[#This Row],[Age of the buyer]])</f>
        <v>51</v>
      </c>
    </row>
    <row r="424" spans="1:22" hidden="1" x14ac:dyDescent="0.45">
      <c r="A424" s="5">
        <v>24901</v>
      </c>
      <c r="B424" s="5" t="s">
        <v>13</v>
      </c>
      <c r="C424" s="5" t="str">
        <f>SUBSTITUTE(SUBSTITUTE(Table1[[#This Row],[Gender]],"F","Female"),"M","Male")</f>
        <v>Male</v>
      </c>
      <c r="D424" s="6">
        <v>110000</v>
      </c>
      <c r="E424" s="6" t="str">
        <f>SUBSTITUTE(Table1[[#This Row],[Income]],"$","")</f>
        <v>110000</v>
      </c>
      <c r="F424" s="5">
        <v>4429</v>
      </c>
      <c r="G424" s="8">
        <v>45273</v>
      </c>
      <c r="H424" s="8" t="s">
        <v>64</v>
      </c>
      <c r="I424" s="8" t="s">
        <v>72</v>
      </c>
      <c r="J424" s="7">
        <v>1538</v>
      </c>
      <c r="K424" s="7">
        <f>Table1[[#This Row],[Price(in USD)]]-Table1[[#This Row],[Production Cost (in USD)]]</f>
        <v>2891</v>
      </c>
      <c r="L424" s="7">
        <f>(Table1[[#This Row],[Profit]]/Table1[[#This Row],[Price(in USD)]])*100</f>
        <v>65.274328290810573</v>
      </c>
      <c r="M424" s="5" t="s">
        <v>25</v>
      </c>
      <c r="N424" s="5" t="str">
        <f>SUBSTITUTE(SUBSTITUTE(SUBSTITUTE(Table1[[#This Row],[Marital Status]],"M","Married"),"S","Single"),"D","Divorced")</f>
        <v>Single</v>
      </c>
      <c r="O424" s="5" t="s">
        <v>21</v>
      </c>
      <c r="P424" s="5" t="str">
        <f>CLEAN(Table1[[#This Row],[Education]])</f>
        <v>Partial College</v>
      </c>
      <c r="Q424" s="5" t="s">
        <v>31</v>
      </c>
      <c r="R424" s="5" t="s">
        <v>34</v>
      </c>
      <c r="S424" s="5" t="s">
        <v>27</v>
      </c>
      <c r="T424" s="5" t="s">
        <v>78</v>
      </c>
      <c r="U424" s="5">
        <v>32</v>
      </c>
      <c r="V424" s="7">
        <f>IF(ISBLANK(Table1[[#This Row],[Age of the buyer]]),AVERAGE(Table1[Age of the buyer]),Table1[[#This Row],[Age of the buyer]])</f>
        <v>32</v>
      </c>
    </row>
    <row r="425" spans="1:22" hidden="1" x14ac:dyDescent="0.45">
      <c r="A425" s="5">
        <v>27169</v>
      </c>
      <c r="B425" s="5" t="s">
        <v>13</v>
      </c>
      <c r="C425" s="5" t="str">
        <f>SUBSTITUTE(SUBSTITUTE(Table1[[#This Row],[Gender]],"F","Female"),"M","Male")</f>
        <v>Male</v>
      </c>
      <c r="D425" s="6">
        <v>30000</v>
      </c>
      <c r="E425" s="6" t="str">
        <f>SUBSTITUTE(Table1[[#This Row],[Income]],"$","")</f>
        <v>30000</v>
      </c>
      <c r="F425" s="5">
        <v>4694</v>
      </c>
      <c r="G425" s="8">
        <v>44694</v>
      </c>
      <c r="H425" s="8" t="s">
        <v>61</v>
      </c>
      <c r="I425" s="8" t="s">
        <v>72</v>
      </c>
      <c r="J425" s="7">
        <v>1625</v>
      </c>
      <c r="K425" s="7">
        <f>Table1[[#This Row],[Price(in USD)]]-Table1[[#This Row],[Production Cost (in USD)]]</f>
        <v>3069</v>
      </c>
      <c r="L425" s="7">
        <f>(Table1[[#This Row],[Profit]]/Table1[[#This Row],[Price(in USD)]])*100</f>
        <v>65.381337878142304</v>
      </c>
      <c r="M425" s="5" t="s">
        <v>25</v>
      </c>
      <c r="N425" s="5" t="str">
        <f>SUBSTITUTE(SUBSTITUTE(SUBSTITUTE(Table1[[#This Row],[Marital Status]],"M","Married"),"S","Single"),"D","Divorced")</f>
        <v>Single</v>
      </c>
      <c r="O425" s="5" t="s">
        <v>30</v>
      </c>
      <c r="P425" s="5" t="str">
        <f>CLEAN(Table1[[#This Row],[Education]])</f>
        <v>High School</v>
      </c>
      <c r="Q425" s="5" t="s">
        <v>28</v>
      </c>
      <c r="R425" s="5" t="s">
        <v>24</v>
      </c>
      <c r="S425" s="5" t="s">
        <v>19</v>
      </c>
      <c r="T425" s="5" t="s">
        <v>73</v>
      </c>
      <c r="U425" s="5">
        <v>34</v>
      </c>
      <c r="V425" s="7">
        <f>IF(ISBLANK(Table1[[#This Row],[Age of the buyer]]),AVERAGE(Table1[Age of the buyer]),Table1[[#This Row],[Age of the buyer]])</f>
        <v>34</v>
      </c>
    </row>
    <row r="426" spans="1:22" hidden="1" x14ac:dyDescent="0.45">
      <c r="A426" s="5">
        <v>14805</v>
      </c>
      <c r="B426" s="5" t="s">
        <v>14</v>
      </c>
      <c r="C426" s="5" t="str">
        <f>SUBSTITUTE(SUBSTITUTE(Table1[[#This Row],[Gender]],"F","Female"),"M","Male")</f>
        <v>Female</v>
      </c>
      <c r="D426" s="6">
        <v>10000</v>
      </c>
      <c r="E426" s="6" t="str">
        <f>SUBSTITUTE(Table1[[#This Row],[Income]],"$","")</f>
        <v>10000</v>
      </c>
      <c r="F426" s="5">
        <v>5160</v>
      </c>
      <c r="G426" s="8">
        <v>44927</v>
      </c>
      <c r="H426" s="8" t="s">
        <v>65</v>
      </c>
      <c r="I426" s="8" t="s">
        <v>72</v>
      </c>
      <c r="J426" s="7">
        <v>1981</v>
      </c>
      <c r="K426" s="7">
        <f>Table1[[#This Row],[Price(in USD)]]-Table1[[#This Row],[Production Cost (in USD)]]</f>
        <v>3179</v>
      </c>
      <c r="L426" s="7">
        <f>(Table1[[#This Row],[Profit]]/Table1[[#This Row],[Price(in USD)]])*100</f>
        <v>61.608527131782942</v>
      </c>
      <c r="M426" s="5" t="s">
        <v>25</v>
      </c>
      <c r="N426" s="5" t="str">
        <f>SUBSTITUTE(SUBSTITUTE(SUBSTITUTE(Table1[[#This Row],[Marital Status]],"M","Married"),"S","Single"),"D","Divorced")</f>
        <v>Single</v>
      </c>
      <c r="O426" s="5" t="s">
        <v>32</v>
      </c>
      <c r="P426" s="5" t="str">
        <f>CLEAN(Table1[[#This Row],[Education]])</f>
        <v>Partial High School</v>
      </c>
      <c r="Q426" s="5" t="s">
        <v>28</v>
      </c>
      <c r="R426" s="5" t="s">
        <v>18</v>
      </c>
      <c r="S426" s="5" t="s">
        <v>19</v>
      </c>
      <c r="T426" s="5" t="s">
        <v>76</v>
      </c>
      <c r="U426" s="5">
        <v>43</v>
      </c>
      <c r="V426" s="7">
        <f>IF(ISBLANK(Table1[[#This Row],[Age of the buyer]]),AVERAGE(Table1[Age of the buyer]),Table1[[#This Row],[Age of the buyer]])</f>
        <v>43</v>
      </c>
    </row>
    <row r="427" spans="1:22" hidden="1" x14ac:dyDescent="0.45">
      <c r="A427" s="5">
        <v>15822</v>
      </c>
      <c r="B427" s="5" t="s">
        <v>13</v>
      </c>
      <c r="C427" s="5" t="str">
        <f>SUBSTITUTE(SUBSTITUTE(Table1[[#This Row],[Gender]],"F","Female"),"M","Male")</f>
        <v>Male</v>
      </c>
      <c r="D427" s="6">
        <v>40000</v>
      </c>
      <c r="E427" s="6" t="str">
        <f>SUBSTITUTE(Table1[[#This Row],[Income]],"$","")</f>
        <v>40000</v>
      </c>
      <c r="F427" s="5">
        <v>4310</v>
      </c>
      <c r="G427" s="8">
        <v>45225</v>
      </c>
      <c r="H427" s="8" t="s">
        <v>66</v>
      </c>
      <c r="I427" s="8" t="s">
        <v>71</v>
      </c>
      <c r="J427" s="7">
        <v>811</v>
      </c>
      <c r="K427" s="7">
        <f>Table1[[#This Row],[Price(in USD)]]-Table1[[#This Row],[Production Cost (in USD)]]</f>
        <v>3499</v>
      </c>
      <c r="L427" s="7">
        <f>(Table1[[#This Row],[Profit]]/Table1[[#This Row],[Price(in USD)]])*100</f>
        <v>81.183294663573093</v>
      </c>
      <c r="M427" s="5" t="s">
        <v>13</v>
      </c>
      <c r="N427" s="5" t="str">
        <f>SUBSTITUTE(SUBSTITUTE(SUBSTITUTE(Table1[[#This Row],[Marital Status]],"M","Married"),"S","Single"),"D","Divorced")</f>
        <v>Married</v>
      </c>
      <c r="O427" s="5" t="s">
        <v>15</v>
      </c>
      <c r="P427" s="5" t="str">
        <f>CLEAN(Table1[[#This Row],[Education]])</f>
        <v>Bachelors</v>
      </c>
      <c r="Q427" s="5" t="s">
        <v>31</v>
      </c>
      <c r="R427" s="5" t="s">
        <v>18</v>
      </c>
      <c r="S427" s="5" t="s">
        <v>27</v>
      </c>
      <c r="T427" s="5" t="s">
        <v>74</v>
      </c>
      <c r="U427" s="5">
        <v>67</v>
      </c>
      <c r="V427" s="7">
        <f>IF(ISBLANK(Table1[[#This Row],[Age of the buyer]]),AVERAGE(Table1[Age of the buyer]),Table1[[#This Row],[Age of the buyer]])</f>
        <v>67</v>
      </c>
    </row>
    <row r="428" spans="1:22" x14ac:dyDescent="0.45">
      <c r="A428" s="5">
        <v>19389</v>
      </c>
      <c r="B428" s="5" t="s">
        <v>13</v>
      </c>
      <c r="C428" s="5" t="str">
        <f>SUBSTITUTE(SUBSTITUTE(Table1[[#This Row],[Gender]],"F","Female"),"M","Male")</f>
        <v>Male</v>
      </c>
      <c r="D428" s="6">
        <v>30000</v>
      </c>
      <c r="E428" s="6" t="str">
        <f>SUBSTITUTE(Table1[[#This Row],[Income]],"$","")</f>
        <v>30000</v>
      </c>
      <c r="F428" s="5">
        <v>3880</v>
      </c>
      <c r="G428" s="8">
        <v>45289</v>
      </c>
      <c r="H428" s="8" t="s">
        <v>62</v>
      </c>
      <c r="I428" s="8" t="s">
        <v>71</v>
      </c>
      <c r="J428" s="7">
        <v>1152</v>
      </c>
      <c r="K428" s="7">
        <f>Table1[[#This Row],[Price(in USD)]]-Table1[[#This Row],[Production Cost (in USD)]]</f>
        <v>2728</v>
      </c>
      <c r="L428" s="7">
        <f>(Table1[[#This Row],[Profit]]/Table1[[#This Row],[Price(in USD)]])*100</f>
        <v>70.309278350515456</v>
      </c>
      <c r="M428" s="5" t="s">
        <v>25</v>
      </c>
      <c r="N428" s="5" t="str">
        <f>SUBSTITUTE(SUBSTITUTE(SUBSTITUTE(Table1[[#This Row],[Marital Status]],"M","Married"),"S","Single"),"D","Divorced")</f>
        <v>Single</v>
      </c>
      <c r="O428" s="5" t="s">
        <v>21</v>
      </c>
      <c r="P428" s="5" t="str">
        <f>CLEAN(Table1[[#This Row],[Education]])</f>
        <v>Partial College</v>
      </c>
      <c r="Q428" s="5" t="s">
        <v>22</v>
      </c>
      <c r="R428" s="5" t="s">
        <v>24</v>
      </c>
      <c r="S428" s="5" t="s">
        <v>19</v>
      </c>
      <c r="T428" s="5" t="s">
        <v>76</v>
      </c>
      <c r="U428" s="5">
        <v>28</v>
      </c>
      <c r="V428" s="7">
        <f>IF(ISBLANK(Table1[[#This Row],[Age of the buyer]]),AVERAGE(Table1[Age of the buyer]),Table1[[#This Row],[Age of the buyer]])</f>
        <v>28</v>
      </c>
    </row>
    <row r="429" spans="1:22" hidden="1" x14ac:dyDescent="0.45">
      <c r="A429" s="5">
        <v>17048</v>
      </c>
      <c r="B429" s="5" t="s">
        <v>14</v>
      </c>
      <c r="C429" s="5" t="str">
        <f>SUBSTITUTE(SUBSTITUTE(Table1[[#This Row],[Gender]],"F","Female"),"M","Male")</f>
        <v>Female</v>
      </c>
      <c r="D429" s="6">
        <v>90000</v>
      </c>
      <c r="E429" s="6" t="str">
        <f>SUBSTITUTE(Table1[[#This Row],[Income]],"$","")</f>
        <v>90000</v>
      </c>
      <c r="F429" s="5">
        <v>5462</v>
      </c>
      <c r="G429" s="8">
        <v>44955</v>
      </c>
      <c r="H429" s="8" t="s">
        <v>60</v>
      </c>
      <c r="I429" s="8" t="s">
        <v>72</v>
      </c>
      <c r="J429" s="7">
        <v>1448</v>
      </c>
      <c r="K429" s="7">
        <f>Table1[[#This Row],[Price(in USD)]]-Table1[[#This Row],[Production Cost (in USD)]]</f>
        <v>4014</v>
      </c>
      <c r="L429" s="7">
        <f>(Table1[[#This Row],[Profit]]/Table1[[#This Row],[Price(in USD)]])*100</f>
        <v>73.489564262175023</v>
      </c>
      <c r="M429" s="5" t="s">
        <v>25</v>
      </c>
      <c r="N429" s="5" t="str">
        <f>SUBSTITUTE(SUBSTITUTE(SUBSTITUTE(Table1[[#This Row],[Marital Status]],"M","Married"),"S","Single"),"D","Divorced")</f>
        <v>Single</v>
      </c>
      <c r="O429" s="5" t="s">
        <v>37</v>
      </c>
      <c r="P429" s="5" t="str">
        <f>CLEAN(Table1[[#This Row],[Education]])</f>
        <v>Graduate Degree</v>
      </c>
      <c r="Q429" s="5" t="s">
        <v>31</v>
      </c>
      <c r="R429" s="5" t="s">
        <v>18</v>
      </c>
      <c r="S429" s="5" t="s">
        <v>27</v>
      </c>
      <c r="T429" s="5" t="s">
        <v>76</v>
      </c>
      <c r="U429" s="5">
        <v>36</v>
      </c>
      <c r="V429" s="7">
        <f>IF(ISBLANK(Table1[[#This Row],[Age of the buyer]]),AVERAGE(Table1[Age of the buyer]),Table1[[#This Row],[Age of the buyer]])</f>
        <v>36</v>
      </c>
    </row>
    <row r="430" spans="1:22" hidden="1" x14ac:dyDescent="0.45">
      <c r="A430" s="5">
        <v>22204</v>
      </c>
      <c r="B430" s="5" t="s">
        <v>13</v>
      </c>
      <c r="C430" s="5" t="str">
        <f>SUBSTITUTE(SUBSTITUTE(Table1[[#This Row],[Gender]],"F","Female"),"M","Male")</f>
        <v>Male</v>
      </c>
      <c r="D430" s="6">
        <v>110000</v>
      </c>
      <c r="E430" s="6" t="str">
        <f>SUBSTITUTE(Table1[[#This Row],[Income]],"$","")</f>
        <v>110000</v>
      </c>
      <c r="F430" s="5">
        <v>5069</v>
      </c>
      <c r="G430" s="8">
        <v>44941</v>
      </c>
      <c r="H430" s="8" t="s">
        <v>66</v>
      </c>
      <c r="I430" s="8" t="s">
        <v>71</v>
      </c>
      <c r="J430" s="7">
        <v>1298</v>
      </c>
      <c r="K430" s="7">
        <f>Table1[[#This Row],[Price(in USD)]]-Table1[[#This Row],[Production Cost (in USD)]]</f>
        <v>3771</v>
      </c>
      <c r="L430" s="7">
        <f>(Table1[[#This Row],[Profit]]/Table1[[#This Row],[Price(in USD)]])*100</f>
        <v>74.39337147366345</v>
      </c>
      <c r="M430" s="5" t="s">
        <v>13</v>
      </c>
      <c r="N430" s="5" t="str">
        <f>SUBSTITUTE(SUBSTITUTE(SUBSTITUTE(Table1[[#This Row],[Marital Status]],"M","Married"),"S","Single"),"D","Divorced")</f>
        <v>Married</v>
      </c>
      <c r="O430" s="5" t="s">
        <v>15</v>
      </c>
      <c r="P430" s="5" t="str">
        <f>CLEAN(Table1[[#This Row],[Education]])</f>
        <v>Bachelors</v>
      </c>
      <c r="Q430" s="5" t="s">
        <v>31</v>
      </c>
      <c r="R430" s="5" t="s">
        <v>24</v>
      </c>
      <c r="S430" s="5" t="s">
        <v>27</v>
      </c>
      <c r="T430" s="5" t="s">
        <v>78</v>
      </c>
      <c r="U430" s="5">
        <v>48</v>
      </c>
      <c r="V430" s="7">
        <f>IF(ISBLANK(Table1[[#This Row],[Age of the buyer]]),AVERAGE(Table1[Age of the buyer]),Table1[[#This Row],[Age of the buyer]])</f>
        <v>48</v>
      </c>
    </row>
    <row r="431" spans="1:22" hidden="1" x14ac:dyDescent="0.45">
      <c r="A431" s="5">
        <v>12718</v>
      </c>
      <c r="B431" s="5" t="s">
        <v>14</v>
      </c>
      <c r="C431" s="5" t="str">
        <f>SUBSTITUTE(SUBSTITUTE(Table1[[#This Row],[Gender]],"F","Female"),"M","Male")</f>
        <v>Female</v>
      </c>
      <c r="D431" s="6">
        <v>30000</v>
      </c>
      <c r="E431" s="6" t="str">
        <f>SUBSTITUTE(Table1[[#This Row],[Income]],"$","")</f>
        <v>30000</v>
      </c>
      <c r="F431" s="5">
        <v>4423</v>
      </c>
      <c r="G431" s="8">
        <v>44677</v>
      </c>
      <c r="H431" s="8" t="s">
        <v>61</v>
      </c>
      <c r="I431" s="8" t="s">
        <v>71</v>
      </c>
      <c r="J431" s="7">
        <v>1831</v>
      </c>
      <c r="K431" s="7">
        <f>Table1[[#This Row],[Price(in USD)]]-Table1[[#This Row],[Production Cost (in USD)]]</f>
        <v>2592</v>
      </c>
      <c r="L431" s="7">
        <f>(Table1[[#This Row],[Profit]]/Table1[[#This Row],[Price(in USD)]])*100</f>
        <v>58.602758308840151</v>
      </c>
      <c r="M431" s="5" t="s">
        <v>25</v>
      </c>
      <c r="N431" s="5" t="str">
        <f>SUBSTITUTE(SUBSTITUTE(SUBSTITUTE(Table1[[#This Row],[Marital Status]],"M","Married"),"S","Single"),"D","Divorced")</f>
        <v>Single</v>
      </c>
      <c r="O431" s="5" t="s">
        <v>21</v>
      </c>
      <c r="P431" s="5" t="str">
        <f>CLEAN(Table1[[#This Row],[Education]])</f>
        <v>Partial College</v>
      </c>
      <c r="Q431" s="5" t="s">
        <v>22</v>
      </c>
      <c r="R431" s="5" t="s">
        <v>24</v>
      </c>
      <c r="S431" s="5" t="s">
        <v>19</v>
      </c>
      <c r="T431" s="5" t="s">
        <v>74</v>
      </c>
      <c r="U431" s="5">
        <v>31</v>
      </c>
      <c r="V431" s="7">
        <f>IF(ISBLANK(Table1[[#This Row],[Age of the buyer]]),AVERAGE(Table1[Age of the buyer]),Table1[[#This Row],[Age of the buyer]])</f>
        <v>31</v>
      </c>
    </row>
    <row r="432" spans="1:22" hidden="1" x14ac:dyDescent="0.45">
      <c r="A432" s="5">
        <v>15019</v>
      </c>
      <c r="B432" s="5" t="s">
        <v>14</v>
      </c>
      <c r="C432" s="5" t="str">
        <f>SUBSTITUTE(SUBSTITUTE(Table1[[#This Row],[Gender]],"F","Female"),"M","Male")</f>
        <v>Female</v>
      </c>
      <c r="D432" s="6">
        <v>30000</v>
      </c>
      <c r="E432" s="6" t="str">
        <f>SUBSTITUTE(Table1[[#This Row],[Income]],"$","")</f>
        <v>30000</v>
      </c>
      <c r="F432" s="5">
        <v>3991</v>
      </c>
      <c r="G432" s="8">
        <v>44758</v>
      </c>
      <c r="H432" s="8" t="s">
        <v>58</v>
      </c>
      <c r="I432" s="8" t="s">
        <v>72</v>
      </c>
      <c r="J432" s="7">
        <v>1537</v>
      </c>
      <c r="K432" s="7">
        <f>Table1[[#This Row],[Price(in USD)]]-Table1[[#This Row],[Production Cost (in USD)]]</f>
        <v>2454</v>
      </c>
      <c r="L432" s="7">
        <f>(Table1[[#This Row],[Profit]]/Table1[[#This Row],[Price(in USD)]])*100</f>
        <v>61.488348784765719</v>
      </c>
      <c r="M432" s="5" t="s">
        <v>25</v>
      </c>
      <c r="N432" s="5" t="str">
        <f>SUBSTITUTE(SUBSTITUTE(SUBSTITUTE(Table1[[#This Row],[Marital Status]],"M","Married"),"S","Single"),"D","Divorced")</f>
        <v>Single</v>
      </c>
      <c r="O432" s="5" t="s">
        <v>30</v>
      </c>
      <c r="P432" s="5" t="str">
        <f>CLEAN(Table1[[#This Row],[Education]])</f>
        <v>High School</v>
      </c>
      <c r="Q432" s="5" t="s">
        <v>16</v>
      </c>
      <c r="R432" s="5" t="s">
        <v>26</v>
      </c>
      <c r="S432" s="5" t="s">
        <v>27</v>
      </c>
      <c r="T432" s="5" t="s">
        <v>77</v>
      </c>
      <c r="U432" s="5">
        <v>55</v>
      </c>
      <c r="V432" s="7">
        <f>IF(ISBLANK(Table1[[#This Row],[Age of the buyer]]),AVERAGE(Table1[Age of the buyer]),Table1[[#This Row],[Age of the buyer]])</f>
        <v>55</v>
      </c>
    </row>
    <row r="433" spans="1:22" hidden="1" x14ac:dyDescent="0.45">
      <c r="A433" s="5">
        <v>28488</v>
      </c>
      <c r="B433" s="5" t="s">
        <v>13</v>
      </c>
      <c r="C433" s="5" t="str">
        <f>SUBSTITUTE(SUBSTITUTE(Table1[[#This Row],[Gender]],"F","Female"),"M","Male")</f>
        <v>Male</v>
      </c>
      <c r="D433" s="6">
        <v>20000</v>
      </c>
      <c r="E433" s="6" t="str">
        <f>SUBSTITUTE(Table1[[#This Row],[Income]],"$","")</f>
        <v>20000</v>
      </c>
      <c r="F433" s="5">
        <v>4064</v>
      </c>
      <c r="G433" s="8">
        <v>45175</v>
      </c>
      <c r="H433" s="8" t="s">
        <v>64</v>
      </c>
      <c r="I433" s="8" t="s">
        <v>71</v>
      </c>
      <c r="J433" s="7">
        <v>1190</v>
      </c>
      <c r="K433" s="7">
        <f>Table1[[#This Row],[Price(in USD)]]-Table1[[#This Row],[Production Cost (in USD)]]</f>
        <v>2874</v>
      </c>
      <c r="L433" s="7">
        <f>(Table1[[#This Row],[Profit]]/Table1[[#This Row],[Price(in USD)]])*100</f>
        <v>70.718503937007867</v>
      </c>
      <c r="M433" s="5" t="s">
        <v>25</v>
      </c>
      <c r="N433" s="5" t="str">
        <f>SUBSTITUTE(SUBSTITUTE(SUBSTITUTE(Table1[[#This Row],[Marital Status]],"M","Married"),"S","Single"),"D","Divorced")</f>
        <v>Single</v>
      </c>
      <c r="O433" s="5" t="s">
        <v>21</v>
      </c>
      <c r="P433" s="5" t="str">
        <f>CLEAN(Table1[[#This Row],[Education]])</f>
        <v>Partial College</v>
      </c>
      <c r="Q433" s="5" t="s">
        <v>28</v>
      </c>
      <c r="R433" s="5" t="s">
        <v>18</v>
      </c>
      <c r="S433" s="5" t="s">
        <v>27</v>
      </c>
      <c r="T433" s="5" t="s">
        <v>76</v>
      </c>
      <c r="U433" s="5">
        <v>28</v>
      </c>
      <c r="V433" s="7">
        <f>IF(ISBLANK(Table1[[#This Row],[Age of the buyer]]),AVERAGE(Table1[Age of the buyer]),Table1[[#This Row],[Age of the buyer]])</f>
        <v>28</v>
      </c>
    </row>
    <row r="434" spans="1:22" hidden="1" x14ac:dyDescent="0.45">
      <c r="A434" s="5">
        <v>21891</v>
      </c>
      <c r="B434" s="5" t="s">
        <v>14</v>
      </c>
      <c r="C434" s="5" t="str">
        <f>SUBSTITUTE(SUBSTITUTE(Table1[[#This Row],[Gender]],"F","Female"),"M","Male")</f>
        <v>Female</v>
      </c>
      <c r="D434" s="6">
        <v>110000</v>
      </c>
      <c r="E434" s="6" t="str">
        <f>SUBSTITUTE(Table1[[#This Row],[Income]],"$","")</f>
        <v>110000</v>
      </c>
      <c r="F434" s="5">
        <v>3306</v>
      </c>
      <c r="G434" s="8">
        <v>45139</v>
      </c>
      <c r="H434" s="8" t="s">
        <v>60</v>
      </c>
      <c r="I434" s="8" t="s">
        <v>71</v>
      </c>
      <c r="J434" s="7">
        <v>1526</v>
      </c>
      <c r="K434" s="7">
        <f>Table1[[#This Row],[Price(in USD)]]-Table1[[#This Row],[Production Cost (in USD)]]</f>
        <v>1780</v>
      </c>
      <c r="L434" s="7">
        <f>(Table1[[#This Row],[Profit]]/Table1[[#This Row],[Price(in USD)]])*100</f>
        <v>53.841500302480341</v>
      </c>
      <c r="M434" s="5" t="s">
        <v>13</v>
      </c>
      <c r="N434" s="5" t="str">
        <f>SUBSTITUTE(SUBSTITUTE(SUBSTITUTE(Table1[[#This Row],[Marital Status]],"M","Married"),"S","Single"),"D","Divorced")</f>
        <v>Married</v>
      </c>
      <c r="O434" s="5" t="s">
        <v>30</v>
      </c>
      <c r="P434" s="5" t="str">
        <f>CLEAN(Table1[[#This Row],[Education]])</f>
        <v>High School</v>
      </c>
      <c r="Q434" s="5" t="s">
        <v>31</v>
      </c>
      <c r="R434" s="5" t="s">
        <v>34</v>
      </c>
      <c r="S434" s="5" t="s">
        <v>27</v>
      </c>
      <c r="T434" s="5" t="s">
        <v>76</v>
      </c>
      <c r="U434" s="5">
        <v>34</v>
      </c>
      <c r="V434" s="7">
        <f>IF(ISBLANK(Table1[[#This Row],[Age of the buyer]]),AVERAGE(Table1[Age of the buyer]),Table1[[#This Row],[Age of the buyer]])</f>
        <v>34</v>
      </c>
    </row>
    <row r="435" spans="1:22" hidden="1" x14ac:dyDescent="0.45">
      <c r="A435" s="5">
        <v>27814</v>
      </c>
      <c r="B435" s="5" t="s">
        <v>14</v>
      </c>
      <c r="C435" s="5" t="str">
        <f>SUBSTITUTE(SUBSTITUTE(Table1[[#This Row],[Gender]],"F","Female"),"M","Male")</f>
        <v>Female</v>
      </c>
      <c r="D435" s="6">
        <v>30000</v>
      </c>
      <c r="E435" s="6" t="str">
        <f>SUBSTITUTE(Table1[[#This Row],[Income]],"$","")</f>
        <v>30000</v>
      </c>
      <c r="F435" s="5">
        <v>3491</v>
      </c>
      <c r="G435" s="8">
        <v>44690</v>
      </c>
      <c r="H435" s="8" t="s">
        <v>64</v>
      </c>
      <c r="I435" s="8" t="s">
        <v>72</v>
      </c>
      <c r="J435" s="7">
        <v>1385</v>
      </c>
      <c r="K435" s="7">
        <f>Table1[[#This Row],[Price(in USD)]]-Table1[[#This Row],[Production Cost (in USD)]]</f>
        <v>2106</v>
      </c>
      <c r="L435" s="7">
        <f>(Table1[[#This Row],[Profit]]/Table1[[#This Row],[Price(in USD)]])*100</f>
        <v>60.326553995989684</v>
      </c>
      <c r="M435" s="5" t="s">
        <v>25</v>
      </c>
      <c r="N435" s="5" t="str">
        <f>SUBSTITUTE(SUBSTITUTE(SUBSTITUTE(Table1[[#This Row],[Marital Status]],"M","Married"),"S","Single"),"D","Divorced")</f>
        <v>Single</v>
      </c>
      <c r="O435" s="5" t="s">
        <v>21</v>
      </c>
      <c r="P435" s="5" t="str">
        <f>CLEAN(Table1[[#This Row],[Education]])</f>
        <v>Partial College</v>
      </c>
      <c r="Q435" s="5" t="s">
        <v>22</v>
      </c>
      <c r="R435" s="5" t="s">
        <v>18</v>
      </c>
      <c r="S435" s="5" t="s">
        <v>19</v>
      </c>
      <c r="T435" s="5" t="s">
        <v>74</v>
      </c>
      <c r="U435" s="5">
        <v>26</v>
      </c>
      <c r="V435" s="7">
        <f>IF(ISBLANK(Table1[[#This Row],[Age of the buyer]]),AVERAGE(Table1[Age of the buyer]),Table1[[#This Row],[Age of the buyer]])</f>
        <v>26</v>
      </c>
    </row>
    <row r="436" spans="1:22" hidden="1" x14ac:dyDescent="0.45">
      <c r="A436" s="5">
        <v>22175</v>
      </c>
      <c r="B436" s="5" t="s">
        <v>14</v>
      </c>
      <c r="C436" s="5" t="str">
        <f>SUBSTITUTE(SUBSTITUTE(Table1[[#This Row],[Gender]],"F","Female"),"M","Male")</f>
        <v>Female</v>
      </c>
      <c r="D436" s="6">
        <v>30000</v>
      </c>
      <c r="E436" s="6" t="str">
        <f>SUBSTITUTE(Table1[[#This Row],[Income]],"$","")</f>
        <v>30000</v>
      </c>
      <c r="F436" s="5">
        <v>5446</v>
      </c>
      <c r="G436" s="8">
        <v>44751</v>
      </c>
      <c r="H436" s="8" t="s">
        <v>60</v>
      </c>
      <c r="I436" s="8" t="s">
        <v>72</v>
      </c>
      <c r="J436" s="7">
        <v>1558</v>
      </c>
      <c r="K436" s="7">
        <f>Table1[[#This Row],[Price(in USD)]]-Table1[[#This Row],[Production Cost (in USD)]]</f>
        <v>3888</v>
      </c>
      <c r="L436" s="7">
        <f>(Table1[[#This Row],[Profit]]/Table1[[#This Row],[Price(in USD)]])*100</f>
        <v>71.391847227322799</v>
      </c>
      <c r="M436" s="5" t="s">
        <v>13</v>
      </c>
      <c r="N436" s="5" t="str">
        <f>SUBSTITUTE(SUBSTITUTE(SUBSTITUTE(Table1[[#This Row],[Marital Status]],"M","Married"),"S","Single"),"D","Divorced")</f>
        <v>Married</v>
      </c>
      <c r="O436" s="5" t="s">
        <v>30</v>
      </c>
      <c r="P436" s="5" t="str">
        <f>CLEAN(Table1[[#This Row],[Education]])</f>
        <v>High School</v>
      </c>
      <c r="Q436" s="5" t="s">
        <v>16</v>
      </c>
      <c r="R436" s="5" t="s">
        <v>26</v>
      </c>
      <c r="S436" s="5" t="s">
        <v>27</v>
      </c>
      <c r="T436" s="5" t="s">
        <v>78</v>
      </c>
      <c r="U436" s="5">
        <v>53</v>
      </c>
      <c r="V436" s="7">
        <f>IF(ISBLANK(Table1[[#This Row],[Age of the buyer]]),AVERAGE(Table1[Age of the buyer]),Table1[[#This Row],[Age of the buyer]])</f>
        <v>53</v>
      </c>
    </row>
    <row r="437" spans="1:22" hidden="1" x14ac:dyDescent="0.45">
      <c r="A437" s="5">
        <v>29447</v>
      </c>
      <c r="B437" s="5" t="s">
        <v>14</v>
      </c>
      <c r="C437" s="5" t="str">
        <f>SUBSTITUTE(SUBSTITUTE(Table1[[#This Row],[Gender]],"F","Female"),"M","Male")</f>
        <v>Female</v>
      </c>
      <c r="D437" s="6">
        <v>10000</v>
      </c>
      <c r="E437" s="6" t="str">
        <f>SUBSTITUTE(Table1[[#This Row],[Income]],"$","")</f>
        <v>10000</v>
      </c>
      <c r="F437" s="5">
        <v>5002</v>
      </c>
      <c r="G437" s="8">
        <v>45285</v>
      </c>
      <c r="H437" s="8" t="s">
        <v>65</v>
      </c>
      <c r="I437" s="8" t="s">
        <v>72</v>
      </c>
      <c r="J437" s="7">
        <v>1717</v>
      </c>
      <c r="K437" s="7">
        <f>Table1[[#This Row],[Price(in USD)]]-Table1[[#This Row],[Production Cost (in USD)]]</f>
        <v>3285</v>
      </c>
      <c r="L437" s="7">
        <f>(Table1[[#This Row],[Profit]]/Table1[[#This Row],[Price(in USD)]])*100</f>
        <v>65.673730507796876</v>
      </c>
      <c r="M437" s="5" t="s">
        <v>25</v>
      </c>
      <c r="N437" s="5" t="str">
        <f>SUBSTITUTE(SUBSTITUTE(SUBSTITUTE(Table1[[#This Row],[Marital Status]],"M","Married"),"S","Single"),"D","Divorced")</f>
        <v>Single</v>
      </c>
      <c r="O437" s="5" t="s">
        <v>15</v>
      </c>
      <c r="P437" s="5" t="str">
        <f>CLEAN(Table1[[#This Row],[Education]])</f>
        <v>Bachelors</v>
      </c>
      <c r="Q437" s="5" t="s">
        <v>22</v>
      </c>
      <c r="R437" s="5" t="s">
        <v>24</v>
      </c>
      <c r="S437" s="5" t="s">
        <v>19</v>
      </c>
      <c r="T437" s="5" t="s">
        <v>73</v>
      </c>
      <c r="U437" s="5">
        <v>68</v>
      </c>
      <c r="V437" s="7">
        <f>IF(ISBLANK(Table1[[#This Row],[Age of the buyer]]),AVERAGE(Table1[Age of the buyer]),Table1[[#This Row],[Age of the buyer]])</f>
        <v>68</v>
      </c>
    </row>
    <row r="438" spans="1:22" hidden="1" x14ac:dyDescent="0.45">
      <c r="A438" s="5">
        <v>19784</v>
      </c>
      <c r="B438" s="5" t="s">
        <v>14</v>
      </c>
      <c r="C438" s="5" t="str">
        <f>SUBSTITUTE(SUBSTITUTE(Table1[[#This Row],[Gender]],"F","Female"),"M","Male")</f>
        <v>Female</v>
      </c>
      <c r="D438" s="6">
        <v>80000</v>
      </c>
      <c r="E438" s="6" t="str">
        <f>SUBSTITUTE(Table1[[#This Row],[Income]],"$","")</f>
        <v>80000</v>
      </c>
      <c r="F438" s="5">
        <v>3370</v>
      </c>
      <c r="G438" s="8">
        <v>44756</v>
      </c>
      <c r="H438" s="8" t="s">
        <v>58</v>
      </c>
      <c r="I438" s="8" t="s">
        <v>71</v>
      </c>
      <c r="J438" s="7">
        <v>1045</v>
      </c>
      <c r="K438" s="7">
        <f>Table1[[#This Row],[Price(in USD)]]-Table1[[#This Row],[Production Cost (in USD)]]</f>
        <v>2325</v>
      </c>
      <c r="L438" s="7">
        <f>(Table1[[#This Row],[Profit]]/Table1[[#This Row],[Price(in USD)]])*100</f>
        <v>68.991097922848667</v>
      </c>
      <c r="M438" s="5" t="s">
        <v>13</v>
      </c>
      <c r="N438" s="5" t="str">
        <f>SUBSTITUTE(SUBSTITUTE(SUBSTITUTE(Table1[[#This Row],[Marital Status]],"M","Married"),"S","Single"),"D","Divorced")</f>
        <v>Married</v>
      </c>
      <c r="O438" s="5" t="s">
        <v>30</v>
      </c>
      <c r="P438" s="5" t="str">
        <f>CLEAN(Table1[[#This Row],[Education]])</f>
        <v>High School</v>
      </c>
      <c r="Q438" s="5" t="s">
        <v>16</v>
      </c>
      <c r="R438" s="5" t="s">
        <v>26</v>
      </c>
      <c r="S438" s="5" t="s">
        <v>27</v>
      </c>
      <c r="T438" s="5" t="s">
        <v>76</v>
      </c>
      <c r="U438" s="5">
        <v>50</v>
      </c>
      <c r="V438" s="7">
        <f>IF(ISBLANK(Table1[[#This Row],[Age of the buyer]]),AVERAGE(Table1[Age of the buyer]),Table1[[#This Row],[Age of the buyer]])</f>
        <v>50</v>
      </c>
    </row>
    <row r="439" spans="1:22" x14ac:dyDescent="0.45">
      <c r="A439" s="5">
        <v>27824</v>
      </c>
      <c r="B439" s="5" t="s">
        <v>14</v>
      </c>
      <c r="C439" s="5" t="str">
        <f>SUBSTITUTE(SUBSTITUTE(Table1[[#This Row],[Gender]],"F","Female"),"M","Male")</f>
        <v>Female</v>
      </c>
      <c r="D439" s="6">
        <v>30000</v>
      </c>
      <c r="E439" s="6" t="str">
        <f>SUBSTITUTE(Table1[[#This Row],[Income]],"$","")</f>
        <v>30000</v>
      </c>
      <c r="F439" s="5">
        <v>5138</v>
      </c>
      <c r="G439" s="8">
        <v>45053</v>
      </c>
      <c r="H439" s="8" t="s">
        <v>62</v>
      </c>
      <c r="I439" s="8" t="s">
        <v>72</v>
      </c>
      <c r="J439" s="7">
        <v>1865</v>
      </c>
      <c r="K439" s="7">
        <f>Table1[[#This Row],[Price(in USD)]]-Table1[[#This Row],[Production Cost (in USD)]]</f>
        <v>3273</v>
      </c>
      <c r="L439" s="7">
        <f>(Table1[[#This Row],[Profit]]/Table1[[#This Row],[Price(in USD)]])*100</f>
        <v>63.701829505644213</v>
      </c>
      <c r="M439" s="5" t="s">
        <v>25</v>
      </c>
      <c r="N439" s="5" t="str">
        <f>SUBSTITUTE(SUBSTITUTE(SUBSTITUTE(Table1[[#This Row],[Marital Status]],"M","Married"),"S","Single"),"D","Divorced")</f>
        <v>Single</v>
      </c>
      <c r="O439" s="5" t="s">
        <v>21</v>
      </c>
      <c r="P439" s="5" t="str">
        <f>CLEAN(Table1[[#This Row],[Education]])</f>
        <v>Partial College</v>
      </c>
      <c r="Q439" s="5" t="s">
        <v>22</v>
      </c>
      <c r="R439" s="5" t="s">
        <v>18</v>
      </c>
      <c r="S439" s="5" t="s">
        <v>19</v>
      </c>
      <c r="T439" s="5" t="s">
        <v>77</v>
      </c>
      <c r="U439" s="5">
        <v>28</v>
      </c>
      <c r="V439" s="7">
        <f>IF(ISBLANK(Table1[[#This Row],[Age of the buyer]]),AVERAGE(Table1[Age of the buyer]),Table1[[#This Row],[Age of the buyer]])</f>
        <v>28</v>
      </c>
    </row>
    <row r="440" spans="1:22" hidden="1" x14ac:dyDescent="0.45">
      <c r="A440" s="5">
        <v>24093</v>
      </c>
      <c r="B440" s="5" t="s">
        <v>14</v>
      </c>
      <c r="C440" s="5" t="str">
        <f>SUBSTITUTE(SUBSTITUTE(Table1[[#This Row],[Gender]],"F","Female"),"M","Male")</f>
        <v>Female</v>
      </c>
      <c r="D440" s="6">
        <v>80000</v>
      </c>
      <c r="E440" s="6" t="str">
        <f>SUBSTITUTE(Table1[[#This Row],[Income]],"$","")</f>
        <v>80000</v>
      </c>
      <c r="F440" s="5">
        <v>4740</v>
      </c>
      <c r="G440" s="8">
        <v>44946</v>
      </c>
      <c r="H440" s="8" t="s">
        <v>66</v>
      </c>
      <c r="I440" s="8" t="s">
        <v>72</v>
      </c>
      <c r="J440" s="7">
        <v>869</v>
      </c>
      <c r="K440" s="7">
        <f>Table1[[#This Row],[Price(in USD)]]-Table1[[#This Row],[Production Cost (in USD)]]</f>
        <v>3871</v>
      </c>
      <c r="L440" s="7">
        <f>(Table1[[#This Row],[Profit]]/Table1[[#This Row],[Price(in USD)]])*100</f>
        <v>81.666666666666671</v>
      </c>
      <c r="M440" s="5" t="s">
        <v>25</v>
      </c>
      <c r="N440" s="5" t="str">
        <f>SUBSTITUTE(SUBSTITUTE(SUBSTITUTE(Table1[[#This Row],[Marital Status]],"M","Married"),"S","Single"),"D","Divorced")</f>
        <v>Single</v>
      </c>
      <c r="O440" s="5" t="s">
        <v>37</v>
      </c>
      <c r="P440" s="5" t="str">
        <f>CLEAN(Table1[[#This Row],[Education]])</f>
        <v>Graduate Degree</v>
      </c>
      <c r="Q440" s="5" t="s">
        <v>16</v>
      </c>
      <c r="R440" s="5" t="s">
        <v>18</v>
      </c>
      <c r="S440" s="5" t="s">
        <v>19</v>
      </c>
      <c r="T440" s="5" t="s">
        <v>78</v>
      </c>
      <c r="U440" s="5">
        <v>40</v>
      </c>
      <c r="V440" s="7">
        <f>IF(ISBLANK(Table1[[#This Row],[Age of the buyer]]),AVERAGE(Table1[Age of the buyer]),Table1[[#This Row],[Age of the buyer]])</f>
        <v>40</v>
      </c>
    </row>
    <row r="441" spans="1:22" hidden="1" x14ac:dyDescent="0.45">
      <c r="A441" s="5">
        <v>19618</v>
      </c>
      <c r="B441" s="5" t="s">
        <v>13</v>
      </c>
      <c r="C441" s="5" t="str">
        <f>SUBSTITUTE(SUBSTITUTE(Table1[[#This Row],[Gender]],"F","Female"),"M","Male")</f>
        <v>Male</v>
      </c>
      <c r="D441" s="6">
        <v>70000</v>
      </c>
      <c r="E441" s="6" t="str">
        <f>SUBSTITUTE(Table1[[#This Row],[Income]],"$","")</f>
        <v>70000</v>
      </c>
      <c r="F441" s="5">
        <v>4707</v>
      </c>
      <c r="G441" s="8">
        <v>44855</v>
      </c>
      <c r="H441" s="8" t="s">
        <v>60</v>
      </c>
      <c r="I441" s="8" t="s">
        <v>71</v>
      </c>
      <c r="J441" s="7">
        <v>2078</v>
      </c>
      <c r="K441" s="7">
        <f>Table1[[#This Row],[Price(in USD)]]-Table1[[#This Row],[Production Cost (in USD)]]</f>
        <v>2629</v>
      </c>
      <c r="L441" s="7">
        <f>(Table1[[#This Row],[Profit]]/Table1[[#This Row],[Price(in USD)]])*100</f>
        <v>55.852984916082427</v>
      </c>
      <c r="M441" s="5" t="s">
        <v>13</v>
      </c>
      <c r="N441" s="5" t="str">
        <f>SUBSTITUTE(SUBSTITUTE(SUBSTITUTE(Table1[[#This Row],[Marital Status]],"M","Married"),"S","Single"),"D","Divorced")</f>
        <v>Married</v>
      </c>
      <c r="O441" s="5" t="s">
        <v>21</v>
      </c>
      <c r="P441" s="5" t="str">
        <f>CLEAN(Table1[[#This Row],[Education]])</f>
        <v>Partial College</v>
      </c>
      <c r="Q441" s="5" t="s">
        <v>16</v>
      </c>
      <c r="R441" s="5" t="s">
        <v>18</v>
      </c>
      <c r="S441" s="5" t="s">
        <v>27</v>
      </c>
      <c r="T441" s="5" t="s">
        <v>77</v>
      </c>
      <c r="U441" s="5">
        <v>44</v>
      </c>
      <c r="V441" s="7">
        <f>IF(ISBLANK(Table1[[#This Row],[Age of the buyer]]),AVERAGE(Table1[Age of the buyer]),Table1[[#This Row],[Age of the buyer]])</f>
        <v>44</v>
      </c>
    </row>
    <row r="442" spans="1:22" hidden="1" x14ac:dyDescent="0.45">
      <c r="A442" s="5">
        <v>21561</v>
      </c>
      <c r="B442" s="5" t="s">
        <v>13</v>
      </c>
      <c r="C442" s="5" t="str">
        <f>SUBSTITUTE(SUBSTITUTE(Table1[[#This Row],[Gender]],"F","Female"),"M","Male")</f>
        <v>Male</v>
      </c>
      <c r="D442" s="6">
        <v>90000</v>
      </c>
      <c r="E442" s="6" t="str">
        <f>SUBSTITUTE(Table1[[#This Row],[Income]],"$","")</f>
        <v>90000</v>
      </c>
      <c r="F442" s="5">
        <v>5388</v>
      </c>
      <c r="G442" s="8">
        <v>44569</v>
      </c>
      <c r="H442" s="8" t="s">
        <v>64</v>
      </c>
      <c r="I442" s="8" t="s">
        <v>72</v>
      </c>
      <c r="J442" s="7">
        <v>1233</v>
      </c>
      <c r="K442" s="7">
        <f>Table1[[#This Row],[Price(in USD)]]-Table1[[#This Row],[Production Cost (in USD)]]</f>
        <v>4155</v>
      </c>
      <c r="L442" s="7">
        <f>(Table1[[#This Row],[Profit]]/Table1[[#This Row],[Price(in USD)]])*100</f>
        <v>77.115812917594653</v>
      </c>
      <c r="M442" s="5" t="s">
        <v>25</v>
      </c>
      <c r="N442" s="5" t="str">
        <f>SUBSTITUTE(SUBSTITUTE(SUBSTITUTE(Table1[[#This Row],[Marital Status]],"M","Married"),"S","Single"),"D","Divorced")</f>
        <v>Single</v>
      </c>
      <c r="O442" s="5" t="s">
        <v>15</v>
      </c>
      <c r="P442" s="5" t="str">
        <f>CLEAN(Table1[[#This Row],[Education]])</f>
        <v>Bachelors</v>
      </c>
      <c r="Q442" s="5" t="s">
        <v>23</v>
      </c>
      <c r="R442" s="5" t="s">
        <v>34</v>
      </c>
      <c r="S442" s="5" t="s">
        <v>27</v>
      </c>
      <c r="T442" s="5" t="s">
        <v>78</v>
      </c>
      <c r="U442" s="5">
        <v>34</v>
      </c>
      <c r="V442" s="7">
        <f>IF(ISBLANK(Table1[[#This Row],[Age of the buyer]]),AVERAGE(Table1[Age of the buyer]),Table1[[#This Row],[Age of the buyer]])</f>
        <v>34</v>
      </c>
    </row>
    <row r="443" spans="1:22" hidden="1" x14ac:dyDescent="0.45">
      <c r="A443" s="5">
        <v>11061</v>
      </c>
      <c r="B443" s="5" t="s">
        <v>13</v>
      </c>
      <c r="C443" s="5" t="str">
        <f>SUBSTITUTE(SUBSTITUTE(Table1[[#This Row],[Gender]],"F","Female"),"M","Male")</f>
        <v>Male</v>
      </c>
      <c r="D443" s="6">
        <v>70000</v>
      </c>
      <c r="E443" s="6" t="str">
        <f>SUBSTITUTE(Table1[[#This Row],[Income]],"$","")</f>
        <v>70000</v>
      </c>
      <c r="F443" s="5">
        <v>4316</v>
      </c>
      <c r="G443" s="8">
        <v>45040</v>
      </c>
      <c r="H443" s="8" t="s">
        <v>63</v>
      </c>
      <c r="I443" s="8" t="s">
        <v>72</v>
      </c>
      <c r="J443" s="7">
        <v>1079</v>
      </c>
      <c r="K443" s="7">
        <f>Table1[[#This Row],[Price(in USD)]]-Table1[[#This Row],[Production Cost (in USD)]]</f>
        <v>3237</v>
      </c>
      <c r="L443" s="7">
        <f>(Table1[[#This Row],[Profit]]/Table1[[#This Row],[Price(in USD)]])*100</f>
        <v>75</v>
      </c>
      <c r="M443" s="5" t="s">
        <v>13</v>
      </c>
      <c r="N443" s="5" t="str">
        <f>SUBSTITUTE(SUBSTITUTE(SUBSTITUTE(Table1[[#This Row],[Marital Status]],"M","Married"),"S","Single"),"D","Divorced")</f>
        <v>Married</v>
      </c>
      <c r="O443" s="5" t="s">
        <v>21</v>
      </c>
      <c r="P443" s="5" t="str">
        <f>CLEAN(Table1[[#This Row],[Education]])</f>
        <v>Partial College</v>
      </c>
      <c r="Q443" s="5" t="s">
        <v>16</v>
      </c>
      <c r="R443" s="5" t="s">
        <v>26</v>
      </c>
      <c r="S443" s="5" t="s">
        <v>27</v>
      </c>
      <c r="T443" s="5" t="s">
        <v>74</v>
      </c>
      <c r="U443" s="5">
        <v>52</v>
      </c>
      <c r="V443" s="7">
        <f>IF(ISBLANK(Table1[[#This Row],[Age of the buyer]]),AVERAGE(Table1[Age of the buyer]),Table1[[#This Row],[Age of the buyer]])</f>
        <v>52</v>
      </c>
    </row>
    <row r="444" spans="1:22" hidden="1" x14ac:dyDescent="0.45">
      <c r="A444" s="5">
        <v>26651</v>
      </c>
      <c r="B444" s="5" t="s">
        <v>13</v>
      </c>
      <c r="C444" s="5" t="str">
        <f>SUBSTITUTE(SUBSTITUTE(Table1[[#This Row],[Gender]],"F","Female"),"M","Male")</f>
        <v>Male</v>
      </c>
      <c r="D444" s="6">
        <v>80000</v>
      </c>
      <c r="E444" s="6" t="str">
        <f>SUBSTITUTE(Table1[[#This Row],[Income]],"$","")</f>
        <v>80000</v>
      </c>
      <c r="F444" s="5">
        <v>5207</v>
      </c>
      <c r="G444" s="8">
        <v>44875</v>
      </c>
      <c r="H444" s="8" t="s">
        <v>63</v>
      </c>
      <c r="I444" s="8" t="s">
        <v>71</v>
      </c>
      <c r="J444" s="7">
        <v>1264</v>
      </c>
      <c r="K444" s="7">
        <f>Table1[[#This Row],[Price(in USD)]]-Table1[[#This Row],[Production Cost (in USD)]]</f>
        <v>3943</v>
      </c>
      <c r="L444" s="7">
        <f>(Table1[[#This Row],[Profit]]/Table1[[#This Row],[Price(in USD)]])*100</f>
        <v>75.724985596312649</v>
      </c>
      <c r="M444" s="5" t="s">
        <v>25</v>
      </c>
      <c r="N444" s="5" t="str">
        <f>SUBSTITUTE(SUBSTITUTE(SUBSTITUTE(Table1[[#This Row],[Marital Status]],"M","Married"),"S","Single"),"D","Divorced")</f>
        <v>Single</v>
      </c>
      <c r="O444" s="5" t="s">
        <v>37</v>
      </c>
      <c r="P444" s="5" t="str">
        <f>CLEAN(Table1[[#This Row],[Education]])</f>
        <v>Graduate Degree</v>
      </c>
      <c r="Q444" s="5" t="s">
        <v>31</v>
      </c>
      <c r="R444" s="5" t="s">
        <v>18</v>
      </c>
      <c r="S444" s="5" t="s">
        <v>27</v>
      </c>
      <c r="T444" s="5" t="s">
        <v>77</v>
      </c>
      <c r="U444" s="5">
        <v>36</v>
      </c>
      <c r="V444" s="7">
        <f>IF(ISBLANK(Table1[[#This Row],[Age of the buyer]]),AVERAGE(Table1[Age of the buyer]),Table1[[#This Row],[Age of the buyer]])</f>
        <v>36</v>
      </c>
    </row>
    <row r="445" spans="1:22" hidden="1" x14ac:dyDescent="0.45">
      <c r="A445" s="5">
        <v>21108</v>
      </c>
      <c r="B445" s="5" t="s">
        <v>14</v>
      </c>
      <c r="C445" s="5" t="str">
        <f>SUBSTITUTE(SUBSTITUTE(Table1[[#This Row],[Gender]],"F","Female"),"M","Male")</f>
        <v>Female</v>
      </c>
      <c r="D445" s="6">
        <v>40000</v>
      </c>
      <c r="E445" s="6" t="str">
        <f>SUBSTITUTE(Table1[[#This Row],[Income]],"$","")</f>
        <v>40000</v>
      </c>
      <c r="F445" s="5">
        <v>4112</v>
      </c>
      <c r="G445" s="8">
        <v>45233</v>
      </c>
      <c r="H445" s="8" t="s">
        <v>66</v>
      </c>
      <c r="I445" s="8" t="s">
        <v>72</v>
      </c>
      <c r="J445" s="7">
        <v>1403</v>
      </c>
      <c r="K445" s="7">
        <f>Table1[[#This Row],[Price(in USD)]]-Table1[[#This Row],[Production Cost (in USD)]]</f>
        <v>2709</v>
      </c>
      <c r="L445" s="7">
        <f>(Table1[[#This Row],[Profit]]/Table1[[#This Row],[Price(in USD)]])*100</f>
        <v>65.880350194552534</v>
      </c>
      <c r="M445" s="5" t="s">
        <v>13</v>
      </c>
      <c r="N445" s="5" t="str">
        <f>SUBSTITUTE(SUBSTITUTE(SUBSTITUTE(Table1[[#This Row],[Marital Status]],"M","Married"),"S","Single"),"D","Divorced")</f>
        <v>Married</v>
      </c>
      <c r="O445" s="5" t="s">
        <v>15</v>
      </c>
      <c r="P445" s="5" t="str">
        <f>CLEAN(Table1[[#This Row],[Education]])</f>
        <v>Bachelors</v>
      </c>
      <c r="Q445" s="5" t="s">
        <v>16</v>
      </c>
      <c r="R445" s="5" t="s">
        <v>18</v>
      </c>
      <c r="S445" s="5" t="s">
        <v>19</v>
      </c>
      <c r="T445" s="5" t="s">
        <v>75</v>
      </c>
      <c r="U445" s="5">
        <v>43</v>
      </c>
      <c r="V445" s="7">
        <f>IF(ISBLANK(Table1[[#This Row],[Age of the buyer]]),AVERAGE(Table1[Age of the buyer]),Table1[[#This Row],[Age of the buyer]])</f>
        <v>43</v>
      </c>
    </row>
    <row r="446" spans="1:22" hidden="1" x14ac:dyDescent="0.45">
      <c r="A446" s="5">
        <v>12731</v>
      </c>
      <c r="B446" s="5" t="s">
        <v>13</v>
      </c>
      <c r="C446" s="5" t="str">
        <f>SUBSTITUTE(SUBSTITUTE(Table1[[#This Row],[Gender]],"F","Female"),"M","Male")</f>
        <v>Male</v>
      </c>
      <c r="D446" s="6">
        <v>30000</v>
      </c>
      <c r="E446" s="6" t="str">
        <f>SUBSTITUTE(Table1[[#This Row],[Income]],"$","")</f>
        <v>30000</v>
      </c>
      <c r="F446" s="5">
        <v>4164</v>
      </c>
      <c r="G446" s="8">
        <v>44826</v>
      </c>
      <c r="H446" s="8" t="s">
        <v>64</v>
      </c>
      <c r="I446" s="8" t="s">
        <v>71</v>
      </c>
      <c r="J446" s="7">
        <v>940</v>
      </c>
      <c r="K446" s="7">
        <f>Table1[[#This Row],[Price(in USD)]]-Table1[[#This Row],[Production Cost (in USD)]]</f>
        <v>3224</v>
      </c>
      <c r="L446" s="7">
        <f>(Table1[[#This Row],[Profit]]/Table1[[#This Row],[Price(in USD)]])*100</f>
        <v>77.425552353506248</v>
      </c>
      <c r="M446" s="5" t="s">
        <v>25</v>
      </c>
      <c r="N446" s="5" t="str">
        <f>SUBSTITUTE(SUBSTITUTE(SUBSTITUTE(Table1[[#This Row],[Marital Status]],"M","Married"),"S","Single"),"D","Divorced")</f>
        <v>Single</v>
      </c>
      <c r="O446" s="5" t="s">
        <v>30</v>
      </c>
      <c r="P446" s="5" t="str">
        <f>CLEAN(Table1[[#This Row],[Education]])</f>
        <v>High School</v>
      </c>
      <c r="Q446" s="5" t="s">
        <v>28</v>
      </c>
      <c r="R446" s="5" t="s">
        <v>29</v>
      </c>
      <c r="S446" s="5" t="s">
        <v>19</v>
      </c>
      <c r="T446" s="5" t="s">
        <v>78</v>
      </c>
      <c r="U446" s="5">
        <v>32</v>
      </c>
      <c r="V446" s="7">
        <f>IF(ISBLANK(Table1[[#This Row],[Age of the buyer]]),AVERAGE(Table1[Age of the buyer]),Table1[[#This Row],[Age of the buyer]])</f>
        <v>32</v>
      </c>
    </row>
    <row r="447" spans="1:22" hidden="1" x14ac:dyDescent="0.45">
      <c r="A447" s="5">
        <v>25307</v>
      </c>
      <c r="B447" s="5" t="s">
        <v>14</v>
      </c>
      <c r="C447" s="5" t="str">
        <f>SUBSTITUTE(SUBSTITUTE(Table1[[#This Row],[Gender]],"F","Female"),"M","Male")</f>
        <v>Female</v>
      </c>
      <c r="D447" s="6">
        <v>40000</v>
      </c>
      <c r="E447" s="6" t="str">
        <f>SUBSTITUTE(Table1[[#This Row],[Income]],"$","")</f>
        <v>40000</v>
      </c>
      <c r="F447" s="5">
        <v>3879</v>
      </c>
      <c r="G447" s="8">
        <v>45009</v>
      </c>
      <c r="H447" s="8" t="s">
        <v>60</v>
      </c>
      <c r="I447" s="8" t="s">
        <v>71</v>
      </c>
      <c r="J447" s="7">
        <v>888</v>
      </c>
      <c r="K447" s="7">
        <f>Table1[[#This Row],[Price(in USD)]]-Table1[[#This Row],[Production Cost (in USD)]]</f>
        <v>2991</v>
      </c>
      <c r="L447" s="7">
        <f>(Table1[[#This Row],[Profit]]/Table1[[#This Row],[Price(in USD)]])*100</f>
        <v>77.10750193348801</v>
      </c>
      <c r="M447" s="5" t="s">
        <v>13</v>
      </c>
      <c r="N447" s="5" t="str">
        <f>SUBSTITUTE(SUBSTITUTE(SUBSTITUTE(Table1[[#This Row],[Marital Status]],"M","Married"),"S","Single"),"D","Divorced")</f>
        <v>Married</v>
      </c>
      <c r="O447" s="5" t="s">
        <v>15</v>
      </c>
      <c r="P447" s="5" t="str">
        <f>CLEAN(Table1[[#This Row],[Education]])</f>
        <v>Bachelors</v>
      </c>
      <c r="Q447" s="5" t="s">
        <v>16</v>
      </c>
      <c r="R447" s="5" t="s">
        <v>29</v>
      </c>
      <c r="S447" s="5" t="s">
        <v>19</v>
      </c>
      <c r="T447" s="5" t="s">
        <v>73</v>
      </c>
      <c r="U447" s="5">
        <v>32</v>
      </c>
      <c r="V447" s="7">
        <f>IF(ISBLANK(Table1[[#This Row],[Age of the buyer]]),AVERAGE(Table1[Age of the buyer]),Table1[[#This Row],[Age of the buyer]])</f>
        <v>32</v>
      </c>
    </row>
    <row r="448" spans="1:22" hidden="1" x14ac:dyDescent="0.45">
      <c r="A448" s="5">
        <v>14278</v>
      </c>
      <c r="B448" s="5" t="s">
        <v>14</v>
      </c>
      <c r="C448" s="5" t="str">
        <f>SUBSTITUTE(SUBSTITUTE(Table1[[#This Row],[Gender]],"F","Female"),"M","Male")</f>
        <v>Female</v>
      </c>
      <c r="D448" s="6">
        <v>130000</v>
      </c>
      <c r="E448" s="6" t="str">
        <f>SUBSTITUTE(Table1[[#This Row],[Income]],"$","")</f>
        <v>130000</v>
      </c>
      <c r="F448" s="5">
        <v>4714</v>
      </c>
      <c r="G448" s="8">
        <v>44869</v>
      </c>
      <c r="H448" s="8" t="s">
        <v>65</v>
      </c>
      <c r="I448" s="8" t="s">
        <v>72</v>
      </c>
      <c r="J448" s="7">
        <v>1158</v>
      </c>
      <c r="K448" s="7">
        <f>Table1[[#This Row],[Price(in USD)]]-Table1[[#This Row],[Production Cost (in USD)]]</f>
        <v>3556</v>
      </c>
      <c r="L448" s="7">
        <f>(Table1[[#This Row],[Profit]]/Table1[[#This Row],[Price(in USD)]])*100</f>
        <v>75.43487484089944</v>
      </c>
      <c r="M448" s="5" t="s">
        <v>13</v>
      </c>
      <c r="N448" s="5" t="str">
        <f>SUBSTITUTE(SUBSTITUTE(SUBSTITUTE(Table1[[#This Row],[Marital Status]],"M","Married"),"S","Single"),"D","Divorced")</f>
        <v>Married</v>
      </c>
      <c r="O448" s="5" t="s">
        <v>37</v>
      </c>
      <c r="P448" s="5" t="str">
        <f>CLEAN(Table1[[#This Row],[Education]])</f>
        <v>Graduate Degree</v>
      </c>
      <c r="Q448" s="5" t="s">
        <v>31</v>
      </c>
      <c r="R448" s="5" t="s">
        <v>34</v>
      </c>
      <c r="S448" s="5" t="s">
        <v>27</v>
      </c>
      <c r="T448" s="5" t="s">
        <v>76</v>
      </c>
      <c r="U448" s="5">
        <v>48</v>
      </c>
      <c r="V448" s="7">
        <f>IF(ISBLANK(Table1[[#This Row],[Age of the buyer]]),AVERAGE(Table1[Age of the buyer]),Table1[[#This Row],[Age of the buyer]])</f>
        <v>48</v>
      </c>
    </row>
    <row r="449" spans="1:22" hidden="1" x14ac:dyDescent="0.45">
      <c r="A449" s="5">
        <v>20711</v>
      </c>
      <c r="B449" s="5" t="s">
        <v>14</v>
      </c>
      <c r="C449" s="5" t="str">
        <f>SUBSTITUTE(SUBSTITUTE(Table1[[#This Row],[Gender]],"F","Female"),"M","Male")</f>
        <v>Female</v>
      </c>
      <c r="D449" s="6">
        <v>40000</v>
      </c>
      <c r="E449" s="6" t="str">
        <f>SUBSTITUTE(Table1[[#This Row],[Income]],"$","")</f>
        <v>40000</v>
      </c>
      <c r="F449" s="5">
        <v>5232</v>
      </c>
      <c r="G449" s="8">
        <v>45256</v>
      </c>
      <c r="H449" s="8" t="s">
        <v>64</v>
      </c>
      <c r="I449" s="8" t="s">
        <v>71</v>
      </c>
      <c r="J449" s="7">
        <v>1008</v>
      </c>
      <c r="K449" s="7">
        <f>Table1[[#This Row],[Price(in USD)]]-Table1[[#This Row],[Production Cost (in USD)]]</f>
        <v>4224</v>
      </c>
      <c r="L449" s="7">
        <f>(Table1[[#This Row],[Profit]]/Table1[[#This Row],[Price(in USD)]])*100</f>
        <v>80.733944954128447</v>
      </c>
      <c r="M449" s="5" t="s">
        <v>13</v>
      </c>
      <c r="N449" s="5" t="str">
        <f>SUBSTITUTE(SUBSTITUTE(SUBSTITUTE(Table1[[#This Row],[Marital Status]],"M","Married"),"S","Single"),"D","Divorced")</f>
        <v>Married</v>
      </c>
      <c r="O449" s="5" t="s">
        <v>15</v>
      </c>
      <c r="P449" s="5" t="str">
        <f>CLEAN(Table1[[#This Row],[Education]])</f>
        <v>Bachelors</v>
      </c>
      <c r="Q449" s="5" t="s">
        <v>16</v>
      </c>
      <c r="R449" s="5" t="s">
        <v>29</v>
      </c>
      <c r="S449" s="5" t="s">
        <v>19</v>
      </c>
      <c r="T449" s="5" t="s">
        <v>74</v>
      </c>
      <c r="U449" s="5">
        <v>32</v>
      </c>
      <c r="V449" s="7">
        <f>IF(ISBLANK(Table1[[#This Row],[Age of the buyer]]),AVERAGE(Table1[Age of the buyer]),Table1[[#This Row],[Age of the buyer]])</f>
        <v>32</v>
      </c>
    </row>
    <row r="450" spans="1:22" hidden="1" x14ac:dyDescent="0.45">
      <c r="A450" s="5">
        <v>11383</v>
      </c>
      <c r="B450" s="5" t="s">
        <v>14</v>
      </c>
      <c r="C450" s="5" t="str">
        <f>SUBSTITUTE(SUBSTITUTE(Table1[[#This Row],[Gender]],"F","Female"),"M","Male")</f>
        <v>Female</v>
      </c>
      <c r="D450" s="6">
        <v>30000</v>
      </c>
      <c r="E450" s="6" t="str">
        <f>SUBSTITUTE(Table1[[#This Row],[Income]],"$","")</f>
        <v>30000</v>
      </c>
      <c r="F450" s="5">
        <v>5395</v>
      </c>
      <c r="G450" s="8">
        <v>44977</v>
      </c>
      <c r="H450" s="8" t="s">
        <v>58</v>
      </c>
      <c r="I450" s="8" t="s">
        <v>71</v>
      </c>
      <c r="J450" s="7">
        <v>1088</v>
      </c>
      <c r="K450" s="7">
        <f>Table1[[#This Row],[Price(in USD)]]-Table1[[#This Row],[Production Cost (in USD)]]</f>
        <v>4307</v>
      </c>
      <c r="L450" s="7">
        <f>(Table1[[#This Row],[Profit]]/Table1[[#This Row],[Price(in USD)]])*100</f>
        <v>79.833178869323447</v>
      </c>
      <c r="M450" s="5" t="s">
        <v>13</v>
      </c>
      <c r="N450" s="5" t="str">
        <f>SUBSTITUTE(SUBSTITUTE(SUBSTITUTE(Table1[[#This Row],[Marital Status]],"M","Married"),"S","Single"),"D","Divorced")</f>
        <v>Married</v>
      </c>
      <c r="O450" s="5" t="s">
        <v>37</v>
      </c>
      <c r="P450" s="5" t="str">
        <f>CLEAN(Table1[[#This Row],[Education]])</f>
        <v>Graduate Degree</v>
      </c>
      <c r="Q450" s="5" t="s">
        <v>22</v>
      </c>
      <c r="R450" s="5" t="s">
        <v>18</v>
      </c>
      <c r="S450" s="5" t="s">
        <v>19</v>
      </c>
      <c r="T450" s="5" t="s">
        <v>76</v>
      </c>
      <c r="U450" s="5">
        <v>46</v>
      </c>
      <c r="V450" s="7">
        <f>IF(ISBLANK(Table1[[#This Row],[Age of the buyer]]),AVERAGE(Table1[Age of the buyer]),Table1[[#This Row],[Age of the buyer]])</f>
        <v>46</v>
      </c>
    </row>
    <row r="451" spans="1:22" hidden="1" x14ac:dyDescent="0.45">
      <c r="A451" s="5">
        <v>12497</v>
      </c>
      <c r="B451" s="5" t="s">
        <v>14</v>
      </c>
      <c r="C451" s="5" t="str">
        <f>SUBSTITUTE(SUBSTITUTE(Table1[[#This Row],[Gender]],"F","Female"),"M","Male")</f>
        <v>Female</v>
      </c>
      <c r="D451" s="6">
        <v>40000</v>
      </c>
      <c r="E451" s="6" t="str">
        <f>SUBSTITUTE(Table1[[#This Row],[Income]],"$","")</f>
        <v>40000</v>
      </c>
      <c r="F451" s="5">
        <v>5388</v>
      </c>
      <c r="G451" s="8">
        <v>44602</v>
      </c>
      <c r="H451" s="8" t="s">
        <v>58</v>
      </c>
      <c r="I451" s="8" t="s">
        <v>72</v>
      </c>
      <c r="J451" s="7">
        <v>1415</v>
      </c>
      <c r="K451" s="7">
        <f>Table1[[#This Row],[Price(in USD)]]-Table1[[#This Row],[Production Cost (in USD)]]</f>
        <v>3973</v>
      </c>
      <c r="L451" s="7">
        <f>(Table1[[#This Row],[Profit]]/Table1[[#This Row],[Price(in USD)]])*100</f>
        <v>73.737936154417227</v>
      </c>
      <c r="M451" s="5" t="s">
        <v>13</v>
      </c>
      <c r="N451" s="5" t="str">
        <f>SUBSTITUTE(SUBSTITUTE(SUBSTITUTE(Table1[[#This Row],[Marital Status]],"M","Married"),"S","Single"),"D","Divorced")</f>
        <v>Married</v>
      </c>
      <c r="O451" s="5" t="s">
        <v>15</v>
      </c>
      <c r="P451" s="5" t="str">
        <f>CLEAN(Table1[[#This Row],[Education]])</f>
        <v>Bachelors</v>
      </c>
      <c r="Q451" s="5" t="s">
        <v>16</v>
      </c>
      <c r="R451" s="5" t="s">
        <v>18</v>
      </c>
      <c r="S451" s="5" t="s">
        <v>19</v>
      </c>
      <c r="T451" s="5" t="s">
        <v>76</v>
      </c>
      <c r="U451" s="5">
        <v>42</v>
      </c>
      <c r="V451" s="7">
        <f>IF(ISBLANK(Table1[[#This Row],[Age of the buyer]]),AVERAGE(Table1[Age of the buyer]),Table1[[#This Row],[Age of the buyer]])</f>
        <v>42</v>
      </c>
    </row>
    <row r="452" spans="1:22" hidden="1" x14ac:dyDescent="0.45">
      <c r="A452" s="5">
        <v>16559</v>
      </c>
      <c r="B452" s="5" t="s">
        <v>14</v>
      </c>
      <c r="C452" s="5" t="str">
        <f>SUBSTITUTE(SUBSTITUTE(Table1[[#This Row],[Gender]],"F","Female"),"M","Male")</f>
        <v>Female</v>
      </c>
      <c r="D452" s="6">
        <v>10000</v>
      </c>
      <c r="E452" s="6" t="str">
        <f>SUBSTITUTE(Table1[[#This Row],[Income]],"$","")</f>
        <v>10000</v>
      </c>
      <c r="F452" s="5">
        <v>4233</v>
      </c>
      <c r="G452" s="8">
        <v>45170</v>
      </c>
      <c r="H452" s="8" t="s">
        <v>65</v>
      </c>
      <c r="I452" s="8" t="s">
        <v>71</v>
      </c>
      <c r="J452" s="7">
        <v>1046</v>
      </c>
      <c r="K452" s="7">
        <f>Table1[[#This Row],[Price(in USD)]]-Table1[[#This Row],[Production Cost (in USD)]]</f>
        <v>3187</v>
      </c>
      <c r="L452" s="7">
        <f>(Table1[[#This Row],[Profit]]/Table1[[#This Row],[Price(in USD)]])*100</f>
        <v>75.28939286557997</v>
      </c>
      <c r="M452" s="5" t="s">
        <v>25</v>
      </c>
      <c r="N452" s="5" t="str">
        <f>SUBSTITUTE(SUBSTITUTE(SUBSTITUTE(Table1[[#This Row],[Marital Status]],"M","Married"),"S","Single"),"D","Divorced")</f>
        <v>Single</v>
      </c>
      <c r="O452" s="5" t="s">
        <v>30</v>
      </c>
      <c r="P452" s="5" t="str">
        <f>CLEAN(Table1[[#This Row],[Education]])</f>
        <v>High School</v>
      </c>
      <c r="Q452" s="5" t="s">
        <v>28</v>
      </c>
      <c r="R452" s="5" t="s">
        <v>18</v>
      </c>
      <c r="S452" s="5" t="s">
        <v>19</v>
      </c>
      <c r="T452" s="5" t="s">
        <v>78</v>
      </c>
      <c r="U452" s="5">
        <v>36</v>
      </c>
      <c r="V452" s="7">
        <f>IF(ISBLANK(Table1[[#This Row],[Age of the buyer]]),AVERAGE(Table1[Age of the buyer]),Table1[[#This Row],[Age of the buyer]])</f>
        <v>36</v>
      </c>
    </row>
    <row r="453" spans="1:22" hidden="1" x14ac:dyDescent="0.45">
      <c r="A453" s="5">
        <v>11585</v>
      </c>
      <c r="B453" s="5" t="s">
        <v>14</v>
      </c>
      <c r="C453" s="5" t="str">
        <f>SUBSTITUTE(SUBSTITUTE(Table1[[#This Row],[Gender]],"F","Female"),"M","Male")</f>
        <v>Female</v>
      </c>
      <c r="D453" s="6">
        <v>40000</v>
      </c>
      <c r="E453" s="6" t="str">
        <f>SUBSTITUTE(Table1[[#This Row],[Income]],"$","")</f>
        <v>40000</v>
      </c>
      <c r="F453" s="5">
        <v>4597</v>
      </c>
      <c r="G453" s="8">
        <v>44646</v>
      </c>
      <c r="H453" s="8" t="s">
        <v>60</v>
      </c>
      <c r="I453" s="8" t="s">
        <v>71</v>
      </c>
      <c r="J453" s="7">
        <v>2027</v>
      </c>
      <c r="K453" s="7">
        <f>Table1[[#This Row],[Price(in USD)]]-Table1[[#This Row],[Production Cost (in USD)]]</f>
        <v>2570</v>
      </c>
      <c r="L453" s="7">
        <f>(Table1[[#This Row],[Profit]]/Table1[[#This Row],[Price(in USD)]])*100</f>
        <v>55.906025668914502</v>
      </c>
      <c r="M453" s="5" t="s">
        <v>13</v>
      </c>
      <c r="N453" s="5" t="str">
        <f>SUBSTITUTE(SUBSTITUTE(SUBSTITUTE(Table1[[#This Row],[Marital Status]],"M","Married"),"S","Single"),"D","Divorced")</f>
        <v>Married</v>
      </c>
      <c r="O453" s="5" t="s">
        <v>15</v>
      </c>
      <c r="P453" s="5" t="str">
        <f>CLEAN(Table1[[#This Row],[Education]])</f>
        <v>Bachelors</v>
      </c>
      <c r="Q453" s="5" t="s">
        <v>16</v>
      </c>
      <c r="R453" s="5" t="s">
        <v>18</v>
      </c>
      <c r="S453" s="5" t="s">
        <v>19</v>
      </c>
      <c r="T453" s="5" t="s">
        <v>74</v>
      </c>
      <c r="U453" s="5">
        <v>41</v>
      </c>
      <c r="V453" s="7">
        <f>IF(ISBLANK(Table1[[#This Row],[Age of the buyer]]),AVERAGE(Table1[Age of the buyer]),Table1[[#This Row],[Age of the buyer]])</f>
        <v>41</v>
      </c>
    </row>
    <row r="454" spans="1:22" hidden="1" x14ac:dyDescent="0.45">
      <c r="A454" s="5">
        <v>20277</v>
      </c>
      <c r="B454" s="5" t="s">
        <v>14</v>
      </c>
      <c r="C454" s="5" t="str">
        <f>SUBSTITUTE(SUBSTITUTE(Table1[[#This Row],[Gender]],"F","Female"),"M","Male")</f>
        <v>Female</v>
      </c>
      <c r="D454" s="6">
        <v>30000</v>
      </c>
      <c r="E454" s="6" t="str">
        <f>SUBSTITUTE(Table1[[#This Row],[Income]],"$","")</f>
        <v>30000</v>
      </c>
      <c r="F454" s="5">
        <v>4337</v>
      </c>
      <c r="G454" s="8">
        <v>45178</v>
      </c>
      <c r="H454" s="8" t="s">
        <v>65</v>
      </c>
      <c r="I454" s="8" t="s">
        <v>72</v>
      </c>
      <c r="J454" s="7">
        <v>2026</v>
      </c>
      <c r="K454" s="7">
        <f>Table1[[#This Row],[Price(in USD)]]-Table1[[#This Row],[Production Cost (in USD)]]</f>
        <v>2311</v>
      </c>
      <c r="L454" s="7">
        <f>(Table1[[#This Row],[Profit]]/Table1[[#This Row],[Price(in USD)]])*100</f>
        <v>53.285681346552913</v>
      </c>
      <c r="M454" s="5" t="s">
        <v>13</v>
      </c>
      <c r="N454" s="5" t="str">
        <f>SUBSTITUTE(SUBSTITUTE(SUBSTITUTE(Table1[[#This Row],[Marital Status]],"M","Married"),"S","Single"),"D","Divorced")</f>
        <v>Married</v>
      </c>
      <c r="O454" s="5" t="s">
        <v>21</v>
      </c>
      <c r="P454" s="5" t="str">
        <f>CLEAN(Table1[[#This Row],[Education]])</f>
        <v>Partial College</v>
      </c>
      <c r="Q454" s="5" t="s">
        <v>22</v>
      </c>
      <c r="R454" s="5" t="s">
        <v>18</v>
      </c>
      <c r="S454" s="5" t="s">
        <v>27</v>
      </c>
      <c r="T454" s="5" t="s">
        <v>77</v>
      </c>
      <c r="U454" s="5">
        <v>69</v>
      </c>
      <c r="V454" s="7">
        <f>IF(ISBLANK(Table1[[#This Row],[Age of the buyer]]),AVERAGE(Table1[Age of the buyer]),Table1[[#This Row],[Age of the buyer]])</f>
        <v>69</v>
      </c>
    </row>
    <row r="455" spans="1:22" hidden="1" x14ac:dyDescent="0.45">
      <c r="A455" s="5">
        <v>26765</v>
      </c>
      <c r="B455" s="5" t="s">
        <v>14</v>
      </c>
      <c r="C455" s="5" t="str">
        <f>SUBSTITUTE(SUBSTITUTE(Table1[[#This Row],[Gender]],"F","Female"),"M","Male")</f>
        <v>Female</v>
      </c>
      <c r="D455" s="6">
        <v>70000</v>
      </c>
      <c r="E455" s="6" t="str">
        <f>SUBSTITUTE(Table1[[#This Row],[Income]],"$","")</f>
        <v>70000</v>
      </c>
      <c r="F455" s="5">
        <v>4596</v>
      </c>
      <c r="G455" s="8">
        <v>44680</v>
      </c>
      <c r="H455" s="8" t="s">
        <v>58</v>
      </c>
      <c r="I455" s="8" t="s">
        <v>72</v>
      </c>
      <c r="J455" s="7">
        <v>816</v>
      </c>
      <c r="K455" s="7">
        <f>Table1[[#This Row],[Price(in USD)]]-Table1[[#This Row],[Production Cost (in USD)]]</f>
        <v>3780</v>
      </c>
      <c r="L455" s="7">
        <f>(Table1[[#This Row],[Profit]]/Table1[[#This Row],[Price(in USD)]])*100</f>
        <v>82.24543080939948</v>
      </c>
      <c r="M455" s="5" t="s">
        <v>25</v>
      </c>
      <c r="N455" s="5" t="str">
        <f>SUBSTITUTE(SUBSTITUTE(SUBSTITUTE(Table1[[#This Row],[Marital Status]],"M","Married"),"S","Single"),"D","Divorced")</f>
        <v>Single</v>
      </c>
      <c r="O455" s="5" t="s">
        <v>21</v>
      </c>
      <c r="P455" s="5" t="str">
        <f>CLEAN(Table1[[#This Row],[Education]])</f>
        <v>Partial College</v>
      </c>
      <c r="Q455" s="5" t="s">
        <v>16</v>
      </c>
      <c r="R455" s="5" t="s">
        <v>26</v>
      </c>
      <c r="S455" s="5" t="s">
        <v>27</v>
      </c>
      <c r="T455" s="5" t="s">
        <v>76</v>
      </c>
      <c r="U455" s="5">
        <v>45</v>
      </c>
      <c r="V455" s="7">
        <f>IF(ISBLANK(Table1[[#This Row],[Age of the buyer]]),AVERAGE(Table1[Age of the buyer]),Table1[[#This Row],[Age of the buyer]])</f>
        <v>45</v>
      </c>
    </row>
    <row r="456" spans="1:22" hidden="1" x14ac:dyDescent="0.45">
      <c r="A456" s="5">
        <v>12389</v>
      </c>
      <c r="B456" s="5" t="s">
        <v>13</v>
      </c>
      <c r="C456" s="5" t="str">
        <f>SUBSTITUTE(SUBSTITUTE(Table1[[#This Row],[Gender]],"F","Female"),"M","Male")</f>
        <v>Male</v>
      </c>
      <c r="D456" s="6">
        <v>30000</v>
      </c>
      <c r="E456" s="6" t="str">
        <f>SUBSTITUTE(Table1[[#This Row],[Income]],"$","")</f>
        <v>30000</v>
      </c>
      <c r="F456" s="5">
        <v>4457</v>
      </c>
      <c r="G456" s="8">
        <v>45143</v>
      </c>
      <c r="H456" s="8" t="s">
        <v>61</v>
      </c>
      <c r="I456" s="8" t="s">
        <v>71</v>
      </c>
      <c r="J456" s="7">
        <v>1558</v>
      </c>
      <c r="K456" s="7">
        <f>Table1[[#This Row],[Price(in USD)]]-Table1[[#This Row],[Production Cost (in USD)]]</f>
        <v>2899</v>
      </c>
      <c r="L456" s="7">
        <f>(Table1[[#This Row],[Profit]]/Table1[[#This Row],[Price(in USD)]])*100</f>
        <v>65.043751402288535</v>
      </c>
      <c r="M456" s="5" t="s">
        <v>25</v>
      </c>
      <c r="N456" s="5" t="str">
        <f>SUBSTITUTE(SUBSTITUTE(SUBSTITUTE(Table1[[#This Row],[Marital Status]],"M","Married"),"S","Single"),"D","Divorced")</f>
        <v>Single</v>
      </c>
      <c r="O456" s="5" t="s">
        <v>30</v>
      </c>
      <c r="P456" s="5" t="str">
        <f>CLEAN(Table1[[#This Row],[Education]])</f>
        <v>High School</v>
      </c>
      <c r="Q456" s="5" t="s">
        <v>28</v>
      </c>
      <c r="R456" s="5" t="s">
        <v>24</v>
      </c>
      <c r="S456" s="5" t="s">
        <v>19</v>
      </c>
      <c r="T456" s="5" t="s">
        <v>76</v>
      </c>
      <c r="U456" s="5">
        <v>34</v>
      </c>
      <c r="V456" s="7">
        <f>IF(ISBLANK(Table1[[#This Row],[Age of the buyer]]),AVERAGE(Table1[Age of the buyer]),Table1[[#This Row],[Age of the buyer]])</f>
        <v>34</v>
      </c>
    </row>
    <row r="457" spans="1:22" hidden="1" x14ac:dyDescent="0.45">
      <c r="A457" s="5">
        <v>13585</v>
      </c>
      <c r="B457" s="5" t="s">
        <v>14</v>
      </c>
      <c r="C457" s="5" t="str">
        <f>SUBSTITUTE(SUBSTITUTE(Table1[[#This Row],[Gender]],"F","Female"),"M","Male")</f>
        <v>Female</v>
      </c>
      <c r="D457" s="6">
        <v>80000</v>
      </c>
      <c r="E457" s="6" t="str">
        <f>SUBSTITUTE(Table1[[#This Row],[Income]],"$","")</f>
        <v>80000</v>
      </c>
      <c r="F457" s="5">
        <v>4039</v>
      </c>
      <c r="G457" s="8">
        <v>45211</v>
      </c>
      <c r="H457" s="8" t="s">
        <v>61</v>
      </c>
      <c r="I457" s="8" t="s">
        <v>72</v>
      </c>
      <c r="J457" s="7">
        <v>1787</v>
      </c>
      <c r="K457" s="7">
        <f>Table1[[#This Row],[Price(in USD)]]-Table1[[#This Row],[Production Cost (in USD)]]</f>
        <v>2252</v>
      </c>
      <c r="L457" s="7">
        <f>(Table1[[#This Row],[Profit]]/Table1[[#This Row],[Price(in USD)]])*100</f>
        <v>55.7563753404308</v>
      </c>
      <c r="M457" s="5" t="s">
        <v>13</v>
      </c>
      <c r="N457" s="5" t="str">
        <f>SUBSTITUTE(SUBSTITUTE(SUBSTITUTE(Table1[[#This Row],[Marital Status]],"M","Married"),"S","Single"),"D","Divorced")</f>
        <v>Married</v>
      </c>
      <c r="O457" s="5" t="s">
        <v>21</v>
      </c>
      <c r="P457" s="5" t="str">
        <f>CLEAN(Table1[[#This Row],[Education]])</f>
        <v>Partial College</v>
      </c>
      <c r="Q457" s="5" t="s">
        <v>23</v>
      </c>
      <c r="R457" s="5" t="s">
        <v>24</v>
      </c>
      <c r="S457" s="5" t="s">
        <v>19</v>
      </c>
      <c r="T457" s="5" t="s">
        <v>74</v>
      </c>
      <c r="U457" s="5">
        <v>53</v>
      </c>
      <c r="V457" s="7">
        <f>IF(ISBLANK(Table1[[#This Row],[Age of the buyer]]),AVERAGE(Table1[Age of the buyer]),Table1[[#This Row],[Age of the buyer]])</f>
        <v>53</v>
      </c>
    </row>
    <row r="458" spans="1:22" hidden="1" x14ac:dyDescent="0.45">
      <c r="A458" s="5">
        <v>26385</v>
      </c>
      <c r="B458" s="5" t="s">
        <v>13</v>
      </c>
      <c r="C458" s="5" t="str">
        <f>SUBSTITUTE(SUBSTITUTE(Table1[[#This Row],[Gender]],"F","Female"),"M","Male")</f>
        <v>Male</v>
      </c>
      <c r="D458" s="6">
        <v>120000</v>
      </c>
      <c r="E458" s="6" t="str">
        <f>SUBSTITUTE(Table1[[#This Row],[Income]],"$","")</f>
        <v>120000</v>
      </c>
      <c r="F458" s="5">
        <v>4864</v>
      </c>
      <c r="G458" s="8">
        <v>44790</v>
      </c>
      <c r="H458" s="8" t="s">
        <v>64</v>
      </c>
      <c r="I458" s="8" t="s">
        <v>72</v>
      </c>
      <c r="J458" s="7">
        <v>1231</v>
      </c>
      <c r="K458" s="7">
        <f>Table1[[#This Row],[Price(in USD)]]-Table1[[#This Row],[Production Cost (in USD)]]</f>
        <v>3633</v>
      </c>
      <c r="L458" s="7">
        <f>(Table1[[#This Row],[Profit]]/Table1[[#This Row],[Price(in USD)]])*100</f>
        <v>74.69161184210526</v>
      </c>
      <c r="M458" s="5" t="s">
        <v>25</v>
      </c>
      <c r="N458" s="5" t="str">
        <f>SUBSTITUTE(SUBSTITUTE(SUBSTITUTE(Table1[[#This Row],[Marital Status]],"M","Married"),"S","Single"),"D","Divorced")</f>
        <v>Single</v>
      </c>
      <c r="O458" s="5" t="s">
        <v>30</v>
      </c>
      <c r="P458" s="5" t="str">
        <f>CLEAN(Table1[[#This Row],[Education]])</f>
        <v>High School</v>
      </c>
      <c r="Q458" s="5" t="s">
        <v>23</v>
      </c>
      <c r="R458" s="5" t="s">
        <v>26</v>
      </c>
      <c r="S458" s="5" t="s">
        <v>19</v>
      </c>
      <c r="T458" s="5" t="s">
        <v>78</v>
      </c>
      <c r="U458" s="5">
        <v>50</v>
      </c>
      <c r="V458" s="7">
        <f>IF(ISBLANK(Table1[[#This Row],[Age of the buyer]]),AVERAGE(Table1[Age of the buyer]),Table1[[#This Row],[Age of the buyer]])</f>
        <v>50</v>
      </c>
    </row>
    <row r="459" spans="1:22" hidden="1" x14ac:dyDescent="0.45">
      <c r="A459" s="5">
        <v>12236</v>
      </c>
      <c r="B459" s="5" t="s">
        <v>14</v>
      </c>
      <c r="C459" s="5" t="str">
        <f>SUBSTITUTE(SUBSTITUTE(Table1[[#This Row],[Gender]],"F","Female"),"M","Male")</f>
        <v>Female</v>
      </c>
      <c r="D459" s="6">
        <v>20000</v>
      </c>
      <c r="E459" s="6" t="str">
        <f>SUBSTITUTE(Table1[[#This Row],[Income]],"$","")</f>
        <v>20000</v>
      </c>
      <c r="F459" s="5">
        <v>5269</v>
      </c>
      <c r="G459" s="8">
        <v>44953</v>
      </c>
      <c r="H459" s="8" t="s">
        <v>67</v>
      </c>
      <c r="I459" s="8" t="s">
        <v>71</v>
      </c>
      <c r="J459" s="7">
        <v>1945</v>
      </c>
      <c r="K459" s="7">
        <f>Table1[[#This Row],[Price(in USD)]]-Table1[[#This Row],[Production Cost (in USD)]]</f>
        <v>3324</v>
      </c>
      <c r="L459" s="7">
        <f>(Table1[[#This Row],[Profit]]/Table1[[#This Row],[Price(in USD)]])*100</f>
        <v>63.085974568229261</v>
      </c>
      <c r="M459" s="5" t="s">
        <v>13</v>
      </c>
      <c r="N459" s="5" t="str">
        <f>SUBSTITUTE(SUBSTITUTE(SUBSTITUTE(Table1[[#This Row],[Marital Status]],"M","Married"),"S","Single"),"D","Divorced")</f>
        <v>Married</v>
      </c>
      <c r="O459" s="5" t="s">
        <v>21</v>
      </c>
      <c r="P459" s="5" t="str">
        <f>CLEAN(Table1[[#This Row],[Education]])</f>
        <v>Partial College</v>
      </c>
      <c r="Q459" s="5" t="s">
        <v>28</v>
      </c>
      <c r="R459" s="5" t="s">
        <v>18</v>
      </c>
      <c r="S459" s="5" t="s">
        <v>19</v>
      </c>
      <c r="T459" s="5" t="s">
        <v>73</v>
      </c>
      <c r="U459" s="5">
        <v>65</v>
      </c>
      <c r="V459" s="7">
        <f>IF(ISBLANK(Table1[[#This Row],[Age of the buyer]]),AVERAGE(Table1[Age of the buyer]),Table1[[#This Row],[Age of the buyer]])</f>
        <v>65</v>
      </c>
    </row>
    <row r="460" spans="1:22" hidden="1" x14ac:dyDescent="0.45">
      <c r="A460" s="5">
        <v>21560</v>
      </c>
      <c r="B460" s="5" t="s">
        <v>13</v>
      </c>
      <c r="C460" s="5" t="str">
        <f>SUBSTITUTE(SUBSTITUTE(Table1[[#This Row],[Gender]],"F","Female"),"M","Male")</f>
        <v>Male</v>
      </c>
      <c r="D460" s="6">
        <v>120000</v>
      </c>
      <c r="E460" s="6" t="str">
        <f>SUBSTITUTE(Table1[[#This Row],[Income]],"$","")</f>
        <v>120000</v>
      </c>
      <c r="F460" s="5">
        <v>4868</v>
      </c>
      <c r="G460" s="8">
        <v>44663</v>
      </c>
      <c r="H460" s="8" t="s">
        <v>60</v>
      </c>
      <c r="I460" s="8" t="s">
        <v>72</v>
      </c>
      <c r="J460" s="7">
        <v>1650</v>
      </c>
      <c r="K460" s="7">
        <f>Table1[[#This Row],[Price(in USD)]]-Table1[[#This Row],[Production Cost (in USD)]]</f>
        <v>3218</v>
      </c>
      <c r="L460" s="7">
        <f>(Table1[[#This Row],[Profit]]/Table1[[#This Row],[Price(in USD)]])*100</f>
        <v>66.105176663927693</v>
      </c>
      <c r="M460" s="5" t="s">
        <v>13</v>
      </c>
      <c r="N460" s="5" t="str">
        <f>SUBSTITUTE(SUBSTITUTE(SUBSTITUTE(Table1[[#This Row],[Marital Status]],"M","Married"),"S","Single"),"D","Divorced")</f>
        <v>Married</v>
      </c>
      <c r="O460" s="5" t="s">
        <v>32</v>
      </c>
      <c r="P460" s="5" t="str">
        <f>CLEAN(Table1[[#This Row],[Education]])</f>
        <v>Partial High School</v>
      </c>
      <c r="Q460" s="5" t="s">
        <v>23</v>
      </c>
      <c r="R460" s="5" t="s">
        <v>34</v>
      </c>
      <c r="S460" s="5" t="s">
        <v>27</v>
      </c>
      <c r="T460" s="5" t="s">
        <v>76</v>
      </c>
      <c r="U460" s="5">
        <v>32</v>
      </c>
      <c r="V460" s="7">
        <f>IF(ISBLANK(Table1[[#This Row],[Age of the buyer]]),AVERAGE(Table1[Age of the buyer]),Table1[[#This Row],[Age of the buyer]])</f>
        <v>32</v>
      </c>
    </row>
    <row r="461" spans="1:22" hidden="1" x14ac:dyDescent="0.45">
      <c r="A461" s="5">
        <v>21554</v>
      </c>
      <c r="B461" s="5" t="s">
        <v>14</v>
      </c>
      <c r="C461" s="5" t="str">
        <f>SUBSTITUTE(SUBSTITUTE(Table1[[#This Row],[Gender]],"F","Female"),"M","Male")</f>
        <v>Female</v>
      </c>
      <c r="D461" s="6">
        <v>80000</v>
      </c>
      <c r="E461" s="6" t="str">
        <f>SUBSTITUTE(Table1[[#This Row],[Income]],"$","")</f>
        <v>80000</v>
      </c>
      <c r="F461" s="5">
        <v>3311</v>
      </c>
      <c r="G461" s="8">
        <v>45263</v>
      </c>
      <c r="H461" s="8" t="s">
        <v>60</v>
      </c>
      <c r="I461" s="8" t="s">
        <v>72</v>
      </c>
      <c r="J461" s="7">
        <v>1290</v>
      </c>
      <c r="K461" s="7">
        <f>Table1[[#This Row],[Price(in USD)]]-Table1[[#This Row],[Production Cost (in USD)]]</f>
        <v>2021</v>
      </c>
      <c r="L461" s="7">
        <f>(Table1[[#This Row],[Profit]]/Table1[[#This Row],[Price(in USD)]])*100</f>
        <v>61.038961038961034</v>
      </c>
      <c r="M461" s="5" t="s">
        <v>25</v>
      </c>
      <c r="N461" s="5" t="str">
        <f>SUBSTITUTE(SUBSTITUTE(SUBSTITUTE(Table1[[#This Row],[Marital Status]],"M","Married"),"S","Single"),"D","Divorced")</f>
        <v>Single</v>
      </c>
      <c r="O461" s="5" t="s">
        <v>15</v>
      </c>
      <c r="P461" s="5" t="str">
        <f>CLEAN(Table1[[#This Row],[Education]])</f>
        <v>Bachelors</v>
      </c>
      <c r="Q461" s="5" t="s">
        <v>23</v>
      </c>
      <c r="R461" s="5" t="s">
        <v>34</v>
      </c>
      <c r="S461" s="5" t="s">
        <v>27</v>
      </c>
      <c r="T461" s="5" t="s">
        <v>77</v>
      </c>
      <c r="U461" s="5">
        <v>33</v>
      </c>
      <c r="V461" s="7">
        <f>IF(ISBLANK(Table1[[#This Row],[Age of the buyer]]),AVERAGE(Table1[Age of the buyer]),Table1[[#This Row],[Age of the buyer]])</f>
        <v>33</v>
      </c>
    </row>
    <row r="462" spans="1:22" hidden="1" x14ac:dyDescent="0.45">
      <c r="A462" s="5">
        <v>13662</v>
      </c>
      <c r="B462" s="5" t="s">
        <v>13</v>
      </c>
      <c r="C462" s="5" t="str">
        <f>SUBSTITUTE(SUBSTITUTE(Table1[[#This Row],[Gender]],"F","Female"),"M","Male")</f>
        <v>Male</v>
      </c>
      <c r="D462" s="6">
        <v>20000</v>
      </c>
      <c r="E462" s="6" t="str">
        <f>SUBSTITUTE(Table1[[#This Row],[Income]],"$","")</f>
        <v>20000</v>
      </c>
      <c r="F462" s="5">
        <v>4504</v>
      </c>
      <c r="G462" s="8">
        <v>44953</v>
      </c>
      <c r="H462" s="8" t="s">
        <v>64</v>
      </c>
      <c r="I462" s="8" t="s">
        <v>72</v>
      </c>
      <c r="J462" s="7">
        <v>848</v>
      </c>
      <c r="K462" s="7">
        <f>Table1[[#This Row],[Price(in USD)]]-Table1[[#This Row],[Production Cost (in USD)]]</f>
        <v>3656</v>
      </c>
      <c r="L462" s="7">
        <f>(Table1[[#This Row],[Profit]]/Table1[[#This Row],[Price(in USD)]])*100</f>
        <v>81.172291296625218</v>
      </c>
      <c r="M462" s="5" t="s">
        <v>25</v>
      </c>
      <c r="N462" s="5" t="str">
        <f>SUBSTITUTE(SUBSTITUTE(SUBSTITUTE(Table1[[#This Row],[Marital Status]],"M","Married"),"S","Single"),"D","Divorced")</f>
        <v>Single</v>
      </c>
      <c r="O462" s="5" t="s">
        <v>32</v>
      </c>
      <c r="P462" s="5" t="str">
        <f>CLEAN(Table1[[#This Row],[Education]])</f>
        <v>Partial High School</v>
      </c>
      <c r="Q462" s="5" t="s">
        <v>28</v>
      </c>
      <c r="R462" s="5" t="s">
        <v>29</v>
      </c>
      <c r="S462" s="5" t="s">
        <v>19</v>
      </c>
      <c r="T462" s="5" t="s">
        <v>78</v>
      </c>
      <c r="U462" s="5">
        <v>31</v>
      </c>
      <c r="V462" s="7">
        <f>IF(ISBLANK(Table1[[#This Row],[Age of the buyer]]),AVERAGE(Table1[Age of the buyer]),Table1[[#This Row],[Age of the buyer]])</f>
        <v>31</v>
      </c>
    </row>
    <row r="463" spans="1:22" hidden="1" x14ac:dyDescent="0.45">
      <c r="A463" s="5">
        <v>13089</v>
      </c>
      <c r="B463" s="5" t="s">
        <v>14</v>
      </c>
      <c r="C463" s="5" t="str">
        <f>SUBSTITUTE(SUBSTITUTE(Table1[[#This Row],[Gender]],"F","Female"),"M","Male")</f>
        <v>Female</v>
      </c>
      <c r="D463" s="6">
        <v>120000</v>
      </c>
      <c r="E463" s="6" t="str">
        <f>SUBSTITUTE(Table1[[#This Row],[Income]],"$","")</f>
        <v>120000</v>
      </c>
      <c r="F463" s="5">
        <v>4559</v>
      </c>
      <c r="G463" s="8">
        <v>44787</v>
      </c>
      <c r="H463" s="8" t="s">
        <v>65</v>
      </c>
      <c r="I463" s="8" t="s">
        <v>72</v>
      </c>
      <c r="J463" s="7">
        <v>1977</v>
      </c>
      <c r="K463" s="7">
        <f>Table1[[#This Row],[Price(in USD)]]-Table1[[#This Row],[Production Cost (in USD)]]</f>
        <v>2582</v>
      </c>
      <c r="L463" s="7">
        <f>(Table1[[#This Row],[Profit]]/Table1[[#This Row],[Price(in USD)]])*100</f>
        <v>56.635227023470058</v>
      </c>
      <c r="M463" s="5" t="s">
        <v>13</v>
      </c>
      <c r="N463" s="5" t="str">
        <f>SUBSTITUTE(SUBSTITUTE(SUBSTITUTE(Table1[[#This Row],[Marital Status]],"M","Married"),"S","Single"),"D","Divorced")</f>
        <v>Married</v>
      </c>
      <c r="O463" s="5" t="s">
        <v>15</v>
      </c>
      <c r="P463" s="5" t="str">
        <f>CLEAN(Table1[[#This Row],[Education]])</f>
        <v>Bachelors</v>
      </c>
      <c r="Q463" s="5" t="s">
        <v>31</v>
      </c>
      <c r="R463" s="5" t="s">
        <v>18</v>
      </c>
      <c r="S463" s="5" t="s">
        <v>42</v>
      </c>
      <c r="T463" s="5" t="s">
        <v>77</v>
      </c>
      <c r="U463" s="5">
        <v>46</v>
      </c>
      <c r="V463" s="7">
        <f>IF(ISBLANK(Table1[[#This Row],[Age of the buyer]]),AVERAGE(Table1[Age of the buyer]),Table1[[#This Row],[Age of the buyer]])</f>
        <v>46</v>
      </c>
    </row>
    <row r="464" spans="1:22" hidden="1" x14ac:dyDescent="0.45">
      <c r="A464" s="5">
        <v>14791</v>
      </c>
      <c r="B464" s="5" t="s">
        <v>14</v>
      </c>
      <c r="C464" s="5" t="str">
        <f>SUBSTITUTE(SUBSTITUTE(Table1[[#This Row],[Gender]],"F","Female"),"M","Male")</f>
        <v>Female</v>
      </c>
      <c r="D464" s="6">
        <v>40000</v>
      </c>
      <c r="E464" s="6" t="str">
        <f>SUBSTITUTE(Table1[[#This Row],[Income]],"$","")</f>
        <v>40000</v>
      </c>
      <c r="F464" s="5">
        <v>3700</v>
      </c>
      <c r="G464" s="8">
        <v>44571</v>
      </c>
      <c r="H464" s="8" t="s">
        <v>63</v>
      </c>
      <c r="I464" s="8" t="s">
        <v>72</v>
      </c>
      <c r="J464" s="7">
        <v>1546</v>
      </c>
      <c r="K464" s="7">
        <f>Table1[[#This Row],[Price(in USD)]]-Table1[[#This Row],[Production Cost (in USD)]]</f>
        <v>2154</v>
      </c>
      <c r="L464" s="7">
        <f>(Table1[[#This Row],[Profit]]/Table1[[#This Row],[Price(in USD)]])*100</f>
        <v>58.216216216216225</v>
      </c>
      <c r="M464" s="5" t="s">
        <v>13</v>
      </c>
      <c r="N464" s="5" t="str">
        <f>SUBSTITUTE(SUBSTITUTE(SUBSTITUTE(Table1[[#This Row],[Marital Status]],"M","Married"),"S","Single"),"D","Divorced")</f>
        <v>Married</v>
      </c>
      <c r="O464" s="5" t="s">
        <v>15</v>
      </c>
      <c r="P464" s="5" t="str">
        <f>CLEAN(Table1[[#This Row],[Education]])</f>
        <v>Bachelors</v>
      </c>
      <c r="Q464" s="5" t="s">
        <v>22</v>
      </c>
      <c r="R464" s="5" t="s">
        <v>18</v>
      </c>
      <c r="S464" s="5" t="s">
        <v>19</v>
      </c>
      <c r="T464" s="5" t="s">
        <v>78</v>
      </c>
      <c r="U464" s="5">
        <v>39</v>
      </c>
      <c r="V464" s="7">
        <f>IF(ISBLANK(Table1[[#This Row],[Age of the buyer]]),AVERAGE(Table1[Age of the buyer]),Table1[[#This Row],[Age of the buyer]])</f>
        <v>39</v>
      </c>
    </row>
    <row r="465" spans="1:22" x14ac:dyDescent="0.45">
      <c r="A465" s="5">
        <v>19331</v>
      </c>
      <c r="B465" s="5" t="s">
        <v>13</v>
      </c>
      <c r="C465" s="5" t="str">
        <f>SUBSTITUTE(SUBSTITUTE(Table1[[#This Row],[Gender]],"F","Female"),"M","Male")</f>
        <v>Male</v>
      </c>
      <c r="D465" s="6">
        <v>20000</v>
      </c>
      <c r="E465" s="6" t="str">
        <f>SUBSTITUTE(Table1[[#This Row],[Income]],"$","")</f>
        <v>20000</v>
      </c>
      <c r="F465" s="5">
        <v>4012</v>
      </c>
      <c r="G465" s="8">
        <v>45056</v>
      </c>
      <c r="H465" s="8" t="s">
        <v>62</v>
      </c>
      <c r="I465" s="8" t="s">
        <v>71</v>
      </c>
      <c r="J465" s="7">
        <v>1601</v>
      </c>
      <c r="K465" s="7">
        <f>Table1[[#This Row],[Price(in USD)]]-Table1[[#This Row],[Production Cost (in USD)]]</f>
        <v>2411</v>
      </c>
      <c r="L465" s="7">
        <f>(Table1[[#This Row],[Profit]]/Table1[[#This Row],[Price(in USD)]])*100</f>
        <v>60.094715852442668</v>
      </c>
      <c r="M465" s="5" t="s">
        <v>25</v>
      </c>
      <c r="N465" s="5" t="str">
        <f>SUBSTITUTE(SUBSTITUTE(SUBSTITUTE(Table1[[#This Row],[Marital Status]],"M","Married"),"S","Single"),"D","Divorced")</f>
        <v>Single</v>
      </c>
      <c r="O465" s="5" t="s">
        <v>30</v>
      </c>
      <c r="P465" s="5" t="str">
        <f>CLEAN(Table1[[#This Row],[Education]])</f>
        <v>High School</v>
      </c>
      <c r="Q465" s="5" t="s">
        <v>28</v>
      </c>
      <c r="R465" s="5" t="s">
        <v>18</v>
      </c>
      <c r="S465" s="5" t="s">
        <v>19</v>
      </c>
      <c r="T465" s="5" t="s">
        <v>74</v>
      </c>
      <c r="U465" s="5">
        <v>40</v>
      </c>
      <c r="V465" s="7">
        <f>IF(ISBLANK(Table1[[#This Row],[Age of the buyer]]),AVERAGE(Table1[Age of the buyer]),Table1[[#This Row],[Age of the buyer]])</f>
        <v>40</v>
      </c>
    </row>
    <row r="466" spans="1:22" hidden="1" x14ac:dyDescent="0.45">
      <c r="A466" s="5">
        <v>17754</v>
      </c>
      <c r="B466" s="5" t="s">
        <v>14</v>
      </c>
      <c r="C466" s="5" t="str">
        <f>SUBSTITUTE(SUBSTITUTE(Table1[[#This Row],[Gender]],"F","Female"),"M","Male")</f>
        <v>Female</v>
      </c>
      <c r="D466" s="6">
        <v>30000</v>
      </c>
      <c r="E466" s="6" t="str">
        <f>SUBSTITUTE(Table1[[#This Row],[Income]],"$","")</f>
        <v>30000</v>
      </c>
      <c r="F466" s="5">
        <v>5236</v>
      </c>
      <c r="G466" s="8">
        <v>45099</v>
      </c>
      <c r="H466" s="8" t="s">
        <v>63</v>
      </c>
      <c r="I466" s="8" t="s">
        <v>71</v>
      </c>
      <c r="J466" s="7">
        <v>2021</v>
      </c>
      <c r="K466" s="7">
        <f>Table1[[#This Row],[Price(in USD)]]-Table1[[#This Row],[Production Cost (in USD)]]</f>
        <v>3215</v>
      </c>
      <c r="L466" s="7">
        <f>(Table1[[#This Row],[Profit]]/Table1[[#This Row],[Price(in USD)]])*100</f>
        <v>61.401833460656988</v>
      </c>
      <c r="M466" s="5" t="s">
        <v>25</v>
      </c>
      <c r="N466" s="5" t="str">
        <f>SUBSTITUTE(SUBSTITUTE(SUBSTITUTE(Table1[[#This Row],[Marital Status]],"M","Married"),"S","Single"),"D","Divorced")</f>
        <v>Single</v>
      </c>
      <c r="O466" s="5" t="s">
        <v>15</v>
      </c>
      <c r="P466" s="5" t="str">
        <f>CLEAN(Table1[[#This Row],[Education]])</f>
        <v>Bachelors</v>
      </c>
      <c r="Q466" s="5" t="s">
        <v>22</v>
      </c>
      <c r="R466" s="5" t="s">
        <v>18</v>
      </c>
      <c r="S466" s="5" t="s">
        <v>43</v>
      </c>
      <c r="T466" s="5" t="s">
        <v>77</v>
      </c>
      <c r="U466" s="5">
        <v>46</v>
      </c>
      <c r="V466" s="7">
        <f>IF(ISBLANK(Table1[[#This Row],[Age of the buyer]]),AVERAGE(Table1[Age of the buyer]),Table1[[#This Row],[Age of the buyer]])</f>
        <v>46</v>
      </c>
    </row>
    <row r="467" spans="1:22" x14ac:dyDescent="0.45">
      <c r="A467" s="5">
        <v>11149</v>
      </c>
      <c r="B467" s="5" t="s">
        <v>13</v>
      </c>
      <c r="C467" s="5" t="str">
        <f>SUBSTITUTE(SUBSTITUTE(Table1[[#This Row],[Gender]],"F","Female"),"M","Male")</f>
        <v>Male</v>
      </c>
      <c r="D467" s="6">
        <v>40000</v>
      </c>
      <c r="E467" s="6" t="str">
        <f>SUBSTITUTE(Table1[[#This Row],[Income]],"$","")</f>
        <v>40000</v>
      </c>
      <c r="F467" s="5">
        <v>3580</v>
      </c>
      <c r="G467" s="8">
        <v>44623</v>
      </c>
      <c r="H467" s="8" t="s">
        <v>62</v>
      </c>
      <c r="I467" s="8" t="s">
        <v>72</v>
      </c>
      <c r="J467" s="7">
        <v>2074</v>
      </c>
      <c r="K467" s="7">
        <f>Table1[[#This Row],[Price(in USD)]]-Table1[[#This Row],[Production Cost (in USD)]]</f>
        <v>1506</v>
      </c>
      <c r="L467" s="7">
        <f>(Table1[[#This Row],[Profit]]/Table1[[#This Row],[Price(in USD)]])*100</f>
        <v>42.067039106145252</v>
      </c>
      <c r="M467" s="5" t="s">
        <v>13</v>
      </c>
      <c r="N467" s="5" t="str">
        <f>SUBSTITUTE(SUBSTITUTE(SUBSTITUTE(Table1[[#This Row],[Marital Status]],"M","Married"),"S","Single"),"D","Divorced")</f>
        <v>Married</v>
      </c>
      <c r="O467" s="5" t="s">
        <v>15</v>
      </c>
      <c r="P467" s="5" t="str">
        <f>CLEAN(Table1[[#This Row],[Education]])</f>
        <v>Bachelors</v>
      </c>
      <c r="Q467" s="5" t="s">
        <v>31</v>
      </c>
      <c r="R467" s="5" t="s">
        <v>18</v>
      </c>
      <c r="S467" s="5" t="s">
        <v>27</v>
      </c>
      <c r="T467" s="5" t="s">
        <v>75</v>
      </c>
      <c r="U467" s="5">
        <v>65</v>
      </c>
      <c r="V467" s="7">
        <f>IF(ISBLANK(Table1[[#This Row],[Age of the buyer]]),AVERAGE(Table1[Age of the buyer]),Table1[[#This Row],[Age of the buyer]])</f>
        <v>65</v>
      </c>
    </row>
    <row r="468" spans="1:22" hidden="1" x14ac:dyDescent="0.45">
      <c r="A468" s="5">
        <v>16549</v>
      </c>
      <c r="B468" s="5" t="s">
        <v>14</v>
      </c>
      <c r="C468" s="5" t="str">
        <f>SUBSTITUTE(SUBSTITUTE(Table1[[#This Row],[Gender]],"F","Female"),"M","Male")</f>
        <v>Female</v>
      </c>
      <c r="D468" s="6">
        <v>30000</v>
      </c>
      <c r="E468" s="6" t="str">
        <f>SUBSTITUTE(Table1[[#This Row],[Income]],"$","")</f>
        <v>30000</v>
      </c>
      <c r="F468" s="5">
        <v>4850</v>
      </c>
      <c r="G468" s="8">
        <v>44864</v>
      </c>
      <c r="H468" s="8" t="s">
        <v>58</v>
      </c>
      <c r="I468" s="8" t="s">
        <v>72</v>
      </c>
      <c r="J468" s="7">
        <v>1528</v>
      </c>
      <c r="K468" s="7">
        <f>Table1[[#This Row],[Price(in USD)]]-Table1[[#This Row],[Production Cost (in USD)]]</f>
        <v>3322</v>
      </c>
      <c r="L468" s="7">
        <f>(Table1[[#This Row],[Profit]]/Table1[[#This Row],[Price(in USD)]])*100</f>
        <v>68.494845360824741</v>
      </c>
      <c r="M468" s="5" t="s">
        <v>56</v>
      </c>
      <c r="N468" s="5" t="str">
        <f>SUBSTITUTE(SUBSTITUTE(SUBSTITUTE(Table1[[#This Row],[Marital Status]],"M","Married"),"S","Single"),"D","Divorced")</f>
        <v>Divorced</v>
      </c>
      <c r="O468" s="5" t="s">
        <v>15</v>
      </c>
      <c r="P468" s="5" t="str">
        <f>CLEAN(Table1[[#This Row],[Education]])</f>
        <v>Bachelors</v>
      </c>
      <c r="Q468" s="5" t="s">
        <v>22</v>
      </c>
      <c r="R468" s="5" t="s">
        <v>18</v>
      </c>
      <c r="S468" s="5" t="s">
        <v>19</v>
      </c>
      <c r="T468" s="5" t="s">
        <v>78</v>
      </c>
      <c r="U468" s="5">
        <v>47</v>
      </c>
      <c r="V468" s="7">
        <f>IF(ISBLANK(Table1[[#This Row],[Age of the buyer]]),AVERAGE(Table1[Age of the buyer]),Table1[[#This Row],[Age of the buyer]])</f>
        <v>47</v>
      </c>
    </row>
    <row r="469" spans="1:22" hidden="1" x14ac:dyDescent="0.45">
      <c r="A469" s="5">
        <v>24305</v>
      </c>
      <c r="B469" s="5" t="s">
        <v>13</v>
      </c>
      <c r="C469" s="5" t="str">
        <f>SUBSTITUTE(SUBSTITUTE(Table1[[#This Row],[Gender]],"F","Female"),"M","Male")</f>
        <v>Male</v>
      </c>
      <c r="D469" s="6">
        <v>100000</v>
      </c>
      <c r="E469" s="6" t="str">
        <f>SUBSTITUTE(Table1[[#This Row],[Income]],"$","")</f>
        <v>100000</v>
      </c>
      <c r="F469" s="5">
        <v>3740</v>
      </c>
      <c r="G469" s="8">
        <v>44597</v>
      </c>
      <c r="H469" s="8" t="s">
        <v>59</v>
      </c>
      <c r="I469" s="8" t="s">
        <v>71</v>
      </c>
      <c r="J469" s="7">
        <v>1051</v>
      </c>
      <c r="K469" s="7">
        <f>Table1[[#This Row],[Price(in USD)]]-Table1[[#This Row],[Production Cost (in USD)]]</f>
        <v>2689</v>
      </c>
      <c r="L469" s="7">
        <f>(Table1[[#This Row],[Profit]]/Table1[[#This Row],[Price(in USD)]])*100</f>
        <v>71.898395721925141</v>
      </c>
      <c r="M469" s="5" t="s">
        <v>25</v>
      </c>
      <c r="N469" s="5" t="str">
        <f>SUBSTITUTE(SUBSTITUTE(SUBSTITUTE(Table1[[#This Row],[Marital Status]],"M","Married"),"S","Single"),"D","Divorced")</f>
        <v>Single</v>
      </c>
      <c r="O469" s="5" t="s">
        <v>15</v>
      </c>
      <c r="P469" s="5" t="str">
        <f>CLEAN(Table1[[#This Row],[Education]])</f>
        <v>Bachelors</v>
      </c>
      <c r="Q469" s="5" t="s">
        <v>31</v>
      </c>
      <c r="R469" s="5" t="s">
        <v>18</v>
      </c>
      <c r="S469" s="5" t="s">
        <v>27</v>
      </c>
      <c r="T469" s="5" t="s">
        <v>73</v>
      </c>
      <c r="U469" s="5">
        <v>46</v>
      </c>
      <c r="V469" s="7">
        <f>IF(ISBLANK(Table1[[#This Row],[Age of the buyer]]),AVERAGE(Table1[Age of the buyer]),Table1[[#This Row],[Age of the buyer]])</f>
        <v>46</v>
      </c>
    </row>
    <row r="470" spans="1:22" x14ac:dyDescent="0.45">
      <c r="A470" s="5">
        <v>18253</v>
      </c>
      <c r="B470" s="5" t="s">
        <v>14</v>
      </c>
      <c r="C470" s="5" t="str">
        <f>SUBSTITUTE(SUBSTITUTE(Table1[[#This Row],[Gender]],"F","Female"),"M","Male")</f>
        <v>Female</v>
      </c>
      <c r="D470" s="6">
        <v>80000</v>
      </c>
      <c r="E470" s="6" t="str">
        <f>SUBSTITUTE(Table1[[#This Row],[Income]],"$","")</f>
        <v>80000</v>
      </c>
      <c r="F470" s="5">
        <v>4647</v>
      </c>
      <c r="G470" s="8">
        <v>44795</v>
      </c>
      <c r="H470" s="8" t="s">
        <v>62</v>
      </c>
      <c r="I470" s="8" t="s">
        <v>72</v>
      </c>
      <c r="J470" s="7">
        <v>872</v>
      </c>
      <c r="K470" s="7">
        <f>Table1[[#This Row],[Price(in USD)]]-Table1[[#This Row],[Production Cost (in USD)]]</f>
        <v>3775</v>
      </c>
      <c r="L470" s="7">
        <f>(Table1[[#This Row],[Profit]]/Table1[[#This Row],[Price(in USD)]])*100</f>
        <v>81.235205508930491</v>
      </c>
      <c r="M470" s="5" t="s">
        <v>13</v>
      </c>
      <c r="N470" s="5" t="str">
        <f>SUBSTITUTE(SUBSTITUTE(SUBSTITUTE(Table1[[#This Row],[Marital Status]],"M","Married"),"S","Single"),"D","Divorced")</f>
        <v>Married</v>
      </c>
      <c r="O470" s="5" t="s">
        <v>37</v>
      </c>
      <c r="P470" s="5" t="str">
        <f>CLEAN(Table1[[#This Row],[Education]])</f>
        <v>Graduate Degree</v>
      </c>
      <c r="Q470" s="5" t="s">
        <v>31</v>
      </c>
      <c r="R470" s="5" t="s">
        <v>18</v>
      </c>
      <c r="S470" s="5" t="s">
        <v>27</v>
      </c>
      <c r="T470" s="5" t="s">
        <v>76</v>
      </c>
      <c r="U470" s="5">
        <v>40</v>
      </c>
      <c r="V470" s="7">
        <f>IF(ISBLANK(Table1[[#This Row],[Age of the buyer]]),AVERAGE(Table1[Age of the buyer]),Table1[[#This Row],[Age of the buyer]])</f>
        <v>40</v>
      </c>
    </row>
    <row r="471" spans="1:22" x14ac:dyDescent="0.45">
      <c r="A471" s="5">
        <v>20147</v>
      </c>
      <c r="B471" s="5" t="s">
        <v>14</v>
      </c>
      <c r="C471" s="5" t="str">
        <f>SUBSTITUTE(SUBSTITUTE(Table1[[#This Row],[Gender]],"F","Female"),"M","Male")</f>
        <v>Female</v>
      </c>
      <c r="D471" s="6">
        <v>30000</v>
      </c>
      <c r="E471" s="6" t="str">
        <f>SUBSTITUTE(Table1[[#This Row],[Income]],"$","")</f>
        <v>30000</v>
      </c>
      <c r="F471" s="5">
        <v>5394</v>
      </c>
      <c r="G471" s="8">
        <v>44698</v>
      </c>
      <c r="H471" s="8" t="s">
        <v>62</v>
      </c>
      <c r="I471" s="8" t="s">
        <v>71</v>
      </c>
      <c r="J471" s="7">
        <v>1860</v>
      </c>
      <c r="K471" s="7">
        <f>Table1[[#This Row],[Price(in USD)]]-Table1[[#This Row],[Production Cost (in USD)]]</f>
        <v>3534</v>
      </c>
      <c r="L471" s="7">
        <f>(Table1[[#This Row],[Profit]]/Table1[[#This Row],[Price(in USD)]])*100</f>
        <v>65.517241379310349</v>
      </c>
      <c r="M471" s="5" t="s">
        <v>13</v>
      </c>
      <c r="N471" s="5" t="str">
        <f>SUBSTITUTE(SUBSTITUTE(SUBSTITUTE(Table1[[#This Row],[Marital Status]],"M","Married"),"S","Single"),"D","Divorced")</f>
        <v>Married</v>
      </c>
      <c r="O471" s="5" t="s">
        <v>15</v>
      </c>
      <c r="P471" s="5" t="str">
        <f>CLEAN(Table1[[#This Row],[Education]])</f>
        <v>Bachelors</v>
      </c>
      <c r="Q471" s="5" t="s">
        <v>22</v>
      </c>
      <c r="R471" s="5" t="s">
        <v>18</v>
      </c>
      <c r="S471" s="5" t="s">
        <v>19</v>
      </c>
      <c r="T471" s="5" t="s">
        <v>74</v>
      </c>
      <c r="U471" s="5">
        <v>65</v>
      </c>
      <c r="V471" s="7">
        <f>IF(ISBLANK(Table1[[#This Row],[Age of the buyer]]),AVERAGE(Table1[Age of the buyer]),Table1[[#This Row],[Age of the buyer]])</f>
        <v>65</v>
      </c>
    </row>
    <row r="472" spans="1:22" hidden="1" x14ac:dyDescent="0.45">
      <c r="A472" s="5">
        <v>15612</v>
      </c>
      <c r="B472" s="5" t="s">
        <v>13</v>
      </c>
      <c r="C472" s="5" t="str">
        <f>SUBSTITUTE(SUBSTITUTE(Table1[[#This Row],[Gender]],"F","Female"),"M","Male")</f>
        <v>Male</v>
      </c>
      <c r="D472" s="6">
        <v>30000</v>
      </c>
      <c r="E472" s="6" t="str">
        <f>SUBSTITUTE(Table1[[#This Row],[Income]],"$","")</f>
        <v>30000</v>
      </c>
      <c r="F472" s="5">
        <v>4510</v>
      </c>
      <c r="G472" s="8">
        <v>45127</v>
      </c>
      <c r="H472" s="8" t="s">
        <v>59</v>
      </c>
      <c r="I472" s="8" t="s">
        <v>72</v>
      </c>
      <c r="J472" s="7">
        <v>1795</v>
      </c>
      <c r="K472" s="7">
        <f>Table1[[#This Row],[Price(in USD)]]-Table1[[#This Row],[Production Cost (in USD)]]</f>
        <v>2715</v>
      </c>
      <c r="L472" s="7">
        <f>(Table1[[#This Row],[Profit]]/Table1[[#This Row],[Price(in USD)]])*100</f>
        <v>60.199556541019959</v>
      </c>
      <c r="M472" s="5" t="s">
        <v>25</v>
      </c>
      <c r="N472" s="5" t="str">
        <f>SUBSTITUTE(SUBSTITUTE(SUBSTITUTE(Table1[[#This Row],[Marital Status]],"M","Married"),"S","Single"),"D","Divorced")</f>
        <v>Single</v>
      </c>
      <c r="O472" s="5" t="s">
        <v>30</v>
      </c>
      <c r="P472" s="5" t="str">
        <f>CLEAN(Table1[[#This Row],[Education]])</f>
        <v>High School</v>
      </c>
      <c r="Q472" s="5" t="s">
        <v>28</v>
      </c>
      <c r="R472" s="5" t="s">
        <v>29</v>
      </c>
      <c r="S472" s="5" t="s">
        <v>19</v>
      </c>
      <c r="T472" s="5" t="s">
        <v>76</v>
      </c>
      <c r="U472" s="5">
        <v>28</v>
      </c>
      <c r="V472" s="7">
        <f>IF(ISBLANK(Table1[[#This Row],[Age of the buyer]]),AVERAGE(Table1[Age of the buyer]),Table1[[#This Row],[Age of the buyer]])</f>
        <v>28</v>
      </c>
    </row>
    <row r="473" spans="1:22" hidden="1" x14ac:dyDescent="0.45">
      <c r="A473" s="5">
        <v>28323</v>
      </c>
      <c r="B473" s="5" t="s">
        <v>13</v>
      </c>
      <c r="C473" s="5" t="str">
        <f>SUBSTITUTE(SUBSTITUTE(Table1[[#This Row],[Gender]],"F","Female"),"M","Male")</f>
        <v>Male</v>
      </c>
      <c r="D473" s="6">
        <v>70000</v>
      </c>
      <c r="E473" s="6" t="str">
        <f>SUBSTITUTE(Table1[[#This Row],[Income]],"$","")</f>
        <v>70000</v>
      </c>
      <c r="F473" s="5">
        <v>4689</v>
      </c>
      <c r="G473" s="8">
        <v>45139</v>
      </c>
      <c r="H473" s="8" t="s">
        <v>58</v>
      </c>
      <c r="I473" s="8" t="s">
        <v>72</v>
      </c>
      <c r="J473" s="7">
        <v>1885</v>
      </c>
      <c r="K473" s="7">
        <f>Table1[[#This Row],[Price(in USD)]]-Table1[[#This Row],[Production Cost (in USD)]]</f>
        <v>2804</v>
      </c>
      <c r="L473" s="7">
        <f>(Table1[[#This Row],[Profit]]/Table1[[#This Row],[Price(in USD)]])*100</f>
        <v>59.799530816805287</v>
      </c>
      <c r="M473" s="5" t="s">
        <v>25</v>
      </c>
      <c r="N473" s="5" t="str">
        <f>SUBSTITUTE(SUBSTITUTE(SUBSTITUTE(Table1[[#This Row],[Marital Status]],"M","Married"),"S","Single"),"D","Divorced")</f>
        <v>Single</v>
      </c>
      <c r="O473" s="5" t="s">
        <v>15</v>
      </c>
      <c r="P473" s="5" t="str">
        <f>CLEAN(Table1[[#This Row],[Education]])</f>
        <v>Bachelors</v>
      </c>
      <c r="Q473" s="5" t="s">
        <v>23</v>
      </c>
      <c r="R473" s="5" t="s">
        <v>26</v>
      </c>
      <c r="S473" s="5" t="s">
        <v>27</v>
      </c>
      <c r="T473" s="5" t="s">
        <v>76</v>
      </c>
      <c r="U473" s="5">
        <v>43</v>
      </c>
      <c r="V473" s="7">
        <f>IF(ISBLANK(Table1[[#This Row],[Age of the buyer]]),AVERAGE(Table1[Age of the buyer]),Table1[[#This Row],[Age of the buyer]])</f>
        <v>43</v>
      </c>
    </row>
    <row r="474" spans="1:22" hidden="1" x14ac:dyDescent="0.45">
      <c r="A474" s="5">
        <v>22634</v>
      </c>
      <c r="B474" s="5" t="s">
        <v>14</v>
      </c>
      <c r="C474" s="5" t="str">
        <f>SUBSTITUTE(SUBSTITUTE(Table1[[#This Row],[Gender]],"F","Female"),"M","Male")</f>
        <v>Female</v>
      </c>
      <c r="D474" s="6">
        <v>40000</v>
      </c>
      <c r="E474" s="6" t="str">
        <f>SUBSTITUTE(Table1[[#This Row],[Income]],"$","")</f>
        <v>40000</v>
      </c>
      <c r="F474" s="5">
        <v>4717</v>
      </c>
      <c r="G474" s="8">
        <v>45274</v>
      </c>
      <c r="H474" s="8" t="s">
        <v>58</v>
      </c>
      <c r="I474" s="8" t="s">
        <v>71</v>
      </c>
      <c r="J474" s="7">
        <v>1631</v>
      </c>
      <c r="K474" s="7">
        <f>Table1[[#This Row],[Price(in USD)]]-Table1[[#This Row],[Production Cost (in USD)]]</f>
        <v>3086</v>
      </c>
      <c r="L474" s="7">
        <f>(Table1[[#This Row],[Profit]]/Table1[[#This Row],[Price(in USD)]])*100</f>
        <v>65.422938308246771</v>
      </c>
      <c r="M474" s="5" t="s">
        <v>25</v>
      </c>
      <c r="N474" s="5" t="str">
        <f>SUBSTITUTE(SUBSTITUTE(SUBSTITUTE(Table1[[#This Row],[Marital Status]],"M","Married"),"S","Single"),"D","Divorced")</f>
        <v>Single</v>
      </c>
      <c r="O474" s="5" t="s">
        <v>37</v>
      </c>
      <c r="P474" s="5" t="str">
        <f>CLEAN(Table1[[#This Row],[Education]])</f>
        <v>Graduate Degree</v>
      </c>
      <c r="Q474" s="5" t="s">
        <v>22</v>
      </c>
      <c r="R474" s="5" t="s">
        <v>18</v>
      </c>
      <c r="S474" s="5" t="s">
        <v>19</v>
      </c>
      <c r="T474" s="5" t="s">
        <v>78</v>
      </c>
      <c r="U474" s="5">
        <v>38</v>
      </c>
      <c r="V474" s="7">
        <f>IF(ISBLANK(Table1[[#This Row],[Age of the buyer]]),AVERAGE(Table1[Age of the buyer]),Table1[[#This Row],[Age of the buyer]])</f>
        <v>38</v>
      </c>
    </row>
    <row r="475" spans="1:22" hidden="1" x14ac:dyDescent="0.45">
      <c r="A475" s="5">
        <v>15665</v>
      </c>
      <c r="B475" s="5" t="s">
        <v>14</v>
      </c>
      <c r="C475" s="5" t="str">
        <f>SUBSTITUTE(SUBSTITUTE(Table1[[#This Row],[Gender]],"F","Female"),"M","Male")</f>
        <v>Female</v>
      </c>
      <c r="D475" s="6">
        <v>30000</v>
      </c>
      <c r="E475" s="6" t="str">
        <f>SUBSTITUTE(Table1[[#This Row],[Income]],"$","")</f>
        <v>30000</v>
      </c>
      <c r="F475" s="5">
        <v>4243</v>
      </c>
      <c r="G475" s="8">
        <v>44830</v>
      </c>
      <c r="H475" s="8" t="s">
        <v>66</v>
      </c>
      <c r="I475" s="8" t="s">
        <v>71</v>
      </c>
      <c r="J475" s="7">
        <v>1285</v>
      </c>
      <c r="K475" s="7">
        <f>Table1[[#This Row],[Price(in USD)]]-Table1[[#This Row],[Production Cost (in USD)]]</f>
        <v>2958</v>
      </c>
      <c r="L475" s="7">
        <f>(Table1[[#This Row],[Profit]]/Table1[[#This Row],[Price(in USD)]])*100</f>
        <v>69.714824416686298</v>
      </c>
      <c r="M475" s="5" t="s">
        <v>13</v>
      </c>
      <c r="N475" s="5" t="str">
        <f>SUBSTITUTE(SUBSTITUTE(SUBSTITUTE(Table1[[#This Row],[Marital Status]],"M","Married"),"S","Single"),"D","Divorced")</f>
        <v>Married</v>
      </c>
      <c r="O475" s="5" t="s">
        <v>15</v>
      </c>
      <c r="P475" s="5" t="str">
        <f>CLEAN(Table1[[#This Row],[Education]])</f>
        <v>Bachelors</v>
      </c>
      <c r="Q475" s="5" t="s">
        <v>22</v>
      </c>
      <c r="R475" s="5" t="s">
        <v>18</v>
      </c>
      <c r="S475" s="5" t="s">
        <v>19</v>
      </c>
      <c r="T475" s="5" t="s">
        <v>74</v>
      </c>
      <c r="U475" s="5">
        <v>47</v>
      </c>
      <c r="V475" s="7">
        <f>IF(ISBLANK(Table1[[#This Row],[Age of the buyer]]),AVERAGE(Table1[Age of the buyer]),Table1[[#This Row],[Age of the buyer]])</f>
        <v>47</v>
      </c>
    </row>
    <row r="476" spans="1:22" hidden="1" x14ac:dyDescent="0.45">
      <c r="A476" s="5">
        <v>27585</v>
      </c>
      <c r="B476" s="5" t="s">
        <v>14</v>
      </c>
      <c r="C476" s="5" t="str">
        <f>SUBSTITUTE(SUBSTITUTE(Table1[[#This Row],[Gender]],"F","Female"),"M","Male")</f>
        <v>Female</v>
      </c>
      <c r="D476" s="6">
        <v>90000</v>
      </c>
      <c r="E476" s="6" t="str">
        <f>SUBSTITUTE(Table1[[#This Row],[Income]],"$","")</f>
        <v>90000</v>
      </c>
      <c r="F476" s="5">
        <v>4195</v>
      </c>
      <c r="G476" s="8">
        <v>44634</v>
      </c>
      <c r="H476" s="8" t="s">
        <v>58</v>
      </c>
      <c r="I476" s="8" t="s">
        <v>72</v>
      </c>
      <c r="J476" s="7">
        <v>1355</v>
      </c>
      <c r="K476" s="7">
        <f>Table1[[#This Row],[Price(in USD)]]-Table1[[#This Row],[Production Cost (in USD)]]</f>
        <v>2840</v>
      </c>
      <c r="L476" s="7">
        <f>(Table1[[#This Row],[Profit]]/Table1[[#This Row],[Price(in USD)]])*100</f>
        <v>67.699642431466032</v>
      </c>
      <c r="M476" s="5" t="s">
        <v>13</v>
      </c>
      <c r="N476" s="5" t="str">
        <f>SUBSTITUTE(SUBSTITUTE(SUBSTITUTE(Table1[[#This Row],[Marital Status]],"M","Married"),"S","Single"),"D","Divorced")</f>
        <v>Married</v>
      </c>
      <c r="O476" s="5" t="s">
        <v>15</v>
      </c>
      <c r="P476" s="5" t="str">
        <f>CLEAN(Table1[[#This Row],[Education]])</f>
        <v>Bachelors</v>
      </c>
      <c r="Q476" s="5" t="s">
        <v>23</v>
      </c>
      <c r="R476" s="5" t="s">
        <v>18</v>
      </c>
      <c r="S476" s="5" t="s">
        <v>27</v>
      </c>
      <c r="T476" s="5" t="s">
        <v>77</v>
      </c>
      <c r="U476" s="5">
        <v>36</v>
      </c>
      <c r="V476" s="7">
        <f>IF(ISBLANK(Table1[[#This Row],[Age of the buyer]]),AVERAGE(Table1[Age of the buyer]),Table1[[#This Row],[Age of the buyer]])</f>
        <v>36</v>
      </c>
    </row>
    <row r="477" spans="1:22" hidden="1" x14ac:dyDescent="0.45">
      <c r="A477" s="5">
        <v>19748</v>
      </c>
      <c r="B477" s="5" t="s">
        <v>13</v>
      </c>
      <c r="C477" s="5" t="str">
        <f>SUBSTITUTE(SUBSTITUTE(Table1[[#This Row],[Gender]],"F","Female"),"M","Male")</f>
        <v>Male</v>
      </c>
      <c r="D477" s="6">
        <v>20000</v>
      </c>
      <c r="E477" s="6" t="str">
        <f>SUBSTITUTE(Table1[[#This Row],[Income]],"$","")</f>
        <v>20000</v>
      </c>
      <c r="F477" s="5">
        <v>3992</v>
      </c>
      <c r="G477" s="8">
        <v>44985</v>
      </c>
      <c r="H477" s="8" t="s">
        <v>67</v>
      </c>
      <c r="I477" s="8" t="s">
        <v>71</v>
      </c>
      <c r="J477" s="7">
        <v>1442</v>
      </c>
      <c r="K477" s="7">
        <f>Table1[[#This Row],[Price(in USD)]]-Table1[[#This Row],[Production Cost (in USD)]]</f>
        <v>2550</v>
      </c>
      <c r="L477" s="7">
        <f>(Table1[[#This Row],[Profit]]/Table1[[#This Row],[Price(in USD)]])*100</f>
        <v>63.877755511022052</v>
      </c>
      <c r="M477" s="5" t="s">
        <v>13</v>
      </c>
      <c r="N477" s="5" t="str">
        <f>SUBSTITUTE(SUBSTITUTE(SUBSTITUTE(Table1[[#This Row],[Marital Status]],"M","Married"),"S","Single"),"D","Divorced")</f>
        <v>Married</v>
      </c>
      <c r="O477" s="5" t="s">
        <v>30</v>
      </c>
      <c r="P477" s="5" t="str">
        <f>CLEAN(Table1[[#This Row],[Education]])</f>
        <v>High School</v>
      </c>
      <c r="Q477" s="5" t="s">
        <v>16</v>
      </c>
      <c r="R477" s="5" t="s">
        <v>29</v>
      </c>
      <c r="S477" s="5" t="s">
        <v>27</v>
      </c>
      <c r="T477" s="5" t="s">
        <v>76</v>
      </c>
      <c r="U477" s="5">
        <v>60</v>
      </c>
      <c r="V477" s="7">
        <f>IF(ISBLANK(Table1[[#This Row],[Age of the buyer]]),AVERAGE(Table1[Age of the buyer]),Table1[[#This Row],[Age of the buyer]])</f>
        <v>60</v>
      </c>
    </row>
    <row r="478" spans="1:22" hidden="1" x14ac:dyDescent="0.45">
      <c r="A478" s="5">
        <v>21974</v>
      </c>
      <c r="B478" s="5" t="s">
        <v>14</v>
      </c>
      <c r="C478" s="5" t="str">
        <f>SUBSTITUTE(SUBSTITUTE(Table1[[#This Row],[Gender]],"F","Female"),"M","Male")</f>
        <v>Female</v>
      </c>
      <c r="D478" s="6">
        <v>70000</v>
      </c>
      <c r="E478" s="6" t="str">
        <f>SUBSTITUTE(Table1[[#This Row],[Income]],"$","")</f>
        <v>70000</v>
      </c>
      <c r="F478" s="5">
        <v>4459</v>
      </c>
      <c r="G478" s="8">
        <v>45143</v>
      </c>
      <c r="H478" s="8" t="s">
        <v>64</v>
      </c>
      <c r="I478" s="8" t="s">
        <v>72</v>
      </c>
      <c r="J478" s="7">
        <v>1361</v>
      </c>
      <c r="K478" s="7">
        <f>Table1[[#This Row],[Price(in USD)]]-Table1[[#This Row],[Production Cost (in USD)]]</f>
        <v>3098</v>
      </c>
      <c r="L478" s="7">
        <f>(Table1[[#This Row],[Profit]]/Table1[[#This Row],[Price(in USD)]])*100</f>
        <v>69.477461314196006</v>
      </c>
      <c r="M478" s="5" t="s">
        <v>25</v>
      </c>
      <c r="N478" s="5" t="str">
        <f>SUBSTITUTE(SUBSTITUTE(SUBSTITUTE(Table1[[#This Row],[Marital Status]],"M","Married"),"S","Single"),"D","Divorced")</f>
        <v>Single</v>
      </c>
      <c r="O478" s="5" t="s">
        <v>15</v>
      </c>
      <c r="P478" s="5" t="str">
        <f>CLEAN(Table1[[#This Row],[Education]])</f>
        <v>Bachelors</v>
      </c>
      <c r="Q478" s="5" t="s">
        <v>23</v>
      </c>
      <c r="R478" s="5" t="s">
        <v>26</v>
      </c>
      <c r="S478" s="5" t="s">
        <v>27</v>
      </c>
      <c r="T478" s="5" t="s">
        <v>76</v>
      </c>
      <c r="U478" s="5">
        <v>42</v>
      </c>
      <c r="V478" s="7">
        <f>IF(ISBLANK(Table1[[#This Row],[Age of the buyer]]),AVERAGE(Table1[Age of the buyer]),Table1[[#This Row],[Age of the buyer]])</f>
        <v>42</v>
      </c>
    </row>
    <row r="479" spans="1:22" hidden="1" x14ac:dyDescent="0.45">
      <c r="A479" s="5">
        <v>14032</v>
      </c>
      <c r="B479" s="5" t="s">
        <v>13</v>
      </c>
      <c r="C479" s="5" t="str">
        <f>SUBSTITUTE(SUBSTITUTE(Table1[[#This Row],[Gender]],"F","Female"),"M","Male")</f>
        <v>Male</v>
      </c>
      <c r="D479" s="6">
        <v>70000</v>
      </c>
      <c r="E479" s="6" t="str">
        <f>SUBSTITUTE(Table1[[#This Row],[Income]],"$","")</f>
        <v>70000</v>
      </c>
      <c r="F479" s="5">
        <v>4342</v>
      </c>
      <c r="G479" s="8">
        <v>44949</v>
      </c>
      <c r="H479" s="8" t="s">
        <v>60</v>
      </c>
      <c r="I479" s="8" t="s">
        <v>71</v>
      </c>
      <c r="J479" s="7">
        <v>1147</v>
      </c>
      <c r="K479" s="7">
        <f>Table1[[#This Row],[Price(in USD)]]-Table1[[#This Row],[Production Cost (in USD)]]</f>
        <v>3195</v>
      </c>
      <c r="L479" s="7">
        <f>(Table1[[#This Row],[Profit]]/Table1[[#This Row],[Price(in USD)]])*100</f>
        <v>73.583602026715795</v>
      </c>
      <c r="M479" s="5" t="s">
        <v>13</v>
      </c>
      <c r="N479" s="5" t="str">
        <f>SUBSTITUTE(SUBSTITUTE(SUBSTITUTE(Table1[[#This Row],[Marital Status]],"M","Married"),"S","Single"),"D","Divorced")</f>
        <v>Married</v>
      </c>
      <c r="O479" s="5" t="s">
        <v>30</v>
      </c>
      <c r="P479" s="5" t="str">
        <f>CLEAN(Table1[[#This Row],[Education]])</f>
        <v>High School</v>
      </c>
      <c r="Q479" s="5" t="s">
        <v>16</v>
      </c>
      <c r="R479" s="5" t="s">
        <v>29</v>
      </c>
      <c r="S479" s="5" t="s">
        <v>27</v>
      </c>
      <c r="T479" s="5" t="s">
        <v>74</v>
      </c>
      <c r="U479" s="5">
        <v>50</v>
      </c>
      <c r="V479" s="7">
        <f>IF(ISBLANK(Table1[[#This Row],[Age of the buyer]]),AVERAGE(Table1[Age of the buyer]),Table1[[#This Row],[Age of the buyer]])</f>
        <v>50</v>
      </c>
    </row>
    <row r="480" spans="1:22" hidden="1" x14ac:dyDescent="0.45">
      <c r="A480" s="5">
        <v>22610</v>
      </c>
      <c r="B480" s="5" t="s">
        <v>13</v>
      </c>
      <c r="C480" s="5" t="str">
        <f>SUBSTITUTE(SUBSTITUTE(Table1[[#This Row],[Gender]],"F","Female"),"M","Male")</f>
        <v>Male</v>
      </c>
      <c r="D480" s="6">
        <v>30000</v>
      </c>
      <c r="E480" s="6" t="str">
        <f>SUBSTITUTE(Table1[[#This Row],[Income]],"$","")</f>
        <v>30000</v>
      </c>
      <c r="F480" s="5">
        <v>4291</v>
      </c>
      <c r="G480" s="8">
        <v>45193</v>
      </c>
      <c r="H480" s="8" t="s">
        <v>58</v>
      </c>
      <c r="I480" s="8" t="s">
        <v>71</v>
      </c>
      <c r="J480" s="7">
        <v>1488</v>
      </c>
      <c r="K480" s="7">
        <f>Table1[[#This Row],[Price(in USD)]]-Table1[[#This Row],[Production Cost (in USD)]]</f>
        <v>2803</v>
      </c>
      <c r="L480" s="7">
        <f>(Table1[[#This Row],[Profit]]/Table1[[#This Row],[Price(in USD)]])*100</f>
        <v>65.322768585411325</v>
      </c>
      <c r="M480" s="5" t="s">
        <v>13</v>
      </c>
      <c r="N480" s="5" t="str">
        <f>SUBSTITUTE(SUBSTITUTE(SUBSTITUTE(Table1[[#This Row],[Marital Status]],"M","Married"),"S","Single"),"D","Divorced")</f>
        <v>Married</v>
      </c>
      <c r="O480" s="5" t="s">
        <v>15</v>
      </c>
      <c r="P480" s="5" t="str">
        <f>CLEAN(Table1[[#This Row],[Education]])</f>
        <v>Bachelors</v>
      </c>
      <c r="Q480" s="5" t="s">
        <v>22</v>
      </c>
      <c r="R480" s="5" t="s">
        <v>18</v>
      </c>
      <c r="S480" s="5" t="s">
        <v>43</v>
      </c>
      <c r="T480" s="5" t="s">
        <v>78</v>
      </c>
      <c r="U480" s="5">
        <v>35</v>
      </c>
      <c r="V480" s="7">
        <f>IF(ISBLANK(Table1[[#This Row],[Age of the buyer]]),AVERAGE(Table1[Age of the buyer]),Table1[[#This Row],[Age of the buyer]])</f>
        <v>35</v>
      </c>
    </row>
    <row r="481" spans="1:22" hidden="1" x14ac:dyDescent="0.45">
      <c r="A481" s="5">
        <v>26984</v>
      </c>
      <c r="B481" s="5" t="s">
        <v>13</v>
      </c>
      <c r="C481" s="5" t="str">
        <f>SUBSTITUTE(SUBSTITUTE(Table1[[#This Row],[Gender]],"F","Female"),"M","Male")</f>
        <v>Male</v>
      </c>
      <c r="D481" s="6">
        <v>40000</v>
      </c>
      <c r="E481" s="6" t="str">
        <f>SUBSTITUTE(Table1[[#This Row],[Income]],"$","")</f>
        <v>40000</v>
      </c>
      <c r="F481" s="5">
        <v>3803</v>
      </c>
      <c r="G481" s="8">
        <v>44600</v>
      </c>
      <c r="H481" s="8" t="s">
        <v>60</v>
      </c>
      <c r="I481" s="8" t="s">
        <v>71</v>
      </c>
      <c r="J481" s="7">
        <v>2066</v>
      </c>
      <c r="K481" s="7">
        <f>Table1[[#This Row],[Price(in USD)]]-Table1[[#This Row],[Production Cost (in USD)]]</f>
        <v>1737</v>
      </c>
      <c r="L481" s="7">
        <f>(Table1[[#This Row],[Profit]]/Table1[[#This Row],[Price(in USD)]])*100</f>
        <v>45.674467525637652</v>
      </c>
      <c r="M481" s="5" t="s">
        <v>13</v>
      </c>
      <c r="N481" s="5" t="str">
        <f>SUBSTITUTE(SUBSTITUTE(SUBSTITUTE(Table1[[#This Row],[Marital Status]],"M","Married"),"S","Single"),"D","Divorced")</f>
        <v>Married</v>
      </c>
      <c r="O481" s="5" t="s">
        <v>15</v>
      </c>
      <c r="P481" s="5" t="str">
        <f>CLEAN(Table1[[#This Row],[Education]])</f>
        <v>Bachelors</v>
      </c>
      <c r="Q481" s="5" t="s">
        <v>16</v>
      </c>
      <c r="R481" s="5" t="s">
        <v>18</v>
      </c>
      <c r="S481" s="5" t="s">
        <v>19</v>
      </c>
      <c r="T481" s="5" t="s">
        <v>73</v>
      </c>
      <c r="U481" s="5">
        <v>32</v>
      </c>
      <c r="V481" s="7">
        <f>IF(ISBLANK(Table1[[#This Row],[Age of the buyer]]),AVERAGE(Table1[Age of the buyer]),Table1[[#This Row],[Age of the buyer]])</f>
        <v>32</v>
      </c>
    </row>
    <row r="482" spans="1:22" hidden="1" x14ac:dyDescent="0.45">
      <c r="A482" s="5">
        <v>18294</v>
      </c>
      <c r="B482" s="5" t="s">
        <v>14</v>
      </c>
      <c r="C482" s="5" t="str">
        <f>SUBSTITUTE(SUBSTITUTE(Table1[[#This Row],[Gender]],"F","Female"),"M","Male")</f>
        <v>Female</v>
      </c>
      <c r="D482" s="6">
        <v>90000</v>
      </c>
      <c r="E482" s="6" t="str">
        <f>SUBSTITUTE(Table1[[#This Row],[Income]],"$","")</f>
        <v>90000</v>
      </c>
      <c r="F482" s="5">
        <v>5103</v>
      </c>
      <c r="G482" s="8">
        <v>45240</v>
      </c>
      <c r="H482" s="8" t="s">
        <v>63</v>
      </c>
      <c r="I482" s="8" t="s">
        <v>72</v>
      </c>
      <c r="J482" s="7">
        <v>2018</v>
      </c>
      <c r="K482" s="7">
        <f>Table1[[#This Row],[Price(in USD)]]-Table1[[#This Row],[Production Cost (in USD)]]</f>
        <v>3085</v>
      </c>
      <c r="L482" s="7">
        <f>(Table1[[#This Row],[Profit]]/Table1[[#This Row],[Price(in USD)]])*100</f>
        <v>60.45463452870861</v>
      </c>
      <c r="M482" s="5" t="s">
        <v>13</v>
      </c>
      <c r="N482" s="5" t="str">
        <f>SUBSTITUTE(SUBSTITUTE(SUBSTITUTE(Table1[[#This Row],[Marital Status]],"M","Married"),"S","Single"),"D","Divorced")</f>
        <v>Married</v>
      </c>
      <c r="O482" s="5" t="s">
        <v>15</v>
      </c>
      <c r="P482" s="5" t="str">
        <f>CLEAN(Table1[[#This Row],[Education]])</f>
        <v>Bachelors</v>
      </c>
      <c r="Q482" s="5" t="s">
        <v>23</v>
      </c>
      <c r="R482" s="5" t="s">
        <v>26</v>
      </c>
      <c r="S482" s="5" t="s">
        <v>27</v>
      </c>
      <c r="T482" s="5" t="s">
        <v>76</v>
      </c>
      <c r="U482" s="5">
        <v>46</v>
      </c>
      <c r="V482" s="7">
        <f>IF(ISBLANK(Table1[[#This Row],[Age of the buyer]]),AVERAGE(Table1[Age of the buyer]),Table1[[#This Row],[Age of the buyer]])</f>
        <v>46</v>
      </c>
    </row>
    <row r="483" spans="1:22" hidden="1" x14ac:dyDescent="0.45">
      <c r="A483" s="5">
        <v>28564</v>
      </c>
      <c r="B483" s="5" t="s">
        <v>14</v>
      </c>
      <c r="C483" s="5" t="str">
        <f>SUBSTITUTE(SUBSTITUTE(Table1[[#This Row],[Gender]],"F","Female"),"M","Male")</f>
        <v>Female</v>
      </c>
      <c r="D483" s="6">
        <v>40000</v>
      </c>
      <c r="E483" s="6" t="str">
        <f>SUBSTITUTE(Table1[[#This Row],[Income]],"$","")</f>
        <v>40000</v>
      </c>
      <c r="F483" s="5">
        <v>4987</v>
      </c>
      <c r="G483" s="8">
        <v>44611</v>
      </c>
      <c r="H483" s="8" t="s">
        <v>61</v>
      </c>
      <c r="I483" s="8" t="s">
        <v>71</v>
      </c>
      <c r="J483" s="7">
        <v>1880</v>
      </c>
      <c r="K483" s="7">
        <f>Table1[[#This Row],[Price(in USD)]]-Table1[[#This Row],[Production Cost (in USD)]]</f>
        <v>3107</v>
      </c>
      <c r="L483" s="7">
        <f>(Table1[[#This Row],[Profit]]/Table1[[#This Row],[Price(in USD)]])*100</f>
        <v>62.301985161419694</v>
      </c>
      <c r="M483" s="5" t="s">
        <v>25</v>
      </c>
      <c r="N483" s="5" t="str">
        <f>SUBSTITUTE(SUBSTITUTE(SUBSTITUTE(Table1[[#This Row],[Marital Status]],"M","Married"),"S","Single"),"D","Divorced")</f>
        <v>Single</v>
      </c>
      <c r="O483" s="5" t="s">
        <v>21</v>
      </c>
      <c r="P483" s="5" t="str">
        <f>CLEAN(Table1[[#This Row],[Education]])</f>
        <v>Partial College</v>
      </c>
      <c r="Q483" s="5" t="s">
        <v>22</v>
      </c>
      <c r="R483" s="5" t="s">
        <v>29</v>
      </c>
      <c r="S483" s="5" t="s">
        <v>19</v>
      </c>
      <c r="T483" s="5" t="s">
        <v>77</v>
      </c>
      <c r="U483" s="5">
        <v>33</v>
      </c>
      <c r="V483" s="7">
        <f>IF(ISBLANK(Table1[[#This Row],[Age of the buyer]]),AVERAGE(Table1[Age of the buyer]),Table1[[#This Row],[Age of the buyer]])</f>
        <v>33</v>
      </c>
    </row>
    <row r="484" spans="1:22" hidden="1" x14ac:dyDescent="0.45">
      <c r="A484" s="5">
        <v>28521</v>
      </c>
      <c r="B484" s="5" t="s">
        <v>13</v>
      </c>
      <c r="C484" s="5" t="str">
        <f>SUBSTITUTE(SUBSTITUTE(Table1[[#This Row],[Gender]],"F","Female"),"M","Male")</f>
        <v>Male</v>
      </c>
      <c r="D484" s="6">
        <v>40000</v>
      </c>
      <c r="E484" s="6" t="str">
        <f>SUBSTITUTE(Table1[[#This Row],[Income]],"$","")</f>
        <v>40000</v>
      </c>
      <c r="F484" s="5">
        <v>4031</v>
      </c>
      <c r="G484" s="8">
        <v>45285</v>
      </c>
      <c r="H484" s="8" t="s">
        <v>61</v>
      </c>
      <c r="I484" s="8" t="s">
        <v>71</v>
      </c>
      <c r="J484" s="7">
        <v>1384</v>
      </c>
      <c r="K484" s="7">
        <f>Table1[[#This Row],[Price(in USD)]]-Table1[[#This Row],[Production Cost (in USD)]]</f>
        <v>2647</v>
      </c>
      <c r="L484" s="7">
        <f>(Table1[[#This Row],[Profit]]/Table1[[#This Row],[Price(in USD)]])*100</f>
        <v>65.66608781939965</v>
      </c>
      <c r="M484" s="5" t="s">
        <v>25</v>
      </c>
      <c r="N484" s="5" t="str">
        <f>SUBSTITUTE(SUBSTITUTE(SUBSTITUTE(Table1[[#This Row],[Marital Status]],"M","Married"),"S","Single"),"D","Divorced")</f>
        <v>Single</v>
      </c>
      <c r="O484" s="5" t="s">
        <v>37</v>
      </c>
      <c r="P484" s="5" t="str">
        <f>CLEAN(Table1[[#This Row],[Education]])</f>
        <v>Graduate Degree</v>
      </c>
      <c r="Q484" s="5" t="s">
        <v>22</v>
      </c>
      <c r="R484" s="5" t="s">
        <v>18</v>
      </c>
      <c r="S484" s="5" t="s">
        <v>19</v>
      </c>
      <c r="T484" s="5" t="s">
        <v>78</v>
      </c>
      <c r="U484" s="5">
        <v>36</v>
      </c>
      <c r="V484" s="7">
        <f>IF(ISBLANK(Table1[[#This Row],[Age of the buyer]]),AVERAGE(Table1[Age of the buyer]),Table1[[#This Row],[Age of the buyer]])</f>
        <v>36</v>
      </c>
    </row>
    <row r="485" spans="1:22" hidden="1" x14ac:dyDescent="0.45">
      <c r="A485" s="5">
        <v>15450</v>
      </c>
      <c r="B485" s="5" t="s">
        <v>13</v>
      </c>
      <c r="C485" s="5" t="str">
        <f>SUBSTITUTE(SUBSTITUTE(Table1[[#This Row],[Gender]],"F","Female"),"M","Male")</f>
        <v>Male</v>
      </c>
      <c r="D485" s="6">
        <v>10000</v>
      </c>
      <c r="E485" s="6" t="str">
        <f>SUBSTITUTE(Table1[[#This Row],[Income]],"$","")</f>
        <v>10000</v>
      </c>
      <c r="F485" s="5">
        <v>5418</v>
      </c>
      <c r="G485" s="8">
        <v>45045</v>
      </c>
      <c r="H485" s="8" t="s">
        <v>58</v>
      </c>
      <c r="I485" s="8" t="s">
        <v>71</v>
      </c>
      <c r="J485" s="7">
        <v>1332</v>
      </c>
      <c r="K485" s="7">
        <f>Table1[[#This Row],[Price(in USD)]]-Table1[[#This Row],[Production Cost (in USD)]]</f>
        <v>4086</v>
      </c>
      <c r="L485" s="7">
        <f>(Table1[[#This Row],[Profit]]/Table1[[#This Row],[Price(in USD)]])*100</f>
        <v>75.415282392026583</v>
      </c>
      <c r="M485" s="5" t="s">
        <v>13</v>
      </c>
      <c r="N485" s="5" t="str">
        <f>SUBSTITUTE(SUBSTITUTE(SUBSTITUTE(Table1[[#This Row],[Marital Status]],"M","Married"),"S","Single"),"D","Divorced")</f>
        <v>Married</v>
      </c>
      <c r="O485" s="5" t="s">
        <v>37</v>
      </c>
      <c r="P485" s="5" t="str">
        <f>CLEAN(Table1[[#This Row],[Education]])</f>
        <v>Graduate Degree</v>
      </c>
      <c r="Q485" s="5" t="s">
        <v>22</v>
      </c>
      <c r="R485" s="5" t="s">
        <v>18</v>
      </c>
      <c r="S485" s="5" t="s">
        <v>19</v>
      </c>
      <c r="T485" s="5" t="s">
        <v>77</v>
      </c>
      <c r="U485" s="5">
        <v>70</v>
      </c>
      <c r="V485" s="7">
        <f>IF(ISBLANK(Table1[[#This Row],[Age of the buyer]]),AVERAGE(Table1[Age of the buyer]),Table1[[#This Row],[Age of the buyer]])</f>
        <v>70</v>
      </c>
    </row>
    <row r="486" spans="1:22" hidden="1" x14ac:dyDescent="0.45">
      <c r="A486" s="5">
        <v>25681</v>
      </c>
      <c r="B486" s="5" t="s">
        <v>14</v>
      </c>
      <c r="C486" s="5" t="str">
        <f>SUBSTITUTE(SUBSTITUTE(Table1[[#This Row],[Gender]],"F","Female"),"M","Male")</f>
        <v>Female</v>
      </c>
      <c r="D486" s="6">
        <v>30000</v>
      </c>
      <c r="E486" s="6" t="str">
        <f>SUBSTITUTE(Table1[[#This Row],[Income]],"$","")</f>
        <v>30000</v>
      </c>
      <c r="F486" s="5">
        <v>5490</v>
      </c>
      <c r="G486" s="8">
        <v>44569</v>
      </c>
      <c r="H486" s="8" t="s">
        <v>66</v>
      </c>
      <c r="I486" s="8" t="s">
        <v>71</v>
      </c>
      <c r="J486" s="7">
        <v>1122</v>
      </c>
      <c r="K486" s="7">
        <f>Table1[[#This Row],[Price(in USD)]]-Table1[[#This Row],[Production Cost (in USD)]]</f>
        <v>4368</v>
      </c>
      <c r="L486" s="7">
        <f>(Table1[[#This Row],[Profit]]/Table1[[#This Row],[Price(in USD)]])*100</f>
        <v>79.562841530054641</v>
      </c>
      <c r="M486" s="5" t="s">
        <v>25</v>
      </c>
      <c r="N486" s="5" t="str">
        <f>SUBSTITUTE(SUBSTITUTE(SUBSTITUTE(Table1[[#This Row],[Marital Status]],"M","Married"),"S","Single"),"D","Divorced")</f>
        <v>Single</v>
      </c>
      <c r="O486" s="5" t="s">
        <v>21</v>
      </c>
      <c r="P486" s="5" t="str">
        <f>CLEAN(Table1[[#This Row],[Education]])</f>
        <v>Partial College</v>
      </c>
      <c r="Q486" s="5" t="s">
        <v>22</v>
      </c>
      <c r="R486" s="5" t="s">
        <v>24</v>
      </c>
      <c r="S486" s="5" t="s">
        <v>19</v>
      </c>
      <c r="T486" s="5" t="s">
        <v>78</v>
      </c>
      <c r="U486" s="5">
        <v>31</v>
      </c>
      <c r="V486" s="7">
        <f>IF(ISBLANK(Table1[[#This Row],[Age of the buyer]]),AVERAGE(Table1[Age of the buyer]),Table1[[#This Row],[Age of the buyer]])</f>
        <v>31</v>
      </c>
    </row>
    <row r="487" spans="1:22" x14ac:dyDescent="0.45">
      <c r="A487" s="5">
        <v>19491</v>
      </c>
      <c r="B487" s="5" t="s">
        <v>13</v>
      </c>
      <c r="C487" s="5" t="str">
        <f>SUBSTITUTE(SUBSTITUTE(Table1[[#This Row],[Gender]],"F","Female"),"M","Male")</f>
        <v>Male</v>
      </c>
      <c r="D487" s="6">
        <v>30000</v>
      </c>
      <c r="E487" s="6" t="str">
        <f>SUBSTITUTE(Table1[[#This Row],[Income]],"$","")</f>
        <v>30000</v>
      </c>
      <c r="F487" s="5">
        <v>3837</v>
      </c>
      <c r="G487" s="8">
        <v>44619</v>
      </c>
      <c r="H487" s="8" t="s">
        <v>62</v>
      </c>
      <c r="I487" s="8" t="s">
        <v>71</v>
      </c>
      <c r="J487" s="7">
        <v>991</v>
      </c>
      <c r="K487" s="7">
        <f>Table1[[#This Row],[Price(in USD)]]-Table1[[#This Row],[Production Cost (in USD)]]</f>
        <v>2846</v>
      </c>
      <c r="L487" s="7">
        <f>(Table1[[#This Row],[Profit]]/Table1[[#This Row],[Price(in USD)]])*100</f>
        <v>74.172530622882462</v>
      </c>
      <c r="M487" s="5" t="s">
        <v>25</v>
      </c>
      <c r="N487" s="5" t="str">
        <f>SUBSTITUTE(SUBSTITUTE(SUBSTITUTE(Table1[[#This Row],[Marital Status]],"M","Married"),"S","Single"),"D","Divorced")</f>
        <v>Single</v>
      </c>
      <c r="O487" s="5" t="s">
        <v>21</v>
      </c>
      <c r="P487" s="5" t="str">
        <f>CLEAN(Table1[[#This Row],[Education]])</f>
        <v>Partial College</v>
      </c>
      <c r="Q487" s="5" t="s">
        <v>22</v>
      </c>
      <c r="R487" s="5" t="s">
        <v>18</v>
      </c>
      <c r="S487" s="5" t="s">
        <v>19</v>
      </c>
      <c r="T487" s="5" t="s">
        <v>74</v>
      </c>
      <c r="U487" s="5">
        <v>42</v>
      </c>
      <c r="V487" s="7">
        <f>IF(ISBLANK(Table1[[#This Row],[Age of the buyer]]),AVERAGE(Table1[Age of the buyer]),Table1[[#This Row],[Age of the buyer]])</f>
        <v>42</v>
      </c>
    </row>
    <row r="488" spans="1:22" hidden="1" x14ac:dyDescent="0.45">
      <c r="A488" s="5">
        <v>26415</v>
      </c>
      <c r="B488" s="5" t="s">
        <v>14</v>
      </c>
      <c r="C488" s="5" t="str">
        <f>SUBSTITUTE(SUBSTITUTE(Table1[[#This Row],[Gender]],"F","Female"),"M","Male")</f>
        <v>Female</v>
      </c>
      <c r="D488" s="6">
        <v>90000</v>
      </c>
      <c r="E488" s="6" t="str">
        <f>SUBSTITUTE(Table1[[#This Row],[Income]],"$","")</f>
        <v>90000</v>
      </c>
      <c r="F488" s="5">
        <v>4718</v>
      </c>
      <c r="G488" s="8">
        <v>44639</v>
      </c>
      <c r="H488" s="8" t="s">
        <v>58</v>
      </c>
      <c r="I488" s="8" t="s">
        <v>72</v>
      </c>
      <c r="J488" s="7">
        <v>1059</v>
      </c>
      <c r="K488" s="7">
        <f>Table1[[#This Row],[Price(in USD)]]-Table1[[#This Row],[Production Cost (in USD)]]</f>
        <v>3659</v>
      </c>
      <c r="L488" s="7">
        <f>(Table1[[#This Row],[Profit]]/Table1[[#This Row],[Price(in USD)]])*100</f>
        <v>77.554048325561681</v>
      </c>
      <c r="M488" s="5" t="s">
        <v>13</v>
      </c>
      <c r="N488" s="5" t="str">
        <f>SUBSTITUTE(SUBSTITUTE(SUBSTITUTE(Table1[[#This Row],[Marital Status]],"M","Married"),"S","Single"),"D","Divorced")</f>
        <v>Married</v>
      </c>
      <c r="O488" s="5" t="s">
        <v>32</v>
      </c>
      <c r="P488" s="5" t="str">
        <f>CLEAN(Table1[[#This Row],[Education]])</f>
        <v>Partial High School</v>
      </c>
      <c r="Q488" s="5" t="s">
        <v>16</v>
      </c>
      <c r="R488" s="5" t="s">
        <v>34</v>
      </c>
      <c r="S488" s="5" t="s">
        <v>19</v>
      </c>
      <c r="T488" s="5" t="s">
        <v>77</v>
      </c>
      <c r="U488" s="5">
        <v>58</v>
      </c>
      <c r="V488" s="7">
        <f>IF(ISBLANK(Table1[[#This Row],[Age of the buyer]]),AVERAGE(Table1[Age of the buyer]),Table1[[#This Row],[Age of the buyer]])</f>
        <v>58</v>
      </c>
    </row>
    <row r="489" spans="1:22" hidden="1" x14ac:dyDescent="0.45">
      <c r="A489" s="5">
        <v>12821</v>
      </c>
      <c r="B489" s="5" t="s">
        <v>13</v>
      </c>
      <c r="C489" s="5" t="str">
        <f>SUBSTITUTE(SUBSTITUTE(Table1[[#This Row],[Gender]],"F","Female"),"M","Male")</f>
        <v>Male</v>
      </c>
      <c r="D489" s="6">
        <v>40000</v>
      </c>
      <c r="E489" s="6" t="str">
        <f>SUBSTITUTE(Table1[[#This Row],[Income]],"$","")</f>
        <v>40000</v>
      </c>
      <c r="F489" s="5">
        <v>3403</v>
      </c>
      <c r="G489" s="8">
        <v>44604</v>
      </c>
      <c r="H489" s="8" t="s">
        <v>58</v>
      </c>
      <c r="I489" s="8" t="s">
        <v>71</v>
      </c>
      <c r="J489" s="7">
        <v>909</v>
      </c>
      <c r="K489" s="7">
        <f>Table1[[#This Row],[Price(in USD)]]-Table1[[#This Row],[Production Cost (in USD)]]</f>
        <v>2494</v>
      </c>
      <c r="L489" s="7">
        <f>(Table1[[#This Row],[Profit]]/Table1[[#This Row],[Price(in USD)]])*100</f>
        <v>73.288275051425217</v>
      </c>
      <c r="M489" s="5" t="s">
        <v>13</v>
      </c>
      <c r="N489" s="5" t="str">
        <f>SUBSTITUTE(SUBSTITUTE(SUBSTITUTE(Table1[[#This Row],[Marital Status]],"M","Married"),"S","Single"),"D","Divorced")</f>
        <v>Married</v>
      </c>
      <c r="O489" s="5" t="s">
        <v>15</v>
      </c>
      <c r="P489" s="5" t="str">
        <f>CLEAN(Table1[[#This Row],[Education]])</f>
        <v>Bachelors</v>
      </c>
      <c r="Q489" s="5" t="s">
        <v>22</v>
      </c>
      <c r="R489" s="5" t="s">
        <v>18</v>
      </c>
      <c r="S489" s="5" t="s">
        <v>19</v>
      </c>
      <c r="T489" s="5" t="s">
        <v>75</v>
      </c>
      <c r="U489" s="5">
        <v>39</v>
      </c>
      <c r="V489" s="7">
        <f>IF(ISBLANK(Table1[[#This Row],[Age of the buyer]]),AVERAGE(Table1[Age of the buyer]),Table1[[#This Row],[Age of the buyer]])</f>
        <v>39</v>
      </c>
    </row>
    <row r="490" spans="1:22" hidden="1" x14ac:dyDescent="0.45">
      <c r="A490" s="5">
        <v>15629</v>
      </c>
      <c r="B490" s="5" t="s">
        <v>14</v>
      </c>
      <c r="C490" s="5" t="str">
        <f>SUBSTITUTE(SUBSTITUTE(Table1[[#This Row],[Gender]],"F","Female"),"M","Male")</f>
        <v>Female</v>
      </c>
      <c r="D490" s="6">
        <v>10000</v>
      </c>
      <c r="E490" s="6" t="str">
        <f>SUBSTITUTE(Table1[[#This Row],[Income]],"$","")</f>
        <v>10000</v>
      </c>
      <c r="F490" s="5">
        <v>4798</v>
      </c>
      <c r="G490" s="8">
        <v>44688</v>
      </c>
      <c r="H490" s="8" t="s">
        <v>67</v>
      </c>
      <c r="I490" s="8" t="s">
        <v>71</v>
      </c>
      <c r="J490" s="7">
        <v>1845</v>
      </c>
      <c r="K490" s="7">
        <f>Table1[[#This Row],[Price(in USD)]]-Table1[[#This Row],[Production Cost (in USD)]]</f>
        <v>2953</v>
      </c>
      <c r="L490" s="7">
        <f>(Table1[[#This Row],[Profit]]/Table1[[#This Row],[Price(in USD)]])*100</f>
        <v>61.546477699041269</v>
      </c>
      <c r="M490" s="5" t="s">
        <v>25</v>
      </c>
      <c r="N490" s="5" t="str">
        <f>SUBSTITUTE(SUBSTITUTE(SUBSTITUTE(Table1[[#This Row],[Marital Status]],"M","Married"),"S","Single"),"D","Divorced")</f>
        <v>Single</v>
      </c>
      <c r="O490" s="5" t="s">
        <v>32</v>
      </c>
      <c r="P490" s="5" t="str">
        <f>CLEAN(Table1[[#This Row],[Education]])</f>
        <v>Partial High School</v>
      </c>
      <c r="Q490" s="5" t="s">
        <v>28</v>
      </c>
      <c r="R490" s="5" t="s">
        <v>29</v>
      </c>
      <c r="S490" s="5" t="s">
        <v>19</v>
      </c>
      <c r="T490" s="5" t="s">
        <v>78</v>
      </c>
      <c r="U490" s="5">
        <v>34</v>
      </c>
      <c r="V490" s="7">
        <f>IF(ISBLANK(Table1[[#This Row],[Age of the buyer]]),AVERAGE(Table1[Age of the buyer]),Table1[[#This Row],[Age of the buyer]])</f>
        <v>34</v>
      </c>
    </row>
    <row r="491" spans="1:22" hidden="1" x14ac:dyDescent="0.45">
      <c r="A491" s="5">
        <v>27835</v>
      </c>
      <c r="B491" s="5" t="s">
        <v>13</v>
      </c>
      <c r="C491" s="5" t="str">
        <f>SUBSTITUTE(SUBSTITUTE(Table1[[#This Row],[Gender]],"F","Female"),"M","Male")</f>
        <v>Male</v>
      </c>
      <c r="D491" s="6">
        <v>20000</v>
      </c>
      <c r="E491" s="6" t="str">
        <f>SUBSTITUTE(Table1[[#This Row],[Income]],"$","")</f>
        <v>20000</v>
      </c>
      <c r="F491" s="5">
        <v>4882</v>
      </c>
      <c r="G491" s="8">
        <v>44832</v>
      </c>
      <c r="H491" s="8" t="s">
        <v>58</v>
      </c>
      <c r="I491" s="8" t="s">
        <v>71</v>
      </c>
      <c r="J491" s="7">
        <v>1941</v>
      </c>
      <c r="K491" s="7">
        <f>Table1[[#This Row],[Price(in USD)]]-Table1[[#This Row],[Production Cost (in USD)]]</f>
        <v>2941</v>
      </c>
      <c r="L491" s="7">
        <f>(Table1[[#This Row],[Profit]]/Table1[[#This Row],[Price(in USD)]])*100</f>
        <v>60.24170421958214</v>
      </c>
      <c r="M491" s="5" t="s">
        <v>13</v>
      </c>
      <c r="N491" s="5" t="str">
        <f>SUBSTITUTE(SUBSTITUTE(SUBSTITUTE(Table1[[#This Row],[Marital Status]],"M","Married"),"S","Single"),"D","Divorced")</f>
        <v>Married</v>
      </c>
      <c r="O491" s="5" t="s">
        <v>32</v>
      </c>
      <c r="P491" s="5" t="str">
        <f>CLEAN(Table1[[#This Row],[Education]])</f>
        <v>Partial High School</v>
      </c>
      <c r="Q491" s="5" t="s">
        <v>28</v>
      </c>
      <c r="R491" s="5" t="s">
        <v>18</v>
      </c>
      <c r="S491" s="5" t="s">
        <v>19</v>
      </c>
      <c r="T491" s="5" t="s">
        <v>73</v>
      </c>
      <c r="U491" s="5">
        <v>32</v>
      </c>
      <c r="V491" s="7">
        <f>IF(ISBLANK(Table1[[#This Row],[Age of the buyer]]),AVERAGE(Table1[Age of the buyer]),Table1[[#This Row],[Age of the buyer]])</f>
        <v>32</v>
      </c>
    </row>
    <row r="492" spans="1:22" hidden="1" x14ac:dyDescent="0.45">
      <c r="A492" s="5">
        <v>11738</v>
      </c>
      <c r="B492" s="5" t="s">
        <v>13</v>
      </c>
      <c r="C492" s="5" t="str">
        <f>SUBSTITUTE(SUBSTITUTE(Table1[[#This Row],[Gender]],"F","Female"),"M","Male")</f>
        <v>Male</v>
      </c>
      <c r="D492" s="6">
        <v>60000</v>
      </c>
      <c r="E492" s="6" t="str">
        <f>SUBSTITUTE(Table1[[#This Row],[Income]],"$","")</f>
        <v>60000</v>
      </c>
      <c r="F492" s="5">
        <v>4826</v>
      </c>
      <c r="G492" s="8">
        <v>44844</v>
      </c>
      <c r="H492" s="8" t="s">
        <v>61</v>
      </c>
      <c r="I492" s="8" t="s">
        <v>72</v>
      </c>
      <c r="J492" s="7">
        <v>1593</v>
      </c>
      <c r="K492" s="7">
        <f>Table1[[#This Row],[Price(in USD)]]-Table1[[#This Row],[Production Cost (in USD)]]</f>
        <v>3233</v>
      </c>
      <c r="L492" s="7">
        <f>(Table1[[#This Row],[Profit]]/Table1[[#This Row],[Price(in USD)]])*100</f>
        <v>66.99129714048901</v>
      </c>
      <c r="M492" s="5" t="s">
        <v>13</v>
      </c>
      <c r="N492" s="5" t="str">
        <f>SUBSTITUTE(SUBSTITUTE(SUBSTITUTE(Table1[[#This Row],[Marital Status]],"M","Married"),"S","Single"),"D","Divorced")</f>
        <v>Married</v>
      </c>
      <c r="O492" s="5" t="s">
        <v>15</v>
      </c>
      <c r="P492" s="5" t="str">
        <f>CLEAN(Table1[[#This Row],[Education]])</f>
        <v>Bachelors</v>
      </c>
      <c r="Q492" s="5" t="s">
        <v>23</v>
      </c>
      <c r="R492" s="5" t="s">
        <v>24</v>
      </c>
      <c r="S492" s="5" t="s">
        <v>44</v>
      </c>
      <c r="T492" s="5" t="s">
        <v>76</v>
      </c>
      <c r="U492" s="5">
        <v>46</v>
      </c>
      <c r="V492" s="7">
        <f>IF(ISBLANK(Table1[[#This Row],[Age of the buyer]]),AVERAGE(Table1[Age of the buyer]),Table1[[#This Row],[Age of the buyer]])</f>
        <v>46</v>
      </c>
    </row>
    <row r="493" spans="1:22" hidden="1" x14ac:dyDescent="0.45">
      <c r="A493" s="5">
        <v>25065</v>
      </c>
      <c r="B493" s="5" t="s">
        <v>13</v>
      </c>
      <c r="C493" s="5" t="str">
        <f>SUBSTITUTE(SUBSTITUTE(Table1[[#This Row],[Gender]],"F","Female"),"M","Male")</f>
        <v>Male</v>
      </c>
      <c r="D493" s="6">
        <v>70000</v>
      </c>
      <c r="E493" s="6" t="str">
        <f>SUBSTITUTE(Table1[[#This Row],[Income]],"$","")</f>
        <v>70000</v>
      </c>
      <c r="F493" s="5">
        <v>3842</v>
      </c>
      <c r="G493" s="8">
        <v>44846</v>
      </c>
      <c r="H493" s="8" t="s">
        <v>63</v>
      </c>
      <c r="I493" s="8" t="s">
        <v>72</v>
      </c>
      <c r="J493" s="7">
        <v>1637</v>
      </c>
      <c r="K493" s="7">
        <f>Table1[[#This Row],[Price(in USD)]]-Table1[[#This Row],[Production Cost (in USD)]]</f>
        <v>2205</v>
      </c>
      <c r="L493" s="7">
        <f>(Table1[[#This Row],[Profit]]/Table1[[#This Row],[Price(in USD)]])*100</f>
        <v>57.391983342009368</v>
      </c>
      <c r="M493" s="5" t="s">
        <v>13</v>
      </c>
      <c r="N493" s="5" t="str">
        <f>SUBSTITUTE(SUBSTITUTE(SUBSTITUTE(Table1[[#This Row],[Marital Status]],"M","Married"),"S","Single"),"D","Divorced")</f>
        <v>Married</v>
      </c>
      <c r="O493" s="5" t="s">
        <v>32</v>
      </c>
      <c r="P493" s="5" t="str">
        <f>CLEAN(Table1[[#This Row],[Education]])</f>
        <v>Partial High School</v>
      </c>
      <c r="Q493" s="5" t="s">
        <v>16</v>
      </c>
      <c r="R493" s="5" t="s">
        <v>26</v>
      </c>
      <c r="S493" s="5" t="s">
        <v>44</v>
      </c>
      <c r="T493" s="5" t="s">
        <v>74</v>
      </c>
      <c r="U493" s="5">
        <v>48</v>
      </c>
      <c r="V493" s="7">
        <f>IF(ISBLANK(Table1[[#This Row],[Age of the buyer]]),AVERAGE(Table1[Age of the buyer]),Table1[[#This Row],[Age of the buyer]])</f>
        <v>48</v>
      </c>
    </row>
    <row r="494" spans="1:22" hidden="1" x14ac:dyDescent="0.45">
      <c r="A494" s="5">
        <v>26238</v>
      </c>
      <c r="B494" s="5" t="s">
        <v>14</v>
      </c>
      <c r="C494" s="5" t="str">
        <f>SUBSTITUTE(SUBSTITUTE(Table1[[#This Row],[Gender]],"F","Female"),"M","Male")</f>
        <v>Female</v>
      </c>
      <c r="D494" s="6">
        <v>40000</v>
      </c>
      <c r="E494" s="6" t="str">
        <f>SUBSTITUTE(Table1[[#This Row],[Income]],"$","")</f>
        <v>40000</v>
      </c>
      <c r="F494" s="5">
        <v>4487</v>
      </c>
      <c r="G494" s="8">
        <v>45034</v>
      </c>
      <c r="H494" s="8" t="s">
        <v>59</v>
      </c>
      <c r="I494" s="8" t="s">
        <v>72</v>
      </c>
      <c r="J494" s="7">
        <v>1632</v>
      </c>
      <c r="K494" s="7">
        <f>Table1[[#This Row],[Price(in USD)]]-Table1[[#This Row],[Production Cost (in USD)]]</f>
        <v>2855</v>
      </c>
      <c r="L494" s="7">
        <f>(Table1[[#This Row],[Profit]]/Table1[[#This Row],[Price(in USD)]])*100</f>
        <v>63.628259416090927</v>
      </c>
      <c r="M494" s="5" t="s">
        <v>25</v>
      </c>
      <c r="N494" s="5" t="str">
        <f>SUBSTITUTE(SUBSTITUTE(SUBSTITUTE(Table1[[#This Row],[Marital Status]],"M","Married"),"S","Single"),"D","Divorced")</f>
        <v>Single</v>
      </c>
      <c r="O494" s="5" t="s">
        <v>21</v>
      </c>
      <c r="P494" s="5" t="str">
        <f>CLEAN(Table1[[#This Row],[Education]])</f>
        <v>Partial College</v>
      </c>
      <c r="Q494" s="5" t="s">
        <v>22</v>
      </c>
      <c r="R494" s="5" t="s">
        <v>29</v>
      </c>
      <c r="S494" s="5" t="s">
        <v>44</v>
      </c>
      <c r="T494" s="5" t="s">
        <v>76</v>
      </c>
      <c r="U494" s="5">
        <v>31</v>
      </c>
      <c r="V494" s="7">
        <f>IF(ISBLANK(Table1[[#This Row],[Age of the buyer]]),AVERAGE(Table1[Age of the buyer]),Table1[[#This Row],[Age of the buyer]])</f>
        <v>31</v>
      </c>
    </row>
    <row r="495" spans="1:22" x14ac:dyDescent="0.45">
      <c r="A495" s="5">
        <v>23707</v>
      </c>
      <c r="B495" s="5" t="s">
        <v>13</v>
      </c>
      <c r="C495" s="5" t="str">
        <f>SUBSTITUTE(SUBSTITUTE(Table1[[#This Row],[Gender]],"F","Female"),"M","Male")</f>
        <v>Male</v>
      </c>
      <c r="D495" s="6">
        <v>70000</v>
      </c>
      <c r="E495" s="6" t="str">
        <f>SUBSTITUTE(Table1[[#This Row],[Income]],"$","")</f>
        <v>70000</v>
      </c>
      <c r="F495" s="5">
        <v>5099</v>
      </c>
      <c r="G495" s="8">
        <v>44622</v>
      </c>
      <c r="H495" s="8" t="s">
        <v>62</v>
      </c>
      <c r="I495" s="8" t="s">
        <v>71</v>
      </c>
      <c r="J495" s="7">
        <v>856</v>
      </c>
      <c r="K495" s="7">
        <f>Table1[[#This Row],[Price(in USD)]]-Table1[[#This Row],[Production Cost (in USD)]]</f>
        <v>4243</v>
      </c>
      <c r="L495" s="7">
        <f>(Table1[[#This Row],[Profit]]/Table1[[#This Row],[Price(in USD)]])*100</f>
        <v>83.212394587173961</v>
      </c>
      <c r="M495" s="5" t="s">
        <v>25</v>
      </c>
      <c r="N495" s="5" t="str">
        <f>SUBSTITUTE(SUBSTITUTE(SUBSTITUTE(Table1[[#This Row],[Marital Status]],"M","Married"),"S","Single"),"D","Divorced")</f>
        <v>Single</v>
      </c>
      <c r="O495" s="5" t="s">
        <v>15</v>
      </c>
      <c r="P495" s="5" t="str">
        <f>CLEAN(Table1[[#This Row],[Education]])</f>
        <v>Bachelors</v>
      </c>
      <c r="Q495" s="5" t="s">
        <v>31</v>
      </c>
      <c r="R495" s="5" t="s">
        <v>34</v>
      </c>
      <c r="S495" s="5" t="s">
        <v>44</v>
      </c>
      <c r="T495" s="5" t="s">
        <v>74</v>
      </c>
      <c r="U495" s="5">
        <v>60</v>
      </c>
      <c r="V495" s="7">
        <f>IF(ISBLANK(Table1[[#This Row],[Age of the buyer]]),AVERAGE(Table1[Age of the buyer]),Table1[[#This Row],[Age of the buyer]])</f>
        <v>60</v>
      </c>
    </row>
    <row r="496" spans="1:22" hidden="1" x14ac:dyDescent="0.45">
      <c r="A496" s="5">
        <v>27650</v>
      </c>
      <c r="B496" s="5" t="s">
        <v>13</v>
      </c>
      <c r="C496" s="5" t="str">
        <f>SUBSTITUTE(SUBSTITUTE(Table1[[#This Row],[Gender]],"F","Female"),"M","Male")</f>
        <v>Male</v>
      </c>
      <c r="D496" s="6">
        <v>70000</v>
      </c>
      <c r="E496" s="6" t="str">
        <f>SUBSTITUTE(Table1[[#This Row],[Income]],"$","")</f>
        <v>70000</v>
      </c>
      <c r="F496" s="5">
        <v>4856</v>
      </c>
      <c r="G496" s="8">
        <v>44952</v>
      </c>
      <c r="H496" s="8" t="s">
        <v>67</v>
      </c>
      <c r="I496" s="8" t="s">
        <v>72</v>
      </c>
      <c r="J496" s="7">
        <v>1358</v>
      </c>
      <c r="K496" s="7">
        <f>Table1[[#This Row],[Price(in USD)]]-Table1[[#This Row],[Production Cost (in USD)]]</f>
        <v>3498</v>
      </c>
      <c r="L496" s="7">
        <f>(Table1[[#This Row],[Profit]]/Table1[[#This Row],[Price(in USD)]])*100</f>
        <v>72.034596375617781</v>
      </c>
      <c r="M496" s="5" t="s">
        <v>13</v>
      </c>
      <c r="N496" s="5" t="str">
        <f>SUBSTITUTE(SUBSTITUTE(SUBSTITUTE(Table1[[#This Row],[Marital Status]],"M","Married"),"S","Single"),"D","Divorced")</f>
        <v>Married</v>
      </c>
      <c r="O496" s="5" t="s">
        <v>30</v>
      </c>
      <c r="P496" s="5" t="str">
        <f>CLEAN(Table1[[#This Row],[Education]])</f>
        <v>High School</v>
      </c>
      <c r="Q496" s="5" t="s">
        <v>23</v>
      </c>
      <c r="R496" s="5" t="s">
        <v>26</v>
      </c>
      <c r="S496" s="5" t="s">
        <v>44</v>
      </c>
      <c r="T496" s="5" t="s">
        <v>78</v>
      </c>
      <c r="U496" s="5"/>
      <c r="V496" s="7">
        <f>IF(ISBLANK(Table1[[#This Row],[Age of the buyer]]),AVERAGE(Table1[Age of the buyer]),Table1[[#This Row],[Age of the buyer]])</f>
        <v>43.99900596421471</v>
      </c>
    </row>
    <row r="497" spans="1:22" hidden="1" x14ac:dyDescent="0.45">
      <c r="A497" s="5">
        <v>24981</v>
      </c>
      <c r="B497" s="5" t="s">
        <v>13</v>
      </c>
      <c r="C497" s="5" t="str">
        <f>SUBSTITUTE(SUBSTITUTE(Table1[[#This Row],[Gender]],"F","Female"),"M","Male")</f>
        <v>Male</v>
      </c>
      <c r="D497" s="6">
        <v>60000</v>
      </c>
      <c r="E497" s="6" t="str">
        <f>SUBSTITUTE(Table1[[#This Row],[Income]],"$","")</f>
        <v>60000</v>
      </c>
      <c r="F497" s="5">
        <v>4699</v>
      </c>
      <c r="G497" s="8">
        <v>44728</v>
      </c>
      <c r="H497" s="8" t="s">
        <v>58</v>
      </c>
      <c r="I497" s="8" t="s">
        <v>72</v>
      </c>
      <c r="J497" s="7">
        <v>1641</v>
      </c>
      <c r="K497" s="7">
        <f>Table1[[#This Row],[Price(in USD)]]-Table1[[#This Row],[Production Cost (in USD)]]</f>
        <v>3058</v>
      </c>
      <c r="L497" s="7">
        <f>(Table1[[#This Row],[Profit]]/Table1[[#This Row],[Price(in USD)]])*100</f>
        <v>65.077676101298138</v>
      </c>
      <c r="M497" s="5" t="s">
        <v>13</v>
      </c>
      <c r="N497" s="5" t="str">
        <f>SUBSTITUTE(SUBSTITUTE(SUBSTITUTE(Table1[[#This Row],[Marital Status]],"M","Married"),"S","Single"),"D","Divorced")</f>
        <v>Married</v>
      </c>
      <c r="O497" s="5" t="s">
        <v>21</v>
      </c>
      <c r="P497" s="5" t="str">
        <f>CLEAN(Table1[[#This Row],[Education]])</f>
        <v>Partial College</v>
      </c>
      <c r="Q497" s="5" t="s">
        <v>23</v>
      </c>
      <c r="R497" s="5" t="s">
        <v>34</v>
      </c>
      <c r="S497" s="5" t="s">
        <v>44</v>
      </c>
      <c r="T497" s="5" t="s">
        <v>73</v>
      </c>
      <c r="U497" s="5">
        <v>56</v>
      </c>
      <c r="V497" s="7">
        <f>IF(ISBLANK(Table1[[#This Row],[Age of the buyer]]),AVERAGE(Table1[Age of the buyer]),Table1[[#This Row],[Age of the buyer]])</f>
        <v>56</v>
      </c>
    </row>
    <row r="498" spans="1:22" x14ac:dyDescent="0.45">
      <c r="A498" s="5">
        <v>20678</v>
      </c>
      <c r="B498" s="5" t="s">
        <v>14</v>
      </c>
      <c r="C498" s="5" t="str">
        <f>SUBSTITUTE(SUBSTITUTE(Table1[[#This Row],[Gender]],"F","Female"),"M","Male")</f>
        <v>Female</v>
      </c>
      <c r="D498" s="6">
        <v>60000</v>
      </c>
      <c r="E498" s="6" t="str">
        <f>SUBSTITUTE(Table1[[#This Row],[Income]],"$","")</f>
        <v>60000</v>
      </c>
      <c r="F498" s="5">
        <v>4215</v>
      </c>
      <c r="G498" s="8">
        <v>44991</v>
      </c>
      <c r="H498" s="8" t="s">
        <v>62</v>
      </c>
      <c r="I498" s="8" t="s">
        <v>72</v>
      </c>
      <c r="J498" s="7">
        <v>1381</v>
      </c>
      <c r="K498" s="7">
        <f>Table1[[#This Row],[Price(in USD)]]-Table1[[#This Row],[Production Cost (in USD)]]</f>
        <v>2834</v>
      </c>
      <c r="L498" s="7">
        <f>(Table1[[#This Row],[Profit]]/Table1[[#This Row],[Price(in USD)]])*100</f>
        <v>67.236061684460253</v>
      </c>
      <c r="M498" s="5" t="s">
        <v>25</v>
      </c>
      <c r="N498" s="5" t="str">
        <f>SUBSTITUTE(SUBSTITUTE(SUBSTITUTE(Table1[[#This Row],[Marital Status]],"M","Married"),"S","Single"),"D","Divorced")</f>
        <v>Single</v>
      </c>
      <c r="O498" s="5" t="s">
        <v>15</v>
      </c>
      <c r="P498" s="5" t="str">
        <f>CLEAN(Table1[[#This Row],[Education]])</f>
        <v>Bachelors</v>
      </c>
      <c r="Q498" s="5" t="s">
        <v>16</v>
      </c>
      <c r="R498" s="5" t="s">
        <v>24</v>
      </c>
      <c r="S498" s="5" t="s">
        <v>44</v>
      </c>
      <c r="T498" s="5" t="s">
        <v>76</v>
      </c>
      <c r="U498" s="5">
        <v>40</v>
      </c>
      <c r="V498" s="7">
        <f>IF(ISBLANK(Table1[[#This Row],[Age of the buyer]]),AVERAGE(Table1[Age of the buyer]),Table1[[#This Row],[Age of the buyer]])</f>
        <v>40</v>
      </c>
    </row>
    <row r="499" spans="1:22" hidden="1" x14ac:dyDescent="0.45">
      <c r="A499" s="5">
        <v>15302</v>
      </c>
      <c r="B499" s="5" t="s">
        <v>14</v>
      </c>
      <c r="C499" s="5" t="str">
        <f>SUBSTITUTE(SUBSTITUTE(Table1[[#This Row],[Gender]],"F","Female"),"M","Male")</f>
        <v>Female</v>
      </c>
      <c r="D499" s="6">
        <v>70000</v>
      </c>
      <c r="E499" s="6" t="str">
        <f>SUBSTITUTE(Table1[[#This Row],[Income]],"$","")</f>
        <v>70000</v>
      </c>
      <c r="F499" s="5">
        <v>4752</v>
      </c>
      <c r="G499" s="8">
        <v>44977</v>
      </c>
      <c r="H499" s="8" t="s">
        <v>59</v>
      </c>
      <c r="I499" s="8" t="s">
        <v>72</v>
      </c>
      <c r="J499" s="7">
        <v>1790</v>
      </c>
      <c r="K499" s="7">
        <f>Table1[[#This Row],[Price(in USD)]]-Table1[[#This Row],[Production Cost (in USD)]]</f>
        <v>2962</v>
      </c>
      <c r="L499" s="7">
        <f>(Table1[[#This Row],[Profit]]/Table1[[#This Row],[Price(in USD)]])*100</f>
        <v>62.331649831649827</v>
      </c>
      <c r="M499" s="5" t="s">
        <v>25</v>
      </c>
      <c r="N499" s="5" t="str">
        <f>SUBSTITUTE(SUBSTITUTE(SUBSTITUTE(Table1[[#This Row],[Marital Status]],"M","Married"),"S","Single"),"D","Divorced")</f>
        <v>Single</v>
      </c>
      <c r="O499" s="5" t="s">
        <v>37</v>
      </c>
      <c r="P499" s="5" t="str">
        <f>CLEAN(Table1[[#This Row],[Education]])</f>
        <v>Graduate Degree</v>
      </c>
      <c r="Q499" s="5" t="s">
        <v>23</v>
      </c>
      <c r="R499" s="5" t="s">
        <v>24</v>
      </c>
      <c r="S499" s="5" t="s">
        <v>44</v>
      </c>
      <c r="T499" s="5" t="s">
        <v>77</v>
      </c>
      <c r="U499" s="5">
        <v>34</v>
      </c>
      <c r="V499" s="7">
        <f>IF(ISBLANK(Table1[[#This Row],[Age of the buyer]]),AVERAGE(Table1[Age of the buyer]),Table1[[#This Row],[Age of the buyer]])</f>
        <v>34</v>
      </c>
    </row>
    <row r="500" spans="1:22" hidden="1" x14ac:dyDescent="0.45">
      <c r="A500" s="5">
        <v>26012</v>
      </c>
      <c r="B500" s="5" t="s">
        <v>13</v>
      </c>
      <c r="C500" s="5" t="str">
        <f>SUBSTITUTE(SUBSTITUTE(Table1[[#This Row],[Gender]],"F","Female"),"M","Male")</f>
        <v>Male</v>
      </c>
      <c r="D500" s="6">
        <v>80000</v>
      </c>
      <c r="E500" s="6" t="str">
        <f>SUBSTITUTE(Table1[[#This Row],[Income]],"$","")</f>
        <v>80000</v>
      </c>
      <c r="F500" s="5">
        <v>3973</v>
      </c>
      <c r="G500" s="8">
        <v>44793</v>
      </c>
      <c r="H500" s="8" t="s">
        <v>59</v>
      </c>
      <c r="I500" s="8" t="s">
        <v>71</v>
      </c>
      <c r="J500" s="7">
        <v>2086</v>
      </c>
      <c r="K500" s="7">
        <f>Table1[[#This Row],[Price(in USD)]]-Table1[[#This Row],[Production Cost (in USD)]]</f>
        <v>1887</v>
      </c>
      <c r="L500" s="7">
        <f>(Table1[[#This Row],[Profit]]/Table1[[#This Row],[Price(in USD)]])*100</f>
        <v>47.495595268059397</v>
      </c>
      <c r="M500" s="5" t="s">
        <v>13</v>
      </c>
      <c r="N500" s="5" t="str">
        <f>SUBSTITUTE(SUBSTITUTE(SUBSTITUTE(Table1[[#This Row],[Marital Status]],"M","Married"),"S","Single"),"D","Divorced")</f>
        <v>Married</v>
      </c>
      <c r="O500" s="5" t="s">
        <v>21</v>
      </c>
      <c r="P500" s="5" t="str">
        <f>CLEAN(Table1[[#This Row],[Education]])</f>
        <v>Partial College</v>
      </c>
      <c r="Q500" s="5" t="s">
        <v>16</v>
      </c>
      <c r="R500" s="5" t="s">
        <v>24</v>
      </c>
      <c r="S500" s="5" t="s">
        <v>44</v>
      </c>
      <c r="T500" s="5" t="s">
        <v>78</v>
      </c>
      <c r="U500" s="5">
        <v>48</v>
      </c>
      <c r="V500" s="7">
        <f>IF(ISBLANK(Table1[[#This Row],[Age of the buyer]]),AVERAGE(Table1[Age of the buyer]),Table1[[#This Row],[Age of the buyer]])</f>
        <v>48</v>
      </c>
    </row>
    <row r="501" spans="1:22" hidden="1" x14ac:dyDescent="0.45">
      <c r="A501" s="5">
        <v>26575</v>
      </c>
      <c r="B501" s="5" t="s">
        <v>14</v>
      </c>
      <c r="C501" s="5" t="str">
        <f>SUBSTITUTE(SUBSTITUTE(Table1[[#This Row],[Gender]],"F","Female"),"M","Male")</f>
        <v>Female</v>
      </c>
      <c r="D501" s="6">
        <v>40000</v>
      </c>
      <c r="E501" s="6" t="str">
        <f>SUBSTITUTE(Table1[[#This Row],[Income]],"$","")</f>
        <v>40000</v>
      </c>
      <c r="F501" s="5">
        <v>4750</v>
      </c>
      <c r="G501" s="8">
        <v>45044</v>
      </c>
      <c r="H501" s="8" t="s">
        <v>58</v>
      </c>
      <c r="I501" s="8" t="s">
        <v>72</v>
      </c>
      <c r="J501" s="7">
        <v>2049</v>
      </c>
      <c r="K501" s="7">
        <f>Table1[[#This Row],[Price(in USD)]]-Table1[[#This Row],[Production Cost (in USD)]]</f>
        <v>2701</v>
      </c>
      <c r="L501" s="7">
        <f>(Table1[[#This Row],[Profit]]/Table1[[#This Row],[Price(in USD)]])*100</f>
        <v>56.863157894736837</v>
      </c>
      <c r="M501" s="5" t="s">
        <v>25</v>
      </c>
      <c r="N501" s="5" t="str">
        <f>SUBSTITUTE(SUBSTITUTE(SUBSTITUTE(Table1[[#This Row],[Marital Status]],"M","Married"),"S","Single"),"D","Divorced")</f>
        <v>Single</v>
      </c>
      <c r="O501" s="5" t="s">
        <v>30</v>
      </c>
      <c r="P501" s="5" t="str">
        <f>CLEAN(Table1[[#This Row],[Education]])</f>
        <v>High School</v>
      </c>
      <c r="Q501" s="5" t="s">
        <v>16</v>
      </c>
      <c r="R501" s="5" t="s">
        <v>29</v>
      </c>
      <c r="S501" s="5" t="s">
        <v>44</v>
      </c>
      <c r="T501" s="5" t="s">
        <v>77</v>
      </c>
      <c r="U501" s="5">
        <v>31</v>
      </c>
      <c r="V501" s="7">
        <f>IF(ISBLANK(Table1[[#This Row],[Age of the buyer]]),AVERAGE(Table1[Age of the buyer]),Table1[[#This Row],[Age of the buyer]])</f>
        <v>31</v>
      </c>
    </row>
    <row r="502" spans="1:22" hidden="1" x14ac:dyDescent="0.45">
      <c r="A502" s="5">
        <v>15559</v>
      </c>
      <c r="B502" s="5" t="s">
        <v>13</v>
      </c>
      <c r="C502" s="5" t="str">
        <f>SUBSTITUTE(SUBSTITUTE(Table1[[#This Row],[Gender]],"F","Female"),"M","Male")</f>
        <v>Male</v>
      </c>
      <c r="D502" s="6">
        <v>60000</v>
      </c>
      <c r="E502" s="6" t="str">
        <f>SUBSTITUTE(Table1[[#This Row],[Income]],"$","")</f>
        <v>60000</v>
      </c>
      <c r="F502" s="5">
        <v>5326</v>
      </c>
      <c r="G502" s="8">
        <v>44901</v>
      </c>
      <c r="H502" s="8" t="s">
        <v>60</v>
      </c>
      <c r="I502" s="8" t="s">
        <v>72</v>
      </c>
      <c r="J502" s="7">
        <v>880</v>
      </c>
      <c r="K502" s="7">
        <f>Table1[[#This Row],[Price(in USD)]]-Table1[[#This Row],[Production Cost (in USD)]]</f>
        <v>4446</v>
      </c>
      <c r="L502" s="7">
        <f>(Table1[[#This Row],[Profit]]/Table1[[#This Row],[Price(in USD)]])*100</f>
        <v>83.477281261734888</v>
      </c>
      <c r="M502" s="5" t="s">
        <v>13</v>
      </c>
      <c r="N502" s="5" t="str">
        <f>SUBSTITUTE(SUBSTITUTE(SUBSTITUTE(Table1[[#This Row],[Marital Status]],"M","Married"),"S","Single"),"D","Divorced")</f>
        <v>Married</v>
      </c>
      <c r="O502" s="5" t="s">
        <v>15</v>
      </c>
      <c r="P502" s="5" t="str">
        <f>CLEAN(Table1[[#This Row],[Education]])</f>
        <v>Bachelors</v>
      </c>
      <c r="Q502" s="5" t="s">
        <v>23</v>
      </c>
      <c r="R502" s="5" t="s">
        <v>24</v>
      </c>
      <c r="S502" s="5" t="s">
        <v>44</v>
      </c>
      <c r="T502" s="5" t="s">
        <v>78</v>
      </c>
      <c r="U502" s="5">
        <v>47</v>
      </c>
      <c r="V502" s="7">
        <f>IF(ISBLANK(Table1[[#This Row],[Age of the buyer]]),AVERAGE(Table1[Age of the buyer]),Table1[[#This Row],[Age of the buyer]])</f>
        <v>47</v>
      </c>
    </row>
    <row r="503" spans="1:22" hidden="1" x14ac:dyDescent="0.45">
      <c r="A503" s="5">
        <v>19235</v>
      </c>
      <c r="B503" s="5" t="s">
        <v>14</v>
      </c>
      <c r="C503" s="5" t="str">
        <f>SUBSTITUTE(SUBSTITUTE(Table1[[#This Row],[Gender]],"F","Female"),"M","Male")</f>
        <v>Female</v>
      </c>
      <c r="D503" s="6">
        <v>50000</v>
      </c>
      <c r="E503" s="6" t="str">
        <f>SUBSTITUTE(Table1[[#This Row],[Income]],"$","")</f>
        <v>50000</v>
      </c>
      <c r="F503" s="5">
        <v>4400</v>
      </c>
      <c r="G503" s="8">
        <v>44582</v>
      </c>
      <c r="H503" s="8" t="s">
        <v>59</v>
      </c>
      <c r="I503" s="8" t="s">
        <v>71</v>
      </c>
      <c r="J503" s="7">
        <v>1327</v>
      </c>
      <c r="K503" s="7">
        <f>Table1[[#This Row],[Price(in USD)]]-Table1[[#This Row],[Production Cost (in USD)]]</f>
        <v>3073</v>
      </c>
      <c r="L503" s="7">
        <f>(Table1[[#This Row],[Profit]]/Table1[[#This Row],[Price(in USD)]])*100</f>
        <v>69.840909090909093</v>
      </c>
      <c r="M503" s="5" t="s">
        <v>13</v>
      </c>
      <c r="N503" s="5" t="str">
        <f>SUBSTITUTE(SUBSTITUTE(SUBSTITUTE(Table1[[#This Row],[Marital Status]],"M","Married"),"S","Single"),"D","Divorced")</f>
        <v>Married</v>
      </c>
      <c r="O503" s="5" t="s">
        <v>37</v>
      </c>
      <c r="P503" s="5" t="str">
        <f>CLEAN(Table1[[#This Row],[Education]])</f>
        <v>Graduate Degree</v>
      </c>
      <c r="Q503" s="5" t="s">
        <v>16</v>
      </c>
      <c r="R503" s="5" t="s">
        <v>18</v>
      </c>
      <c r="S503" s="5" t="s">
        <v>44</v>
      </c>
      <c r="T503" s="5" t="s">
        <v>74</v>
      </c>
      <c r="U503" s="5">
        <v>34</v>
      </c>
      <c r="V503" s="7">
        <f>IF(ISBLANK(Table1[[#This Row],[Age of the buyer]]),AVERAGE(Table1[Age of the buyer]),Table1[[#This Row],[Age of the buyer]])</f>
        <v>34</v>
      </c>
    </row>
    <row r="504" spans="1:22" hidden="1" x14ac:dyDescent="0.45">
      <c r="A504" s="5">
        <v>15275</v>
      </c>
      <c r="B504" s="5" t="s">
        <v>13</v>
      </c>
      <c r="C504" s="5" t="str">
        <f>SUBSTITUTE(SUBSTITUTE(Table1[[#This Row],[Gender]],"F","Female"),"M","Male")</f>
        <v>Male</v>
      </c>
      <c r="D504" s="6">
        <v>40000</v>
      </c>
      <c r="E504" s="6" t="str">
        <f>SUBSTITUTE(Table1[[#This Row],[Income]],"$","")</f>
        <v>40000</v>
      </c>
      <c r="F504" s="5">
        <v>4449</v>
      </c>
      <c r="G504" s="8">
        <v>45228</v>
      </c>
      <c r="H504" s="8" t="s">
        <v>64</v>
      </c>
      <c r="I504" s="8" t="s">
        <v>72</v>
      </c>
      <c r="J504" s="7">
        <v>1652</v>
      </c>
      <c r="K504" s="7">
        <f>Table1[[#This Row],[Price(in USD)]]-Table1[[#This Row],[Production Cost (in USD)]]</f>
        <v>2797</v>
      </c>
      <c r="L504" s="7">
        <f>(Table1[[#This Row],[Profit]]/Table1[[#This Row],[Price(in USD)]])*100</f>
        <v>62.868060238255786</v>
      </c>
      <c r="M504" s="5" t="s">
        <v>13</v>
      </c>
      <c r="N504" s="5" t="str">
        <f>SUBSTITUTE(SUBSTITUTE(SUBSTITUTE(Table1[[#This Row],[Marital Status]],"M","Married"),"S","Single"),"D","Divorced")</f>
        <v>Married</v>
      </c>
      <c r="O504" s="5" t="s">
        <v>21</v>
      </c>
      <c r="P504" s="5" t="str">
        <f>CLEAN(Table1[[#This Row],[Education]])</f>
        <v>Partial College</v>
      </c>
      <c r="Q504" s="5" t="s">
        <v>16</v>
      </c>
      <c r="R504" s="5" t="s">
        <v>26</v>
      </c>
      <c r="S504" s="5" t="s">
        <v>44</v>
      </c>
      <c r="T504" s="5" t="s">
        <v>77</v>
      </c>
      <c r="U504" s="5">
        <v>29</v>
      </c>
      <c r="V504" s="7">
        <f>IF(ISBLANK(Table1[[#This Row],[Age of the buyer]]),AVERAGE(Table1[Age of the buyer]),Table1[[#This Row],[Age of the buyer]])</f>
        <v>29</v>
      </c>
    </row>
    <row r="505" spans="1:22" hidden="1" x14ac:dyDescent="0.45">
      <c r="A505" s="5">
        <v>20339</v>
      </c>
      <c r="B505" s="5" t="s">
        <v>14</v>
      </c>
      <c r="C505" s="5" t="str">
        <f>SUBSTITUTE(SUBSTITUTE(Table1[[#This Row],[Gender]],"F","Female"),"M","Male")</f>
        <v>Female</v>
      </c>
      <c r="D505" s="6">
        <v>130000</v>
      </c>
      <c r="E505" s="6" t="str">
        <f>SUBSTITUTE(Table1[[#This Row],[Income]],"$","")</f>
        <v>130000</v>
      </c>
      <c r="F505" s="5">
        <v>4732</v>
      </c>
      <c r="G505" s="8">
        <v>45204</v>
      </c>
      <c r="H505" s="8" t="s">
        <v>67</v>
      </c>
      <c r="I505" s="8" t="s">
        <v>72</v>
      </c>
      <c r="J505" s="7">
        <v>1579</v>
      </c>
      <c r="K505" s="7">
        <f>Table1[[#This Row],[Price(in USD)]]-Table1[[#This Row],[Production Cost (in USD)]]</f>
        <v>3153</v>
      </c>
      <c r="L505" s="7">
        <f>(Table1[[#This Row],[Profit]]/Table1[[#This Row],[Price(in USD)]])*100</f>
        <v>66.631445477599328</v>
      </c>
      <c r="M505" s="5" t="s">
        <v>13</v>
      </c>
      <c r="N505" s="5" t="str">
        <f>SUBSTITUTE(SUBSTITUTE(SUBSTITUTE(Table1[[#This Row],[Marital Status]],"M","Married"),"S","Single"),"D","Divorced")</f>
        <v>Married</v>
      </c>
      <c r="O505" s="5" t="s">
        <v>15</v>
      </c>
      <c r="P505" s="5" t="str">
        <f>CLEAN(Table1[[#This Row],[Education]])</f>
        <v>Bachelors</v>
      </c>
      <c r="Q505" s="5" t="s">
        <v>31</v>
      </c>
      <c r="R505" s="5" t="s">
        <v>24</v>
      </c>
      <c r="S505" s="5" t="s">
        <v>44</v>
      </c>
      <c r="T505" s="5" t="s">
        <v>75</v>
      </c>
      <c r="U505" s="5">
        <v>44</v>
      </c>
      <c r="V505" s="7">
        <f>IF(ISBLANK(Table1[[#This Row],[Age of the buyer]]),AVERAGE(Table1[Age of the buyer]),Table1[[#This Row],[Age of the buyer]])</f>
        <v>44</v>
      </c>
    </row>
    <row r="506" spans="1:22" hidden="1" x14ac:dyDescent="0.45">
      <c r="A506" s="5">
        <v>25405</v>
      </c>
      <c r="B506" s="5" t="s">
        <v>13</v>
      </c>
      <c r="C506" s="5" t="str">
        <f>SUBSTITUTE(SUBSTITUTE(Table1[[#This Row],[Gender]],"F","Female"),"M","Male")</f>
        <v>Male</v>
      </c>
      <c r="D506" s="6">
        <v>70000</v>
      </c>
      <c r="E506" s="6" t="str">
        <f>SUBSTITUTE(Table1[[#This Row],[Income]],"$","")</f>
        <v>70000</v>
      </c>
      <c r="F506" s="5">
        <v>4183</v>
      </c>
      <c r="G506" s="8">
        <v>45175</v>
      </c>
      <c r="H506" s="8" t="s">
        <v>66</v>
      </c>
      <c r="I506" s="8" t="s">
        <v>72</v>
      </c>
      <c r="J506" s="7">
        <v>1353</v>
      </c>
      <c r="K506" s="7">
        <f>Table1[[#This Row],[Price(in USD)]]-Table1[[#This Row],[Production Cost (in USD)]]</f>
        <v>2830</v>
      </c>
      <c r="L506" s="7">
        <f>(Table1[[#This Row],[Profit]]/Table1[[#This Row],[Price(in USD)]])*100</f>
        <v>67.6547932106144</v>
      </c>
      <c r="M506" s="5" t="s">
        <v>13</v>
      </c>
      <c r="N506" s="5" t="str">
        <f>SUBSTITUTE(SUBSTITUTE(SUBSTITUTE(Table1[[#This Row],[Marital Status]],"M","Married"),"S","Single"),"D","Divorced")</f>
        <v>Married</v>
      </c>
      <c r="O506" s="5" t="s">
        <v>15</v>
      </c>
      <c r="P506" s="5" t="str">
        <f>CLEAN(Table1[[#This Row],[Education]])</f>
        <v>Bachelors</v>
      </c>
      <c r="Q506" s="5" t="s">
        <v>16</v>
      </c>
      <c r="R506" s="5" t="s">
        <v>24</v>
      </c>
      <c r="S506" s="5" t="s">
        <v>44</v>
      </c>
      <c r="T506" s="5" t="s">
        <v>78</v>
      </c>
      <c r="U506" s="5">
        <v>38</v>
      </c>
      <c r="V506" s="7">
        <f>IF(ISBLANK(Table1[[#This Row],[Age of the buyer]]),AVERAGE(Table1[Age of the buyer]),Table1[[#This Row],[Age of the buyer]])</f>
        <v>38</v>
      </c>
    </row>
    <row r="507" spans="1:22" hidden="1" x14ac:dyDescent="0.45">
      <c r="A507" s="5">
        <v>15940</v>
      </c>
      <c r="B507" s="5" t="s">
        <v>13</v>
      </c>
      <c r="C507" s="5" t="str">
        <f>SUBSTITUTE(SUBSTITUTE(Table1[[#This Row],[Gender]],"F","Female"),"M","Male")</f>
        <v>Male</v>
      </c>
      <c r="D507" s="6">
        <v>100000</v>
      </c>
      <c r="E507" s="6" t="str">
        <f>SUBSTITUTE(Table1[[#This Row],[Income]],"$","")</f>
        <v>100000</v>
      </c>
      <c r="F507" s="5">
        <v>4806</v>
      </c>
      <c r="G507" s="8">
        <v>45001</v>
      </c>
      <c r="H507" s="8" t="s">
        <v>64</v>
      </c>
      <c r="I507" s="8" t="s">
        <v>72</v>
      </c>
      <c r="J507" s="7">
        <v>2051</v>
      </c>
      <c r="K507" s="7">
        <f>Table1[[#This Row],[Price(in USD)]]-Table1[[#This Row],[Production Cost (in USD)]]</f>
        <v>2755</v>
      </c>
      <c r="L507" s="7">
        <f>(Table1[[#This Row],[Profit]]/Table1[[#This Row],[Price(in USD)]])*100</f>
        <v>57.324178110694966</v>
      </c>
      <c r="M507" s="5" t="s">
        <v>13</v>
      </c>
      <c r="N507" s="5" t="str">
        <f>SUBSTITUTE(SUBSTITUTE(SUBSTITUTE(Table1[[#This Row],[Marital Status]],"M","Married"),"S","Single"),"D","Divorced")</f>
        <v>Married</v>
      </c>
      <c r="O507" s="5" t="s">
        <v>21</v>
      </c>
      <c r="P507" s="5" t="str">
        <f>CLEAN(Table1[[#This Row],[Education]])</f>
        <v>Partial College</v>
      </c>
      <c r="Q507" s="5" t="s">
        <v>23</v>
      </c>
      <c r="R507" s="5" t="s">
        <v>18</v>
      </c>
      <c r="S507" s="5" t="s">
        <v>44</v>
      </c>
      <c r="T507" s="5" t="s">
        <v>73</v>
      </c>
      <c r="U507" s="5">
        <v>40</v>
      </c>
      <c r="V507" s="7">
        <f>IF(ISBLANK(Table1[[#This Row],[Age of the buyer]]),AVERAGE(Table1[Age of the buyer]),Table1[[#This Row],[Age of the buyer]])</f>
        <v>40</v>
      </c>
    </row>
    <row r="508" spans="1:22" hidden="1" x14ac:dyDescent="0.45">
      <c r="A508" s="5">
        <v>25074</v>
      </c>
      <c r="B508" s="5" t="s">
        <v>14</v>
      </c>
      <c r="C508" s="5" t="str">
        <f>SUBSTITUTE(SUBSTITUTE(Table1[[#This Row],[Gender]],"F","Female"),"M","Male")</f>
        <v>Female</v>
      </c>
      <c r="D508" s="6">
        <v>70000</v>
      </c>
      <c r="E508" s="6" t="str">
        <f>SUBSTITUTE(Table1[[#This Row],[Income]],"$","")</f>
        <v>70000</v>
      </c>
      <c r="F508" s="5">
        <v>4781</v>
      </c>
      <c r="G508" s="8">
        <v>45040</v>
      </c>
      <c r="H508" s="8" t="s">
        <v>58</v>
      </c>
      <c r="I508" s="8" t="s">
        <v>71</v>
      </c>
      <c r="J508" s="7">
        <v>1114</v>
      </c>
      <c r="K508" s="7">
        <f>Table1[[#This Row],[Price(in USD)]]-Table1[[#This Row],[Production Cost (in USD)]]</f>
        <v>3667</v>
      </c>
      <c r="L508" s="7">
        <f>(Table1[[#This Row],[Profit]]/Table1[[#This Row],[Price(in USD)]])*100</f>
        <v>76.699435264588999</v>
      </c>
      <c r="M508" s="5" t="s">
        <v>13</v>
      </c>
      <c r="N508" s="5" t="str">
        <f>SUBSTITUTE(SUBSTITUTE(SUBSTITUTE(Table1[[#This Row],[Marital Status]],"M","Married"),"S","Single"),"D","Divorced")</f>
        <v>Married</v>
      </c>
      <c r="O508" s="5" t="s">
        <v>15</v>
      </c>
      <c r="P508" s="5" t="str">
        <f>CLEAN(Table1[[#This Row],[Education]])</f>
        <v>Bachelors</v>
      </c>
      <c r="Q508" s="5" t="s">
        <v>23</v>
      </c>
      <c r="R508" s="5" t="s">
        <v>24</v>
      </c>
      <c r="S508" s="5" t="s">
        <v>44</v>
      </c>
      <c r="T508" s="5" t="s">
        <v>76</v>
      </c>
      <c r="U508" s="5">
        <v>42</v>
      </c>
      <c r="V508" s="7">
        <f>IF(ISBLANK(Table1[[#This Row],[Age of the buyer]]),AVERAGE(Table1[Age of the buyer]),Table1[[#This Row],[Age of the buyer]])</f>
        <v>42</v>
      </c>
    </row>
    <row r="509" spans="1:22" hidden="1" x14ac:dyDescent="0.45">
      <c r="A509" s="5">
        <v>24738</v>
      </c>
      <c r="B509" s="5" t="s">
        <v>14</v>
      </c>
      <c r="C509" s="5" t="str">
        <f>SUBSTITUTE(SUBSTITUTE(Table1[[#This Row],[Gender]],"F","Female"),"M","Male")</f>
        <v>Female</v>
      </c>
      <c r="D509" s="6">
        <v>40000</v>
      </c>
      <c r="E509" s="6" t="str">
        <f>SUBSTITUTE(Table1[[#This Row],[Income]],"$","")</f>
        <v>40000</v>
      </c>
      <c r="F509" s="5">
        <v>3509</v>
      </c>
      <c r="G509" s="8">
        <v>45107</v>
      </c>
      <c r="H509" s="8" t="s">
        <v>58</v>
      </c>
      <c r="I509" s="8" t="s">
        <v>71</v>
      </c>
      <c r="J509" s="7">
        <v>1473</v>
      </c>
      <c r="K509" s="7">
        <f>Table1[[#This Row],[Price(in USD)]]-Table1[[#This Row],[Production Cost (in USD)]]</f>
        <v>2036</v>
      </c>
      <c r="L509" s="7">
        <f>(Table1[[#This Row],[Profit]]/Table1[[#This Row],[Price(in USD)]])*100</f>
        <v>58.022228555143919</v>
      </c>
      <c r="M509" s="5" t="s">
        <v>13</v>
      </c>
      <c r="N509" s="5" t="str">
        <f>SUBSTITUTE(SUBSTITUTE(SUBSTITUTE(Table1[[#This Row],[Marital Status]],"M","Married"),"S","Single"),"D","Divorced")</f>
        <v>Married</v>
      </c>
      <c r="O509" s="5" t="s">
        <v>21</v>
      </c>
      <c r="P509" s="5" t="str">
        <f>CLEAN(Table1[[#This Row],[Education]])</f>
        <v>Partial College</v>
      </c>
      <c r="Q509" s="5" t="s">
        <v>22</v>
      </c>
      <c r="R509" s="5" t="s">
        <v>29</v>
      </c>
      <c r="S509" s="5" t="s">
        <v>44</v>
      </c>
      <c r="T509" s="5" t="s">
        <v>74</v>
      </c>
      <c r="U509" s="5">
        <v>51</v>
      </c>
      <c r="V509" s="7">
        <f>IF(ISBLANK(Table1[[#This Row],[Age of the buyer]]),AVERAGE(Table1[Age of the buyer]),Table1[[#This Row],[Age of the buyer]])</f>
        <v>51</v>
      </c>
    </row>
    <row r="510" spans="1:22" hidden="1" x14ac:dyDescent="0.45">
      <c r="A510" s="5">
        <v>16337</v>
      </c>
      <c r="B510" s="5" t="s">
        <v>13</v>
      </c>
      <c r="C510" s="5" t="str">
        <f>SUBSTITUTE(SUBSTITUTE(Table1[[#This Row],[Gender]],"F","Female"),"M","Male")</f>
        <v>Male</v>
      </c>
      <c r="D510" s="6">
        <v>60000</v>
      </c>
      <c r="E510" s="6" t="str">
        <f>SUBSTITUTE(Table1[[#This Row],[Income]],"$","")</f>
        <v>60000</v>
      </c>
      <c r="F510" s="5">
        <v>5444</v>
      </c>
      <c r="G510" s="8">
        <v>45046</v>
      </c>
      <c r="H510" s="8" t="s">
        <v>63</v>
      </c>
      <c r="I510" s="8" t="s">
        <v>71</v>
      </c>
      <c r="J510" s="7">
        <v>952</v>
      </c>
      <c r="K510" s="7">
        <f>Table1[[#This Row],[Price(in USD)]]-Table1[[#This Row],[Production Cost (in USD)]]</f>
        <v>4492</v>
      </c>
      <c r="L510" s="7">
        <f>(Table1[[#This Row],[Profit]]/Table1[[#This Row],[Price(in USD)]])*100</f>
        <v>82.512858192505519</v>
      </c>
      <c r="M510" s="5" t="s">
        <v>13</v>
      </c>
      <c r="N510" s="5" t="str">
        <f>SUBSTITUTE(SUBSTITUTE(SUBSTITUTE(Table1[[#This Row],[Marital Status]],"M","Married"),"S","Single"),"D","Divorced")</f>
        <v>Married</v>
      </c>
      <c r="O510" s="5" t="s">
        <v>21</v>
      </c>
      <c r="P510" s="5" t="str">
        <f>CLEAN(Table1[[#This Row],[Education]])</f>
        <v>Partial College</v>
      </c>
      <c r="Q510" s="5" t="s">
        <v>16</v>
      </c>
      <c r="R510" s="5" t="s">
        <v>29</v>
      </c>
      <c r="S510" s="5" t="s">
        <v>44</v>
      </c>
      <c r="T510" s="5" t="s">
        <v>76</v>
      </c>
      <c r="U510" s="5">
        <v>29</v>
      </c>
      <c r="V510" s="7">
        <f>IF(ISBLANK(Table1[[#This Row],[Age of the buyer]]),AVERAGE(Table1[Age of the buyer]),Table1[[#This Row],[Age of the buyer]])</f>
        <v>29</v>
      </c>
    </row>
    <row r="511" spans="1:22" hidden="1" x14ac:dyDescent="0.45">
      <c r="A511" s="5">
        <v>24357</v>
      </c>
      <c r="B511" s="5" t="s">
        <v>13</v>
      </c>
      <c r="C511" s="5" t="str">
        <f>SUBSTITUTE(SUBSTITUTE(Table1[[#This Row],[Gender]],"F","Female"),"M","Male")</f>
        <v>Male</v>
      </c>
      <c r="D511" s="6">
        <v>80000</v>
      </c>
      <c r="E511" s="6" t="str">
        <f>SUBSTITUTE(Table1[[#This Row],[Income]],"$","")</f>
        <v>80000</v>
      </c>
      <c r="F511" s="5">
        <v>4079</v>
      </c>
      <c r="G511" s="8">
        <v>44711</v>
      </c>
      <c r="H511" s="8" t="s">
        <v>65</v>
      </c>
      <c r="I511" s="8" t="s">
        <v>71</v>
      </c>
      <c r="J511" s="7">
        <v>2065</v>
      </c>
      <c r="K511" s="7">
        <f>Table1[[#This Row],[Price(in USD)]]-Table1[[#This Row],[Production Cost (in USD)]]</f>
        <v>2014</v>
      </c>
      <c r="L511" s="7">
        <f>(Table1[[#This Row],[Profit]]/Table1[[#This Row],[Price(in USD)]])*100</f>
        <v>49.374846776170628</v>
      </c>
      <c r="M511" s="5" t="s">
        <v>13</v>
      </c>
      <c r="N511" s="5" t="str">
        <f>SUBSTITUTE(SUBSTITUTE(SUBSTITUTE(Table1[[#This Row],[Marital Status]],"M","Married"),"S","Single"),"D","Divorced")</f>
        <v>Married</v>
      </c>
      <c r="O511" s="5" t="s">
        <v>15</v>
      </c>
      <c r="P511" s="5" t="str">
        <f>CLEAN(Table1[[#This Row],[Education]])</f>
        <v>Bachelors</v>
      </c>
      <c r="Q511" s="5" t="s">
        <v>23</v>
      </c>
      <c r="R511" s="5" t="s">
        <v>24</v>
      </c>
      <c r="S511" s="5" t="s">
        <v>44</v>
      </c>
      <c r="T511" s="5" t="s">
        <v>76</v>
      </c>
      <c r="U511" s="5">
        <v>48</v>
      </c>
      <c r="V511" s="7">
        <f>IF(ISBLANK(Table1[[#This Row],[Age of the buyer]]),AVERAGE(Table1[Age of the buyer]),Table1[[#This Row],[Age of the buyer]])</f>
        <v>48</v>
      </c>
    </row>
    <row r="512" spans="1:22" hidden="1" x14ac:dyDescent="0.45">
      <c r="A512" s="5">
        <v>18613</v>
      </c>
      <c r="B512" s="5" t="s">
        <v>13</v>
      </c>
      <c r="C512" s="5" t="str">
        <f>SUBSTITUTE(SUBSTITUTE(Table1[[#This Row],[Gender]],"F","Female"),"M","Male")</f>
        <v>Male</v>
      </c>
      <c r="D512" s="6">
        <v>70000</v>
      </c>
      <c r="E512" s="6" t="str">
        <f>SUBSTITUTE(Table1[[#This Row],[Income]],"$","")</f>
        <v>70000</v>
      </c>
      <c r="F512" s="5">
        <v>5202</v>
      </c>
      <c r="G512" s="8">
        <v>44935</v>
      </c>
      <c r="H512" s="8" t="s">
        <v>61</v>
      </c>
      <c r="I512" s="8" t="s">
        <v>71</v>
      </c>
      <c r="J512" s="7">
        <v>2011</v>
      </c>
      <c r="K512" s="7">
        <f>Table1[[#This Row],[Price(in USD)]]-Table1[[#This Row],[Production Cost (in USD)]]</f>
        <v>3191</v>
      </c>
      <c r="L512" s="7">
        <f>(Table1[[#This Row],[Profit]]/Table1[[#This Row],[Price(in USD)]])*100</f>
        <v>61.341791618608234</v>
      </c>
      <c r="M512" s="5" t="s">
        <v>25</v>
      </c>
      <c r="N512" s="5" t="str">
        <f>SUBSTITUTE(SUBSTITUTE(SUBSTITUTE(Table1[[#This Row],[Marital Status]],"M","Married"),"S","Single"),"D","Divorced")</f>
        <v>Single</v>
      </c>
      <c r="O512" s="5" t="s">
        <v>15</v>
      </c>
      <c r="P512" s="5" t="str">
        <f>CLEAN(Table1[[#This Row],[Education]])</f>
        <v>Bachelors</v>
      </c>
      <c r="Q512" s="5" t="s">
        <v>23</v>
      </c>
      <c r="R512" s="5" t="s">
        <v>24</v>
      </c>
      <c r="S512" s="5" t="s">
        <v>44</v>
      </c>
      <c r="T512" s="5" t="s">
        <v>78</v>
      </c>
      <c r="U512" s="5">
        <v>37</v>
      </c>
      <c r="V512" s="7">
        <f>IF(ISBLANK(Table1[[#This Row],[Age of the buyer]]),AVERAGE(Table1[Age of the buyer]),Table1[[#This Row],[Age of the buyer]])</f>
        <v>37</v>
      </c>
    </row>
    <row r="513" spans="1:22" hidden="1" x14ac:dyDescent="0.45">
      <c r="A513" s="5">
        <v>12207</v>
      </c>
      <c r="B513" s="5" t="s">
        <v>13</v>
      </c>
      <c r="C513" s="5" t="str">
        <f>SUBSTITUTE(SUBSTITUTE(Table1[[#This Row],[Gender]],"F","Female"),"M","Male")</f>
        <v>Male</v>
      </c>
      <c r="D513" s="6">
        <v>80000</v>
      </c>
      <c r="E513" s="6" t="str">
        <f>SUBSTITUTE(Table1[[#This Row],[Income]],"$","")</f>
        <v>80000</v>
      </c>
      <c r="F513" s="5">
        <v>4467</v>
      </c>
      <c r="G513" s="8">
        <v>45225</v>
      </c>
      <c r="H513" s="8" t="s">
        <v>60</v>
      </c>
      <c r="I513" s="8" t="s">
        <v>72</v>
      </c>
      <c r="J513" s="7">
        <v>1887</v>
      </c>
      <c r="K513" s="7">
        <f>Table1[[#This Row],[Price(in USD)]]-Table1[[#This Row],[Production Cost (in USD)]]</f>
        <v>2580</v>
      </c>
      <c r="L513" s="7">
        <f>(Table1[[#This Row],[Profit]]/Table1[[#This Row],[Price(in USD)]])*100</f>
        <v>57.756883814640702</v>
      </c>
      <c r="M513" s="5" t="s">
        <v>25</v>
      </c>
      <c r="N513" s="5" t="str">
        <f>SUBSTITUTE(SUBSTITUTE(SUBSTITUTE(Table1[[#This Row],[Marital Status]],"M","Married"),"S","Single"),"D","Divorced")</f>
        <v>Single</v>
      </c>
      <c r="O513" s="5" t="s">
        <v>15</v>
      </c>
      <c r="P513" s="5" t="str">
        <f>CLEAN(Table1[[#This Row],[Education]])</f>
        <v>Bachelors</v>
      </c>
      <c r="Q513" s="5" t="s">
        <v>31</v>
      </c>
      <c r="R513" s="5" t="s">
        <v>26</v>
      </c>
      <c r="S513" s="5" t="s">
        <v>44</v>
      </c>
      <c r="T513" s="5" t="s">
        <v>74</v>
      </c>
      <c r="U513" s="5">
        <v>66</v>
      </c>
      <c r="V513" s="7">
        <f>IF(ISBLANK(Table1[[#This Row],[Age of the buyer]]),AVERAGE(Table1[Age of the buyer]),Table1[[#This Row],[Age of the buyer]])</f>
        <v>66</v>
      </c>
    </row>
    <row r="514" spans="1:22" hidden="1" x14ac:dyDescent="0.45">
      <c r="A514" s="5">
        <v>18052</v>
      </c>
      <c r="B514" s="5" t="s">
        <v>14</v>
      </c>
      <c r="C514" s="5" t="str">
        <f>SUBSTITUTE(SUBSTITUTE(Table1[[#This Row],[Gender]],"F","Female"),"M","Male")</f>
        <v>Female</v>
      </c>
      <c r="D514" s="6">
        <v>60000</v>
      </c>
      <c r="E514" s="6" t="str">
        <f>SUBSTITUTE(Table1[[#This Row],[Income]],"$","")</f>
        <v>60000</v>
      </c>
      <c r="F514" s="5">
        <v>4970</v>
      </c>
      <c r="G514" s="8">
        <v>45263</v>
      </c>
      <c r="H514" s="8" t="s">
        <v>60</v>
      </c>
      <c r="I514" s="8" t="s">
        <v>71</v>
      </c>
      <c r="J514" s="7">
        <v>1044</v>
      </c>
      <c r="K514" s="7">
        <f>Table1[[#This Row],[Price(in USD)]]-Table1[[#This Row],[Production Cost (in USD)]]</f>
        <v>3926</v>
      </c>
      <c r="L514" s="7">
        <f>(Table1[[#This Row],[Profit]]/Table1[[#This Row],[Price(in USD)]])*100</f>
        <v>78.99396378269617</v>
      </c>
      <c r="M514" s="5" t="s">
        <v>13</v>
      </c>
      <c r="N514" s="5" t="str">
        <f>SUBSTITUTE(SUBSTITUTE(SUBSTITUTE(Table1[[#This Row],[Marital Status]],"M","Married"),"S","Single"),"D","Divorced")</f>
        <v>Married</v>
      </c>
      <c r="O514" s="5" t="s">
        <v>21</v>
      </c>
      <c r="P514" s="5" t="str">
        <f>CLEAN(Table1[[#This Row],[Education]])</f>
        <v>Partial College</v>
      </c>
      <c r="Q514" s="5" t="s">
        <v>16</v>
      </c>
      <c r="R514" s="5" t="s">
        <v>18</v>
      </c>
      <c r="S514" s="5" t="s">
        <v>44</v>
      </c>
      <c r="T514" s="5" t="s">
        <v>77</v>
      </c>
      <c r="U514" s="5">
        <v>45</v>
      </c>
      <c r="V514" s="7">
        <f>IF(ISBLANK(Table1[[#This Row],[Age of the buyer]]),AVERAGE(Table1[Age of the buyer]),Table1[[#This Row],[Age of the buyer]])</f>
        <v>45</v>
      </c>
    </row>
    <row r="515" spans="1:22" hidden="1" x14ac:dyDescent="0.45">
      <c r="A515" s="5">
        <v>13353</v>
      </c>
      <c r="B515" s="5" t="s">
        <v>14</v>
      </c>
      <c r="C515" s="5" t="str">
        <f>SUBSTITUTE(SUBSTITUTE(Table1[[#This Row],[Gender]],"F","Female"),"M","Male")</f>
        <v>Female</v>
      </c>
      <c r="D515" s="6">
        <v>60000</v>
      </c>
      <c r="E515" s="6" t="str">
        <f>SUBSTITUTE(Table1[[#This Row],[Income]],"$","")</f>
        <v>60000</v>
      </c>
      <c r="F515" s="5">
        <v>3801</v>
      </c>
      <c r="G515" s="8">
        <v>44596</v>
      </c>
      <c r="H515" s="8" t="s">
        <v>65</v>
      </c>
      <c r="I515" s="8" t="s">
        <v>71</v>
      </c>
      <c r="J515" s="7">
        <v>1781</v>
      </c>
      <c r="K515" s="7">
        <f>Table1[[#This Row],[Price(in USD)]]-Table1[[#This Row],[Production Cost (in USD)]]</f>
        <v>2020</v>
      </c>
      <c r="L515" s="7">
        <f>(Table1[[#This Row],[Profit]]/Table1[[#This Row],[Price(in USD)]])*100</f>
        <v>53.143909497500665</v>
      </c>
      <c r="M515" s="5" t="s">
        <v>25</v>
      </c>
      <c r="N515" s="5" t="str">
        <f>SUBSTITUTE(SUBSTITUTE(SUBSTITUTE(Table1[[#This Row],[Marital Status]],"M","Married"),"S","Single"),"D","Divorced")</f>
        <v>Single</v>
      </c>
      <c r="O515" s="5" t="s">
        <v>37</v>
      </c>
      <c r="P515" s="5" t="str">
        <f>CLEAN(Table1[[#This Row],[Education]])</f>
        <v>Graduate Degree</v>
      </c>
      <c r="Q515" s="5" t="s">
        <v>31</v>
      </c>
      <c r="R515" s="5" t="s">
        <v>34</v>
      </c>
      <c r="S515" s="5" t="s">
        <v>44</v>
      </c>
      <c r="T515" s="5" t="s">
        <v>76</v>
      </c>
      <c r="U515" s="5">
        <v>61</v>
      </c>
      <c r="V515" s="7">
        <f>IF(ISBLANK(Table1[[#This Row],[Age of the buyer]]),AVERAGE(Table1[Age of the buyer]),Table1[[#This Row],[Age of the buyer]])</f>
        <v>61</v>
      </c>
    </row>
    <row r="516" spans="1:22" hidden="1" x14ac:dyDescent="0.45">
      <c r="A516" s="5">
        <v>19399</v>
      </c>
      <c r="B516" s="5" t="s">
        <v>13</v>
      </c>
      <c r="C516" s="5" t="str">
        <f>SUBSTITUTE(SUBSTITUTE(Table1[[#This Row],[Gender]],"F","Female"),"M","Male")</f>
        <v>Male</v>
      </c>
      <c r="D516" s="6">
        <v>40000</v>
      </c>
      <c r="E516" s="6" t="str">
        <f>SUBSTITUTE(Table1[[#This Row],[Income]],"$","")</f>
        <v>40000</v>
      </c>
      <c r="F516" s="5">
        <v>4744</v>
      </c>
      <c r="G516" s="8">
        <v>45245</v>
      </c>
      <c r="H516" s="8" t="s">
        <v>61</v>
      </c>
      <c r="I516" s="8" t="s">
        <v>72</v>
      </c>
      <c r="J516" s="7">
        <v>855</v>
      </c>
      <c r="K516" s="7">
        <f>Table1[[#This Row],[Price(in USD)]]-Table1[[#This Row],[Production Cost (in USD)]]</f>
        <v>3889</v>
      </c>
      <c r="L516" s="7">
        <f>(Table1[[#This Row],[Profit]]/Table1[[#This Row],[Price(in USD)]])*100</f>
        <v>81.977234401349079</v>
      </c>
      <c r="M516" s="5" t="s">
        <v>25</v>
      </c>
      <c r="N516" s="5" t="str">
        <f>SUBSTITUTE(SUBSTITUTE(SUBSTITUTE(Table1[[#This Row],[Marital Status]],"M","Married"),"S","Single"),"D","Divorced")</f>
        <v>Single</v>
      </c>
      <c r="O516" s="5" t="s">
        <v>15</v>
      </c>
      <c r="P516" s="5" t="str">
        <f>CLEAN(Table1[[#This Row],[Education]])</f>
        <v>Bachelors</v>
      </c>
      <c r="Q516" s="5" t="s">
        <v>23</v>
      </c>
      <c r="R516" s="5" t="s">
        <v>24</v>
      </c>
      <c r="S516" s="5" t="s">
        <v>44</v>
      </c>
      <c r="T516" s="5" t="s">
        <v>76</v>
      </c>
      <c r="U516" s="5">
        <v>45</v>
      </c>
      <c r="V516" s="7">
        <f>IF(ISBLANK(Table1[[#This Row],[Age of the buyer]]),AVERAGE(Table1[Age of the buyer]),Table1[[#This Row],[Age of the buyer]])</f>
        <v>45</v>
      </c>
    </row>
    <row r="517" spans="1:22" hidden="1" x14ac:dyDescent="0.45">
      <c r="A517" s="5">
        <v>16154</v>
      </c>
      <c r="B517" s="5" t="s">
        <v>14</v>
      </c>
      <c r="C517" s="5" t="str">
        <f>SUBSTITUTE(SUBSTITUTE(Table1[[#This Row],[Gender]],"F","Female"),"M","Male")</f>
        <v>Female</v>
      </c>
      <c r="D517" s="6">
        <v>70000</v>
      </c>
      <c r="E517" s="6" t="str">
        <f>SUBSTITUTE(Table1[[#This Row],[Income]],"$","")</f>
        <v>70000</v>
      </c>
      <c r="F517" s="5">
        <v>5465</v>
      </c>
      <c r="G517" s="8">
        <v>44571</v>
      </c>
      <c r="H517" s="8" t="s">
        <v>64</v>
      </c>
      <c r="I517" s="8" t="s">
        <v>72</v>
      </c>
      <c r="J517" s="7">
        <v>2019</v>
      </c>
      <c r="K517" s="7">
        <f>Table1[[#This Row],[Price(in USD)]]-Table1[[#This Row],[Production Cost (in USD)]]</f>
        <v>3446</v>
      </c>
      <c r="L517" s="7">
        <f>(Table1[[#This Row],[Profit]]/Table1[[#This Row],[Price(in USD)]])*100</f>
        <v>63.055809698078683</v>
      </c>
      <c r="M517" s="5" t="s">
        <v>13</v>
      </c>
      <c r="N517" s="5" t="str">
        <f>SUBSTITUTE(SUBSTITUTE(SUBSTITUTE(Table1[[#This Row],[Marital Status]],"M","Married"),"S","Single"),"D","Divorced")</f>
        <v>Married</v>
      </c>
      <c r="O517" s="5" t="s">
        <v>15</v>
      </c>
      <c r="P517" s="5" t="str">
        <f>CLEAN(Table1[[#This Row],[Education]])</f>
        <v>Bachelors</v>
      </c>
      <c r="Q517" s="5" t="s">
        <v>23</v>
      </c>
      <c r="R517" s="5" t="s">
        <v>24</v>
      </c>
      <c r="S517" s="5" t="s">
        <v>44</v>
      </c>
      <c r="T517" s="5" t="s">
        <v>74</v>
      </c>
      <c r="U517" s="5">
        <v>47</v>
      </c>
      <c r="V517" s="7">
        <f>IF(ISBLANK(Table1[[#This Row],[Age of the buyer]]),AVERAGE(Table1[Age of the buyer]),Table1[[#This Row],[Age of the buyer]])</f>
        <v>47</v>
      </c>
    </row>
    <row r="518" spans="1:22" hidden="1" x14ac:dyDescent="0.45">
      <c r="A518" s="5">
        <v>22219</v>
      </c>
      <c r="B518" s="5" t="s">
        <v>14</v>
      </c>
      <c r="C518" s="5" t="str">
        <f>SUBSTITUTE(SUBSTITUTE(Table1[[#This Row],[Gender]],"F","Female"),"M","Male")</f>
        <v>Female</v>
      </c>
      <c r="D518" s="6">
        <v>60000</v>
      </c>
      <c r="E518" s="6" t="str">
        <f>SUBSTITUTE(Table1[[#This Row],[Income]],"$","")</f>
        <v>60000</v>
      </c>
      <c r="F518" s="5">
        <v>4586</v>
      </c>
      <c r="G518" s="8">
        <v>44654</v>
      </c>
      <c r="H518" s="8" t="s">
        <v>58</v>
      </c>
      <c r="I518" s="8" t="s">
        <v>72</v>
      </c>
      <c r="J518" s="7">
        <v>1598</v>
      </c>
      <c r="K518" s="7">
        <f>Table1[[#This Row],[Price(in USD)]]-Table1[[#This Row],[Production Cost (in USD)]]</f>
        <v>2988</v>
      </c>
      <c r="L518" s="7">
        <f>(Table1[[#This Row],[Profit]]/Table1[[#This Row],[Price(in USD)]])*100</f>
        <v>65.154819014391634</v>
      </c>
      <c r="M518" s="5" t="s">
        <v>13</v>
      </c>
      <c r="N518" s="5" t="str">
        <f>SUBSTITUTE(SUBSTITUTE(SUBSTITUTE(Table1[[#This Row],[Marital Status]],"M","Married"),"S","Single"),"D","Divorced")</f>
        <v>Married</v>
      </c>
      <c r="O518" s="5" t="s">
        <v>30</v>
      </c>
      <c r="P518" s="5" t="str">
        <f>CLEAN(Table1[[#This Row],[Education]])</f>
        <v>High School</v>
      </c>
      <c r="Q518" s="5" t="s">
        <v>23</v>
      </c>
      <c r="R518" s="5" t="s">
        <v>26</v>
      </c>
      <c r="S518" s="5" t="s">
        <v>44</v>
      </c>
      <c r="T518" s="5" t="s">
        <v>78</v>
      </c>
      <c r="U518" s="5">
        <v>49</v>
      </c>
      <c r="V518" s="7">
        <f>IF(ISBLANK(Table1[[#This Row],[Age of the buyer]]),AVERAGE(Table1[Age of the buyer]),Table1[[#This Row],[Age of the buyer]])</f>
        <v>49</v>
      </c>
    </row>
    <row r="519" spans="1:22" hidden="1" x14ac:dyDescent="0.45">
      <c r="A519" s="5">
        <v>17269</v>
      </c>
      <c r="B519" s="5" t="s">
        <v>13</v>
      </c>
      <c r="C519" s="5" t="str">
        <f>SUBSTITUTE(SUBSTITUTE(Table1[[#This Row],[Gender]],"F","Female"),"M","Male")</f>
        <v>Male</v>
      </c>
      <c r="D519" s="6">
        <v>60000</v>
      </c>
      <c r="E519" s="6" t="str">
        <f>SUBSTITUTE(Table1[[#This Row],[Income]],"$","")</f>
        <v>60000</v>
      </c>
      <c r="F519" s="5">
        <v>4303</v>
      </c>
      <c r="G519" s="8">
        <v>45074</v>
      </c>
      <c r="H519" s="8" t="s">
        <v>59</v>
      </c>
      <c r="I519" s="8" t="s">
        <v>72</v>
      </c>
      <c r="J519" s="7">
        <v>928</v>
      </c>
      <c r="K519" s="7">
        <f>Table1[[#This Row],[Price(in USD)]]-Table1[[#This Row],[Production Cost (in USD)]]</f>
        <v>3375</v>
      </c>
      <c r="L519" s="7">
        <f>(Table1[[#This Row],[Profit]]/Table1[[#This Row],[Price(in USD)]])*100</f>
        <v>78.433650941203808</v>
      </c>
      <c r="M519" s="5" t="s">
        <v>25</v>
      </c>
      <c r="N519" s="5" t="str">
        <f>SUBSTITUTE(SUBSTITUTE(SUBSTITUTE(Table1[[#This Row],[Marital Status]],"M","Married"),"S","Single"),"D","Divorced")</f>
        <v>Single</v>
      </c>
      <c r="O519" s="5" t="s">
        <v>15</v>
      </c>
      <c r="P519" s="5" t="str">
        <f>CLEAN(Table1[[#This Row],[Education]])</f>
        <v>Bachelors</v>
      </c>
      <c r="Q519" s="5" t="s">
        <v>23</v>
      </c>
      <c r="R519" s="5" t="s">
        <v>18</v>
      </c>
      <c r="S519" s="5" t="s">
        <v>44</v>
      </c>
      <c r="T519" s="5" t="s">
        <v>73</v>
      </c>
      <c r="U519" s="5">
        <v>47</v>
      </c>
      <c r="V519" s="7">
        <f>IF(ISBLANK(Table1[[#This Row],[Age of the buyer]]),AVERAGE(Table1[Age of the buyer]),Table1[[#This Row],[Age of the buyer]])</f>
        <v>47</v>
      </c>
    </row>
    <row r="520" spans="1:22" hidden="1" x14ac:dyDescent="0.45">
      <c r="A520" s="5">
        <v>23586</v>
      </c>
      <c r="B520" s="5" t="s">
        <v>14</v>
      </c>
      <c r="C520" s="5" t="str">
        <f>SUBSTITUTE(SUBSTITUTE(Table1[[#This Row],[Gender]],"F","Female"),"M","Male")</f>
        <v>Female</v>
      </c>
      <c r="D520" s="6">
        <v>80000</v>
      </c>
      <c r="E520" s="6" t="str">
        <f>SUBSTITUTE(Table1[[#This Row],[Income]],"$","")</f>
        <v>80000</v>
      </c>
      <c r="F520" s="5">
        <v>3801</v>
      </c>
      <c r="G520" s="8">
        <v>44832</v>
      </c>
      <c r="H520" s="8" t="s">
        <v>64</v>
      </c>
      <c r="I520" s="8" t="s">
        <v>71</v>
      </c>
      <c r="J520" s="7">
        <v>1937</v>
      </c>
      <c r="K520" s="7">
        <f>Table1[[#This Row],[Price(in USD)]]-Table1[[#This Row],[Production Cost (in USD)]]</f>
        <v>1864</v>
      </c>
      <c r="L520" s="7">
        <f>(Table1[[#This Row],[Profit]]/Table1[[#This Row],[Price(in USD)]])*100</f>
        <v>49.03972638779269</v>
      </c>
      <c r="M520" s="5" t="s">
        <v>13</v>
      </c>
      <c r="N520" s="5" t="str">
        <f>SUBSTITUTE(SUBSTITUTE(SUBSTITUTE(Table1[[#This Row],[Marital Status]],"M","Married"),"S","Single"),"D","Divorced")</f>
        <v>Married</v>
      </c>
      <c r="O520" s="5" t="s">
        <v>15</v>
      </c>
      <c r="P520" s="5" t="str">
        <f>CLEAN(Table1[[#This Row],[Education]])</f>
        <v>Bachelors</v>
      </c>
      <c r="Q520" s="5" t="s">
        <v>31</v>
      </c>
      <c r="R520" s="5" t="s">
        <v>29</v>
      </c>
      <c r="S520" s="5" t="s">
        <v>44</v>
      </c>
      <c r="T520" s="5" t="s">
        <v>76</v>
      </c>
      <c r="U520" s="5">
        <v>34</v>
      </c>
      <c r="V520" s="7">
        <f>IF(ISBLANK(Table1[[#This Row],[Age of the buyer]]),AVERAGE(Table1[Age of the buyer]),Table1[[#This Row],[Age of the buyer]])</f>
        <v>34</v>
      </c>
    </row>
    <row r="521" spans="1:22" hidden="1" x14ac:dyDescent="0.45">
      <c r="A521" s="5">
        <v>15740</v>
      </c>
      <c r="B521" s="5" t="s">
        <v>13</v>
      </c>
      <c r="C521" s="5" t="str">
        <f>SUBSTITUTE(SUBSTITUTE(Table1[[#This Row],[Gender]],"F","Female"),"M","Male")</f>
        <v>Male</v>
      </c>
      <c r="D521" s="6">
        <v>80000</v>
      </c>
      <c r="E521" s="6" t="str">
        <f>SUBSTITUTE(Table1[[#This Row],[Income]],"$","")</f>
        <v>80000</v>
      </c>
      <c r="F521" s="5">
        <v>4745</v>
      </c>
      <c r="G521" s="8">
        <v>44825</v>
      </c>
      <c r="H521" s="8" t="s">
        <v>67</v>
      </c>
      <c r="I521" s="8" t="s">
        <v>72</v>
      </c>
      <c r="J521" s="7">
        <v>1970</v>
      </c>
      <c r="K521" s="7">
        <f>Table1[[#This Row],[Price(in USD)]]-Table1[[#This Row],[Production Cost (in USD)]]</f>
        <v>2775</v>
      </c>
      <c r="L521" s="7">
        <f>(Table1[[#This Row],[Profit]]/Table1[[#This Row],[Price(in USD)]])*100</f>
        <v>58.482613277133822</v>
      </c>
      <c r="M521" s="5" t="s">
        <v>13</v>
      </c>
      <c r="N521" s="5" t="str">
        <f>SUBSTITUTE(SUBSTITUTE(SUBSTITUTE(Table1[[#This Row],[Marital Status]],"M","Married"),"S","Single"),"D","Divorced")</f>
        <v>Married</v>
      </c>
      <c r="O521" s="5" t="s">
        <v>15</v>
      </c>
      <c r="P521" s="5" t="str">
        <f>CLEAN(Table1[[#This Row],[Education]])</f>
        <v>Bachelors</v>
      </c>
      <c r="Q521" s="5" t="s">
        <v>31</v>
      </c>
      <c r="R521" s="5" t="s">
        <v>29</v>
      </c>
      <c r="S521" s="5" t="s">
        <v>44</v>
      </c>
      <c r="T521" s="5" t="s">
        <v>77</v>
      </c>
      <c r="U521" s="5">
        <v>64</v>
      </c>
      <c r="V521" s="7">
        <f>IF(ISBLANK(Table1[[#This Row],[Age of the buyer]]),AVERAGE(Table1[Age of the buyer]),Table1[[#This Row],[Age of the buyer]])</f>
        <v>64</v>
      </c>
    </row>
    <row r="522" spans="1:22" hidden="1" x14ac:dyDescent="0.45">
      <c r="A522" s="5">
        <v>27638</v>
      </c>
      <c r="B522" s="5" t="s">
        <v>13</v>
      </c>
      <c r="C522" s="5" t="str">
        <f>SUBSTITUTE(SUBSTITUTE(Table1[[#This Row],[Gender]],"F","Female"),"M","Male")</f>
        <v>Male</v>
      </c>
      <c r="D522" s="6">
        <v>100000</v>
      </c>
      <c r="E522" s="6" t="str">
        <f>SUBSTITUTE(Table1[[#This Row],[Income]],"$","")</f>
        <v>100000</v>
      </c>
      <c r="F522" s="5">
        <v>5205</v>
      </c>
      <c r="G522" s="8">
        <v>44685</v>
      </c>
      <c r="H522" s="8" t="s">
        <v>60</v>
      </c>
      <c r="I522" s="8" t="s">
        <v>71</v>
      </c>
      <c r="J522" s="7">
        <v>1773</v>
      </c>
      <c r="K522" s="7">
        <f>Table1[[#This Row],[Price(in USD)]]-Table1[[#This Row],[Production Cost (in USD)]]</f>
        <v>3432</v>
      </c>
      <c r="L522" s="7">
        <f>(Table1[[#This Row],[Profit]]/Table1[[#This Row],[Price(in USD)]])*100</f>
        <v>65.936599423631122</v>
      </c>
      <c r="M522" s="5" t="s">
        <v>25</v>
      </c>
      <c r="N522" s="5" t="str">
        <f>SUBSTITUTE(SUBSTITUTE(SUBSTITUTE(Table1[[#This Row],[Marital Status]],"M","Married"),"S","Single"),"D","Divorced")</f>
        <v>Single</v>
      </c>
      <c r="O522" s="5" t="s">
        <v>21</v>
      </c>
      <c r="P522" s="5" t="str">
        <f>CLEAN(Table1[[#This Row],[Education]])</f>
        <v>Partial College</v>
      </c>
      <c r="Q522" s="5" t="s">
        <v>23</v>
      </c>
      <c r="R522" s="5" t="s">
        <v>29</v>
      </c>
      <c r="S522" s="5" t="s">
        <v>44</v>
      </c>
      <c r="T522" s="5" t="s">
        <v>76</v>
      </c>
      <c r="U522" s="5">
        <v>44</v>
      </c>
      <c r="V522" s="7">
        <f>IF(ISBLANK(Table1[[#This Row],[Age of the buyer]]),AVERAGE(Table1[Age of the buyer]),Table1[[#This Row],[Age of the buyer]])</f>
        <v>44</v>
      </c>
    </row>
    <row r="523" spans="1:22" hidden="1" x14ac:dyDescent="0.45">
      <c r="A523" s="5">
        <v>18976</v>
      </c>
      <c r="B523" s="5" t="s">
        <v>13</v>
      </c>
      <c r="C523" s="5" t="str">
        <f>SUBSTITUTE(SUBSTITUTE(Table1[[#This Row],[Gender]],"F","Female"),"M","Male")</f>
        <v>Male</v>
      </c>
      <c r="D523" s="6">
        <v>40000</v>
      </c>
      <c r="E523" s="6" t="str">
        <f>SUBSTITUTE(Table1[[#This Row],[Income]],"$","")</f>
        <v>40000</v>
      </c>
      <c r="F523" s="5">
        <v>3699</v>
      </c>
      <c r="G523" s="8">
        <v>44739</v>
      </c>
      <c r="H523" s="8" t="s">
        <v>64</v>
      </c>
      <c r="I523" s="8" t="s">
        <v>71</v>
      </c>
      <c r="J523" s="7">
        <v>1518</v>
      </c>
      <c r="K523" s="7">
        <f>Table1[[#This Row],[Price(in USD)]]-Table1[[#This Row],[Production Cost (in USD)]]</f>
        <v>2181</v>
      </c>
      <c r="L523" s="7">
        <f>(Table1[[#This Row],[Profit]]/Table1[[#This Row],[Price(in USD)]])*100</f>
        <v>58.961881589618812</v>
      </c>
      <c r="M523" s="5" t="s">
        <v>25</v>
      </c>
      <c r="N523" s="5" t="str">
        <f>SUBSTITUTE(SUBSTITUTE(SUBSTITUTE(Table1[[#This Row],[Marital Status]],"M","Married"),"S","Single"),"D","Divorced")</f>
        <v>Single</v>
      </c>
      <c r="O523" s="5" t="s">
        <v>30</v>
      </c>
      <c r="P523" s="5" t="str">
        <f>CLEAN(Table1[[#This Row],[Education]])</f>
        <v>High School</v>
      </c>
      <c r="Q523" s="5" t="s">
        <v>23</v>
      </c>
      <c r="R523" s="5" t="s">
        <v>34</v>
      </c>
      <c r="S523" s="5" t="s">
        <v>44</v>
      </c>
      <c r="T523" s="5" t="s">
        <v>74</v>
      </c>
      <c r="U523" s="5">
        <v>62</v>
      </c>
      <c r="V523" s="7">
        <f>IF(ISBLANK(Table1[[#This Row],[Age of the buyer]]),AVERAGE(Table1[Age of the buyer]),Table1[[#This Row],[Age of the buyer]])</f>
        <v>62</v>
      </c>
    </row>
    <row r="524" spans="1:22" hidden="1" x14ac:dyDescent="0.45">
      <c r="A524" s="5">
        <v>19413</v>
      </c>
      <c r="B524" s="5" t="s">
        <v>13</v>
      </c>
      <c r="C524" s="5" t="str">
        <f>SUBSTITUTE(SUBSTITUTE(Table1[[#This Row],[Gender]],"F","Female"),"M","Male")</f>
        <v>Male</v>
      </c>
      <c r="D524" s="6">
        <v>60000</v>
      </c>
      <c r="E524" s="6" t="str">
        <f>SUBSTITUTE(Table1[[#This Row],[Income]],"$","")</f>
        <v>60000</v>
      </c>
      <c r="F524" s="5">
        <v>3837</v>
      </c>
      <c r="G524" s="8">
        <v>44577</v>
      </c>
      <c r="H524" s="8" t="s">
        <v>66</v>
      </c>
      <c r="I524" s="8" t="s">
        <v>72</v>
      </c>
      <c r="J524" s="7">
        <v>1943</v>
      </c>
      <c r="K524" s="7">
        <f>Table1[[#This Row],[Price(in USD)]]-Table1[[#This Row],[Production Cost (in USD)]]</f>
        <v>1894</v>
      </c>
      <c r="L524" s="7">
        <f>(Table1[[#This Row],[Profit]]/Table1[[#This Row],[Price(in USD)]])*100</f>
        <v>49.361480323169147</v>
      </c>
      <c r="M524" s="5" t="s">
        <v>25</v>
      </c>
      <c r="N524" s="5" t="str">
        <f>SUBSTITUTE(SUBSTITUTE(SUBSTITUTE(Table1[[#This Row],[Marital Status]],"M","Married"),"S","Single"),"D","Divorced")</f>
        <v>Single</v>
      </c>
      <c r="O524" s="5" t="s">
        <v>15</v>
      </c>
      <c r="P524" s="5" t="str">
        <f>CLEAN(Table1[[#This Row],[Education]])</f>
        <v>Bachelors</v>
      </c>
      <c r="Q524" s="5" t="s">
        <v>23</v>
      </c>
      <c r="R524" s="5" t="s">
        <v>18</v>
      </c>
      <c r="S524" s="5" t="s">
        <v>45</v>
      </c>
      <c r="T524" s="5" t="s">
        <v>78</v>
      </c>
      <c r="U524" s="5">
        <v>47</v>
      </c>
      <c r="V524" s="7">
        <f>IF(ISBLANK(Table1[[#This Row],[Age of the buyer]]),AVERAGE(Table1[Age of the buyer]),Table1[[#This Row],[Age of the buyer]])</f>
        <v>47</v>
      </c>
    </row>
    <row r="525" spans="1:22" hidden="1" x14ac:dyDescent="0.45">
      <c r="A525" s="5">
        <v>13283</v>
      </c>
      <c r="B525" s="5" t="s">
        <v>13</v>
      </c>
      <c r="C525" s="5" t="str">
        <f>SUBSTITUTE(SUBSTITUTE(Table1[[#This Row],[Gender]],"F","Female"),"M","Male")</f>
        <v>Male</v>
      </c>
      <c r="D525" s="6">
        <v>80000</v>
      </c>
      <c r="E525" s="6" t="str">
        <f>SUBSTITUTE(Table1[[#This Row],[Income]],"$","")</f>
        <v>80000</v>
      </c>
      <c r="F525" s="5">
        <v>3517</v>
      </c>
      <c r="G525" s="8">
        <v>44811</v>
      </c>
      <c r="H525" s="8" t="s">
        <v>60</v>
      </c>
      <c r="I525" s="8" t="s">
        <v>72</v>
      </c>
      <c r="J525" s="7">
        <v>1159</v>
      </c>
      <c r="K525" s="7">
        <f>Table1[[#This Row],[Price(in USD)]]-Table1[[#This Row],[Production Cost (in USD)]]</f>
        <v>2358</v>
      </c>
      <c r="L525" s="7">
        <f>(Table1[[#This Row],[Profit]]/Table1[[#This Row],[Price(in USD)]])*100</f>
        <v>67.045777651407448</v>
      </c>
      <c r="M525" s="5" t="s">
        <v>13</v>
      </c>
      <c r="N525" s="5" t="str">
        <f>SUBSTITUTE(SUBSTITUTE(SUBSTITUTE(Table1[[#This Row],[Marital Status]],"M","Married"),"S","Single"),"D","Divorced")</f>
        <v>Married</v>
      </c>
      <c r="O525" s="5" t="s">
        <v>21</v>
      </c>
      <c r="P525" s="5" t="str">
        <f>CLEAN(Table1[[#This Row],[Education]])</f>
        <v>Partial College</v>
      </c>
      <c r="Q525" s="5" t="s">
        <v>23</v>
      </c>
      <c r="R525" s="5" t="s">
        <v>18</v>
      </c>
      <c r="S525" s="5" t="s">
        <v>44</v>
      </c>
      <c r="T525" s="5" t="s">
        <v>73</v>
      </c>
      <c r="U525" s="5">
        <v>49</v>
      </c>
      <c r="V525" s="7">
        <f>IF(ISBLANK(Table1[[#This Row],[Age of the buyer]]),AVERAGE(Table1[Age of the buyer]),Table1[[#This Row],[Age of the buyer]])</f>
        <v>49</v>
      </c>
    </row>
    <row r="526" spans="1:22" hidden="1" x14ac:dyDescent="0.45">
      <c r="A526" s="5">
        <v>17471</v>
      </c>
      <c r="B526" s="5" t="s">
        <v>14</v>
      </c>
      <c r="C526" s="5" t="str">
        <f>SUBSTITUTE(SUBSTITUTE(Table1[[#This Row],[Gender]],"F","Female"),"M","Male")</f>
        <v>Female</v>
      </c>
      <c r="D526" s="6">
        <v>80000</v>
      </c>
      <c r="E526" s="6" t="str">
        <f>SUBSTITUTE(Table1[[#This Row],[Income]],"$","")</f>
        <v>80000</v>
      </c>
      <c r="F526" s="5">
        <v>4517</v>
      </c>
      <c r="G526" s="8">
        <v>44815</v>
      </c>
      <c r="H526" s="8" t="s">
        <v>66</v>
      </c>
      <c r="I526" s="8" t="s">
        <v>71</v>
      </c>
      <c r="J526" s="7">
        <v>1202</v>
      </c>
      <c r="K526" s="7">
        <f>Table1[[#This Row],[Price(in USD)]]-Table1[[#This Row],[Production Cost (in USD)]]</f>
        <v>3315</v>
      </c>
      <c r="L526" s="7">
        <f>(Table1[[#This Row],[Profit]]/Table1[[#This Row],[Price(in USD)]])*100</f>
        <v>73.389417755147221</v>
      </c>
      <c r="M526" s="5" t="s">
        <v>25</v>
      </c>
      <c r="N526" s="5" t="str">
        <f>SUBSTITUTE(SUBSTITUTE(SUBSTITUTE(Table1[[#This Row],[Marital Status]],"M","Married"),"S","Single"),"D","Divorced")</f>
        <v>Single</v>
      </c>
      <c r="O526" s="5" t="s">
        <v>37</v>
      </c>
      <c r="P526" s="5" t="str">
        <f>CLEAN(Table1[[#This Row],[Education]])</f>
        <v>Graduate Degree</v>
      </c>
      <c r="Q526" s="5" t="s">
        <v>31</v>
      </c>
      <c r="R526" s="5" t="s">
        <v>26</v>
      </c>
      <c r="S526" s="5" t="s">
        <v>44</v>
      </c>
      <c r="T526" s="5" t="s">
        <v>76</v>
      </c>
      <c r="U526" s="5">
        <v>67</v>
      </c>
      <c r="V526" s="7">
        <f>IF(ISBLANK(Table1[[#This Row],[Age of the buyer]]),AVERAGE(Table1[Age of the buyer]),Table1[[#This Row],[Age of the buyer]])</f>
        <v>67</v>
      </c>
    </row>
    <row r="527" spans="1:22" hidden="1" x14ac:dyDescent="0.45">
      <c r="A527" s="5">
        <v>16791</v>
      </c>
      <c r="B527" s="5" t="s">
        <v>13</v>
      </c>
      <c r="C527" s="5" t="str">
        <f>SUBSTITUTE(SUBSTITUTE(Table1[[#This Row],[Gender]],"F","Female"),"M","Male")</f>
        <v>Male</v>
      </c>
      <c r="D527" s="6">
        <v>60000</v>
      </c>
      <c r="E527" s="6" t="str">
        <f>SUBSTITUTE(Table1[[#This Row],[Income]],"$","")</f>
        <v>60000</v>
      </c>
      <c r="F527" s="5">
        <v>5336</v>
      </c>
      <c r="G527" s="8">
        <v>44970</v>
      </c>
      <c r="H527" s="8" t="s">
        <v>64</v>
      </c>
      <c r="I527" s="8" t="s">
        <v>71</v>
      </c>
      <c r="J527" s="7">
        <v>1703</v>
      </c>
      <c r="K527" s="7">
        <f>Table1[[#This Row],[Price(in USD)]]-Table1[[#This Row],[Production Cost (in USD)]]</f>
        <v>3633</v>
      </c>
      <c r="L527" s="7">
        <f>(Table1[[#This Row],[Profit]]/Table1[[#This Row],[Price(in USD)]])*100</f>
        <v>68.084707646176909</v>
      </c>
      <c r="M527" s="5" t="s">
        <v>25</v>
      </c>
      <c r="N527" s="5" t="str">
        <f>SUBSTITUTE(SUBSTITUTE(SUBSTITUTE(Table1[[#This Row],[Marital Status]],"M","Married"),"S","Single"),"D","Divorced")</f>
        <v>Single</v>
      </c>
      <c r="O527" s="5" t="s">
        <v>15</v>
      </c>
      <c r="P527" s="5" t="str">
        <f>CLEAN(Table1[[#This Row],[Education]])</f>
        <v>Bachelors</v>
      </c>
      <c r="Q527" s="5" t="s">
        <v>31</v>
      </c>
      <c r="R527" s="5" t="s">
        <v>34</v>
      </c>
      <c r="S527" s="5" t="s">
        <v>44</v>
      </c>
      <c r="T527" s="5" t="s">
        <v>77</v>
      </c>
      <c r="U527" s="5"/>
      <c r="V527" s="7">
        <f>IF(ISBLANK(Table1[[#This Row],[Age of the buyer]]),AVERAGE(Table1[Age of the buyer]),Table1[[#This Row],[Age of the buyer]])</f>
        <v>43.99900596421471</v>
      </c>
    </row>
    <row r="528" spans="1:22" hidden="1" x14ac:dyDescent="0.45">
      <c r="A528" s="5">
        <v>15382</v>
      </c>
      <c r="B528" s="5" t="s">
        <v>14</v>
      </c>
      <c r="C528" s="5" t="str">
        <f>SUBSTITUTE(SUBSTITUTE(Table1[[#This Row],[Gender]],"F","Female"),"M","Male")</f>
        <v>Female</v>
      </c>
      <c r="D528" s="6">
        <v>110000</v>
      </c>
      <c r="E528" s="6" t="str">
        <f>SUBSTITUTE(Table1[[#This Row],[Income]],"$","")</f>
        <v>110000</v>
      </c>
      <c r="F528" s="5">
        <v>4876</v>
      </c>
      <c r="G528" s="8">
        <v>44830</v>
      </c>
      <c r="H528" s="8" t="s">
        <v>59</v>
      </c>
      <c r="I528" s="8" t="s">
        <v>71</v>
      </c>
      <c r="J528" s="7">
        <v>1147</v>
      </c>
      <c r="K528" s="7">
        <f>Table1[[#This Row],[Price(in USD)]]-Table1[[#This Row],[Production Cost (in USD)]]</f>
        <v>3729</v>
      </c>
      <c r="L528" s="7">
        <f>(Table1[[#This Row],[Profit]]/Table1[[#This Row],[Price(in USD)]])*100</f>
        <v>76.476620180475791</v>
      </c>
      <c r="M528" s="5" t="s">
        <v>13</v>
      </c>
      <c r="N528" s="5" t="str">
        <f>SUBSTITUTE(SUBSTITUTE(SUBSTITUTE(Table1[[#This Row],[Marital Status]],"M","Married"),"S","Single"),"D","Divorced")</f>
        <v>Married</v>
      </c>
      <c r="O528" s="5" t="s">
        <v>15</v>
      </c>
      <c r="P528" s="5" t="str">
        <f>CLEAN(Table1[[#This Row],[Education]])</f>
        <v>Bachelors</v>
      </c>
      <c r="Q528" s="5" t="s">
        <v>31</v>
      </c>
      <c r="R528" s="5" t="s">
        <v>29</v>
      </c>
      <c r="S528" s="5" t="s">
        <v>44</v>
      </c>
      <c r="T528" s="5" t="s">
        <v>78</v>
      </c>
      <c r="U528" s="5">
        <v>44</v>
      </c>
      <c r="V528" s="7">
        <f>IF(ISBLANK(Table1[[#This Row],[Age of the buyer]]),AVERAGE(Table1[Age of the buyer]),Table1[[#This Row],[Age of the buyer]])</f>
        <v>44</v>
      </c>
    </row>
    <row r="529" spans="1:22" hidden="1" x14ac:dyDescent="0.45">
      <c r="A529" s="5">
        <v>11641</v>
      </c>
      <c r="B529" s="5" t="s">
        <v>13</v>
      </c>
      <c r="C529" s="5" t="str">
        <f>SUBSTITUTE(SUBSTITUTE(Table1[[#This Row],[Gender]],"F","Female"),"M","Male")</f>
        <v>Male</v>
      </c>
      <c r="D529" s="6">
        <v>50000</v>
      </c>
      <c r="E529" s="6" t="str">
        <f>SUBSTITUTE(Table1[[#This Row],[Income]],"$","")</f>
        <v>50000</v>
      </c>
      <c r="F529" s="5">
        <v>3771</v>
      </c>
      <c r="G529" s="8">
        <v>44910</v>
      </c>
      <c r="H529" s="8" t="s">
        <v>63</v>
      </c>
      <c r="I529" s="8" t="s">
        <v>71</v>
      </c>
      <c r="J529" s="7">
        <v>1390</v>
      </c>
      <c r="K529" s="7">
        <f>Table1[[#This Row],[Price(in USD)]]-Table1[[#This Row],[Production Cost (in USD)]]</f>
        <v>2381</v>
      </c>
      <c r="L529" s="7">
        <f>(Table1[[#This Row],[Profit]]/Table1[[#This Row],[Price(in USD)]])*100</f>
        <v>63.139750729249535</v>
      </c>
      <c r="M529" s="5" t="s">
        <v>13</v>
      </c>
      <c r="N529" s="5" t="str">
        <f>SUBSTITUTE(SUBSTITUTE(SUBSTITUTE(Table1[[#This Row],[Marital Status]],"M","Married"),"S","Single"),"D","Divorced")</f>
        <v>Married</v>
      </c>
      <c r="O529" s="5" t="s">
        <v>15</v>
      </c>
      <c r="P529" s="5" t="str">
        <f>CLEAN(Table1[[#This Row],[Education]])</f>
        <v>Bachelors</v>
      </c>
      <c r="Q529" s="5" t="s">
        <v>16</v>
      </c>
      <c r="R529" s="5" t="s">
        <v>18</v>
      </c>
      <c r="S529" s="5" t="s">
        <v>44</v>
      </c>
      <c r="T529" s="5" t="s">
        <v>77</v>
      </c>
      <c r="U529" s="5">
        <v>36</v>
      </c>
      <c r="V529" s="7">
        <f>IF(ISBLANK(Table1[[#This Row],[Age of the buyer]]),AVERAGE(Table1[Age of the buyer]),Table1[[#This Row],[Age of the buyer]])</f>
        <v>36</v>
      </c>
    </row>
    <row r="530" spans="1:22" hidden="1" x14ac:dyDescent="0.45">
      <c r="A530" s="5">
        <v>11935</v>
      </c>
      <c r="B530" s="5" t="s">
        <v>14</v>
      </c>
      <c r="C530" s="5" t="str">
        <f>SUBSTITUTE(SUBSTITUTE(Table1[[#This Row],[Gender]],"F","Female"),"M","Male")</f>
        <v>Female</v>
      </c>
      <c r="D530" s="6">
        <v>30000</v>
      </c>
      <c r="E530" s="6" t="str">
        <f>SUBSTITUTE(Table1[[#This Row],[Income]],"$","")</f>
        <v>30000</v>
      </c>
      <c r="F530" s="5">
        <v>5037</v>
      </c>
      <c r="G530" s="8">
        <v>45161</v>
      </c>
      <c r="H530" s="8" t="s">
        <v>67</v>
      </c>
      <c r="I530" s="8" t="s">
        <v>72</v>
      </c>
      <c r="J530" s="7">
        <v>1021</v>
      </c>
      <c r="K530" s="7">
        <f>Table1[[#This Row],[Price(in USD)]]-Table1[[#This Row],[Production Cost (in USD)]]</f>
        <v>4016</v>
      </c>
      <c r="L530" s="7">
        <f>(Table1[[#This Row],[Profit]]/Table1[[#This Row],[Price(in USD)]])*100</f>
        <v>79.72999801469129</v>
      </c>
      <c r="M530" s="5" t="s">
        <v>25</v>
      </c>
      <c r="N530" s="5" t="str">
        <f>SUBSTITUTE(SUBSTITUTE(SUBSTITUTE(Table1[[#This Row],[Marital Status]],"M","Married"),"S","Single"),"D","Divorced")</f>
        <v>Single</v>
      </c>
      <c r="O530" s="5" t="s">
        <v>21</v>
      </c>
      <c r="P530" s="5" t="str">
        <f>CLEAN(Table1[[#This Row],[Education]])</f>
        <v>Partial College</v>
      </c>
      <c r="Q530" s="5" t="s">
        <v>16</v>
      </c>
      <c r="R530" s="5" t="s">
        <v>26</v>
      </c>
      <c r="S530" s="5" t="s">
        <v>45</v>
      </c>
      <c r="T530" s="5" t="s">
        <v>78</v>
      </c>
      <c r="U530" s="5">
        <v>28</v>
      </c>
      <c r="V530" s="7">
        <f>IF(ISBLANK(Table1[[#This Row],[Age of the buyer]]),AVERAGE(Table1[Age of the buyer]),Table1[[#This Row],[Age of the buyer]])</f>
        <v>28</v>
      </c>
    </row>
    <row r="531" spans="1:22" hidden="1" x14ac:dyDescent="0.45">
      <c r="A531" s="5">
        <v>13233</v>
      </c>
      <c r="B531" s="5" t="s">
        <v>13</v>
      </c>
      <c r="C531" s="5" t="str">
        <f>SUBSTITUTE(SUBSTITUTE(Table1[[#This Row],[Gender]],"F","Female"),"M","Male")</f>
        <v>Male</v>
      </c>
      <c r="D531" s="6">
        <v>60000</v>
      </c>
      <c r="E531" s="6" t="str">
        <f>SUBSTITUTE(Table1[[#This Row],[Income]],"$","")</f>
        <v>60000</v>
      </c>
      <c r="F531" s="5">
        <v>4335</v>
      </c>
      <c r="G531" s="8">
        <v>45236</v>
      </c>
      <c r="H531" s="8" t="s">
        <v>61</v>
      </c>
      <c r="I531" s="8" t="s">
        <v>71</v>
      </c>
      <c r="J531" s="7">
        <v>992</v>
      </c>
      <c r="K531" s="7">
        <f>Table1[[#This Row],[Price(in USD)]]-Table1[[#This Row],[Production Cost (in USD)]]</f>
        <v>3343</v>
      </c>
      <c r="L531" s="7">
        <f>(Table1[[#This Row],[Profit]]/Table1[[#This Row],[Price(in USD)]])*100</f>
        <v>77.116493656286039</v>
      </c>
      <c r="M531" s="5" t="s">
        <v>13</v>
      </c>
      <c r="N531" s="5" t="str">
        <f>SUBSTITUTE(SUBSTITUTE(SUBSTITUTE(Table1[[#This Row],[Marital Status]],"M","Married"),"S","Single"),"D","Divorced")</f>
        <v>Married</v>
      </c>
      <c r="O531" s="5" t="s">
        <v>21</v>
      </c>
      <c r="P531" s="5" t="str">
        <f>CLEAN(Table1[[#This Row],[Education]])</f>
        <v>Partial College</v>
      </c>
      <c r="Q531" s="5" t="s">
        <v>23</v>
      </c>
      <c r="R531" s="5" t="s">
        <v>34</v>
      </c>
      <c r="S531" s="5" t="s">
        <v>44</v>
      </c>
      <c r="T531" s="5" t="s">
        <v>74</v>
      </c>
      <c r="U531" s="5">
        <v>57</v>
      </c>
      <c r="V531" s="7">
        <f>IF(ISBLANK(Table1[[#This Row],[Age of the buyer]]),AVERAGE(Table1[Age of the buyer]),Table1[[#This Row],[Age of the buyer]])</f>
        <v>57</v>
      </c>
    </row>
    <row r="532" spans="1:22" hidden="1" x14ac:dyDescent="0.45">
      <c r="A532" s="5">
        <v>25909</v>
      </c>
      <c r="B532" s="5" t="s">
        <v>13</v>
      </c>
      <c r="C532" s="5" t="str">
        <f>SUBSTITUTE(SUBSTITUTE(Table1[[#This Row],[Gender]],"F","Female"),"M","Male")</f>
        <v>Male</v>
      </c>
      <c r="D532" s="6">
        <v>60000</v>
      </c>
      <c r="E532" s="6" t="str">
        <f>SUBSTITUTE(Table1[[#This Row],[Income]],"$","")</f>
        <v>60000</v>
      </c>
      <c r="F532" s="5">
        <v>4863</v>
      </c>
      <c r="G532" s="8">
        <v>45015</v>
      </c>
      <c r="H532" s="8" t="s">
        <v>58</v>
      </c>
      <c r="I532" s="8" t="s">
        <v>72</v>
      </c>
      <c r="J532" s="7">
        <v>963</v>
      </c>
      <c r="K532" s="7">
        <f>Table1[[#This Row],[Price(in USD)]]-Table1[[#This Row],[Production Cost (in USD)]]</f>
        <v>3900</v>
      </c>
      <c r="L532" s="7">
        <f>(Table1[[#This Row],[Profit]]/Table1[[#This Row],[Price(in USD)]])*100</f>
        <v>80.197409006785932</v>
      </c>
      <c r="M532" s="5" t="s">
        <v>13</v>
      </c>
      <c r="N532" s="5" t="str">
        <f>SUBSTITUTE(SUBSTITUTE(SUBSTITUTE(Table1[[#This Row],[Marital Status]],"M","Married"),"S","Single"),"D","Divorced")</f>
        <v>Married</v>
      </c>
      <c r="O532" s="5" t="s">
        <v>21</v>
      </c>
      <c r="P532" s="5" t="str">
        <f>CLEAN(Table1[[#This Row],[Education]])</f>
        <v>Partial College</v>
      </c>
      <c r="Q532" s="5" t="s">
        <v>16</v>
      </c>
      <c r="R532" s="5" t="s">
        <v>26</v>
      </c>
      <c r="S532" s="5" t="s">
        <v>44</v>
      </c>
      <c r="T532" s="5" t="s">
        <v>77</v>
      </c>
      <c r="U532" s="5">
        <v>27</v>
      </c>
      <c r="V532" s="7">
        <f>IF(ISBLANK(Table1[[#This Row],[Age of the buyer]]),AVERAGE(Table1[Age of the buyer]),Table1[[#This Row],[Age of the buyer]])</f>
        <v>27</v>
      </c>
    </row>
    <row r="533" spans="1:22" hidden="1" x14ac:dyDescent="0.45">
      <c r="A533" s="5">
        <v>14092</v>
      </c>
      <c r="B533" s="5" t="s">
        <v>13</v>
      </c>
      <c r="C533" s="5" t="str">
        <f>SUBSTITUTE(SUBSTITUTE(Table1[[#This Row],[Gender]],"F","Female"),"M","Male")</f>
        <v>Male</v>
      </c>
      <c r="D533" s="6">
        <v>30000</v>
      </c>
      <c r="E533" s="6" t="str">
        <f>SUBSTITUTE(Table1[[#This Row],[Income]],"$","")</f>
        <v>30000</v>
      </c>
      <c r="F533" s="5">
        <v>3629</v>
      </c>
      <c r="G533" s="8">
        <v>45129</v>
      </c>
      <c r="H533" s="8" t="s">
        <v>60</v>
      </c>
      <c r="I533" s="8" t="s">
        <v>72</v>
      </c>
      <c r="J533" s="7">
        <v>1189</v>
      </c>
      <c r="K533" s="7">
        <f>Table1[[#This Row],[Price(in USD)]]-Table1[[#This Row],[Production Cost (in USD)]]</f>
        <v>2440</v>
      </c>
      <c r="L533" s="7">
        <f>(Table1[[#This Row],[Profit]]/Table1[[#This Row],[Price(in USD)]])*100</f>
        <v>67.236153210250762</v>
      </c>
      <c r="M533" s="5" t="s">
        <v>25</v>
      </c>
      <c r="N533" s="5" t="str">
        <f>SUBSTITUTE(SUBSTITUTE(SUBSTITUTE(Table1[[#This Row],[Marital Status]],"M","Married"),"S","Single"),"D","Divorced")</f>
        <v>Single</v>
      </c>
      <c r="O533" s="5" t="s">
        <v>32</v>
      </c>
      <c r="P533" s="5" t="str">
        <f>CLEAN(Table1[[#This Row],[Education]])</f>
        <v>Partial High School</v>
      </c>
      <c r="Q533" s="5" t="s">
        <v>22</v>
      </c>
      <c r="R533" s="5" t="s">
        <v>26</v>
      </c>
      <c r="S533" s="5" t="s">
        <v>44</v>
      </c>
      <c r="T533" s="5" t="s">
        <v>75</v>
      </c>
      <c r="U533" s="5">
        <v>28</v>
      </c>
      <c r="V533" s="7">
        <f>IF(ISBLANK(Table1[[#This Row],[Age of the buyer]]),AVERAGE(Table1[Age of the buyer]),Table1[[#This Row],[Age of the buyer]])</f>
        <v>28</v>
      </c>
    </row>
    <row r="534" spans="1:22" hidden="1" x14ac:dyDescent="0.45">
      <c r="A534" s="5">
        <v>29143</v>
      </c>
      <c r="B534" s="5" t="s">
        <v>14</v>
      </c>
      <c r="C534" s="5" t="str">
        <f>SUBSTITUTE(SUBSTITUTE(Table1[[#This Row],[Gender]],"F","Female"),"M","Male")</f>
        <v>Female</v>
      </c>
      <c r="D534" s="6">
        <v>60000</v>
      </c>
      <c r="E534" s="6" t="str">
        <f>SUBSTITUTE(Table1[[#This Row],[Income]],"$","")</f>
        <v>60000</v>
      </c>
      <c r="F534" s="5">
        <v>3519</v>
      </c>
      <c r="G534" s="8">
        <v>44784</v>
      </c>
      <c r="H534" s="8" t="s">
        <v>58</v>
      </c>
      <c r="I534" s="8" t="s">
        <v>71</v>
      </c>
      <c r="J534" s="7">
        <v>1524</v>
      </c>
      <c r="K534" s="7">
        <f>Table1[[#This Row],[Price(in USD)]]-Table1[[#This Row],[Production Cost (in USD)]]</f>
        <v>1995</v>
      </c>
      <c r="L534" s="7">
        <f>(Table1[[#This Row],[Profit]]/Table1[[#This Row],[Price(in USD)]])*100</f>
        <v>56.692242114237004</v>
      </c>
      <c r="M534" s="5" t="s">
        <v>25</v>
      </c>
      <c r="N534" s="5" t="str">
        <f>SUBSTITUTE(SUBSTITUTE(SUBSTITUTE(Table1[[#This Row],[Marital Status]],"M","Married"),"S","Single"),"D","Divorced")</f>
        <v>Single</v>
      </c>
      <c r="O534" s="5" t="s">
        <v>15</v>
      </c>
      <c r="P534" s="5" t="str">
        <f>CLEAN(Table1[[#This Row],[Education]])</f>
        <v>Bachelors</v>
      </c>
      <c r="Q534" s="5" t="s">
        <v>23</v>
      </c>
      <c r="R534" s="5" t="s">
        <v>18</v>
      </c>
      <c r="S534" s="5" t="s">
        <v>44</v>
      </c>
      <c r="T534" s="5" t="s">
        <v>78</v>
      </c>
      <c r="U534" s="5">
        <v>44</v>
      </c>
      <c r="V534" s="7">
        <f>IF(ISBLANK(Table1[[#This Row],[Age of the buyer]]),AVERAGE(Table1[Age of the buyer]),Table1[[#This Row],[Age of the buyer]])</f>
        <v>44</v>
      </c>
    </row>
    <row r="535" spans="1:22" hidden="1" x14ac:dyDescent="0.45">
      <c r="A535" s="5">
        <v>24941</v>
      </c>
      <c r="B535" s="5" t="s">
        <v>13</v>
      </c>
      <c r="C535" s="5" t="str">
        <f>SUBSTITUTE(SUBSTITUTE(Table1[[#This Row],[Gender]],"F","Female"),"M","Male")</f>
        <v>Male</v>
      </c>
      <c r="D535" s="6">
        <v>60000</v>
      </c>
      <c r="E535" s="6" t="str">
        <f>SUBSTITUTE(Table1[[#This Row],[Income]],"$","")</f>
        <v>60000</v>
      </c>
      <c r="F535" s="5">
        <v>4488</v>
      </c>
      <c r="G535" s="8">
        <v>45089</v>
      </c>
      <c r="H535" s="8" t="s">
        <v>64</v>
      </c>
      <c r="I535" s="8" t="s">
        <v>71</v>
      </c>
      <c r="J535" s="7">
        <v>1638</v>
      </c>
      <c r="K535" s="7">
        <f>Table1[[#This Row],[Price(in USD)]]-Table1[[#This Row],[Production Cost (in USD)]]</f>
        <v>2850</v>
      </c>
      <c r="L535" s="7">
        <f>(Table1[[#This Row],[Profit]]/Table1[[#This Row],[Price(in USD)]])*100</f>
        <v>63.502673796791441</v>
      </c>
      <c r="M535" s="5" t="s">
        <v>13</v>
      </c>
      <c r="N535" s="5" t="str">
        <f>SUBSTITUTE(SUBSTITUTE(SUBSTITUTE(Table1[[#This Row],[Marital Status]],"M","Married"),"S","Single"),"D","Divorced")</f>
        <v>Married</v>
      </c>
      <c r="O535" s="5" t="s">
        <v>15</v>
      </c>
      <c r="P535" s="5" t="str">
        <f>CLEAN(Table1[[#This Row],[Education]])</f>
        <v>Bachelors</v>
      </c>
      <c r="Q535" s="5" t="s">
        <v>31</v>
      </c>
      <c r="R535" s="5" t="s">
        <v>34</v>
      </c>
      <c r="S535" s="5" t="s">
        <v>44</v>
      </c>
      <c r="T535" s="5" t="s">
        <v>73</v>
      </c>
      <c r="U535" s="5">
        <v>66</v>
      </c>
      <c r="V535" s="7">
        <f>IF(ISBLANK(Table1[[#This Row],[Age of the buyer]]),AVERAGE(Table1[Age of the buyer]),Table1[[#This Row],[Age of the buyer]])</f>
        <v>66</v>
      </c>
    </row>
    <row r="536" spans="1:22" hidden="1" x14ac:dyDescent="0.45">
      <c r="A536" s="5">
        <v>24637</v>
      </c>
      <c r="B536" s="5" t="s">
        <v>13</v>
      </c>
      <c r="C536" s="5" t="str">
        <f>SUBSTITUTE(SUBSTITUTE(Table1[[#This Row],[Gender]],"F","Female"),"M","Male")</f>
        <v>Male</v>
      </c>
      <c r="D536" s="6">
        <v>40000</v>
      </c>
      <c r="E536" s="6" t="str">
        <f>SUBSTITUTE(Table1[[#This Row],[Income]],"$","")</f>
        <v>40000</v>
      </c>
      <c r="F536" s="5">
        <v>4221</v>
      </c>
      <c r="G536" s="8">
        <v>44755</v>
      </c>
      <c r="H536" s="8" t="s">
        <v>60</v>
      </c>
      <c r="I536" s="8" t="s">
        <v>72</v>
      </c>
      <c r="J536" s="7">
        <v>921</v>
      </c>
      <c r="K536" s="7">
        <f>Table1[[#This Row],[Price(in USD)]]-Table1[[#This Row],[Production Cost (in USD)]]</f>
        <v>3300</v>
      </c>
      <c r="L536" s="7">
        <f>(Table1[[#This Row],[Profit]]/Table1[[#This Row],[Price(in USD)]])*100</f>
        <v>78.180525941719964</v>
      </c>
      <c r="M536" s="5" t="s">
        <v>13</v>
      </c>
      <c r="N536" s="5" t="str">
        <f>SUBSTITUTE(SUBSTITUTE(SUBSTITUTE(Table1[[#This Row],[Marital Status]],"M","Married"),"S","Single"),"D","Divorced")</f>
        <v>Married</v>
      </c>
      <c r="O536" s="5" t="s">
        <v>30</v>
      </c>
      <c r="P536" s="5" t="str">
        <f>CLEAN(Table1[[#This Row],[Education]])</f>
        <v>High School</v>
      </c>
      <c r="Q536" s="5" t="s">
        <v>23</v>
      </c>
      <c r="R536" s="5" t="s">
        <v>34</v>
      </c>
      <c r="S536" s="5" t="s">
        <v>44</v>
      </c>
      <c r="T536" s="5" t="s">
        <v>76</v>
      </c>
      <c r="U536" s="5">
        <v>64</v>
      </c>
      <c r="V536" s="7">
        <f>IF(ISBLANK(Table1[[#This Row],[Age of the buyer]]),AVERAGE(Table1[Age of the buyer]),Table1[[#This Row],[Age of the buyer]])</f>
        <v>64</v>
      </c>
    </row>
    <row r="537" spans="1:22" hidden="1" x14ac:dyDescent="0.45">
      <c r="A537" s="5">
        <v>23893</v>
      </c>
      <c r="B537" s="5" t="s">
        <v>13</v>
      </c>
      <c r="C537" s="5" t="str">
        <f>SUBSTITUTE(SUBSTITUTE(Table1[[#This Row],[Gender]],"F","Female"),"M","Male")</f>
        <v>Male</v>
      </c>
      <c r="D537" s="6">
        <v>50000</v>
      </c>
      <c r="E537" s="6" t="str">
        <f>SUBSTITUTE(Table1[[#This Row],[Income]],"$","")</f>
        <v>50000</v>
      </c>
      <c r="F537" s="5">
        <v>4391</v>
      </c>
      <c r="G537" s="8">
        <v>45044</v>
      </c>
      <c r="H537" s="8" t="s">
        <v>58</v>
      </c>
      <c r="I537" s="8" t="s">
        <v>72</v>
      </c>
      <c r="J537" s="7">
        <v>1382</v>
      </c>
      <c r="K537" s="7">
        <f>Table1[[#This Row],[Price(in USD)]]-Table1[[#This Row],[Production Cost (in USD)]]</f>
        <v>3009</v>
      </c>
      <c r="L537" s="7">
        <f>(Table1[[#This Row],[Profit]]/Table1[[#This Row],[Price(in USD)]])*100</f>
        <v>68.526531541790021</v>
      </c>
      <c r="M537" s="5" t="s">
        <v>13</v>
      </c>
      <c r="N537" s="5" t="str">
        <f>SUBSTITUTE(SUBSTITUTE(SUBSTITUTE(Table1[[#This Row],[Marital Status]],"M","Married"),"S","Single"),"D","Divorced")</f>
        <v>Married</v>
      </c>
      <c r="O537" s="5" t="s">
        <v>15</v>
      </c>
      <c r="P537" s="5" t="str">
        <f>CLEAN(Table1[[#This Row],[Education]])</f>
        <v>Bachelors</v>
      </c>
      <c r="Q537" s="5" t="s">
        <v>16</v>
      </c>
      <c r="R537" s="5" t="s">
        <v>34</v>
      </c>
      <c r="S537" s="5" t="s">
        <v>44</v>
      </c>
      <c r="T537" s="5" t="s">
        <v>74</v>
      </c>
      <c r="U537" s="5">
        <v>41</v>
      </c>
      <c r="V537" s="7">
        <f>IF(ISBLANK(Table1[[#This Row],[Age of the buyer]]),AVERAGE(Table1[Age of the buyer]),Table1[[#This Row],[Age of the buyer]])</f>
        <v>41</v>
      </c>
    </row>
    <row r="538" spans="1:22" hidden="1" x14ac:dyDescent="0.45">
      <c r="A538" s="5">
        <v>13907</v>
      </c>
      <c r="B538" s="5" t="s">
        <v>14</v>
      </c>
      <c r="C538" s="5" t="str">
        <f>SUBSTITUTE(SUBSTITUTE(Table1[[#This Row],[Gender]],"F","Female"),"M","Male")</f>
        <v>Female</v>
      </c>
      <c r="D538" s="6">
        <v>80000</v>
      </c>
      <c r="E538" s="6" t="str">
        <f>SUBSTITUTE(Table1[[#This Row],[Income]],"$","")</f>
        <v>80000</v>
      </c>
      <c r="F538" s="5">
        <v>5288</v>
      </c>
      <c r="G538" s="8">
        <v>44934</v>
      </c>
      <c r="H538" s="8" t="s">
        <v>58</v>
      </c>
      <c r="I538" s="8" t="s">
        <v>71</v>
      </c>
      <c r="J538" s="7">
        <v>962</v>
      </c>
      <c r="K538" s="7">
        <f>Table1[[#This Row],[Price(in USD)]]-Table1[[#This Row],[Production Cost (in USD)]]</f>
        <v>4326</v>
      </c>
      <c r="L538" s="7">
        <f>(Table1[[#This Row],[Profit]]/Table1[[#This Row],[Price(in USD)]])*100</f>
        <v>81.80786686838124</v>
      </c>
      <c r="M538" s="5" t="s">
        <v>25</v>
      </c>
      <c r="N538" s="5" t="str">
        <f>SUBSTITUTE(SUBSTITUTE(SUBSTITUTE(Table1[[#This Row],[Marital Status]],"M","Married"),"S","Single"),"D","Divorced")</f>
        <v>Single</v>
      </c>
      <c r="O538" s="5" t="s">
        <v>15</v>
      </c>
      <c r="P538" s="5" t="str">
        <f>CLEAN(Table1[[#This Row],[Education]])</f>
        <v>Bachelors</v>
      </c>
      <c r="Q538" s="5" t="s">
        <v>16</v>
      </c>
      <c r="R538" s="5" t="s">
        <v>18</v>
      </c>
      <c r="S538" s="5" t="s">
        <v>44</v>
      </c>
      <c r="T538" s="5" t="s">
        <v>76</v>
      </c>
      <c r="U538" s="5">
        <v>41</v>
      </c>
      <c r="V538" s="7">
        <f>IF(ISBLANK(Table1[[#This Row],[Age of the buyer]]),AVERAGE(Table1[Age of the buyer]),Table1[[#This Row],[Age of the buyer]])</f>
        <v>41</v>
      </c>
    </row>
    <row r="539" spans="1:22" hidden="1" x14ac:dyDescent="0.45">
      <c r="A539" s="5">
        <v>14900</v>
      </c>
      <c r="B539" s="5" t="s">
        <v>14</v>
      </c>
      <c r="C539" s="5" t="str">
        <f>SUBSTITUTE(SUBSTITUTE(Table1[[#This Row],[Gender]],"F","Female"),"M","Male")</f>
        <v>Female</v>
      </c>
      <c r="D539" s="6">
        <v>40000</v>
      </c>
      <c r="E539" s="6" t="str">
        <f>SUBSTITUTE(Table1[[#This Row],[Income]],"$","")</f>
        <v>40000</v>
      </c>
      <c r="F539" s="5">
        <v>5117</v>
      </c>
      <c r="G539" s="8">
        <v>44661</v>
      </c>
      <c r="H539" s="8" t="s">
        <v>61</v>
      </c>
      <c r="I539" s="8" t="s">
        <v>72</v>
      </c>
      <c r="J539" s="7">
        <v>1436</v>
      </c>
      <c r="K539" s="7">
        <f>Table1[[#This Row],[Price(in USD)]]-Table1[[#This Row],[Production Cost (in USD)]]</f>
        <v>3681</v>
      </c>
      <c r="L539" s="7">
        <f>(Table1[[#This Row],[Profit]]/Table1[[#This Row],[Price(in USD)]])*100</f>
        <v>71.936681649403937</v>
      </c>
      <c r="M539" s="5" t="s">
        <v>13</v>
      </c>
      <c r="N539" s="5" t="str">
        <f>SUBSTITUTE(SUBSTITUTE(SUBSTITUTE(Table1[[#This Row],[Marital Status]],"M","Married"),"S","Single"),"D","Divorced")</f>
        <v>Married</v>
      </c>
      <c r="O539" s="5" t="s">
        <v>21</v>
      </c>
      <c r="P539" s="5" t="str">
        <f>CLEAN(Table1[[#This Row],[Education]])</f>
        <v>Partial College</v>
      </c>
      <c r="Q539" s="5" t="s">
        <v>22</v>
      </c>
      <c r="R539" s="5" t="s">
        <v>29</v>
      </c>
      <c r="S539" s="5" t="s">
        <v>44</v>
      </c>
      <c r="T539" s="5" t="s">
        <v>76</v>
      </c>
      <c r="U539" s="5">
        <v>49</v>
      </c>
      <c r="V539" s="7">
        <f>IF(ISBLANK(Table1[[#This Row],[Age of the buyer]]),AVERAGE(Table1[Age of the buyer]),Table1[[#This Row],[Age of the buyer]])</f>
        <v>49</v>
      </c>
    </row>
    <row r="540" spans="1:22" hidden="1" x14ac:dyDescent="0.45">
      <c r="A540" s="5">
        <v>11262</v>
      </c>
      <c r="B540" s="5" t="s">
        <v>14</v>
      </c>
      <c r="C540" s="5" t="str">
        <f>SUBSTITUTE(SUBSTITUTE(Table1[[#This Row],[Gender]],"F","Female"),"M","Male")</f>
        <v>Female</v>
      </c>
      <c r="D540" s="6">
        <v>80000</v>
      </c>
      <c r="E540" s="6" t="str">
        <f>SUBSTITUTE(Table1[[#This Row],[Income]],"$","")</f>
        <v>80000</v>
      </c>
      <c r="F540" s="5">
        <v>4295</v>
      </c>
      <c r="G540" s="8">
        <v>45193</v>
      </c>
      <c r="H540" s="8" t="s">
        <v>58</v>
      </c>
      <c r="I540" s="8" t="s">
        <v>72</v>
      </c>
      <c r="J540" s="7">
        <v>950</v>
      </c>
      <c r="K540" s="7">
        <f>Table1[[#This Row],[Price(in USD)]]-Table1[[#This Row],[Production Cost (in USD)]]</f>
        <v>3345</v>
      </c>
      <c r="L540" s="7">
        <f>(Table1[[#This Row],[Profit]]/Table1[[#This Row],[Price(in USD)]])*100</f>
        <v>77.881257275902215</v>
      </c>
      <c r="M540" s="5" t="s">
        <v>13</v>
      </c>
      <c r="N540" s="5" t="str">
        <f>SUBSTITUTE(SUBSTITUTE(SUBSTITUTE(Table1[[#This Row],[Marital Status]],"M","Married"),"S","Single"),"D","Divorced")</f>
        <v>Married</v>
      </c>
      <c r="O540" s="5" t="s">
        <v>15</v>
      </c>
      <c r="P540" s="5" t="str">
        <f>CLEAN(Table1[[#This Row],[Education]])</f>
        <v>Bachelors</v>
      </c>
      <c r="Q540" s="5" t="s">
        <v>31</v>
      </c>
      <c r="R540" s="5" t="s">
        <v>18</v>
      </c>
      <c r="S540" s="5" t="s">
        <v>44</v>
      </c>
      <c r="T540" s="5" t="s">
        <v>78</v>
      </c>
      <c r="U540" s="5">
        <v>42</v>
      </c>
      <c r="V540" s="7">
        <f>IF(ISBLANK(Table1[[#This Row],[Age of the buyer]]),AVERAGE(Table1[Age of the buyer]),Table1[[#This Row],[Age of the buyer]])</f>
        <v>42</v>
      </c>
    </row>
    <row r="541" spans="1:22" hidden="1" x14ac:dyDescent="0.45">
      <c r="A541" s="5">
        <v>22294</v>
      </c>
      <c r="B541" s="5" t="s">
        <v>14</v>
      </c>
      <c r="C541" s="5" t="str">
        <f>SUBSTITUTE(SUBSTITUTE(Table1[[#This Row],[Gender]],"F","Female"),"M","Male")</f>
        <v>Female</v>
      </c>
      <c r="D541" s="6">
        <v>70000</v>
      </c>
      <c r="E541" s="6" t="str">
        <f>SUBSTITUTE(Table1[[#This Row],[Income]],"$","")</f>
        <v>70000</v>
      </c>
      <c r="F541" s="5">
        <v>3368</v>
      </c>
      <c r="G541" s="8">
        <v>44589</v>
      </c>
      <c r="H541" s="8" t="s">
        <v>66</v>
      </c>
      <c r="I541" s="8" t="s">
        <v>72</v>
      </c>
      <c r="J541" s="7">
        <v>1497</v>
      </c>
      <c r="K541" s="7">
        <f>Table1[[#This Row],[Price(in USD)]]-Table1[[#This Row],[Production Cost (in USD)]]</f>
        <v>1871</v>
      </c>
      <c r="L541" s="7">
        <f>(Table1[[#This Row],[Profit]]/Table1[[#This Row],[Price(in USD)]])*100</f>
        <v>55.552256532066515</v>
      </c>
      <c r="M541" s="5" t="s">
        <v>25</v>
      </c>
      <c r="N541" s="5" t="str">
        <f>SUBSTITUTE(SUBSTITUTE(SUBSTITUTE(Table1[[#This Row],[Marital Status]],"M","Married"),"S","Single"),"D","Divorced")</f>
        <v>Single</v>
      </c>
      <c r="O541" s="5" t="s">
        <v>15</v>
      </c>
      <c r="P541" s="5" t="str">
        <f>CLEAN(Table1[[#This Row],[Education]])</f>
        <v>Bachelors</v>
      </c>
      <c r="Q541" s="5" t="s">
        <v>23</v>
      </c>
      <c r="R541" s="5" t="s">
        <v>24</v>
      </c>
      <c r="S541" s="5" t="s">
        <v>44</v>
      </c>
      <c r="T541" s="5" t="s">
        <v>74</v>
      </c>
      <c r="U541" s="5">
        <v>37</v>
      </c>
      <c r="V541" s="7">
        <f>IF(ISBLANK(Table1[[#This Row],[Age of the buyer]]),AVERAGE(Table1[Age of the buyer]),Table1[[#This Row],[Age of the buyer]])</f>
        <v>37</v>
      </c>
    </row>
    <row r="542" spans="1:22" hidden="1" x14ac:dyDescent="0.45">
      <c r="A542" s="5">
        <v>12195</v>
      </c>
      <c r="B542" s="5" t="s">
        <v>14</v>
      </c>
      <c r="C542" s="5" t="str">
        <f>SUBSTITUTE(SUBSTITUTE(Table1[[#This Row],[Gender]],"F","Female"),"M","Male")</f>
        <v>Female</v>
      </c>
      <c r="D542" s="6">
        <v>70000</v>
      </c>
      <c r="E542" s="6" t="str">
        <f>SUBSTITUTE(Table1[[#This Row],[Income]],"$","")</f>
        <v>70000</v>
      </c>
      <c r="F542" s="5">
        <v>3801</v>
      </c>
      <c r="G542" s="8">
        <v>44582</v>
      </c>
      <c r="H542" s="8" t="s">
        <v>64</v>
      </c>
      <c r="I542" s="8" t="s">
        <v>71</v>
      </c>
      <c r="J542" s="7">
        <v>1850</v>
      </c>
      <c r="K542" s="7">
        <f>Table1[[#This Row],[Price(in USD)]]-Table1[[#This Row],[Production Cost (in USD)]]</f>
        <v>1951</v>
      </c>
      <c r="L542" s="7">
        <f>(Table1[[#This Row],[Profit]]/Table1[[#This Row],[Price(in USD)]])*100</f>
        <v>51.328597737437519</v>
      </c>
      <c r="M542" s="5" t="s">
        <v>25</v>
      </c>
      <c r="N542" s="5" t="str">
        <f>SUBSTITUTE(SUBSTITUTE(SUBSTITUTE(Table1[[#This Row],[Marital Status]],"M","Married"),"S","Single"),"D","Divorced")</f>
        <v>Single</v>
      </c>
      <c r="O542" s="5" t="s">
        <v>37</v>
      </c>
      <c r="P542" s="5" t="str">
        <f>CLEAN(Table1[[#This Row],[Education]])</f>
        <v>Graduate Degree</v>
      </c>
      <c r="Q542" s="5" t="s">
        <v>31</v>
      </c>
      <c r="R542" s="5" t="s">
        <v>29</v>
      </c>
      <c r="S542" s="5" t="s">
        <v>44</v>
      </c>
      <c r="T542" s="5" t="s">
        <v>77</v>
      </c>
      <c r="U542" s="5">
        <v>52</v>
      </c>
      <c r="V542" s="7">
        <f>IF(ISBLANK(Table1[[#This Row],[Age of the buyer]]),AVERAGE(Table1[Age of the buyer]),Table1[[#This Row],[Age of the buyer]])</f>
        <v>52</v>
      </c>
    </row>
    <row r="543" spans="1:22" hidden="1" x14ac:dyDescent="0.45">
      <c r="A543" s="5">
        <v>25375</v>
      </c>
      <c r="B543" s="5" t="s">
        <v>13</v>
      </c>
      <c r="C543" s="5" t="str">
        <f>SUBSTITUTE(SUBSTITUTE(Table1[[#This Row],[Gender]],"F","Female"),"M","Male")</f>
        <v>Male</v>
      </c>
      <c r="D543" s="6">
        <v>50000</v>
      </c>
      <c r="E543" s="6" t="str">
        <f>SUBSTITUTE(Table1[[#This Row],[Income]],"$","")</f>
        <v>50000</v>
      </c>
      <c r="F543" s="5">
        <v>5285</v>
      </c>
      <c r="G543" s="8">
        <v>45106</v>
      </c>
      <c r="H543" s="8" t="s">
        <v>63</v>
      </c>
      <c r="I543" s="8" t="s">
        <v>72</v>
      </c>
      <c r="J543" s="7">
        <v>1429</v>
      </c>
      <c r="K543" s="7">
        <f>Table1[[#This Row],[Price(in USD)]]-Table1[[#This Row],[Production Cost (in USD)]]</f>
        <v>3856</v>
      </c>
      <c r="L543" s="7">
        <f>(Table1[[#This Row],[Profit]]/Table1[[#This Row],[Price(in USD)]])*100</f>
        <v>72.961210974456009</v>
      </c>
      <c r="M543" s="5" t="s">
        <v>13</v>
      </c>
      <c r="N543" s="5" t="str">
        <f>SUBSTITUTE(SUBSTITUTE(SUBSTITUTE(Table1[[#This Row],[Marital Status]],"M","Married"),"S","Single"),"D","Divorced")</f>
        <v>Married</v>
      </c>
      <c r="O543" s="5" t="s">
        <v>37</v>
      </c>
      <c r="P543" s="5" t="str">
        <f>CLEAN(Table1[[#This Row],[Education]])</f>
        <v>Graduate Degree</v>
      </c>
      <c r="Q543" s="5" t="s">
        <v>16</v>
      </c>
      <c r="R543" s="5" t="s">
        <v>29</v>
      </c>
      <c r="S543" s="5" t="s">
        <v>44</v>
      </c>
      <c r="T543" s="5" t="s">
        <v>76</v>
      </c>
      <c r="U543" s="5">
        <v>34</v>
      </c>
      <c r="V543" s="7">
        <f>IF(ISBLANK(Table1[[#This Row],[Age of the buyer]]),AVERAGE(Table1[Age of the buyer]),Table1[[#This Row],[Age of the buyer]])</f>
        <v>34</v>
      </c>
    </row>
    <row r="544" spans="1:22" hidden="1" x14ac:dyDescent="0.45">
      <c r="A544" s="5">
        <v>11143</v>
      </c>
      <c r="B544" s="5" t="s">
        <v>13</v>
      </c>
      <c r="C544" s="5" t="str">
        <f>SUBSTITUTE(SUBSTITUTE(Table1[[#This Row],[Gender]],"F","Female"),"M","Male")</f>
        <v>Male</v>
      </c>
      <c r="D544" s="6">
        <v>40000</v>
      </c>
      <c r="E544" s="6" t="str">
        <f>SUBSTITUTE(Table1[[#This Row],[Income]],"$","")</f>
        <v>40000</v>
      </c>
      <c r="F544" s="5">
        <v>4637</v>
      </c>
      <c r="G544" s="8">
        <v>44704</v>
      </c>
      <c r="H544" s="8" t="s">
        <v>63</v>
      </c>
      <c r="I544" s="8" t="s">
        <v>72</v>
      </c>
      <c r="J544" s="7">
        <v>971</v>
      </c>
      <c r="K544" s="7">
        <f>Table1[[#This Row],[Price(in USD)]]-Table1[[#This Row],[Production Cost (in USD)]]</f>
        <v>3666</v>
      </c>
      <c r="L544" s="7">
        <f>(Table1[[#This Row],[Profit]]/Table1[[#This Row],[Price(in USD)]])*100</f>
        <v>79.059736898857025</v>
      </c>
      <c r="M544" s="5" t="s">
        <v>13</v>
      </c>
      <c r="N544" s="5" t="str">
        <f>SUBSTITUTE(SUBSTITUTE(SUBSTITUTE(Table1[[#This Row],[Marital Status]],"M","Married"),"S","Single"),"D","Divorced")</f>
        <v>Married</v>
      </c>
      <c r="O544" s="5" t="s">
        <v>30</v>
      </c>
      <c r="P544" s="5" t="str">
        <f>CLEAN(Table1[[#This Row],[Education]])</f>
        <v>High School</v>
      </c>
      <c r="Q544" s="5" t="s">
        <v>16</v>
      </c>
      <c r="R544" s="5" t="s">
        <v>26</v>
      </c>
      <c r="S544" s="5" t="s">
        <v>44</v>
      </c>
      <c r="T544" s="5" t="s">
        <v>76</v>
      </c>
      <c r="U544" s="5">
        <v>29</v>
      </c>
      <c r="V544" s="7">
        <f>IF(ISBLANK(Table1[[#This Row],[Age of the buyer]]),AVERAGE(Table1[Age of the buyer]),Table1[[#This Row],[Age of the buyer]])</f>
        <v>29</v>
      </c>
    </row>
    <row r="545" spans="1:22" hidden="1" x14ac:dyDescent="0.45">
      <c r="A545" s="5">
        <v>25898</v>
      </c>
      <c r="B545" s="5" t="s">
        <v>14</v>
      </c>
      <c r="C545" s="5" t="str">
        <f>SUBSTITUTE(SUBSTITUTE(Table1[[#This Row],[Gender]],"F","Female"),"M","Male")</f>
        <v>Female</v>
      </c>
      <c r="D545" s="6">
        <v>70000</v>
      </c>
      <c r="E545" s="6" t="str">
        <f>SUBSTITUTE(Table1[[#This Row],[Income]],"$","")</f>
        <v>70000</v>
      </c>
      <c r="F545" s="5">
        <v>4001</v>
      </c>
      <c r="G545" s="8">
        <v>45096</v>
      </c>
      <c r="H545" s="8" t="s">
        <v>65</v>
      </c>
      <c r="I545" s="8" t="s">
        <v>72</v>
      </c>
      <c r="J545" s="7">
        <v>944</v>
      </c>
      <c r="K545" s="7">
        <f>Table1[[#This Row],[Price(in USD)]]-Table1[[#This Row],[Production Cost (in USD)]]</f>
        <v>3057</v>
      </c>
      <c r="L545" s="7">
        <f>(Table1[[#This Row],[Profit]]/Table1[[#This Row],[Price(in USD)]])*100</f>
        <v>76.405898525368656</v>
      </c>
      <c r="M545" s="5" t="s">
        <v>13</v>
      </c>
      <c r="N545" s="5" t="str">
        <f>SUBSTITUTE(SUBSTITUTE(SUBSTITUTE(Table1[[#This Row],[Marital Status]],"M","Married"),"S","Single"),"D","Divorced")</f>
        <v>Married</v>
      </c>
      <c r="O545" s="5" t="s">
        <v>30</v>
      </c>
      <c r="P545" s="5" t="str">
        <f>CLEAN(Table1[[#This Row],[Education]])</f>
        <v>High School</v>
      </c>
      <c r="Q545" s="5" t="s">
        <v>23</v>
      </c>
      <c r="R545" s="5" t="s">
        <v>24</v>
      </c>
      <c r="S545" s="5" t="s">
        <v>44</v>
      </c>
      <c r="T545" s="5" t="s">
        <v>74</v>
      </c>
      <c r="U545" s="5">
        <v>53</v>
      </c>
      <c r="V545" s="7">
        <f>IF(ISBLANK(Table1[[#This Row],[Age of the buyer]]),AVERAGE(Table1[Age of the buyer]),Table1[[#This Row],[Age of the buyer]])</f>
        <v>53</v>
      </c>
    </row>
    <row r="546" spans="1:22" hidden="1" x14ac:dyDescent="0.45">
      <c r="A546" s="5">
        <v>24397</v>
      </c>
      <c r="B546" s="5" t="s">
        <v>13</v>
      </c>
      <c r="C546" s="5" t="str">
        <f>SUBSTITUTE(SUBSTITUTE(Table1[[#This Row],[Gender]],"F","Female"),"M","Male")</f>
        <v>Male</v>
      </c>
      <c r="D546" s="6">
        <v>120000</v>
      </c>
      <c r="E546" s="6" t="str">
        <f>SUBSTITUTE(Table1[[#This Row],[Income]],"$","")</f>
        <v>120000</v>
      </c>
      <c r="F546" s="5">
        <v>3455</v>
      </c>
      <c r="G546" s="8">
        <v>45162</v>
      </c>
      <c r="H546" s="8" t="s">
        <v>67</v>
      </c>
      <c r="I546" s="8" t="s">
        <v>72</v>
      </c>
      <c r="J546" s="7">
        <v>1338</v>
      </c>
      <c r="K546" s="7">
        <f>Table1[[#This Row],[Price(in USD)]]-Table1[[#This Row],[Production Cost (in USD)]]</f>
        <v>2117</v>
      </c>
      <c r="L546" s="7">
        <f>(Table1[[#This Row],[Profit]]/Table1[[#This Row],[Price(in USD)]])*100</f>
        <v>61.27351664254703</v>
      </c>
      <c r="M546" s="5" t="s">
        <v>25</v>
      </c>
      <c r="N546" s="5" t="str">
        <f>SUBSTITUTE(SUBSTITUTE(SUBSTITUTE(Table1[[#This Row],[Marital Status]],"M","Married"),"S","Single"),"D","Divorced")</f>
        <v>Single</v>
      </c>
      <c r="O546" s="5" t="s">
        <v>15</v>
      </c>
      <c r="P546" s="5" t="str">
        <f>CLEAN(Table1[[#This Row],[Education]])</f>
        <v>Bachelors</v>
      </c>
      <c r="Q546" s="5" t="s">
        <v>31</v>
      </c>
      <c r="R546" s="5" t="s">
        <v>29</v>
      </c>
      <c r="S546" s="5" t="s">
        <v>44</v>
      </c>
      <c r="T546" s="5" t="s">
        <v>78</v>
      </c>
      <c r="U546" s="5">
        <v>40</v>
      </c>
      <c r="V546" s="7">
        <f>IF(ISBLANK(Table1[[#This Row],[Age of the buyer]]),AVERAGE(Table1[Age of the buyer]),Table1[[#This Row],[Age of the buyer]])</f>
        <v>40</v>
      </c>
    </row>
    <row r="547" spans="1:22" hidden="1" x14ac:dyDescent="0.45">
      <c r="A547" s="5">
        <v>19758</v>
      </c>
      <c r="B547" s="5" t="s">
        <v>13</v>
      </c>
      <c r="C547" s="5" t="str">
        <f>SUBSTITUTE(SUBSTITUTE(Table1[[#This Row],[Gender]],"F","Female"),"M","Male")</f>
        <v>Male</v>
      </c>
      <c r="D547" s="6">
        <v>60000</v>
      </c>
      <c r="E547" s="6" t="str">
        <f>SUBSTITUTE(Table1[[#This Row],[Income]],"$","")</f>
        <v>60000</v>
      </c>
      <c r="F547" s="5">
        <v>3870</v>
      </c>
      <c r="G547" s="8">
        <v>45038</v>
      </c>
      <c r="H547" s="8" t="s">
        <v>65</v>
      </c>
      <c r="I547" s="8" t="s">
        <v>72</v>
      </c>
      <c r="J547" s="7">
        <v>2004</v>
      </c>
      <c r="K547" s="7">
        <f>Table1[[#This Row],[Price(in USD)]]-Table1[[#This Row],[Production Cost (in USD)]]</f>
        <v>1866</v>
      </c>
      <c r="L547" s="7">
        <f>(Table1[[#This Row],[Profit]]/Table1[[#This Row],[Price(in USD)]])*100</f>
        <v>48.217054263565892</v>
      </c>
      <c r="M547" s="5" t="s">
        <v>25</v>
      </c>
      <c r="N547" s="5" t="str">
        <f>SUBSTITUTE(SUBSTITUTE(SUBSTITUTE(Table1[[#This Row],[Marital Status]],"M","Married"),"S","Single"),"D","Divorced")</f>
        <v>Single</v>
      </c>
      <c r="O547" s="5" t="s">
        <v>21</v>
      </c>
      <c r="P547" s="5" t="str">
        <f>CLEAN(Table1[[#This Row],[Education]])</f>
        <v>Partial College</v>
      </c>
      <c r="Q547" s="5" t="s">
        <v>16</v>
      </c>
      <c r="R547" s="5" t="s">
        <v>29</v>
      </c>
      <c r="S547" s="5" t="s">
        <v>44</v>
      </c>
      <c r="T547" s="5" t="s">
        <v>73</v>
      </c>
      <c r="U547" s="5">
        <v>29</v>
      </c>
      <c r="V547" s="7">
        <f>IF(ISBLANK(Table1[[#This Row],[Age of the buyer]]),AVERAGE(Table1[Age of the buyer]),Table1[[#This Row],[Age of the buyer]])</f>
        <v>29</v>
      </c>
    </row>
    <row r="548" spans="1:22" hidden="1" x14ac:dyDescent="0.45">
      <c r="A548" s="5">
        <v>15529</v>
      </c>
      <c r="B548" s="5" t="s">
        <v>13</v>
      </c>
      <c r="C548" s="5" t="str">
        <f>SUBSTITUTE(SUBSTITUTE(Table1[[#This Row],[Gender]],"F","Female"),"M","Male")</f>
        <v>Male</v>
      </c>
      <c r="D548" s="6">
        <v>60000</v>
      </c>
      <c r="E548" s="6" t="str">
        <f>SUBSTITUTE(Table1[[#This Row],[Income]],"$","")</f>
        <v>60000</v>
      </c>
      <c r="F548" s="5">
        <v>5319</v>
      </c>
      <c r="G548" s="8">
        <v>45027</v>
      </c>
      <c r="H548" s="8" t="s">
        <v>58</v>
      </c>
      <c r="I548" s="8" t="s">
        <v>71</v>
      </c>
      <c r="J548" s="7">
        <v>1535</v>
      </c>
      <c r="K548" s="7">
        <f>Table1[[#This Row],[Price(in USD)]]-Table1[[#This Row],[Production Cost (in USD)]]</f>
        <v>3784</v>
      </c>
      <c r="L548" s="7">
        <f>(Table1[[#This Row],[Profit]]/Table1[[#This Row],[Price(in USD)]])*100</f>
        <v>71.141191953374687</v>
      </c>
      <c r="M548" s="5" t="s">
        <v>13</v>
      </c>
      <c r="N548" s="5" t="str">
        <f>SUBSTITUTE(SUBSTITUTE(SUBSTITUTE(Table1[[#This Row],[Marital Status]],"M","Married"),"S","Single"),"D","Divorced")</f>
        <v>Married</v>
      </c>
      <c r="O548" s="5" t="s">
        <v>15</v>
      </c>
      <c r="P548" s="5" t="str">
        <f>CLEAN(Table1[[#This Row],[Education]])</f>
        <v>Bachelors</v>
      </c>
      <c r="Q548" s="5" t="s">
        <v>23</v>
      </c>
      <c r="R548" s="5" t="s">
        <v>24</v>
      </c>
      <c r="S548" s="5" t="s">
        <v>44</v>
      </c>
      <c r="T548" s="5" t="s">
        <v>76</v>
      </c>
      <c r="U548" s="5">
        <v>43</v>
      </c>
      <c r="V548" s="7">
        <f>IF(ISBLANK(Table1[[#This Row],[Age of the buyer]]),AVERAGE(Table1[Age of the buyer]),Table1[[#This Row],[Age of the buyer]])</f>
        <v>43</v>
      </c>
    </row>
    <row r="549" spans="1:22" hidden="1" x14ac:dyDescent="0.45">
      <c r="A549" s="5">
        <v>19884</v>
      </c>
      <c r="B549" s="5" t="s">
        <v>13</v>
      </c>
      <c r="C549" s="5" t="str">
        <f>SUBSTITUTE(SUBSTITUTE(Table1[[#This Row],[Gender]],"F","Female"),"M","Male")</f>
        <v>Male</v>
      </c>
      <c r="D549" s="6">
        <v>60000</v>
      </c>
      <c r="E549" s="6" t="str">
        <f>SUBSTITUTE(Table1[[#This Row],[Income]],"$","")</f>
        <v>60000</v>
      </c>
      <c r="F549" s="5">
        <v>3386</v>
      </c>
      <c r="G549" s="8">
        <v>45141</v>
      </c>
      <c r="H549" s="8" t="s">
        <v>61</v>
      </c>
      <c r="I549" s="8" t="s">
        <v>71</v>
      </c>
      <c r="J549" s="7">
        <v>1872</v>
      </c>
      <c r="K549" s="7">
        <f>Table1[[#This Row],[Price(in USD)]]-Table1[[#This Row],[Production Cost (in USD)]]</f>
        <v>1514</v>
      </c>
      <c r="L549" s="7">
        <f>(Table1[[#This Row],[Profit]]/Table1[[#This Row],[Price(in USD)]])*100</f>
        <v>44.713526284701715</v>
      </c>
      <c r="M549" s="5" t="s">
        <v>13</v>
      </c>
      <c r="N549" s="5" t="str">
        <f>SUBSTITUTE(SUBSTITUTE(SUBSTITUTE(Table1[[#This Row],[Marital Status]],"M","Married"),"S","Single"),"D","Divorced")</f>
        <v>Married</v>
      </c>
      <c r="O549" s="5" t="s">
        <v>30</v>
      </c>
      <c r="P549" s="5" t="str">
        <f>CLEAN(Table1[[#This Row],[Education]])</f>
        <v>High School</v>
      </c>
      <c r="Q549" s="5" t="s">
        <v>23</v>
      </c>
      <c r="R549" s="5" t="s">
        <v>24</v>
      </c>
      <c r="S549" s="5" t="s">
        <v>44</v>
      </c>
      <c r="T549" s="5" t="s">
        <v>77</v>
      </c>
      <c r="U549" s="5">
        <v>55</v>
      </c>
      <c r="V549" s="7">
        <f>IF(ISBLANK(Table1[[#This Row],[Age of the buyer]]),AVERAGE(Table1[Age of the buyer]),Table1[[#This Row],[Age of the buyer]])</f>
        <v>55</v>
      </c>
    </row>
    <row r="550" spans="1:22" hidden="1" x14ac:dyDescent="0.45">
      <c r="A550" s="5">
        <v>18674</v>
      </c>
      <c r="B550" s="5" t="s">
        <v>14</v>
      </c>
      <c r="C550" s="5" t="str">
        <f>SUBSTITUTE(SUBSTITUTE(Table1[[#This Row],[Gender]],"F","Female"),"M","Male")</f>
        <v>Female</v>
      </c>
      <c r="D550" s="6">
        <v>80000</v>
      </c>
      <c r="E550" s="6" t="str">
        <f>SUBSTITUTE(Table1[[#This Row],[Income]],"$","")</f>
        <v>80000</v>
      </c>
      <c r="F550" s="5">
        <v>4236</v>
      </c>
      <c r="G550" s="8">
        <v>44604</v>
      </c>
      <c r="H550" s="8" t="s">
        <v>63</v>
      </c>
      <c r="I550" s="8" t="s">
        <v>72</v>
      </c>
      <c r="J550" s="7">
        <v>1501</v>
      </c>
      <c r="K550" s="7">
        <f>Table1[[#This Row],[Price(in USD)]]-Table1[[#This Row],[Production Cost (in USD)]]</f>
        <v>2735</v>
      </c>
      <c r="L550" s="7">
        <f>(Table1[[#This Row],[Profit]]/Table1[[#This Row],[Price(in USD)]])*100</f>
        <v>64.565627950897081</v>
      </c>
      <c r="M550" s="5" t="s">
        <v>25</v>
      </c>
      <c r="N550" s="5" t="str">
        <f>SUBSTITUTE(SUBSTITUTE(SUBSTITUTE(Table1[[#This Row],[Marital Status]],"M","Married"),"S","Single"),"D","Divorced")</f>
        <v>Single</v>
      </c>
      <c r="O550" s="5" t="s">
        <v>37</v>
      </c>
      <c r="P550" s="5" t="str">
        <f>CLEAN(Table1[[#This Row],[Education]])</f>
        <v>Graduate Degree</v>
      </c>
      <c r="Q550" s="5" t="s">
        <v>16</v>
      </c>
      <c r="R550" s="5" t="s">
        <v>18</v>
      </c>
      <c r="S550" s="5" t="s">
        <v>44</v>
      </c>
      <c r="T550" s="5" t="s">
        <v>76</v>
      </c>
      <c r="U550" s="5">
        <v>48</v>
      </c>
      <c r="V550" s="7">
        <f>IF(ISBLANK(Table1[[#This Row],[Age of the buyer]]),AVERAGE(Table1[Age of the buyer]),Table1[[#This Row],[Age of the buyer]])</f>
        <v>48</v>
      </c>
    </row>
    <row r="551" spans="1:22" hidden="1" x14ac:dyDescent="0.45">
      <c r="A551" s="5">
        <v>13453</v>
      </c>
      <c r="B551" s="5" t="s">
        <v>14</v>
      </c>
      <c r="C551" s="5" t="str">
        <f>SUBSTITUTE(SUBSTITUTE(Table1[[#This Row],[Gender]],"F","Female"),"M","Male")</f>
        <v>Female</v>
      </c>
      <c r="D551" s="6">
        <v>130000</v>
      </c>
      <c r="E551" s="6" t="str">
        <f>SUBSTITUTE(Table1[[#This Row],[Income]],"$","")</f>
        <v>130000</v>
      </c>
      <c r="F551" s="5">
        <v>4793</v>
      </c>
      <c r="G551" s="8">
        <v>44751</v>
      </c>
      <c r="H551" s="8" t="s">
        <v>60</v>
      </c>
      <c r="I551" s="8" t="s">
        <v>72</v>
      </c>
      <c r="J551" s="7">
        <v>1415</v>
      </c>
      <c r="K551" s="7">
        <f>Table1[[#This Row],[Price(in USD)]]-Table1[[#This Row],[Production Cost (in USD)]]</f>
        <v>3378</v>
      </c>
      <c r="L551" s="7">
        <f>(Table1[[#This Row],[Profit]]/Table1[[#This Row],[Price(in USD)]])*100</f>
        <v>70.477780095973301</v>
      </c>
      <c r="M551" s="5" t="s">
        <v>13</v>
      </c>
      <c r="N551" s="5" t="str">
        <f>SUBSTITUTE(SUBSTITUTE(SUBSTITUTE(Table1[[#This Row],[Marital Status]],"M","Married"),"S","Single"),"D","Divorced")</f>
        <v>Married</v>
      </c>
      <c r="O551" s="5" t="s">
        <v>36</v>
      </c>
      <c r="P551" s="5" t="str">
        <f>CLEAN(Table1[[#This Row],[Education]])</f>
        <v>Bachelors</v>
      </c>
      <c r="Q551" s="5" t="s">
        <v>31</v>
      </c>
      <c r="R551" s="5" t="s">
        <v>18</v>
      </c>
      <c r="S551" s="5" t="s">
        <v>44</v>
      </c>
      <c r="T551" s="5" t="s">
        <v>74</v>
      </c>
      <c r="U551" s="5">
        <v>45</v>
      </c>
      <c r="V551" s="7">
        <f>IF(ISBLANK(Table1[[#This Row],[Age of the buyer]]),AVERAGE(Table1[Age of the buyer]),Table1[[#This Row],[Age of the buyer]])</f>
        <v>45</v>
      </c>
    </row>
    <row r="552" spans="1:22" hidden="1" x14ac:dyDescent="0.45">
      <c r="A552" s="5">
        <v>14063</v>
      </c>
      <c r="B552" s="5" t="s">
        <v>14</v>
      </c>
      <c r="C552" s="5" t="str">
        <f>SUBSTITUTE(SUBSTITUTE(Table1[[#This Row],[Gender]],"F","Female"),"M","Male")</f>
        <v>Female</v>
      </c>
      <c r="D552" s="6">
        <v>70000</v>
      </c>
      <c r="E552" s="6" t="str">
        <f>SUBSTITUTE(Table1[[#This Row],[Income]],"$","")</f>
        <v>70000</v>
      </c>
      <c r="F552" s="5">
        <v>4609</v>
      </c>
      <c r="G552" s="8">
        <v>44884</v>
      </c>
      <c r="H552" s="8" t="s">
        <v>65</v>
      </c>
      <c r="I552" s="8" t="s">
        <v>71</v>
      </c>
      <c r="J552" s="7">
        <v>2034</v>
      </c>
      <c r="K552" s="7">
        <f>Table1[[#This Row],[Price(in USD)]]-Table1[[#This Row],[Production Cost (in USD)]]</f>
        <v>2575</v>
      </c>
      <c r="L552" s="7">
        <f>(Table1[[#This Row],[Profit]]/Table1[[#This Row],[Price(in USD)]])*100</f>
        <v>55.868952050336297</v>
      </c>
      <c r="M552" s="5" t="s">
        <v>25</v>
      </c>
      <c r="N552" s="5" t="str">
        <f>SUBSTITUTE(SUBSTITUTE(SUBSTITUTE(Table1[[#This Row],[Marital Status]],"M","Married"),"S","Single"),"D","Divorced")</f>
        <v>Single</v>
      </c>
      <c r="O552" s="5" t="s">
        <v>15</v>
      </c>
      <c r="P552" s="5" t="str">
        <f>CLEAN(Table1[[#This Row],[Education]])</f>
        <v>Bachelors</v>
      </c>
      <c r="Q552" s="5" t="s">
        <v>23</v>
      </c>
      <c r="R552" s="5" t="s">
        <v>18</v>
      </c>
      <c r="S552" s="5" t="s">
        <v>27</v>
      </c>
      <c r="T552" s="5" t="s">
        <v>78</v>
      </c>
      <c r="U552" s="5">
        <v>42</v>
      </c>
      <c r="V552" s="7">
        <f>IF(ISBLANK(Table1[[#This Row],[Age of the buyer]]),AVERAGE(Table1[Age of the buyer]),Table1[[#This Row],[Age of the buyer]])</f>
        <v>42</v>
      </c>
    </row>
    <row r="553" spans="1:22" hidden="1" x14ac:dyDescent="0.45">
      <c r="A553" s="5">
        <v>27393</v>
      </c>
      <c r="B553" s="5" t="s">
        <v>14</v>
      </c>
      <c r="C553" s="5" t="str">
        <f>SUBSTITUTE(SUBSTITUTE(Table1[[#This Row],[Gender]],"F","Female"),"M","Male")</f>
        <v>Female</v>
      </c>
      <c r="D553" s="6">
        <v>50000</v>
      </c>
      <c r="E553" s="6" t="str">
        <f>SUBSTITUTE(Table1[[#This Row],[Income]],"$","")</f>
        <v>50000</v>
      </c>
      <c r="F553" s="5">
        <v>4317</v>
      </c>
      <c r="G553" s="8">
        <v>45102</v>
      </c>
      <c r="H553" s="8" t="s">
        <v>60</v>
      </c>
      <c r="I553" s="8" t="s">
        <v>71</v>
      </c>
      <c r="J553" s="7">
        <v>1067</v>
      </c>
      <c r="K553" s="7">
        <f>Table1[[#This Row],[Price(in USD)]]-Table1[[#This Row],[Production Cost (in USD)]]</f>
        <v>3250</v>
      </c>
      <c r="L553" s="7">
        <f>(Table1[[#This Row],[Profit]]/Table1[[#This Row],[Price(in USD)]])*100</f>
        <v>75.283761871670137</v>
      </c>
      <c r="M553" s="5" t="s">
        <v>13</v>
      </c>
      <c r="N553" s="5" t="str">
        <f>SUBSTITUTE(SUBSTITUTE(SUBSTITUTE(Table1[[#This Row],[Marital Status]],"M","Married"),"S","Single"),"D","Divorced")</f>
        <v>Married</v>
      </c>
      <c r="O553" s="5" t="s">
        <v>15</v>
      </c>
      <c r="P553" s="5" t="str">
        <f>CLEAN(Table1[[#This Row],[Education]])</f>
        <v>Bachelors</v>
      </c>
      <c r="Q553" s="5" t="s">
        <v>31</v>
      </c>
      <c r="R553" s="5" t="s">
        <v>34</v>
      </c>
      <c r="S553" s="5" t="s">
        <v>44</v>
      </c>
      <c r="T553" s="5" t="s">
        <v>73</v>
      </c>
      <c r="U553" s="5">
        <v>63</v>
      </c>
      <c r="V553" s="7">
        <f>IF(ISBLANK(Table1[[#This Row],[Age of the buyer]]),AVERAGE(Table1[Age of the buyer]),Table1[[#This Row],[Age of the buyer]])</f>
        <v>63</v>
      </c>
    </row>
    <row r="554" spans="1:22" hidden="1" x14ac:dyDescent="0.45">
      <c r="A554" s="5">
        <v>14417</v>
      </c>
      <c r="B554" s="5" t="s">
        <v>13</v>
      </c>
      <c r="C554" s="5" t="str">
        <f>SUBSTITUTE(SUBSTITUTE(Table1[[#This Row],[Gender]],"F","Female"),"M","Male")</f>
        <v>Male</v>
      </c>
      <c r="D554" s="6">
        <v>60000</v>
      </c>
      <c r="E554" s="6" t="str">
        <f>SUBSTITUTE(Table1[[#This Row],[Income]],"$","")</f>
        <v>60000</v>
      </c>
      <c r="F554" s="5">
        <v>3611</v>
      </c>
      <c r="G554" s="8">
        <v>44694</v>
      </c>
      <c r="H554" s="8" t="s">
        <v>64</v>
      </c>
      <c r="I554" s="8" t="s">
        <v>72</v>
      </c>
      <c r="J554" s="7">
        <v>1227</v>
      </c>
      <c r="K554" s="7">
        <f>Table1[[#This Row],[Price(in USD)]]-Table1[[#This Row],[Production Cost (in USD)]]</f>
        <v>2384</v>
      </c>
      <c r="L554" s="7">
        <f>(Table1[[#This Row],[Profit]]/Table1[[#This Row],[Price(in USD)]])*100</f>
        <v>66.02049293824426</v>
      </c>
      <c r="M554" s="5" t="s">
        <v>25</v>
      </c>
      <c r="N554" s="5" t="str">
        <f>SUBSTITUTE(SUBSTITUTE(SUBSTITUTE(Table1[[#This Row],[Marital Status]],"M","Married"),"S","Single"),"D","Divorced")</f>
        <v>Single</v>
      </c>
      <c r="O554" s="5" t="s">
        <v>30</v>
      </c>
      <c r="P554" s="5" t="str">
        <f>CLEAN(Table1[[#This Row],[Education]])</f>
        <v>High School</v>
      </c>
      <c r="Q554" s="5" t="s">
        <v>23</v>
      </c>
      <c r="R554" s="5" t="s">
        <v>34</v>
      </c>
      <c r="S554" s="5" t="s">
        <v>44</v>
      </c>
      <c r="T554" s="5" t="s">
        <v>76</v>
      </c>
      <c r="U554" s="5">
        <v>54</v>
      </c>
      <c r="V554" s="7">
        <f>IF(ISBLANK(Table1[[#This Row],[Age of the buyer]]),AVERAGE(Table1[Age of the buyer]),Table1[[#This Row],[Age of the buyer]])</f>
        <v>54</v>
      </c>
    </row>
    <row r="555" spans="1:22" hidden="1" x14ac:dyDescent="0.45">
      <c r="A555" s="5">
        <v>17533</v>
      </c>
      <c r="B555" s="5" t="s">
        <v>13</v>
      </c>
      <c r="C555" s="5" t="str">
        <f>SUBSTITUTE(SUBSTITUTE(Table1[[#This Row],[Gender]],"F","Female"),"M","Male")</f>
        <v>Male</v>
      </c>
      <c r="D555" s="6">
        <v>40000</v>
      </c>
      <c r="E555" s="6" t="str">
        <f>SUBSTITUTE(Table1[[#This Row],[Income]],"$","")</f>
        <v>40000</v>
      </c>
      <c r="F555" s="5">
        <v>5202</v>
      </c>
      <c r="G555" s="8">
        <v>44792</v>
      </c>
      <c r="H555" s="8" t="s">
        <v>63</v>
      </c>
      <c r="I555" s="8" t="s">
        <v>71</v>
      </c>
      <c r="J555" s="7">
        <v>2071</v>
      </c>
      <c r="K555" s="7">
        <f>Table1[[#This Row],[Price(in USD)]]-Table1[[#This Row],[Production Cost (in USD)]]</f>
        <v>3131</v>
      </c>
      <c r="L555" s="7">
        <f>(Table1[[#This Row],[Profit]]/Table1[[#This Row],[Price(in USD)]])*100</f>
        <v>60.188389081122637</v>
      </c>
      <c r="M555" s="5" t="s">
        <v>13</v>
      </c>
      <c r="N555" s="5" t="str">
        <f>SUBSTITUTE(SUBSTITUTE(SUBSTITUTE(Table1[[#This Row],[Marital Status]],"M","Married"),"S","Single"),"D","Divorced")</f>
        <v>Married</v>
      </c>
      <c r="O555" s="5" t="s">
        <v>21</v>
      </c>
      <c r="P555" s="5" t="str">
        <f>CLEAN(Table1[[#This Row],[Education]])</f>
        <v>Partial College</v>
      </c>
      <c r="Q555" s="5" t="s">
        <v>23</v>
      </c>
      <c r="R555" s="5" t="s">
        <v>26</v>
      </c>
      <c r="S555" s="5" t="s">
        <v>44</v>
      </c>
      <c r="T555" s="5" t="s">
        <v>77</v>
      </c>
      <c r="U555" s="5">
        <v>73</v>
      </c>
      <c r="V555" s="7">
        <f>IF(ISBLANK(Table1[[#This Row],[Age of the buyer]]),AVERAGE(Table1[Age of the buyer]),Table1[[#This Row],[Age of the buyer]])</f>
        <v>73</v>
      </c>
    </row>
    <row r="556" spans="1:22" hidden="1" x14ac:dyDescent="0.45">
      <c r="A556" s="5">
        <v>18580</v>
      </c>
      <c r="B556" s="5" t="s">
        <v>14</v>
      </c>
      <c r="C556" s="5" t="str">
        <f>SUBSTITUTE(SUBSTITUTE(Table1[[#This Row],[Gender]],"F","Female"),"M","Male")</f>
        <v>Female</v>
      </c>
      <c r="D556" s="6">
        <v>60000</v>
      </c>
      <c r="E556" s="6" t="str">
        <f>SUBSTITUTE(Table1[[#This Row],[Income]],"$","")</f>
        <v>60000</v>
      </c>
      <c r="F556" s="5">
        <v>4579</v>
      </c>
      <c r="G556" s="8">
        <v>45159</v>
      </c>
      <c r="H556" s="8" t="s">
        <v>66</v>
      </c>
      <c r="I556" s="8" t="s">
        <v>71</v>
      </c>
      <c r="J556" s="7">
        <v>1610</v>
      </c>
      <c r="K556" s="7">
        <f>Table1[[#This Row],[Price(in USD)]]-Table1[[#This Row],[Production Cost (in USD)]]</f>
        <v>2969</v>
      </c>
      <c r="L556" s="7">
        <f>(Table1[[#This Row],[Profit]]/Table1[[#This Row],[Price(in USD)]])*100</f>
        <v>64.839484603625237</v>
      </c>
      <c r="M556" s="5" t="s">
        <v>13</v>
      </c>
      <c r="N556" s="5" t="str">
        <f>SUBSTITUTE(SUBSTITUTE(SUBSTITUTE(Table1[[#This Row],[Marital Status]],"M","Married"),"S","Single"),"D","Divorced")</f>
        <v>Married</v>
      </c>
      <c r="O556" s="5" t="s">
        <v>37</v>
      </c>
      <c r="P556" s="5" t="str">
        <f>CLEAN(Table1[[#This Row],[Education]])</f>
        <v>Graduate Degree</v>
      </c>
      <c r="Q556" s="5" t="s">
        <v>23</v>
      </c>
      <c r="R556" s="5" t="s">
        <v>24</v>
      </c>
      <c r="S556" s="5" t="s">
        <v>44</v>
      </c>
      <c r="T556" s="5" t="s">
        <v>78</v>
      </c>
      <c r="U556" s="5">
        <v>40</v>
      </c>
      <c r="V556" s="7">
        <f>IF(ISBLANK(Table1[[#This Row],[Age of the buyer]]),AVERAGE(Table1[Age of the buyer]),Table1[[#This Row],[Age of the buyer]])</f>
        <v>40</v>
      </c>
    </row>
    <row r="557" spans="1:22" hidden="1" x14ac:dyDescent="0.45">
      <c r="A557" s="5">
        <v>17025</v>
      </c>
      <c r="B557" s="5" t="s">
        <v>13</v>
      </c>
      <c r="C557" s="5" t="str">
        <f>SUBSTITUTE(SUBSTITUTE(Table1[[#This Row],[Gender]],"F","Female"),"M","Male")</f>
        <v>Male</v>
      </c>
      <c r="D557" s="6">
        <v>50000</v>
      </c>
      <c r="E557" s="6" t="str">
        <f>SUBSTITUTE(Table1[[#This Row],[Income]],"$","")</f>
        <v>50000</v>
      </c>
      <c r="F557" s="5">
        <v>5091</v>
      </c>
      <c r="G557" s="8">
        <v>45071</v>
      </c>
      <c r="H557" s="8" t="s">
        <v>66</v>
      </c>
      <c r="I557" s="8" t="s">
        <v>72</v>
      </c>
      <c r="J557" s="7">
        <v>1968</v>
      </c>
      <c r="K557" s="7">
        <f>Table1[[#This Row],[Price(in USD)]]-Table1[[#This Row],[Production Cost (in USD)]]</f>
        <v>3123</v>
      </c>
      <c r="L557" s="7">
        <f>(Table1[[#This Row],[Profit]]/Table1[[#This Row],[Price(in USD)]])*100</f>
        <v>61.343547436652912</v>
      </c>
      <c r="M557" s="5" t="s">
        <v>25</v>
      </c>
      <c r="N557" s="5" t="str">
        <f>SUBSTITUTE(SUBSTITUTE(SUBSTITUTE(Table1[[#This Row],[Marital Status]],"M","Married"),"S","Single"),"D","Divorced")</f>
        <v>Single</v>
      </c>
      <c r="O557" s="5" t="s">
        <v>21</v>
      </c>
      <c r="P557" s="5" t="str">
        <f>CLEAN(Table1[[#This Row],[Education]])</f>
        <v>Partial College</v>
      </c>
      <c r="Q557" s="5" t="s">
        <v>16</v>
      </c>
      <c r="R557" s="5" t="s">
        <v>24</v>
      </c>
      <c r="S557" s="5" t="s">
        <v>44</v>
      </c>
      <c r="T557" s="5" t="s">
        <v>77</v>
      </c>
      <c r="U557" s="5">
        <v>39</v>
      </c>
      <c r="V557" s="7">
        <f>IF(ISBLANK(Table1[[#This Row],[Age of the buyer]]),AVERAGE(Table1[Age of the buyer]),Table1[[#This Row],[Age of the buyer]])</f>
        <v>39</v>
      </c>
    </row>
    <row r="558" spans="1:22" hidden="1" x14ac:dyDescent="0.45">
      <c r="A558" s="5">
        <v>25293</v>
      </c>
      <c r="B558" s="5" t="s">
        <v>13</v>
      </c>
      <c r="C558" s="5" t="str">
        <f>SUBSTITUTE(SUBSTITUTE(Table1[[#This Row],[Gender]],"F","Female"),"M","Male")</f>
        <v>Male</v>
      </c>
      <c r="D558" s="6">
        <v>80000</v>
      </c>
      <c r="E558" s="6" t="str">
        <f>SUBSTITUTE(Table1[[#This Row],[Income]],"$","")</f>
        <v>80000</v>
      </c>
      <c r="F558" s="5">
        <v>3402</v>
      </c>
      <c r="G558" s="8">
        <v>44929</v>
      </c>
      <c r="H558" s="8" t="s">
        <v>60</v>
      </c>
      <c r="I558" s="8" t="s">
        <v>71</v>
      </c>
      <c r="J558" s="7">
        <v>1271</v>
      </c>
      <c r="K558" s="7">
        <f>Table1[[#This Row],[Price(in USD)]]-Table1[[#This Row],[Production Cost (in USD)]]</f>
        <v>2131</v>
      </c>
      <c r="L558" s="7">
        <f>(Table1[[#This Row],[Profit]]/Table1[[#This Row],[Price(in USD)]])*100</f>
        <v>62.639623750734863</v>
      </c>
      <c r="M558" s="5" t="s">
        <v>13</v>
      </c>
      <c r="N558" s="5" t="str">
        <f>SUBSTITUTE(SUBSTITUTE(SUBSTITUTE(Table1[[#This Row],[Marital Status]],"M","Married"),"S","Single"),"D","Divorced")</f>
        <v>Married</v>
      </c>
      <c r="O558" s="5" t="s">
        <v>15</v>
      </c>
      <c r="P558" s="5" t="str">
        <f>CLEAN(Table1[[#This Row],[Education]])</f>
        <v>Bachelors</v>
      </c>
      <c r="Q558" s="5" t="s">
        <v>31</v>
      </c>
      <c r="R558" s="5" t="s">
        <v>29</v>
      </c>
      <c r="S558" s="5" t="s">
        <v>44</v>
      </c>
      <c r="T558" s="5" t="s">
        <v>78</v>
      </c>
      <c r="U558" s="5">
        <v>42</v>
      </c>
      <c r="V558" s="7">
        <f>IF(ISBLANK(Table1[[#This Row],[Age of the buyer]]),AVERAGE(Table1[Age of the buyer]),Table1[[#This Row],[Age of the buyer]])</f>
        <v>42</v>
      </c>
    </row>
    <row r="559" spans="1:22" hidden="1" x14ac:dyDescent="0.45">
      <c r="A559" s="5">
        <v>24725</v>
      </c>
      <c r="B559" s="5" t="s">
        <v>14</v>
      </c>
      <c r="C559" s="5" t="str">
        <f>SUBSTITUTE(SUBSTITUTE(Table1[[#This Row],[Gender]],"F","Female"),"M","Male")</f>
        <v>Female</v>
      </c>
      <c r="D559" s="6">
        <v>40000</v>
      </c>
      <c r="E559" s="6" t="str">
        <f>SUBSTITUTE(Table1[[#This Row],[Income]],"$","")</f>
        <v>40000</v>
      </c>
      <c r="F559" s="5">
        <v>4523</v>
      </c>
      <c r="G559" s="8">
        <v>44987</v>
      </c>
      <c r="H559" s="8" t="s">
        <v>61</v>
      </c>
      <c r="I559" s="8" t="s">
        <v>72</v>
      </c>
      <c r="J559" s="7">
        <v>1414</v>
      </c>
      <c r="K559" s="7">
        <f>Table1[[#This Row],[Price(in USD)]]-Table1[[#This Row],[Production Cost (in USD)]]</f>
        <v>3109</v>
      </c>
      <c r="L559" s="7">
        <f>(Table1[[#This Row],[Profit]]/Table1[[#This Row],[Price(in USD)]])*100</f>
        <v>68.737563564006194</v>
      </c>
      <c r="M559" s="5" t="s">
        <v>13</v>
      </c>
      <c r="N559" s="5" t="str">
        <f>SUBSTITUTE(SUBSTITUTE(SUBSTITUTE(Table1[[#This Row],[Marital Status]],"M","Married"),"S","Single"),"D","Divorced")</f>
        <v>Married</v>
      </c>
      <c r="O559" s="5" t="s">
        <v>21</v>
      </c>
      <c r="P559" s="5" t="str">
        <f>CLEAN(Table1[[#This Row],[Education]])</f>
        <v>Partial College</v>
      </c>
      <c r="Q559" s="5" t="s">
        <v>22</v>
      </c>
      <c r="R559" s="5" t="s">
        <v>29</v>
      </c>
      <c r="S559" s="5" t="s">
        <v>44</v>
      </c>
      <c r="T559" s="5" t="s">
        <v>74</v>
      </c>
      <c r="U559" s="5">
        <v>31</v>
      </c>
      <c r="V559" s="7">
        <f>IF(ISBLANK(Table1[[#This Row],[Age of the buyer]]),AVERAGE(Table1[Age of the buyer]),Table1[[#This Row],[Age of the buyer]])</f>
        <v>31</v>
      </c>
    </row>
    <row r="560" spans="1:22" hidden="1" x14ac:dyDescent="0.45">
      <c r="A560" s="5">
        <v>23200</v>
      </c>
      <c r="B560" s="5" t="s">
        <v>14</v>
      </c>
      <c r="C560" s="5" t="str">
        <f>SUBSTITUTE(SUBSTITUTE(Table1[[#This Row],[Gender]],"F","Female"),"M","Male")</f>
        <v>Female</v>
      </c>
      <c r="D560" s="6">
        <v>50000</v>
      </c>
      <c r="E560" s="6" t="str">
        <f>SUBSTITUTE(Table1[[#This Row],[Income]],"$","")</f>
        <v>50000</v>
      </c>
      <c r="F560" s="5">
        <v>4051</v>
      </c>
      <c r="G560" s="8">
        <v>45214</v>
      </c>
      <c r="H560" s="8" t="s">
        <v>65</v>
      </c>
      <c r="I560" s="8" t="s">
        <v>72</v>
      </c>
      <c r="J560" s="7">
        <v>1636</v>
      </c>
      <c r="K560" s="7">
        <f>Table1[[#This Row],[Price(in USD)]]-Table1[[#This Row],[Production Cost (in USD)]]</f>
        <v>2415</v>
      </c>
      <c r="L560" s="7">
        <f>(Table1[[#This Row],[Profit]]/Table1[[#This Row],[Price(in USD)]])*100</f>
        <v>59.614909898790422</v>
      </c>
      <c r="M560" s="5" t="s">
        <v>13</v>
      </c>
      <c r="N560" s="5" t="str">
        <f>SUBSTITUTE(SUBSTITUTE(SUBSTITUTE(Table1[[#This Row],[Marital Status]],"M","Married"),"S","Single"),"D","Divorced")</f>
        <v>Married</v>
      </c>
      <c r="O560" s="5" t="s">
        <v>15</v>
      </c>
      <c r="P560" s="5" t="str">
        <f>CLEAN(Table1[[#This Row],[Education]])</f>
        <v>Bachelors</v>
      </c>
      <c r="Q560" s="5" t="s">
        <v>16</v>
      </c>
      <c r="R560" s="5" t="s">
        <v>18</v>
      </c>
      <c r="S560" s="5" t="s">
        <v>44</v>
      </c>
      <c r="T560" s="5" t="s">
        <v>77</v>
      </c>
      <c r="U560" s="5">
        <v>41</v>
      </c>
      <c r="V560" s="7">
        <f>IF(ISBLANK(Table1[[#This Row],[Age of the buyer]]),AVERAGE(Table1[Age of the buyer]),Table1[[#This Row],[Age of the buyer]])</f>
        <v>41</v>
      </c>
    </row>
    <row r="561" spans="1:22" hidden="1" x14ac:dyDescent="0.45">
      <c r="A561" s="5">
        <v>15895</v>
      </c>
      <c r="B561" s="5" t="s">
        <v>14</v>
      </c>
      <c r="C561" s="5" t="str">
        <f>SUBSTITUTE(SUBSTITUTE(Table1[[#This Row],[Gender]],"F","Female"),"M","Male")</f>
        <v>Female</v>
      </c>
      <c r="D561" s="6">
        <v>60000</v>
      </c>
      <c r="E561" s="6" t="str">
        <f>SUBSTITUTE(Table1[[#This Row],[Income]],"$","")</f>
        <v>60000</v>
      </c>
      <c r="F561" s="5">
        <v>3811</v>
      </c>
      <c r="G561" s="8">
        <v>45211</v>
      </c>
      <c r="H561" s="8" t="s">
        <v>61</v>
      </c>
      <c r="I561" s="8" t="s">
        <v>72</v>
      </c>
      <c r="J561" s="7">
        <v>996</v>
      </c>
      <c r="K561" s="7">
        <f>Table1[[#This Row],[Price(in USD)]]-Table1[[#This Row],[Production Cost (in USD)]]</f>
        <v>2815</v>
      </c>
      <c r="L561" s="7">
        <f>(Table1[[#This Row],[Profit]]/Table1[[#This Row],[Price(in USD)]])*100</f>
        <v>73.865127263185514</v>
      </c>
      <c r="M561" s="5" t="s">
        <v>25</v>
      </c>
      <c r="N561" s="5" t="str">
        <f>SUBSTITUTE(SUBSTITUTE(SUBSTITUTE(Table1[[#This Row],[Marital Status]],"M","Married"),"S","Single"),"D","Divorced")</f>
        <v>Single</v>
      </c>
      <c r="O561" s="5" t="s">
        <v>15</v>
      </c>
      <c r="P561" s="5" t="str">
        <f>CLEAN(Table1[[#This Row],[Education]])</f>
        <v>Bachelors</v>
      </c>
      <c r="Q561" s="5" t="s">
        <v>31</v>
      </c>
      <c r="R561" s="5" t="s">
        <v>34</v>
      </c>
      <c r="S561" s="5" t="s">
        <v>44</v>
      </c>
      <c r="T561" s="5" t="s">
        <v>75</v>
      </c>
      <c r="U561" s="5">
        <v>58</v>
      </c>
      <c r="V561" s="7">
        <f>IF(ISBLANK(Table1[[#This Row],[Age of the buyer]]),AVERAGE(Table1[Age of the buyer]),Table1[[#This Row],[Age of the buyer]])</f>
        <v>58</v>
      </c>
    </row>
    <row r="562" spans="1:22" hidden="1" x14ac:dyDescent="0.45">
      <c r="A562" s="5">
        <v>18577</v>
      </c>
      <c r="B562" s="5" t="s">
        <v>14</v>
      </c>
      <c r="C562" s="5" t="str">
        <f>SUBSTITUTE(SUBSTITUTE(Table1[[#This Row],[Gender]],"F","Female"),"M","Male")</f>
        <v>Female</v>
      </c>
      <c r="D562" s="6">
        <v>60000</v>
      </c>
      <c r="E562" s="6" t="str">
        <f>SUBSTITUTE(Table1[[#This Row],[Income]],"$","")</f>
        <v>60000</v>
      </c>
      <c r="F562" s="5">
        <v>5441</v>
      </c>
      <c r="G562" s="8">
        <v>44902</v>
      </c>
      <c r="H562" s="8" t="s">
        <v>58</v>
      </c>
      <c r="I562" s="8" t="s">
        <v>72</v>
      </c>
      <c r="J562" s="7">
        <v>1708</v>
      </c>
      <c r="K562" s="7">
        <f>Table1[[#This Row],[Price(in USD)]]-Table1[[#This Row],[Production Cost (in USD)]]</f>
        <v>3733</v>
      </c>
      <c r="L562" s="7">
        <f>(Table1[[#This Row],[Profit]]/Table1[[#This Row],[Price(in USD)]])*100</f>
        <v>68.608711633890834</v>
      </c>
      <c r="M562" s="5" t="s">
        <v>13</v>
      </c>
      <c r="N562" s="5" t="str">
        <f>SUBSTITUTE(SUBSTITUTE(SUBSTITUTE(Table1[[#This Row],[Marital Status]],"M","Married"),"S","Single"),"D","Divorced")</f>
        <v>Married</v>
      </c>
      <c r="O562" s="5" t="s">
        <v>37</v>
      </c>
      <c r="P562" s="5" t="str">
        <f>CLEAN(Table1[[#This Row],[Education]])</f>
        <v>Graduate Degree</v>
      </c>
      <c r="Q562" s="5" t="s">
        <v>23</v>
      </c>
      <c r="R562" s="5" t="s">
        <v>18</v>
      </c>
      <c r="S562" s="5" t="s">
        <v>44</v>
      </c>
      <c r="T562" s="5" t="s">
        <v>78</v>
      </c>
      <c r="U562" s="5">
        <v>40</v>
      </c>
      <c r="V562" s="7">
        <f>IF(ISBLANK(Table1[[#This Row],[Age of the buyer]]),AVERAGE(Table1[Age of the buyer]),Table1[[#This Row],[Age of the buyer]])</f>
        <v>40</v>
      </c>
    </row>
    <row r="563" spans="1:22" hidden="1" x14ac:dyDescent="0.45">
      <c r="A563" s="5">
        <v>27218</v>
      </c>
      <c r="B563" s="5" t="s">
        <v>14</v>
      </c>
      <c r="C563" s="5" t="str">
        <f>SUBSTITUTE(SUBSTITUTE(Table1[[#This Row],[Gender]],"F","Female"),"M","Male")</f>
        <v>Female</v>
      </c>
      <c r="D563" s="6">
        <v>20000</v>
      </c>
      <c r="E563" s="6" t="str">
        <f>SUBSTITUTE(Table1[[#This Row],[Income]],"$","")</f>
        <v>20000</v>
      </c>
      <c r="F563" s="5">
        <v>4600</v>
      </c>
      <c r="G563" s="8">
        <v>44806</v>
      </c>
      <c r="H563" s="8" t="s">
        <v>64</v>
      </c>
      <c r="I563" s="8" t="s">
        <v>71</v>
      </c>
      <c r="J563" s="7">
        <v>1915</v>
      </c>
      <c r="K563" s="7">
        <f>Table1[[#This Row],[Price(in USD)]]-Table1[[#This Row],[Production Cost (in USD)]]</f>
        <v>2685</v>
      </c>
      <c r="L563" s="7">
        <f>(Table1[[#This Row],[Profit]]/Table1[[#This Row],[Price(in USD)]])*100</f>
        <v>58.369565217391305</v>
      </c>
      <c r="M563" s="5" t="s">
        <v>13</v>
      </c>
      <c r="N563" s="5" t="str">
        <f>SUBSTITUTE(SUBSTITUTE(SUBSTITUTE(Table1[[#This Row],[Marital Status]],"M","Married"),"S","Single"),"D","Divorced")</f>
        <v>Married</v>
      </c>
      <c r="O563" s="5" t="s">
        <v>32</v>
      </c>
      <c r="P563" s="5" t="str">
        <f>CLEAN(Table1[[#This Row],[Education]])</f>
        <v>Partial High School</v>
      </c>
      <c r="Q563" s="5" t="s">
        <v>22</v>
      </c>
      <c r="R563" s="5" t="s">
        <v>18</v>
      </c>
      <c r="S563" s="5" t="s">
        <v>44</v>
      </c>
      <c r="T563" s="5" t="s">
        <v>73</v>
      </c>
      <c r="U563" s="5">
        <v>48</v>
      </c>
      <c r="V563" s="7">
        <f>IF(ISBLANK(Table1[[#This Row],[Age of the buyer]]),AVERAGE(Table1[Age of the buyer]),Table1[[#This Row],[Age of the buyer]])</f>
        <v>48</v>
      </c>
    </row>
    <row r="564" spans="1:22" hidden="1" x14ac:dyDescent="0.45">
      <c r="A564" s="5">
        <v>18560</v>
      </c>
      <c r="B564" s="5" t="s">
        <v>14</v>
      </c>
      <c r="C564" s="5" t="str">
        <f>SUBSTITUTE(SUBSTITUTE(Table1[[#This Row],[Gender]],"F","Female"),"M","Male")</f>
        <v>Female</v>
      </c>
      <c r="D564" s="6">
        <v>70000</v>
      </c>
      <c r="E564" s="6" t="str">
        <f>SUBSTITUTE(Table1[[#This Row],[Income]],"$","")</f>
        <v>70000</v>
      </c>
      <c r="F564" s="5">
        <v>4688</v>
      </c>
      <c r="G564" s="8">
        <v>44811</v>
      </c>
      <c r="H564" s="8" t="s">
        <v>61</v>
      </c>
      <c r="I564" s="8" t="s">
        <v>71</v>
      </c>
      <c r="J564" s="7">
        <v>1853</v>
      </c>
      <c r="K564" s="7">
        <f>Table1[[#This Row],[Price(in USD)]]-Table1[[#This Row],[Production Cost (in USD)]]</f>
        <v>2835</v>
      </c>
      <c r="L564" s="7">
        <f>(Table1[[#This Row],[Profit]]/Table1[[#This Row],[Price(in USD)]])*100</f>
        <v>60.473549488054616</v>
      </c>
      <c r="M564" s="5" t="s">
        <v>13</v>
      </c>
      <c r="N564" s="5" t="str">
        <f>SUBSTITUTE(SUBSTITUTE(SUBSTITUTE(Table1[[#This Row],[Marital Status]],"M","Married"),"S","Single"),"D","Divorced")</f>
        <v>Married</v>
      </c>
      <c r="O564" s="5" t="s">
        <v>37</v>
      </c>
      <c r="P564" s="5" t="str">
        <f>CLEAN(Table1[[#This Row],[Education]])</f>
        <v>Graduate Degree</v>
      </c>
      <c r="Q564" s="5" t="s">
        <v>23</v>
      </c>
      <c r="R564" s="5" t="s">
        <v>24</v>
      </c>
      <c r="S564" s="5" t="s">
        <v>44</v>
      </c>
      <c r="T564" s="5" t="s">
        <v>76</v>
      </c>
      <c r="U564" s="5">
        <v>34</v>
      </c>
      <c r="V564" s="7">
        <f>IF(ISBLANK(Table1[[#This Row],[Age of the buyer]]),AVERAGE(Table1[Age of the buyer]),Table1[[#This Row],[Age of the buyer]])</f>
        <v>34</v>
      </c>
    </row>
    <row r="565" spans="1:22" x14ac:dyDescent="0.45">
      <c r="A565" s="5">
        <v>25006</v>
      </c>
      <c r="B565" s="5" t="s">
        <v>14</v>
      </c>
      <c r="C565" s="5" t="str">
        <f>SUBSTITUTE(SUBSTITUTE(Table1[[#This Row],[Gender]],"F","Female"),"M","Male")</f>
        <v>Female</v>
      </c>
      <c r="D565" s="6">
        <v>30000</v>
      </c>
      <c r="E565" s="6" t="str">
        <f>SUBSTITUTE(Table1[[#This Row],[Income]],"$","")</f>
        <v>30000</v>
      </c>
      <c r="F565" s="5">
        <v>4044</v>
      </c>
      <c r="G565" s="8">
        <v>45063</v>
      </c>
      <c r="H565" s="8" t="s">
        <v>62</v>
      </c>
      <c r="I565" s="8" t="s">
        <v>72</v>
      </c>
      <c r="J565" s="7">
        <v>1139</v>
      </c>
      <c r="K565" s="7">
        <f>Table1[[#This Row],[Price(in USD)]]-Table1[[#This Row],[Production Cost (in USD)]]</f>
        <v>2905</v>
      </c>
      <c r="L565" s="7">
        <f>(Table1[[#This Row],[Profit]]/Table1[[#This Row],[Price(in USD)]])*100</f>
        <v>71.834817012858551</v>
      </c>
      <c r="M565" s="5" t="s">
        <v>25</v>
      </c>
      <c r="N565" s="5" t="str">
        <f>SUBSTITUTE(SUBSTITUTE(SUBSTITUTE(Table1[[#This Row],[Marital Status]],"M","Married"),"S","Single"),"D","Divorced")</f>
        <v>Single</v>
      </c>
      <c r="O565" s="5" t="s">
        <v>21</v>
      </c>
      <c r="P565" s="5" t="str">
        <f>CLEAN(Table1[[#This Row],[Education]])</f>
        <v>Partial College</v>
      </c>
      <c r="Q565" s="5" t="s">
        <v>16</v>
      </c>
      <c r="R565" s="5" t="s">
        <v>26</v>
      </c>
      <c r="S565" s="5" t="s">
        <v>44</v>
      </c>
      <c r="T565" s="5" t="s">
        <v>74</v>
      </c>
      <c r="U565" s="5">
        <v>28</v>
      </c>
      <c r="V565" s="7">
        <f>IF(ISBLANK(Table1[[#This Row],[Age of the buyer]]),AVERAGE(Table1[Age of the buyer]),Table1[[#This Row],[Age of the buyer]])</f>
        <v>28</v>
      </c>
    </row>
    <row r="566" spans="1:22" hidden="1" x14ac:dyDescent="0.45">
      <c r="A566" s="5">
        <v>17369</v>
      </c>
      <c r="B566" s="5" t="s">
        <v>13</v>
      </c>
      <c r="C566" s="5" t="str">
        <f>SUBSTITUTE(SUBSTITUTE(Table1[[#This Row],[Gender]],"F","Female"),"M","Male")</f>
        <v>Male</v>
      </c>
      <c r="D566" s="6">
        <v>30000</v>
      </c>
      <c r="E566" s="6" t="str">
        <f>SUBSTITUTE(Table1[[#This Row],[Income]],"$","")</f>
        <v>30000</v>
      </c>
      <c r="F566" s="5">
        <v>3931</v>
      </c>
      <c r="G566" s="8">
        <v>44574</v>
      </c>
      <c r="H566" s="8" t="s">
        <v>64</v>
      </c>
      <c r="I566" s="8" t="s">
        <v>71</v>
      </c>
      <c r="J566" s="7">
        <v>1855</v>
      </c>
      <c r="K566" s="7">
        <f>Table1[[#This Row],[Price(in USD)]]-Table1[[#This Row],[Production Cost (in USD)]]</f>
        <v>2076</v>
      </c>
      <c r="L566" s="7">
        <f>(Table1[[#This Row],[Profit]]/Table1[[#This Row],[Price(in USD)]])*100</f>
        <v>52.810989570083947</v>
      </c>
      <c r="M566" s="5" t="s">
        <v>25</v>
      </c>
      <c r="N566" s="5" t="str">
        <f>SUBSTITUTE(SUBSTITUTE(SUBSTITUTE(Table1[[#This Row],[Marital Status]],"M","Married"),"S","Single"),"D","Divorced")</f>
        <v>Single</v>
      </c>
      <c r="O566" s="5" t="s">
        <v>21</v>
      </c>
      <c r="P566" s="5" t="str">
        <f>CLEAN(Table1[[#This Row],[Education]])</f>
        <v>Partial College</v>
      </c>
      <c r="Q566" s="5" t="s">
        <v>16</v>
      </c>
      <c r="R566" s="5" t="s">
        <v>26</v>
      </c>
      <c r="S566" s="5" t="s">
        <v>44</v>
      </c>
      <c r="T566" s="5" t="s">
        <v>76</v>
      </c>
      <c r="U566" s="5">
        <v>27</v>
      </c>
      <c r="V566" s="7">
        <f>IF(ISBLANK(Table1[[#This Row],[Age of the buyer]]),AVERAGE(Table1[Age of the buyer]),Table1[[#This Row],[Age of the buyer]])</f>
        <v>27</v>
      </c>
    </row>
    <row r="567" spans="1:22" hidden="1" x14ac:dyDescent="0.45">
      <c r="A567" s="5">
        <v>14495</v>
      </c>
      <c r="B567" s="5" t="s">
        <v>13</v>
      </c>
      <c r="C567" s="5" t="str">
        <f>SUBSTITUTE(SUBSTITUTE(Table1[[#This Row],[Gender]],"F","Female"),"M","Male")</f>
        <v>Male</v>
      </c>
      <c r="D567" s="6">
        <v>40000</v>
      </c>
      <c r="E567" s="6" t="str">
        <f>SUBSTITUTE(Table1[[#This Row],[Income]],"$","")</f>
        <v>40000</v>
      </c>
      <c r="F567" s="5">
        <v>5464</v>
      </c>
      <c r="G567" s="8">
        <v>45040</v>
      </c>
      <c r="H567" s="8" t="s">
        <v>61</v>
      </c>
      <c r="I567" s="8" t="s">
        <v>72</v>
      </c>
      <c r="J567" s="7">
        <v>1273</v>
      </c>
      <c r="K567" s="7">
        <f>Table1[[#This Row],[Price(in USD)]]-Table1[[#This Row],[Production Cost (in USD)]]</f>
        <v>4191</v>
      </c>
      <c r="L567" s="7">
        <f>(Table1[[#This Row],[Profit]]/Table1[[#This Row],[Price(in USD)]])*100</f>
        <v>76.702049780380676</v>
      </c>
      <c r="M567" s="5" t="s">
        <v>13</v>
      </c>
      <c r="N567" s="5" t="str">
        <f>SUBSTITUTE(SUBSTITUTE(SUBSTITUTE(Table1[[#This Row],[Marital Status]],"M","Married"),"S","Single"),"D","Divorced")</f>
        <v>Married</v>
      </c>
      <c r="O567" s="5" t="s">
        <v>21</v>
      </c>
      <c r="P567" s="5" t="str">
        <f>CLEAN(Table1[[#This Row],[Education]])</f>
        <v>Partial College</v>
      </c>
      <c r="Q567" s="5" t="s">
        <v>23</v>
      </c>
      <c r="R567" s="5" t="s">
        <v>26</v>
      </c>
      <c r="S567" s="5" t="s">
        <v>44</v>
      </c>
      <c r="T567" s="5" t="s">
        <v>76</v>
      </c>
      <c r="U567" s="5">
        <v>54</v>
      </c>
      <c r="V567" s="7">
        <f>IF(ISBLANK(Table1[[#This Row],[Age of the buyer]]),AVERAGE(Table1[Age of the buyer]),Table1[[#This Row],[Age of the buyer]])</f>
        <v>54</v>
      </c>
    </row>
    <row r="568" spans="1:22" hidden="1" x14ac:dyDescent="0.45">
      <c r="A568" s="5">
        <v>18847</v>
      </c>
      <c r="B568" s="5" t="s">
        <v>14</v>
      </c>
      <c r="C568" s="5" t="str">
        <f>SUBSTITUTE(SUBSTITUTE(Table1[[#This Row],[Gender]],"F","Female"),"M","Male")</f>
        <v>Female</v>
      </c>
      <c r="D568" s="6">
        <v>60000</v>
      </c>
      <c r="E568" s="6" t="str">
        <f>SUBSTITUTE(Table1[[#This Row],[Income]],"$","")</f>
        <v>60000</v>
      </c>
      <c r="F568" s="5">
        <v>3919</v>
      </c>
      <c r="G568" s="8">
        <v>44936</v>
      </c>
      <c r="H568" s="8" t="s">
        <v>61</v>
      </c>
      <c r="I568" s="8" t="s">
        <v>72</v>
      </c>
      <c r="J568" s="7">
        <v>1206</v>
      </c>
      <c r="K568" s="7">
        <f>Table1[[#This Row],[Price(in USD)]]-Table1[[#This Row],[Production Cost (in USD)]]</f>
        <v>2713</v>
      </c>
      <c r="L568" s="7">
        <f>(Table1[[#This Row],[Profit]]/Table1[[#This Row],[Price(in USD)]])*100</f>
        <v>69.226843582546564</v>
      </c>
      <c r="M568" s="5" t="s">
        <v>13</v>
      </c>
      <c r="N568" s="5" t="str">
        <f>SUBSTITUTE(SUBSTITUTE(SUBSTITUTE(Table1[[#This Row],[Marital Status]],"M","Married"),"S","Single"),"D","Divorced")</f>
        <v>Married</v>
      </c>
      <c r="O568" s="5" t="s">
        <v>37</v>
      </c>
      <c r="P568" s="5" t="str">
        <f>CLEAN(Table1[[#This Row],[Education]])</f>
        <v>Graduate Degree</v>
      </c>
      <c r="Q568" s="5" t="s">
        <v>31</v>
      </c>
      <c r="R568" s="5" t="s">
        <v>26</v>
      </c>
      <c r="S568" s="5" t="s">
        <v>44</v>
      </c>
      <c r="T568" s="5" t="s">
        <v>78</v>
      </c>
      <c r="U568" s="5">
        <v>70</v>
      </c>
      <c r="V568" s="7">
        <f>IF(ISBLANK(Table1[[#This Row],[Age of the buyer]]),AVERAGE(Table1[Age of the buyer]),Table1[[#This Row],[Age of the buyer]])</f>
        <v>70</v>
      </c>
    </row>
    <row r="569" spans="1:22" hidden="1" x14ac:dyDescent="0.45">
      <c r="A569" s="5">
        <v>14754</v>
      </c>
      <c r="B569" s="5" t="s">
        <v>13</v>
      </c>
      <c r="C569" s="5" t="str">
        <f>SUBSTITUTE(SUBSTITUTE(Table1[[#This Row],[Gender]],"F","Female"),"M","Male")</f>
        <v>Male</v>
      </c>
      <c r="D569" s="6">
        <v>40000</v>
      </c>
      <c r="E569" s="6" t="str">
        <f>SUBSTITUTE(Table1[[#This Row],[Income]],"$","")</f>
        <v>40000</v>
      </c>
      <c r="F569" s="5">
        <v>3383</v>
      </c>
      <c r="G569" s="8">
        <v>45109</v>
      </c>
      <c r="H569" s="8" t="s">
        <v>65</v>
      </c>
      <c r="I569" s="8" t="s">
        <v>71</v>
      </c>
      <c r="J569" s="7">
        <v>876</v>
      </c>
      <c r="K569" s="7">
        <f>Table1[[#This Row],[Price(in USD)]]-Table1[[#This Row],[Production Cost (in USD)]]</f>
        <v>2507</v>
      </c>
      <c r="L569" s="7">
        <f>(Table1[[#This Row],[Profit]]/Table1[[#This Row],[Price(in USD)]])*100</f>
        <v>74.105823233816139</v>
      </c>
      <c r="M569" s="5" t="s">
        <v>13</v>
      </c>
      <c r="N569" s="5" t="str">
        <f>SUBSTITUTE(SUBSTITUTE(SUBSTITUTE(Table1[[#This Row],[Marital Status]],"M","Married"),"S","Single"),"D","Divorced")</f>
        <v>Married</v>
      </c>
      <c r="O569" s="5" t="s">
        <v>21</v>
      </c>
      <c r="P569" s="5" t="str">
        <f>CLEAN(Table1[[#This Row],[Education]])</f>
        <v>Partial College</v>
      </c>
      <c r="Q569" s="5" t="s">
        <v>22</v>
      </c>
      <c r="R569" s="5" t="s">
        <v>29</v>
      </c>
      <c r="S569" s="5" t="s">
        <v>44</v>
      </c>
      <c r="T569" s="5" t="s">
        <v>74</v>
      </c>
      <c r="U569" s="5">
        <v>48</v>
      </c>
      <c r="V569" s="7">
        <f>IF(ISBLANK(Table1[[#This Row],[Age of the buyer]]),AVERAGE(Table1[Age of the buyer]),Table1[[#This Row],[Age of the buyer]])</f>
        <v>48</v>
      </c>
    </row>
    <row r="570" spans="1:22" hidden="1" x14ac:dyDescent="0.45">
      <c r="A570" s="5">
        <v>23378</v>
      </c>
      <c r="B570" s="5" t="s">
        <v>13</v>
      </c>
      <c r="C570" s="5" t="str">
        <f>SUBSTITUTE(SUBSTITUTE(Table1[[#This Row],[Gender]],"F","Female"),"M","Male")</f>
        <v>Male</v>
      </c>
      <c r="D570" s="6">
        <v>70000</v>
      </c>
      <c r="E570" s="6" t="str">
        <f>SUBSTITUTE(Table1[[#This Row],[Income]],"$","")</f>
        <v>70000</v>
      </c>
      <c r="F570" s="5">
        <v>3530</v>
      </c>
      <c r="G570" s="8">
        <v>45245</v>
      </c>
      <c r="H570" s="8" t="s">
        <v>58</v>
      </c>
      <c r="I570" s="8" t="s">
        <v>72</v>
      </c>
      <c r="J570" s="7">
        <v>1861</v>
      </c>
      <c r="K570" s="7">
        <f>Table1[[#This Row],[Price(in USD)]]-Table1[[#This Row],[Production Cost (in USD)]]</f>
        <v>1669</v>
      </c>
      <c r="L570" s="7">
        <f>(Table1[[#This Row],[Profit]]/Table1[[#This Row],[Price(in USD)]])*100</f>
        <v>47.28045325779037</v>
      </c>
      <c r="M570" s="5" t="s">
        <v>13</v>
      </c>
      <c r="N570" s="5" t="str">
        <f>SUBSTITUTE(SUBSTITUTE(SUBSTITUTE(Table1[[#This Row],[Marital Status]],"M","Married"),"S","Single"),"D","Divorced")</f>
        <v>Married</v>
      </c>
      <c r="O570" s="5" t="s">
        <v>21</v>
      </c>
      <c r="P570" s="5" t="str">
        <f>CLEAN(Table1[[#This Row],[Education]])</f>
        <v>Partial College</v>
      </c>
      <c r="Q570" s="5" t="s">
        <v>16</v>
      </c>
      <c r="R570" s="5" t="s">
        <v>24</v>
      </c>
      <c r="S570" s="5" t="s">
        <v>44</v>
      </c>
      <c r="T570" s="5" t="s">
        <v>77</v>
      </c>
      <c r="U570" s="5">
        <v>44</v>
      </c>
      <c r="V570" s="7">
        <f>IF(ISBLANK(Table1[[#This Row],[Age of the buyer]]),AVERAGE(Table1[Age of the buyer]),Table1[[#This Row],[Age of the buyer]])</f>
        <v>44</v>
      </c>
    </row>
    <row r="571" spans="1:22" hidden="1" x14ac:dyDescent="0.45">
      <c r="A571" s="5">
        <v>26452</v>
      </c>
      <c r="B571" s="5" t="s">
        <v>13</v>
      </c>
      <c r="C571" s="5" t="str">
        <f>SUBSTITUTE(SUBSTITUTE(Table1[[#This Row],[Gender]],"F","Female"),"M","Male")</f>
        <v>Male</v>
      </c>
      <c r="D571" s="6">
        <v>50000</v>
      </c>
      <c r="E571" s="6" t="str">
        <f>SUBSTITUTE(Table1[[#This Row],[Income]],"$","")</f>
        <v>50000</v>
      </c>
      <c r="F571" s="5">
        <v>3448</v>
      </c>
      <c r="G571" s="8">
        <v>45113</v>
      </c>
      <c r="H571" s="8" t="s">
        <v>60</v>
      </c>
      <c r="I571" s="8" t="s">
        <v>71</v>
      </c>
      <c r="J571" s="7">
        <v>1713</v>
      </c>
      <c r="K571" s="7">
        <f>Table1[[#This Row],[Price(in USD)]]-Table1[[#This Row],[Production Cost (in USD)]]</f>
        <v>1735</v>
      </c>
      <c r="L571" s="7">
        <f>(Table1[[#This Row],[Profit]]/Table1[[#This Row],[Price(in USD)]])*100</f>
        <v>50.319025522041763</v>
      </c>
      <c r="M571" s="5" t="s">
        <v>25</v>
      </c>
      <c r="N571" s="5" t="str">
        <f>SUBSTITUTE(SUBSTITUTE(SUBSTITUTE(Table1[[#This Row],[Marital Status]],"M","Married"),"S","Single"),"D","Divorced")</f>
        <v>Single</v>
      </c>
      <c r="O571" s="5" t="s">
        <v>37</v>
      </c>
      <c r="P571" s="5" t="str">
        <f>CLEAN(Table1[[#This Row],[Education]])</f>
        <v>Graduate Degree</v>
      </c>
      <c r="Q571" s="5" t="s">
        <v>31</v>
      </c>
      <c r="R571" s="5" t="s">
        <v>34</v>
      </c>
      <c r="S571" s="5" t="s">
        <v>44</v>
      </c>
      <c r="T571" s="5" t="s">
        <v>76</v>
      </c>
      <c r="U571" s="5">
        <v>69</v>
      </c>
      <c r="V571" s="7">
        <f>IF(ISBLANK(Table1[[#This Row],[Age of the buyer]]),AVERAGE(Table1[Age of the buyer]),Table1[[#This Row],[Age of the buyer]])</f>
        <v>69</v>
      </c>
    </row>
    <row r="572" spans="1:22" hidden="1" x14ac:dyDescent="0.45">
      <c r="A572" s="5">
        <v>20370</v>
      </c>
      <c r="B572" s="5" t="s">
        <v>13</v>
      </c>
      <c r="C572" s="5" t="str">
        <f>SUBSTITUTE(SUBSTITUTE(Table1[[#This Row],[Gender]],"F","Female"),"M","Male")</f>
        <v>Male</v>
      </c>
      <c r="D572" s="6">
        <v>70000</v>
      </c>
      <c r="E572" s="6" t="str">
        <f>SUBSTITUTE(Table1[[#This Row],[Income]],"$","")</f>
        <v>70000</v>
      </c>
      <c r="F572" s="5">
        <v>4484</v>
      </c>
      <c r="G572" s="8">
        <v>45196</v>
      </c>
      <c r="H572" s="8" t="s">
        <v>66</v>
      </c>
      <c r="I572" s="8" t="s">
        <v>71</v>
      </c>
      <c r="J572" s="7">
        <v>1970</v>
      </c>
      <c r="K572" s="7">
        <f>Table1[[#This Row],[Price(in USD)]]-Table1[[#This Row],[Production Cost (in USD)]]</f>
        <v>2514</v>
      </c>
      <c r="L572" s="7">
        <f>(Table1[[#This Row],[Profit]]/Table1[[#This Row],[Price(in USD)]])*100</f>
        <v>56.066012488849239</v>
      </c>
      <c r="M572" s="5" t="s">
        <v>13</v>
      </c>
      <c r="N572" s="5" t="str">
        <f>SUBSTITUTE(SUBSTITUTE(SUBSTITUTE(Table1[[#This Row],[Marital Status]],"M","Married"),"S","Single"),"D","Divorced")</f>
        <v>Married</v>
      </c>
      <c r="O572" s="5" t="s">
        <v>32</v>
      </c>
      <c r="P572" s="5" t="str">
        <f>CLEAN(Table1[[#This Row],[Education]])</f>
        <v>Partial High School</v>
      </c>
      <c r="Q572" s="5" t="s">
        <v>16</v>
      </c>
      <c r="R572" s="5" t="s">
        <v>26</v>
      </c>
      <c r="S572" s="5" t="s">
        <v>44</v>
      </c>
      <c r="T572" s="5" t="s">
        <v>76</v>
      </c>
      <c r="U572" s="5">
        <v>52</v>
      </c>
      <c r="V572" s="7">
        <f>IF(ISBLANK(Table1[[#This Row],[Age of the buyer]]),AVERAGE(Table1[Age of the buyer]),Table1[[#This Row],[Age of the buyer]])</f>
        <v>52</v>
      </c>
    </row>
    <row r="573" spans="1:22" hidden="1" x14ac:dyDescent="0.45">
      <c r="A573" s="5">
        <v>20528</v>
      </c>
      <c r="B573" s="5" t="s">
        <v>13</v>
      </c>
      <c r="C573" s="5" t="str">
        <f>SUBSTITUTE(SUBSTITUTE(Table1[[#This Row],[Gender]],"F","Female"),"M","Male")</f>
        <v>Male</v>
      </c>
      <c r="D573" s="6">
        <v>40000</v>
      </c>
      <c r="E573" s="6" t="str">
        <f>SUBSTITUTE(Table1[[#This Row],[Income]],"$","")</f>
        <v>40000</v>
      </c>
      <c r="F573" s="5">
        <v>3917</v>
      </c>
      <c r="G573" s="8">
        <v>44723</v>
      </c>
      <c r="H573" s="8" t="s">
        <v>65</v>
      </c>
      <c r="I573" s="8" t="s">
        <v>71</v>
      </c>
      <c r="J573" s="7">
        <v>1843</v>
      </c>
      <c r="K573" s="7">
        <f>Table1[[#This Row],[Price(in USD)]]-Table1[[#This Row],[Production Cost (in USD)]]</f>
        <v>2074</v>
      </c>
      <c r="L573" s="7">
        <f>(Table1[[#This Row],[Profit]]/Table1[[#This Row],[Price(in USD)]])*100</f>
        <v>52.948685218279287</v>
      </c>
      <c r="M573" s="5" t="s">
        <v>13</v>
      </c>
      <c r="N573" s="5" t="str">
        <f>SUBSTITUTE(SUBSTITUTE(SUBSTITUTE(Table1[[#This Row],[Marital Status]],"M","Married"),"S","Single"),"D","Divorced")</f>
        <v>Married</v>
      </c>
      <c r="O573" s="5" t="s">
        <v>32</v>
      </c>
      <c r="P573" s="5" t="str">
        <f>CLEAN(Table1[[#This Row],[Education]])</f>
        <v>Partial High School</v>
      </c>
      <c r="Q573" s="5" t="s">
        <v>16</v>
      </c>
      <c r="R573" s="5" t="s">
        <v>24</v>
      </c>
      <c r="S573" s="5" t="s">
        <v>44</v>
      </c>
      <c r="T573" s="5" t="s">
        <v>74</v>
      </c>
      <c r="U573" s="5">
        <v>55</v>
      </c>
      <c r="V573" s="7">
        <f>IF(ISBLANK(Table1[[#This Row],[Age of the buyer]]),AVERAGE(Table1[Age of the buyer]),Table1[[#This Row],[Age of the buyer]])</f>
        <v>55</v>
      </c>
    </row>
    <row r="574" spans="1:22" x14ac:dyDescent="0.45">
      <c r="A574" s="5">
        <v>23549</v>
      </c>
      <c r="B574" s="5" t="s">
        <v>13</v>
      </c>
      <c r="C574" s="5" t="str">
        <f>SUBSTITUTE(SUBSTITUTE(Table1[[#This Row],[Gender]],"F","Female"),"M","Male")</f>
        <v>Male</v>
      </c>
      <c r="D574" s="6">
        <v>30000</v>
      </c>
      <c r="E574" s="6" t="str">
        <f>SUBSTITUTE(Table1[[#This Row],[Income]],"$","")</f>
        <v>30000</v>
      </c>
      <c r="F574" s="5">
        <v>4549</v>
      </c>
      <c r="G574" s="8">
        <v>45225</v>
      </c>
      <c r="H574" s="8" t="s">
        <v>62</v>
      </c>
      <c r="I574" s="8" t="s">
        <v>72</v>
      </c>
      <c r="J574" s="7">
        <v>1686</v>
      </c>
      <c r="K574" s="7">
        <f>Table1[[#This Row],[Price(in USD)]]-Table1[[#This Row],[Production Cost (in USD)]]</f>
        <v>2863</v>
      </c>
      <c r="L574" s="7">
        <f>(Table1[[#This Row],[Profit]]/Table1[[#This Row],[Price(in USD)]])*100</f>
        <v>62.936909210815564</v>
      </c>
      <c r="M574" s="5" t="s">
        <v>25</v>
      </c>
      <c r="N574" s="5" t="str">
        <f>SUBSTITUTE(SUBSTITUTE(SUBSTITUTE(Table1[[#This Row],[Marital Status]],"M","Married"),"S","Single"),"D","Divorced")</f>
        <v>Single</v>
      </c>
      <c r="O574" s="5" t="s">
        <v>30</v>
      </c>
      <c r="P574" s="5" t="str">
        <f>CLEAN(Table1[[#This Row],[Education]])</f>
        <v>High School</v>
      </c>
      <c r="Q574" s="5" t="s">
        <v>16</v>
      </c>
      <c r="R574" s="5" t="s">
        <v>26</v>
      </c>
      <c r="S574" s="5" t="s">
        <v>44</v>
      </c>
      <c r="T574" s="5" t="s">
        <v>78</v>
      </c>
      <c r="U574" s="5">
        <v>30</v>
      </c>
      <c r="V574" s="7">
        <f>IF(ISBLANK(Table1[[#This Row],[Age of the buyer]]),AVERAGE(Table1[Age of the buyer]),Table1[[#This Row],[Age of the buyer]])</f>
        <v>30</v>
      </c>
    </row>
    <row r="575" spans="1:22" hidden="1" x14ac:dyDescent="0.45">
      <c r="A575" s="5">
        <v>21751</v>
      </c>
      <c r="B575" s="5" t="s">
        <v>13</v>
      </c>
      <c r="C575" s="5" t="str">
        <f>SUBSTITUTE(SUBSTITUTE(Table1[[#This Row],[Gender]],"F","Female"),"M","Male")</f>
        <v>Male</v>
      </c>
      <c r="D575" s="6">
        <v>60000</v>
      </c>
      <c r="E575" s="6" t="str">
        <f>SUBSTITUTE(Table1[[#This Row],[Income]],"$","")</f>
        <v>60000</v>
      </c>
      <c r="F575" s="5">
        <v>5045</v>
      </c>
      <c r="G575" s="8">
        <v>45249</v>
      </c>
      <c r="H575" s="8" t="s">
        <v>59</v>
      </c>
      <c r="I575" s="8" t="s">
        <v>71</v>
      </c>
      <c r="J575" s="7">
        <v>1590</v>
      </c>
      <c r="K575" s="7">
        <f>Table1[[#This Row],[Price(in USD)]]-Table1[[#This Row],[Production Cost (in USD)]]</f>
        <v>3455</v>
      </c>
      <c r="L575" s="7">
        <f>(Table1[[#This Row],[Profit]]/Table1[[#This Row],[Price(in USD)]])*100</f>
        <v>68.483647175421211</v>
      </c>
      <c r="M575" s="5" t="s">
        <v>13</v>
      </c>
      <c r="N575" s="5" t="str">
        <f>SUBSTITUTE(SUBSTITUTE(SUBSTITUTE(Table1[[#This Row],[Marital Status]],"M","Married"),"S","Single"),"D","Divorced")</f>
        <v>Married</v>
      </c>
      <c r="O575" s="5" t="s">
        <v>37</v>
      </c>
      <c r="P575" s="5" t="str">
        <f>CLEAN(Table1[[#This Row],[Education]])</f>
        <v>Graduate Degree</v>
      </c>
      <c r="Q575" s="5" t="s">
        <v>31</v>
      </c>
      <c r="R575" s="5" t="s">
        <v>29</v>
      </c>
      <c r="S575" s="5" t="s">
        <v>44</v>
      </c>
      <c r="T575" s="5" t="s">
        <v>73</v>
      </c>
      <c r="U575" s="5">
        <v>63</v>
      </c>
      <c r="V575" s="7">
        <f>IF(ISBLANK(Table1[[#This Row],[Age of the buyer]]),AVERAGE(Table1[Age of the buyer]),Table1[[#This Row],[Age of the buyer]])</f>
        <v>63</v>
      </c>
    </row>
    <row r="576" spans="1:22" hidden="1" x14ac:dyDescent="0.45">
      <c r="A576" s="5">
        <v>21266</v>
      </c>
      <c r="B576" s="5" t="s">
        <v>14</v>
      </c>
      <c r="C576" s="5" t="str">
        <f>SUBSTITUTE(SUBSTITUTE(Table1[[#This Row],[Gender]],"F","Female"),"M","Male")</f>
        <v>Female</v>
      </c>
      <c r="D576" s="6">
        <v>80000</v>
      </c>
      <c r="E576" s="6" t="str">
        <f>SUBSTITUTE(Table1[[#This Row],[Income]],"$","")</f>
        <v>80000</v>
      </c>
      <c r="F576" s="5">
        <v>3549</v>
      </c>
      <c r="G576" s="8">
        <v>45240</v>
      </c>
      <c r="H576" s="8" t="s">
        <v>64</v>
      </c>
      <c r="I576" s="8" t="s">
        <v>71</v>
      </c>
      <c r="J576" s="7">
        <v>1611</v>
      </c>
      <c r="K576" s="7">
        <f>Table1[[#This Row],[Price(in USD)]]-Table1[[#This Row],[Production Cost (in USD)]]</f>
        <v>1938</v>
      </c>
      <c r="L576" s="7">
        <f>(Table1[[#This Row],[Profit]]/Table1[[#This Row],[Price(in USD)]])*100</f>
        <v>54.606931530008453</v>
      </c>
      <c r="M576" s="5" t="s">
        <v>25</v>
      </c>
      <c r="N576" s="5" t="str">
        <f>SUBSTITUTE(SUBSTITUTE(SUBSTITUTE(Table1[[#This Row],[Marital Status]],"M","Married"),"S","Single"),"D","Divorced")</f>
        <v>Single</v>
      </c>
      <c r="O576" s="5" t="s">
        <v>15</v>
      </c>
      <c r="P576" s="5" t="str">
        <f>CLEAN(Table1[[#This Row],[Education]])</f>
        <v>Bachelors</v>
      </c>
      <c r="Q576" s="5" t="s">
        <v>31</v>
      </c>
      <c r="R576" s="5" t="s">
        <v>29</v>
      </c>
      <c r="S576" s="5" t="s">
        <v>44</v>
      </c>
      <c r="T576" s="5" t="s">
        <v>76</v>
      </c>
      <c r="U576" s="5">
        <v>34</v>
      </c>
      <c r="V576" s="7">
        <f>IF(ISBLANK(Table1[[#This Row],[Age of the buyer]]),AVERAGE(Table1[Age of the buyer]),Table1[[#This Row],[Age of the buyer]])</f>
        <v>34</v>
      </c>
    </row>
    <row r="577" spans="1:22" hidden="1" x14ac:dyDescent="0.45">
      <c r="A577" s="5">
        <v>13388</v>
      </c>
      <c r="B577" s="5" t="s">
        <v>13</v>
      </c>
      <c r="C577" s="5" t="str">
        <f>SUBSTITUTE(SUBSTITUTE(Table1[[#This Row],[Gender]],"F","Female"),"M","Male")</f>
        <v>Male</v>
      </c>
      <c r="D577" s="6">
        <v>60000</v>
      </c>
      <c r="E577" s="6" t="str">
        <f>SUBSTITUTE(Table1[[#This Row],[Income]],"$","")</f>
        <v>60000</v>
      </c>
      <c r="F577" s="5">
        <v>4000</v>
      </c>
      <c r="G577" s="8">
        <v>44829</v>
      </c>
      <c r="H577" s="8" t="s">
        <v>58</v>
      </c>
      <c r="I577" s="8" t="s">
        <v>72</v>
      </c>
      <c r="J577" s="7">
        <v>1810</v>
      </c>
      <c r="K577" s="7">
        <f>Table1[[#This Row],[Price(in USD)]]-Table1[[#This Row],[Production Cost (in USD)]]</f>
        <v>2190</v>
      </c>
      <c r="L577" s="7">
        <f>(Table1[[#This Row],[Profit]]/Table1[[#This Row],[Price(in USD)]])*100</f>
        <v>54.75</v>
      </c>
      <c r="M577" s="5" t="s">
        <v>25</v>
      </c>
      <c r="N577" s="5" t="str">
        <f>SUBSTITUTE(SUBSTITUTE(SUBSTITUTE(Table1[[#This Row],[Marital Status]],"M","Married"),"S","Single"),"D","Divorced")</f>
        <v>Single</v>
      </c>
      <c r="O577" s="5" t="s">
        <v>21</v>
      </c>
      <c r="P577" s="5" t="str">
        <f>CLEAN(Table1[[#This Row],[Education]])</f>
        <v>Partial College</v>
      </c>
      <c r="Q577" s="5" t="s">
        <v>23</v>
      </c>
      <c r="R577" s="5" t="s">
        <v>34</v>
      </c>
      <c r="S577" s="5" t="s">
        <v>44</v>
      </c>
      <c r="T577" s="5" t="s">
        <v>77</v>
      </c>
      <c r="U577" s="5">
        <v>56</v>
      </c>
      <c r="V577" s="7">
        <f>IF(ISBLANK(Table1[[#This Row],[Age of the buyer]]),AVERAGE(Table1[Age of the buyer]),Table1[[#This Row],[Age of the buyer]])</f>
        <v>56</v>
      </c>
    </row>
    <row r="578" spans="1:22" hidden="1" x14ac:dyDescent="0.45">
      <c r="A578" s="5">
        <v>18752</v>
      </c>
      <c r="B578" s="5" t="s">
        <v>14</v>
      </c>
      <c r="C578" s="5" t="str">
        <f>SUBSTITUTE(SUBSTITUTE(Table1[[#This Row],[Gender]],"F","Female"),"M","Male")</f>
        <v>Female</v>
      </c>
      <c r="D578" s="6">
        <v>40000</v>
      </c>
      <c r="E578" s="6" t="str">
        <f>SUBSTITUTE(Table1[[#This Row],[Income]],"$","")</f>
        <v>40000</v>
      </c>
      <c r="F578" s="5">
        <v>4273</v>
      </c>
      <c r="G578" s="8">
        <v>45036</v>
      </c>
      <c r="H578" s="8" t="s">
        <v>66</v>
      </c>
      <c r="I578" s="8" t="s">
        <v>71</v>
      </c>
      <c r="J578" s="7">
        <v>1617</v>
      </c>
      <c r="K578" s="7">
        <f>Table1[[#This Row],[Price(in USD)]]-Table1[[#This Row],[Production Cost (in USD)]]</f>
        <v>2656</v>
      </c>
      <c r="L578" s="7">
        <f>(Table1[[#This Row],[Profit]]/Table1[[#This Row],[Price(in USD)]])*100</f>
        <v>62.157734612684301</v>
      </c>
      <c r="M578" s="5" t="s">
        <v>56</v>
      </c>
      <c r="N578" s="5" t="str">
        <f>SUBSTITUTE(SUBSTITUTE(SUBSTITUTE(Table1[[#This Row],[Marital Status]],"M","Married"),"S","Single"),"D","Divorced")</f>
        <v>Divorced</v>
      </c>
      <c r="O578" s="5" t="s">
        <v>30</v>
      </c>
      <c r="P578" s="5" t="str">
        <f>CLEAN(Table1[[#This Row],[Education]])</f>
        <v>High School</v>
      </c>
      <c r="Q578" s="5" t="s">
        <v>16</v>
      </c>
      <c r="R578" s="5" t="s">
        <v>26</v>
      </c>
      <c r="S578" s="5" t="s">
        <v>44</v>
      </c>
      <c r="T578" s="5" t="s">
        <v>76</v>
      </c>
      <c r="U578" s="5">
        <v>31</v>
      </c>
      <c r="V578" s="7">
        <f>IF(ISBLANK(Table1[[#This Row],[Age of the buyer]]),AVERAGE(Table1[Age of the buyer]),Table1[[#This Row],[Age of the buyer]])</f>
        <v>31</v>
      </c>
    </row>
    <row r="579" spans="1:22" hidden="1" x14ac:dyDescent="0.45">
      <c r="A579" s="5">
        <v>16917</v>
      </c>
      <c r="B579" s="5" t="s">
        <v>13</v>
      </c>
      <c r="C579" s="5" t="str">
        <f>SUBSTITUTE(SUBSTITUTE(Table1[[#This Row],[Gender]],"F","Female"),"M","Male")</f>
        <v>Male</v>
      </c>
      <c r="D579" s="6">
        <v>120000</v>
      </c>
      <c r="E579" s="6" t="str">
        <f>SUBSTITUTE(Table1[[#This Row],[Income]],"$","")</f>
        <v>120000</v>
      </c>
      <c r="F579" s="5">
        <v>3906</v>
      </c>
      <c r="G579" s="8">
        <v>44932</v>
      </c>
      <c r="H579" s="8" t="s">
        <v>65</v>
      </c>
      <c r="I579" s="8" t="s">
        <v>72</v>
      </c>
      <c r="J579" s="7">
        <v>1136</v>
      </c>
      <c r="K579" s="7">
        <f>Table1[[#This Row],[Price(in USD)]]-Table1[[#This Row],[Production Cost (in USD)]]</f>
        <v>2770</v>
      </c>
      <c r="L579" s="7">
        <f>(Table1[[#This Row],[Profit]]/Table1[[#This Row],[Price(in USD)]])*100</f>
        <v>70.916538658474138</v>
      </c>
      <c r="M579" s="5" t="s">
        <v>13</v>
      </c>
      <c r="N579" s="5" t="str">
        <f>SUBSTITUTE(SUBSTITUTE(SUBSTITUTE(Table1[[#This Row],[Marital Status]],"M","Married"),"S","Single"),"D","Divorced")</f>
        <v>Married</v>
      </c>
      <c r="O579" s="5" t="s">
        <v>15</v>
      </c>
      <c r="P579" s="5" t="str">
        <f>CLEAN(Table1[[#This Row],[Education]])</f>
        <v>Bachelors</v>
      </c>
      <c r="Q579" s="5" t="s">
        <v>31</v>
      </c>
      <c r="R579" s="5" t="s">
        <v>18</v>
      </c>
      <c r="S579" s="5" t="s">
        <v>44</v>
      </c>
      <c r="T579" s="5" t="s">
        <v>74</v>
      </c>
      <c r="U579" s="5">
        <v>38</v>
      </c>
      <c r="V579" s="7">
        <f>IF(ISBLANK(Table1[[#This Row],[Age of the buyer]]),AVERAGE(Table1[Age of the buyer]),Table1[[#This Row],[Age of the buyer]])</f>
        <v>38</v>
      </c>
    </row>
    <row r="580" spans="1:22" hidden="1" x14ac:dyDescent="0.45">
      <c r="A580" s="5">
        <v>15313</v>
      </c>
      <c r="B580" s="5" t="s">
        <v>13</v>
      </c>
      <c r="C580" s="5" t="str">
        <f>SUBSTITUTE(SUBSTITUTE(Table1[[#This Row],[Gender]],"F","Female"),"M","Male")</f>
        <v>Male</v>
      </c>
      <c r="D580" s="6">
        <v>60000</v>
      </c>
      <c r="E580" s="6" t="str">
        <f>SUBSTITUTE(Table1[[#This Row],[Income]],"$","")</f>
        <v>60000</v>
      </c>
      <c r="F580" s="5">
        <v>4413</v>
      </c>
      <c r="G580" s="8">
        <v>44878</v>
      </c>
      <c r="H580" s="8" t="s">
        <v>64</v>
      </c>
      <c r="I580" s="8" t="s">
        <v>72</v>
      </c>
      <c r="J580" s="7">
        <v>1480</v>
      </c>
      <c r="K580" s="7">
        <f>Table1[[#This Row],[Price(in USD)]]-Table1[[#This Row],[Production Cost (in USD)]]</f>
        <v>2933</v>
      </c>
      <c r="L580" s="7">
        <f>(Table1[[#This Row],[Profit]]/Table1[[#This Row],[Price(in USD)]])*100</f>
        <v>66.462723770677542</v>
      </c>
      <c r="M580" s="5" t="s">
        <v>13</v>
      </c>
      <c r="N580" s="5" t="str">
        <f>SUBSTITUTE(SUBSTITUTE(SUBSTITUTE(Table1[[#This Row],[Marital Status]],"M","Married"),"S","Single"),"D","Divorced")</f>
        <v>Married</v>
      </c>
      <c r="O580" s="5" t="s">
        <v>15</v>
      </c>
      <c r="P580" s="5" t="str">
        <f>CLEAN(Table1[[#This Row],[Education]])</f>
        <v>Bachelors</v>
      </c>
      <c r="Q580" s="5" t="s">
        <v>31</v>
      </c>
      <c r="R580" s="5" t="s">
        <v>24</v>
      </c>
      <c r="S580" s="5" t="s">
        <v>44</v>
      </c>
      <c r="T580" s="5" t="s">
        <v>78</v>
      </c>
      <c r="U580" s="5">
        <v>59</v>
      </c>
      <c r="V580" s="7">
        <f>IF(ISBLANK(Table1[[#This Row],[Age of the buyer]]),AVERAGE(Table1[Age of the buyer]),Table1[[#This Row],[Age of the buyer]])</f>
        <v>59</v>
      </c>
    </row>
    <row r="581" spans="1:22" hidden="1" x14ac:dyDescent="0.45">
      <c r="A581" s="5">
        <v>25329</v>
      </c>
      <c r="B581" s="5" t="s">
        <v>14</v>
      </c>
      <c r="C581" s="5" t="str">
        <f>SUBSTITUTE(SUBSTITUTE(Table1[[#This Row],[Gender]],"F","Female"),"M","Male")</f>
        <v>Female</v>
      </c>
      <c r="D581" s="6">
        <v>40000</v>
      </c>
      <c r="E581" s="6" t="str">
        <f>SUBSTITUTE(Table1[[#This Row],[Income]],"$","")</f>
        <v>40000</v>
      </c>
      <c r="F581" s="5">
        <v>4207</v>
      </c>
      <c r="G581" s="8">
        <v>44724</v>
      </c>
      <c r="H581" s="8" t="s">
        <v>67</v>
      </c>
      <c r="I581" s="8" t="s">
        <v>71</v>
      </c>
      <c r="J581" s="7">
        <v>1159</v>
      </c>
      <c r="K581" s="7">
        <f>Table1[[#This Row],[Price(in USD)]]-Table1[[#This Row],[Production Cost (in USD)]]</f>
        <v>3048</v>
      </c>
      <c r="L581" s="7">
        <f>(Table1[[#This Row],[Profit]]/Table1[[#This Row],[Price(in USD)]])*100</f>
        <v>72.450677442357986</v>
      </c>
      <c r="M581" s="5" t="s">
        <v>25</v>
      </c>
      <c r="N581" s="5" t="str">
        <f>SUBSTITUTE(SUBSTITUTE(SUBSTITUTE(Table1[[#This Row],[Marital Status]],"M","Married"),"S","Single"),"D","Divorced")</f>
        <v>Single</v>
      </c>
      <c r="O581" s="5" t="s">
        <v>21</v>
      </c>
      <c r="P581" s="5" t="str">
        <f>CLEAN(Table1[[#This Row],[Education]])</f>
        <v>Partial College</v>
      </c>
      <c r="Q581" s="5" t="s">
        <v>22</v>
      </c>
      <c r="R581" s="5" t="s">
        <v>18</v>
      </c>
      <c r="S581" s="5" t="s">
        <v>44</v>
      </c>
      <c r="T581" s="5" t="s">
        <v>73</v>
      </c>
      <c r="U581" s="5">
        <v>32</v>
      </c>
      <c r="V581" s="7">
        <f>IF(ISBLANK(Table1[[#This Row],[Age of the buyer]]),AVERAGE(Table1[Age of the buyer]),Table1[[#This Row],[Age of the buyer]])</f>
        <v>32</v>
      </c>
    </row>
    <row r="582" spans="1:22" hidden="1" x14ac:dyDescent="0.45">
      <c r="A582" s="5">
        <v>20380</v>
      </c>
      <c r="B582" s="5" t="s">
        <v>14</v>
      </c>
      <c r="C582" s="5" t="str">
        <f>SUBSTITUTE(SUBSTITUTE(Table1[[#This Row],[Gender]],"F","Female"),"M","Male")</f>
        <v>Female</v>
      </c>
      <c r="D582" s="6">
        <v>60000</v>
      </c>
      <c r="E582" s="6" t="str">
        <f>SUBSTITUTE(Table1[[#This Row],[Income]],"$","")</f>
        <v>60000</v>
      </c>
      <c r="F582" s="5">
        <v>3692</v>
      </c>
      <c r="G582" s="8">
        <v>45009</v>
      </c>
      <c r="H582" s="8" t="s">
        <v>63</v>
      </c>
      <c r="I582" s="8" t="s">
        <v>72</v>
      </c>
      <c r="J582" s="7">
        <v>832</v>
      </c>
      <c r="K582" s="7">
        <f>Table1[[#This Row],[Price(in USD)]]-Table1[[#This Row],[Production Cost (in USD)]]</f>
        <v>2860</v>
      </c>
      <c r="L582" s="7">
        <f>(Table1[[#This Row],[Profit]]/Table1[[#This Row],[Price(in USD)]])*100</f>
        <v>77.464788732394368</v>
      </c>
      <c r="M582" s="5" t="s">
        <v>13</v>
      </c>
      <c r="N582" s="5" t="str">
        <f>SUBSTITUTE(SUBSTITUTE(SUBSTITUTE(Table1[[#This Row],[Marital Status]],"M","Married"),"S","Single"),"D","Divorced")</f>
        <v>Married</v>
      </c>
      <c r="O582" s="5" t="s">
        <v>37</v>
      </c>
      <c r="P582" s="5" t="str">
        <f>CLEAN(Table1[[#This Row],[Education]])</f>
        <v>Graduate Degree</v>
      </c>
      <c r="Q582" s="5" t="s">
        <v>31</v>
      </c>
      <c r="R582" s="5" t="s">
        <v>34</v>
      </c>
      <c r="S582" s="5" t="s">
        <v>44</v>
      </c>
      <c r="T582" s="5" t="s">
        <v>76</v>
      </c>
      <c r="U582" s="5">
        <v>69</v>
      </c>
      <c r="V582" s="7">
        <f>IF(ISBLANK(Table1[[#This Row],[Age of the buyer]]),AVERAGE(Table1[Age of the buyer]),Table1[[#This Row],[Age of the buyer]])</f>
        <v>69</v>
      </c>
    </row>
    <row r="583" spans="1:22" hidden="1" x14ac:dyDescent="0.45">
      <c r="A583" s="5">
        <v>23089</v>
      </c>
      <c r="B583" s="5" t="s">
        <v>13</v>
      </c>
      <c r="C583" s="5" t="str">
        <f>SUBSTITUTE(SUBSTITUTE(Table1[[#This Row],[Gender]],"F","Female"),"M","Male")</f>
        <v>Male</v>
      </c>
      <c r="D583" s="6">
        <v>40000</v>
      </c>
      <c r="E583" s="6" t="str">
        <f>SUBSTITUTE(Table1[[#This Row],[Income]],"$","")</f>
        <v>40000</v>
      </c>
      <c r="F583" s="5">
        <v>5019</v>
      </c>
      <c r="G583" s="8">
        <v>45219</v>
      </c>
      <c r="H583" s="8" t="s">
        <v>58</v>
      </c>
      <c r="I583" s="8" t="s">
        <v>72</v>
      </c>
      <c r="J583" s="7">
        <v>1124</v>
      </c>
      <c r="K583" s="7">
        <f>Table1[[#This Row],[Price(in USD)]]-Table1[[#This Row],[Production Cost (in USD)]]</f>
        <v>3895</v>
      </c>
      <c r="L583" s="7">
        <f>(Table1[[#This Row],[Profit]]/Table1[[#This Row],[Price(in USD)]])*100</f>
        <v>77.605100617652923</v>
      </c>
      <c r="M583" s="5" t="s">
        <v>13</v>
      </c>
      <c r="N583" s="5" t="str">
        <f>SUBSTITUTE(SUBSTITUTE(SUBSTITUTE(Table1[[#This Row],[Marital Status]],"M","Married"),"S","Single"),"D","Divorced")</f>
        <v>Married</v>
      </c>
      <c r="O583" s="5" t="s">
        <v>21</v>
      </c>
      <c r="P583" s="5" t="str">
        <f>CLEAN(Table1[[#This Row],[Education]])</f>
        <v>Partial College</v>
      </c>
      <c r="Q583" s="5" t="s">
        <v>16</v>
      </c>
      <c r="R583" s="5" t="s">
        <v>26</v>
      </c>
      <c r="S583" s="5" t="s">
        <v>44</v>
      </c>
      <c r="T583" s="5" t="s">
        <v>77</v>
      </c>
      <c r="U583" s="5">
        <v>28</v>
      </c>
      <c r="V583" s="7">
        <f>IF(ISBLANK(Table1[[#This Row],[Age of the buyer]]),AVERAGE(Table1[Age of the buyer]),Table1[[#This Row],[Age of the buyer]])</f>
        <v>28</v>
      </c>
    </row>
    <row r="584" spans="1:22" hidden="1" x14ac:dyDescent="0.45">
      <c r="A584" s="5">
        <v>13749</v>
      </c>
      <c r="B584" s="5" t="s">
        <v>13</v>
      </c>
      <c r="C584" s="5" t="str">
        <f>SUBSTITUTE(SUBSTITUTE(Table1[[#This Row],[Gender]],"F","Female"),"M","Male")</f>
        <v>Male</v>
      </c>
      <c r="D584" s="6">
        <v>80000</v>
      </c>
      <c r="E584" s="6" t="str">
        <f>SUBSTITUTE(Table1[[#This Row],[Income]],"$","")</f>
        <v>80000</v>
      </c>
      <c r="F584" s="5">
        <v>3939</v>
      </c>
      <c r="G584" s="8">
        <v>44580</v>
      </c>
      <c r="H584" s="8" t="s">
        <v>66</v>
      </c>
      <c r="I584" s="8" t="s">
        <v>71</v>
      </c>
      <c r="J584" s="7">
        <v>915</v>
      </c>
      <c r="K584" s="7">
        <f>Table1[[#This Row],[Price(in USD)]]-Table1[[#This Row],[Production Cost (in USD)]]</f>
        <v>3024</v>
      </c>
      <c r="L584" s="7">
        <f>(Table1[[#This Row],[Profit]]/Table1[[#This Row],[Price(in USD)]])*100</f>
        <v>76.770753998476778</v>
      </c>
      <c r="M584" s="5" t="s">
        <v>13</v>
      </c>
      <c r="N584" s="5" t="str">
        <f>SUBSTITUTE(SUBSTITUTE(SUBSTITUTE(Table1[[#This Row],[Marital Status]],"M","Married"),"S","Single"),"D","Divorced")</f>
        <v>Married</v>
      </c>
      <c r="O584" s="5" t="s">
        <v>37</v>
      </c>
      <c r="P584" s="5" t="str">
        <f>CLEAN(Table1[[#This Row],[Education]])</f>
        <v>Graduate Degree</v>
      </c>
      <c r="Q584" s="5" t="s">
        <v>16</v>
      </c>
      <c r="R584" s="5" t="s">
        <v>29</v>
      </c>
      <c r="S584" s="5" t="s">
        <v>44</v>
      </c>
      <c r="T584" s="5" t="s">
        <v>78</v>
      </c>
      <c r="U584" s="5">
        <v>47</v>
      </c>
      <c r="V584" s="7">
        <f>IF(ISBLANK(Table1[[#This Row],[Age of the buyer]]),AVERAGE(Table1[Age of the buyer]),Table1[[#This Row],[Age of the buyer]])</f>
        <v>47</v>
      </c>
    </row>
    <row r="585" spans="1:22" hidden="1" x14ac:dyDescent="0.45">
      <c r="A585" s="5">
        <v>24943</v>
      </c>
      <c r="B585" s="5" t="s">
        <v>13</v>
      </c>
      <c r="C585" s="5" t="str">
        <f>SUBSTITUTE(SUBSTITUTE(Table1[[#This Row],[Gender]],"F","Female"),"M","Male")</f>
        <v>Male</v>
      </c>
      <c r="D585" s="6">
        <v>60000</v>
      </c>
      <c r="E585" s="6" t="str">
        <f>SUBSTITUTE(Table1[[#This Row],[Income]],"$","")</f>
        <v>60000</v>
      </c>
      <c r="F585" s="5">
        <v>5103</v>
      </c>
      <c r="G585" s="8">
        <v>44952</v>
      </c>
      <c r="H585" s="8" t="s">
        <v>65</v>
      </c>
      <c r="I585" s="8" t="s">
        <v>71</v>
      </c>
      <c r="J585" s="7">
        <v>1234</v>
      </c>
      <c r="K585" s="7">
        <f>Table1[[#This Row],[Price(in USD)]]-Table1[[#This Row],[Production Cost (in USD)]]</f>
        <v>3869</v>
      </c>
      <c r="L585" s="7">
        <f>(Table1[[#This Row],[Profit]]/Table1[[#This Row],[Price(in USD)]])*100</f>
        <v>75.81814618851655</v>
      </c>
      <c r="M585" s="5" t="s">
        <v>13</v>
      </c>
      <c r="N585" s="5" t="str">
        <f>SUBSTITUTE(SUBSTITUTE(SUBSTITUTE(Table1[[#This Row],[Marital Status]],"M","Married"),"S","Single"),"D","Divorced")</f>
        <v>Married</v>
      </c>
      <c r="O585" s="5" t="s">
        <v>15</v>
      </c>
      <c r="P585" s="5" t="str">
        <f>CLEAN(Table1[[#This Row],[Education]])</f>
        <v>Bachelors</v>
      </c>
      <c r="Q585" s="5" t="s">
        <v>31</v>
      </c>
      <c r="R585" s="5" t="s">
        <v>34</v>
      </c>
      <c r="S585" s="5" t="s">
        <v>44</v>
      </c>
      <c r="T585" s="5" t="s">
        <v>77</v>
      </c>
      <c r="U585" s="5">
        <v>66</v>
      </c>
      <c r="V585" s="7">
        <f>IF(ISBLANK(Table1[[#This Row],[Age of the buyer]]),AVERAGE(Table1[Age of the buyer]),Table1[[#This Row],[Age of the buyer]])</f>
        <v>66</v>
      </c>
    </row>
    <row r="586" spans="1:22" hidden="1" x14ac:dyDescent="0.45">
      <c r="A586" s="5">
        <v>28667</v>
      </c>
      <c r="B586" s="5" t="s">
        <v>13</v>
      </c>
      <c r="C586" s="5" t="str">
        <f>SUBSTITUTE(SUBSTITUTE(Table1[[#This Row],[Gender]],"F","Female"),"M","Male")</f>
        <v>Male</v>
      </c>
      <c r="D586" s="6">
        <v>70000</v>
      </c>
      <c r="E586" s="6" t="str">
        <f>SUBSTITUTE(Table1[[#This Row],[Income]],"$","")</f>
        <v>70000</v>
      </c>
      <c r="F586" s="5">
        <v>4359</v>
      </c>
      <c r="G586" s="8">
        <v>45245</v>
      </c>
      <c r="H586" s="8" t="s">
        <v>63</v>
      </c>
      <c r="I586" s="8" t="s">
        <v>71</v>
      </c>
      <c r="J586" s="7">
        <v>1269</v>
      </c>
      <c r="K586" s="7">
        <f>Table1[[#This Row],[Price(in USD)]]-Table1[[#This Row],[Production Cost (in USD)]]</f>
        <v>3090</v>
      </c>
      <c r="L586" s="7">
        <f>(Table1[[#This Row],[Profit]]/Table1[[#This Row],[Price(in USD)]])*100</f>
        <v>70.887818306951132</v>
      </c>
      <c r="M586" s="5" t="s">
        <v>25</v>
      </c>
      <c r="N586" s="5" t="str">
        <f>SUBSTITUTE(SUBSTITUTE(SUBSTITUTE(Table1[[#This Row],[Marital Status]],"M","Married"),"S","Single"),"D","Divorced")</f>
        <v>Single</v>
      </c>
      <c r="O586" s="5" t="s">
        <v>15</v>
      </c>
      <c r="P586" s="5" t="str">
        <f>CLEAN(Table1[[#This Row],[Education]])</f>
        <v>Bachelors</v>
      </c>
      <c r="Q586" s="5" t="s">
        <v>16</v>
      </c>
      <c r="R586" s="5" t="s">
        <v>18</v>
      </c>
      <c r="S586" s="5" t="s">
        <v>44</v>
      </c>
      <c r="T586" s="5" t="s">
        <v>78</v>
      </c>
      <c r="U586" s="5">
        <v>37</v>
      </c>
      <c r="V586" s="7">
        <f>IF(ISBLANK(Table1[[#This Row],[Age of the buyer]]),AVERAGE(Table1[Age of the buyer]),Table1[[#This Row],[Age of the buyer]])</f>
        <v>37</v>
      </c>
    </row>
    <row r="587" spans="1:22" hidden="1" x14ac:dyDescent="0.45">
      <c r="A587" s="5">
        <v>15194</v>
      </c>
      <c r="B587" s="5" t="s">
        <v>13</v>
      </c>
      <c r="C587" s="5" t="str">
        <f>SUBSTITUTE(SUBSTITUTE(Table1[[#This Row],[Gender]],"F","Female"),"M","Male")</f>
        <v>Male</v>
      </c>
      <c r="D587" s="6">
        <v>120000</v>
      </c>
      <c r="E587" s="6" t="str">
        <f>SUBSTITUTE(Table1[[#This Row],[Income]],"$","")</f>
        <v>120000</v>
      </c>
      <c r="F587" s="5">
        <v>5333</v>
      </c>
      <c r="G587" s="8">
        <v>44694</v>
      </c>
      <c r="H587" s="8" t="s">
        <v>60</v>
      </c>
      <c r="I587" s="8" t="s">
        <v>71</v>
      </c>
      <c r="J587" s="7">
        <v>1174</v>
      </c>
      <c r="K587" s="7">
        <f>Table1[[#This Row],[Price(in USD)]]-Table1[[#This Row],[Production Cost (in USD)]]</f>
        <v>4159</v>
      </c>
      <c r="L587" s="7">
        <f>(Table1[[#This Row],[Profit]]/Table1[[#This Row],[Price(in USD)]])*100</f>
        <v>77.986124132758292</v>
      </c>
      <c r="M587" s="5" t="s">
        <v>25</v>
      </c>
      <c r="N587" s="5" t="str">
        <f>SUBSTITUTE(SUBSTITUTE(SUBSTITUTE(Table1[[#This Row],[Marital Status]],"M","Married"),"S","Single"),"D","Divorced")</f>
        <v>Single</v>
      </c>
      <c r="O587" s="5" t="s">
        <v>15</v>
      </c>
      <c r="P587" s="5" t="str">
        <f>CLEAN(Table1[[#This Row],[Education]])</f>
        <v>Bachelors</v>
      </c>
      <c r="Q587" s="5" t="s">
        <v>31</v>
      </c>
      <c r="R587" s="5" t="s">
        <v>18</v>
      </c>
      <c r="S587" s="5" t="s">
        <v>44</v>
      </c>
      <c r="T587" s="5" t="s">
        <v>74</v>
      </c>
      <c r="U587" s="5">
        <v>39</v>
      </c>
      <c r="V587" s="7">
        <f>IF(ISBLANK(Table1[[#This Row],[Age of the buyer]]),AVERAGE(Table1[Age of the buyer]),Table1[[#This Row],[Age of the buyer]])</f>
        <v>39</v>
      </c>
    </row>
    <row r="588" spans="1:22" hidden="1" x14ac:dyDescent="0.45">
      <c r="A588" s="5">
        <v>17436</v>
      </c>
      <c r="B588" s="5" t="s">
        <v>13</v>
      </c>
      <c r="C588" s="5" t="str">
        <f>SUBSTITUTE(SUBSTITUTE(Table1[[#This Row],[Gender]],"F","Female"),"M","Male")</f>
        <v>Male</v>
      </c>
      <c r="D588" s="6">
        <v>60000</v>
      </c>
      <c r="E588" s="6" t="str">
        <f>SUBSTITUTE(Table1[[#This Row],[Income]],"$","")</f>
        <v>60000</v>
      </c>
      <c r="F588" s="5">
        <v>4885</v>
      </c>
      <c r="G588" s="8">
        <v>44823</v>
      </c>
      <c r="H588" s="8" t="s">
        <v>65</v>
      </c>
      <c r="I588" s="8" t="s">
        <v>71</v>
      </c>
      <c r="J588" s="7">
        <v>1937</v>
      </c>
      <c r="K588" s="7">
        <f>Table1[[#This Row],[Price(in USD)]]-Table1[[#This Row],[Production Cost (in USD)]]</f>
        <v>2948</v>
      </c>
      <c r="L588" s="7">
        <f>(Table1[[#This Row],[Profit]]/Table1[[#This Row],[Price(in USD)]])*100</f>
        <v>60.348004094165816</v>
      </c>
      <c r="M588" s="5" t="s">
        <v>13</v>
      </c>
      <c r="N588" s="5" t="str">
        <f>SUBSTITUTE(SUBSTITUTE(SUBSTITUTE(Table1[[#This Row],[Marital Status]],"M","Married"),"S","Single"),"D","Divorced")</f>
        <v>Married</v>
      </c>
      <c r="O588" s="5" t="s">
        <v>30</v>
      </c>
      <c r="P588" s="5" t="str">
        <f>CLEAN(Table1[[#This Row],[Education]])</f>
        <v>High School</v>
      </c>
      <c r="Q588" s="5" t="s">
        <v>23</v>
      </c>
      <c r="R588" s="5" t="s">
        <v>29</v>
      </c>
      <c r="S588" s="5" t="s">
        <v>44</v>
      </c>
      <c r="T588" s="5" t="s">
        <v>77</v>
      </c>
      <c r="U588" s="5">
        <v>51</v>
      </c>
      <c r="V588" s="7">
        <f>IF(ISBLANK(Table1[[#This Row],[Age of the buyer]]),AVERAGE(Table1[Age of the buyer]),Table1[[#This Row],[Age of the buyer]])</f>
        <v>51</v>
      </c>
    </row>
    <row r="589" spans="1:22" hidden="1" x14ac:dyDescent="0.45">
      <c r="A589" s="5">
        <v>18935</v>
      </c>
      <c r="B589" s="5" t="s">
        <v>14</v>
      </c>
      <c r="C589" s="5" t="str">
        <f>SUBSTITUTE(SUBSTITUTE(Table1[[#This Row],[Gender]],"F","Female"),"M","Male")</f>
        <v>Female</v>
      </c>
      <c r="D589" s="6">
        <v>130000</v>
      </c>
      <c r="E589" s="6" t="str">
        <f>SUBSTITUTE(Table1[[#This Row],[Income]],"$","")</f>
        <v>130000</v>
      </c>
      <c r="F589" s="5">
        <v>4153</v>
      </c>
      <c r="G589" s="8">
        <v>45137</v>
      </c>
      <c r="H589" s="8" t="s">
        <v>66</v>
      </c>
      <c r="I589" s="8" t="s">
        <v>71</v>
      </c>
      <c r="J589" s="7">
        <v>1185</v>
      </c>
      <c r="K589" s="7">
        <f>Table1[[#This Row],[Price(in USD)]]-Table1[[#This Row],[Production Cost (in USD)]]</f>
        <v>2968</v>
      </c>
      <c r="L589" s="7">
        <f>(Table1[[#This Row],[Profit]]/Table1[[#This Row],[Price(in USD)]])*100</f>
        <v>71.466409824223447</v>
      </c>
      <c r="M589" s="5" t="s">
        <v>13</v>
      </c>
      <c r="N589" s="5" t="str">
        <f>SUBSTITUTE(SUBSTITUTE(SUBSTITUTE(Table1[[#This Row],[Marital Status]],"M","Married"),"S","Single"),"D","Divorced")</f>
        <v>Married</v>
      </c>
      <c r="O589" s="5" t="s">
        <v>37</v>
      </c>
      <c r="P589" s="5" t="str">
        <f>CLEAN(Table1[[#This Row],[Education]])</f>
        <v>Graduate Degree</v>
      </c>
      <c r="Q589" s="5" t="s">
        <v>31</v>
      </c>
      <c r="R589" s="5" t="s">
        <v>29</v>
      </c>
      <c r="S589" s="5" t="s">
        <v>44</v>
      </c>
      <c r="T589" s="5" t="s">
        <v>75</v>
      </c>
      <c r="U589" s="5">
        <v>40</v>
      </c>
      <c r="V589" s="7">
        <f>IF(ISBLANK(Table1[[#This Row],[Age of the buyer]]),AVERAGE(Table1[Age of the buyer]),Table1[[#This Row],[Age of the buyer]])</f>
        <v>40</v>
      </c>
    </row>
    <row r="590" spans="1:22" hidden="1" x14ac:dyDescent="0.45">
      <c r="A590" s="5">
        <v>16871</v>
      </c>
      <c r="B590" s="5" t="s">
        <v>14</v>
      </c>
      <c r="C590" s="5" t="str">
        <f>SUBSTITUTE(SUBSTITUTE(Table1[[#This Row],[Gender]],"F","Female"),"M","Male")</f>
        <v>Female</v>
      </c>
      <c r="D590" s="6">
        <v>90000</v>
      </c>
      <c r="E590" s="6" t="str">
        <f>SUBSTITUTE(Table1[[#This Row],[Income]],"$","")</f>
        <v>90000</v>
      </c>
      <c r="F590" s="5">
        <v>3712</v>
      </c>
      <c r="G590" s="8">
        <v>45148</v>
      </c>
      <c r="H590" s="8" t="s">
        <v>63</v>
      </c>
      <c r="I590" s="8" t="s">
        <v>71</v>
      </c>
      <c r="J590" s="7">
        <v>1450</v>
      </c>
      <c r="K590" s="7">
        <f>Table1[[#This Row],[Price(in USD)]]-Table1[[#This Row],[Production Cost (in USD)]]</f>
        <v>2262</v>
      </c>
      <c r="L590" s="7">
        <f>(Table1[[#This Row],[Profit]]/Table1[[#This Row],[Price(in USD)]])*100</f>
        <v>60.9375</v>
      </c>
      <c r="M590" s="5" t="s">
        <v>13</v>
      </c>
      <c r="N590" s="5" t="str">
        <f>SUBSTITUTE(SUBSTITUTE(SUBSTITUTE(Table1[[#This Row],[Marital Status]],"M","Married"),"S","Single"),"D","Divorced")</f>
        <v>Married</v>
      </c>
      <c r="O590" s="5" t="s">
        <v>30</v>
      </c>
      <c r="P590" s="5" t="str">
        <f>CLEAN(Table1[[#This Row],[Education]])</f>
        <v>High School</v>
      </c>
      <c r="Q590" s="5" t="s">
        <v>23</v>
      </c>
      <c r="R590" s="5" t="s">
        <v>34</v>
      </c>
      <c r="S590" s="5" t="s">
        <v>44</v>
      </c>
      <c r="T590" s="5" t="s">
        <v>78</v>
      </c>
      <c r="U590" s="5">
        <v>51</v>
      </c>
      <c r="V590" s="7">
        <f>IF(ISBLANK(Table1[[#This Row],[Age of the buyer]]),AVERAGE(Table1[Age of the buyer]),Table1[[#This Row],[Age of the buyer]])</f>
        <v>51</v>
      </c>
    </row>
    <row r="591" spans="1:22" hidden="1" x14ac:dyDescent="0.45">
      <c r="A591" s="5">
        <v>12100</v>
      </c>
      <c r="B591" s="5" t="s">
        <v>13</v>
      </c>
      <c r="C591" s="5" t="str">
        <f>SUBSTITUTE(SUBSTITUTE(Table1[[#This Row],[Gender]],"F","Female"),"M","Male")</f>
        <v>Male</v>
      </c>
      <c r="D591" s="6">
        <v>60000</v>
      </c>
      <c r="E591" s="6" t="str">
        <f>SUBSTITUTE(Table1[[#This Row],[Income]],"$","")</f>
        <v>60000</v>
      </c>
      <c r="F591" s="5">
        <v>5049</v>
      </c>
      <c r="G591" s="8">
        <v>44677</v>
      </c>
      <c r="H591" s="8" t="s">
        <v>67</v>
      </c>
      <c r="I591" s="8" t="s">
        <v>71</v>
      </c>
      <c r="J591" s="7">
        <v>2079</v>
      </c>
      <c r="K591" s="7">
        <f>Table1[[#This Row],[Price(in USD)]]-Table1[[#This Row],[Production Cost (in USD)]]</f>
        <v>2970</v>
      </c>
      <c r="L591" s="7">
        <f>(Table1[[#This Row],[Profit]]/Table1[[#This Row],[Price(in USD)]])*100</f>
        <v>58.82352941176471</v>
      </c>
      <c r="M591" s="5" t="s">
        <v>25</v>
      </c>
      <c r="N591" s="5" t="str">
        <f>SUBSTITUTE(SUBSTITUTE(SUBSTITUTE(Table1[[#This Row],[Marital Status]],"M","Married"),"S","Single"),"D","Divorced")</f>
        <v>Single</v>
      </c>
      <c r="O591" s="5" t="s">
        <v>15</v>
      </c>
      <c r="P591" s="5" t="str">
        <f>CLEAN(Table1[[#This Row],[Education]])</f>
        <v>Bachelors</v>
      </c>
      <c r="Q591" s="5" t="s">
        <v>31</v>
      </c>
      <c r="R591" s="5" t="s">
        <v>34</v>
      </c>
      <c r="S591" s="5" t="s">
        <v>44</v>
      </c>
      <c r="T591" s="5" t="s">
        <v>73</v>
      </c>
      <c r="U591" s="5">
        <v>57</v>
      </c>
      <c r="V591" s="7">
        <f>IF(ISBLANK(Table1[[#This Row],[Age of the buyer]]),AVERAGE(Table1[Age of the buyer]),Table1[[#This Row],[Age of the buyer]])</f>
        <v>57</v>
      </c>
    </row>
    <row r="592" spans="1:22" hidden="1" x14ac:dyDescent="0.45">
      <c r="A592" s="5">
        <v>23158</v>
      </c>
      <c r="B592" s="5" t="s">
        <v>14</v>
      </c>
      <c r="C592" s="5" t="str">
        <f>SUBSTITUTE(SUBSTITUTE(Table1[[#This Row],[Gender]],"F","Female"),"M","Male")</f>
        <v>Female</v>
      </c>
      <c r="D592" s="6">
        <v>60000</v>
      </c>
      <c r="E592" s="6" t="str">
        <f>SUBSTITUTE(Table1[[#This Row],[Income]],"$","")</f>
        <v>60000</v>
      </c>
      <c r="F592" s="5">
        <v>3631</v>
      </c>
      <c r="G592" s="8">
        <v>45209</v>
      </c>
      <c r="H592" s="8" t="s">
        <v>60</v>
      </c>
      <c r="I592" s="8" t="s">
        <v>72</v>
      </c>
      <c r="J592" s="7">
        <v>1518</v>
      </c>
      <c r="K592" s="7">
        <f>Table1[[#This Row],[Price(in USD)]]-Table1[[#This Row],[Production Cost (in USD)]]</f>
        <v>2113</v>
      </c>
      <c r="L592" s="7">
        <f>(Table1[[#This Row],[Profit]]/Table1[[#This Row],[Price(in USD)]])*100</f>
        <v>58.193335169374826</v>
      </c>
      <c r="M592" s="5" t="s">
        <v>13</v>
      </c>
      <c r="N592" s="5" t="str">
        <f>SUBSTITUTE(SUBSTITUTE(SUBSTITUTE(Table1[[#This Row],[Marital Status]],"M","Married"),"S","Single"),"D","Divorced")</f>
        <v>Married</v>
      </c>
      <c r="O592" s="5" t="s">
        <v>37</v>
      </c>
      <c r="P592" s="5" t="str">
        <f>CLEAN(Table1[[#This Row],[Education]])</f>
        <v>Graduate Degree</v>
      </c>
      <c r="Q592" s="5" t="s">
        <v>23</v>
      </c>
      <c r="R592" s="5" t="s">
        <v>18</v>
      </c>
      <c r="S592" s="5" t="s">
        <v>44</v>
      </c>
      <c r="T592" s="5" t="s">
        <v>76</v>
      </c>
      <c r="U592" s="5">
        <v>35</v>
      </c>
      <c r="V592" s="7">
        <f>IF(ISBLANK(Table1[[#This Row],[Age of the buyer]]),AVERAGE(Table1[Age of the buyer]),Table1[[#This Row],[Age of the buyer]])</f>
        <v>35</v>
      </c>
    </row>
    <row r="593" spans="1:22" hidden="1" x14ac:dyDescent="0.45">
      <c r="A593" s="5">
        <v>18545</v>
      </c>
      <c r="B593" s="5" t="s">
        <v>13</v>
      </c>
      <c r="C593" s="5" t="str">
        <f>SUBSTITUTE(SUBSTITUTE(Table1[[#This Row],[Gender]],"F","Female"),"M","Male")</f>
        <v>Male</v>
      </c>
      <c r="D593" s="6">
        <v>40000</v>
      </c>
      <c r="E593" s="6" t="str">
        <f>SUBSTITUTE(Table1[[#This Row],[Income]],"$","")</f>
        <v>40000</v>
      </c>
      <c r="F593" s="5">
        <v>4916</v>
      </c>
      <c r="G593" s="8">
        <v>44771</v>
      </c>
      <c r="H593" s="8" t="s">
        <v>65</v>
      </c>
      <c r="I593" s="8" t="s">
        <v>72</v>
      </c>
      <c r="J593" s="7">
        <v>1785</v>
      </c>
      <c r="K593" s="7">
        <f>Table1[[#This Row],[Price(in USD)]]-Table1[[#This Row],[Production Cost (in USD)]]</f>
        <v>3131</v>
      </c>
      <c r="L593" s="7">
        <f>(Table1[[#This Row],[Profit]]/Table1[[#This Row],[Price(in USD)]])*100</f>
        <v>63.689991863303497</v>
      </c>
      <c r="M593" s="5" t="s">
        <v>13</v>
      </c>
      <c r="N593" s="5" t="str">
        <f>SUBSTITUTE(SUBSTITUTE(SUBSTITUTE(Table1[[#This Row],[Marital Status]],"M","Married"),"S","Single"),"D","Divorced")</f>
        <v>Married</v>
      </c>
      <c r="O593" s="5" t="s">
        <v>30</v>
      </c>
      <c r="P593" s="5" t="str">
        <f>CLEAN(Table1[[#This Row],[Education]])</f>
        <v>High School</v>
      </c>
      <c r="Q593" s="5" t="s">
        <v>23</v>
      </c>
      <c r="R593" s="5" t="s">
        <v>34</v>
      </c>
      <c r="S593" s="5" t="s">
        <v>44</v>
      </c>
      <c r="T593" s="5" t="s">
        <v>74</v>
      </c>
      <c r="U593" s="5">
        <v>61</v>
      </c>
      <c r="V593" s="7">
        <f>IF(ISBLANK(Table1[[#This Row],[Age of the buyer]]),AVERAGE(Table1[Age of the buyer]),Table1[[#This Row],[Age of the buyer]])</f>
        <v>61</v>
      </c>
    </row>
    <row r="594" spans="1:22" x14ac:dyDescent="0.45">
      <c r="A594" s="5">
        <v>18391</v>
      </c>
      <c r="B594" s="5" t="s">
        <v>14</v>
      </c>
      <c r="C594" s="5" t="str">
        <f>SUBSTITUTE(SUBSTITUTE(Table1[[#This Row],[Gender]],"F","Female"),"M","Male")</f>
        <v>Female</v>
      </c>
      <c r="D594" s="6">
        <v>80000</v>
      </c>
      <c r="E594" s="6" t="str">
        <f>SUBSTITUTE(Table1[[#This Row],[Income]],"$","")</f>
        <v>80000</v>
      </c>
      <c r="F594" s="5">
        <v>5046</v>
      </c>
      <c r="G594" s="8">
        <v>45035</v>
      </c>
      <c r="H594" s="8" t="s">
        <v>62</v>
      </c>
      <c r="I594" s="8" t="s">
        <v>71</v>
      </c>
      <c r="J594" s="7">
        <v>1323</v>
      </c>
      <c r="K594" s="7">
        <f>Table1[[#This Row],[Price(in USD)]]-Table1[[#This Row],[Production Cost (in USD)]]</f>
        <v>3723</v>
      </c>
      <c r="L594" s="7">
        <f>(Table1[[#This Row],[Profit]]/Table1[[#This Row],[Price(in USD)]])*100</f>
        <v>73.781212841854938</v>
      </c>
      <c r="M594" s="5" t="s">
        <v>25</v>
      </c>
      <c r="N594" s="5" t="str">
        <f>SUBSTITUTE(SUBSTITUTE(SUBSTITUTE(Table1[[#This Row],[Marital Status]],"M","Married"),"S","Single"),"D","Divorced")</f>
        <v>Single</v>
      </c>
      <c r="O594" s="5" t="s">
        <v>21</v>
      </c>
      <c r="P594" s="5" t="str">
        <f>CLEAN(Table1[[#This Row],[Education]])</f>
        <v>Partial College</v>
      </c>
      <c r="Q594" s="5" t="s">
        <v>23</v>
      </c>
      <c r="R594" s="5" t="s">
        <v>26</v>
      </c>
      <c r="S594" s="5" t="s">
        <v>44</v>
      </c>
      <c r="T594" s="5" t="s">
        <v>76</v>
      </c>
      <c r="U594" s="5">
        <v>44</v>
      </c>
      <c r="V594" s="7">
        <f>IF(ISBLANK(Table1[[#This Row],[Age of the buyer]]),AVERAGE(Table1[Age of the buyer]),Table1[[#This Row],[Age of the buyer]])</f>
        <v>44</v>
      </c>
    </row>
    <row r="595" spans="1:22" hidden="1" x14ac:dyDescent="0.45">
      <c r="A595" s="5">
        <v>19812</v>
      </c>
      <c r="B595" s="5" t="s">
        <v>14</v>
      </c>
      <c r="C595" s="5" t="str">
        <f>SUBSTITUTE(SUBSTITUTE(Table1[[#This Row],[Gender]],"F","Female"),"M","Male")</f>
        <v>Female</v>
      </c>
      <c r="D595" s="6">
        <v>70000</v>
      </c>
      <c r="E595" s="6" t="str">
        <f>SUBSTITUTE(Table1[[#This Row],[Income]],"$","")</f>
        <v>70000</v>
      </c>
      <c r="F595" s="5">
        <v>5043</v>
      </c>
      <c r="G595" s="8">
        <v>44754</v>
      </c>
      <c r="H595" s="8" t="s">
        <v>64</v>
      </c>
      <c r="I595" s="8" t="s">
        <v>71</v>
      </c>
      <c r="J595" s="7">
        <v>2097</v>
      </c>
      <c r="K595" s="7">
        <f>Table1[[#This Row],[Price(in USD)]]-Table1[[#This Row],[Production Cost (in USD)]]</f>
        <v>2946</v>
      </c>
      <c r="L595" s="7">
        <f>(Table1[[#This Row],[Profit]]/Table1[[#This Row],[Price(in USD)]])*100</f>
        <v>58.417608566329569</v>
      </c>
      <c r="M595" s="5" t="s">
        <v>25</v>
      </c>
      <c r="N595" s="5" t="str">
        <f>SUBSTITUTE(SUBSTITUTE(SUBSTITUTE(Table1[[#This Row],[Marital Status]],"M","Married"),"S","Single"),"D","Divorced")</f>
        <v>Single</v>
      </c>
      <c r="O595" s="5" t="s">
        <v>21</v>
      </c>
      <c r="P595" s="5" t="str">
        <f>CLEAN(Table1[[#This Row],[Education]])</f>
        <v>Partial College</v>
      </c>
      <c r="Q595" s="5" t="s">
        <v>23</v>
      </c>
      <c r="R595" s="5" t="s">
        <v>26</v>
      </c>
      <c r="S595" s="5" t="s">
        <v>44</v>
      </c>
      <c r="T595" s="5" t="s">
        <v>76</v>
      </c>
      <c r="U595" s="5">
        <v>49</v>
      </c>
      <c r="V595" s="7">
        <f>IF(ISBLANK(Table1[[#This Row],[Age of the buyer]]),AVERAGE(Table1[Age of the buyer]),Table1[[#This Row],[Age of the buyer]])</f>
        <v>49</v>
      </c>
    </row>
    <row r="596" spans="1:22" hidden="1" x14ac:dyDescent="0.45">
      <c r="A596" s="5">
        <v>27660</v>
      </c>
      <c r="B596" s="5" t="s">
        <v>13</v>
      </c>
      <c r="C596" s="5" t="str">
        <f>SUBSTITUTE(SUBSTITUTE(Table1[[#This Row],[Gender]],"F","Female"),"M","Male")</f>
        <v>Male</v>
      </c>
      <c r="D596" s="6">
        <v>80000</v>
      </c>
      <c r="E596" s="6" t="str">
        <f>SUBSTITUTE(Table1[[#This Row],[Income]],"$","")</f>
        <v>80000</v>
      </c>
      <c r="F596" s="5">
        <v>3503</v>
      </c>
      <c r="G596" s="8">
        <v>44911</v>
      </c>
      <c r="H596" s="8" t="s">
        <v>60</v>
      </c>
      <c r="I596" s="8" t="s">
        <v>71</v>
      </c>
      <c r="J596" s="7">
        <v>1435</v>
      </c>
      <c r="K596" s="7">
        <f>Table1[[#This Row],[Price(in USD)]]-Table1[[#This Row],[Production Cost (in USD)]]</f>
        <v>2068</v>
      </c>
      <c r="L596" s="7">
        <f>(Table1[[#This Row],[Profit]]/Table1[[#This Row],[Price(in USD)]])*100</f>
        <v>59.035112760491003</v>
      </c>
      <c r="M596" s="5" t="s">
        <v>13</v>
      </c>
      <c r="N596" s="5" t="str">
        <f>SUBSTITUTE(SUBSTITUTE(SUBSTITUTE(Table1[[#This Row],[Marital Status]],"M","Married"),"S","Single"),"D","Divorced")</f>
        <v>Married</v>
      </c>
      <c r="O596" s="5" t="s">
        <v>37</v>
      </c>
      <c r="P596" s="5" t="str">
        <f>CLEAN(Table1[[#This Row],[Education]])</f>
        <v>Graduate Degree</v>
      </c>
      <c r="Q596" s="5" t="s">
        <v>31</v>
      </c>
      <c r="R596" s="5" t="s">
        <v>26</v>
      </c>
      <c r="S596" s="5" t="s">
        <v>44</v>
      </c>
      <c r="T596" s="5" t="s">
        <v>78</v>
      </c>
      <c r="U596" s="5">
        <v>70</v>
      </c>
      <c r="V596" s="7">
        <f>IF(ISBLANK(Table1[[#This Row],[Age of the buyer]]),AVERAGE(Table1[Age of the buyer]),Table1[[#This Row],[Age of the buyer]])</f>
        <v>70</v>
      </c>
    </row>
    <row r="597" spans="1:22" hidden="1" x14ac:dyDescent="0.45">
      <c r="A597" s="5">
        <v>18058</v>
      </c>
      <c r="B597" s="5" t="s">
        <v>14</v>
      </c>
      <c r="C597" s="5" t="str">
        <f>SUBSTITUTE(SUBSTITUTE(Table1[[#This Row],[Gender]],"F","Female"),"M","Male")</f>
        <v>Female</v>
      </c>
      <c r="D597" s="6">
        <v>20000</v>
      </c>
      <c r="E597" s="6" t="str">
        <f>SUBSTITUTE(Table1[[#This Row],[Income]],"$","")</f>
        <v>20000</v>
      </c>
      <c r="F597" s="5">
        <v>4074</v>
      </c>
      <c r="G597" s="8">
        <v>45227</v>
      </c>
      <c r="H597" s="8" t="s">
        <v>58</v>
      </c>
      <c r="I597" s="8" t="s">
        <v>71</v>
      </c>
      <c r="J597" s="7">
        <v>1984</v>
      </c>
      <c r="K597" s="7">
        <f>Table1[[#This Row],[Price(in USD)]]-Table1[[#This Row],[Production Cost (in USD)]]</f>
        <v>2090</v>
      </c>
      <c r="L597" s="7">
        <f>(Table1[[#This Row],[Profit]]/Table1[[#This Row],[Price(in USD)]])*100</f>
        <v>51.300932744231709</v>
      </c>
      <c r="M597" s="5" t="s">
        <v>25</v>
      </c>
      <c r="N597" s="5" t="str">
        <f>SUBSTITUTE(SUBSTITUTE(SUBSTITUTE(Table1[[#This Row],[Marital Status]],"M","Married"),"S","Single"),"D","Divorced")</f>
        <v>Single</v>
      </c>
      <c r="O597" s="5" t="s">
        <v>30</v>
      </c>
      <c r="P597" s="5" t="str">
        <f>CLEAN(Table1[[#This Row],[Education]])</f>
        <v>High School</v>
      </c>
      <c r="Q597" s="5" t="s">
        <v>16</v>
      </c>
      <c r="R597" s="5" t="s">
        <v>24</v>
      </c>
      <c r="S597" s="5" t="s">
        <v>44</v>
      </c>
      <c r="T597" s="5" t="s">
        <v>74</v>
      </c>
      <c r="U597" s="5">
        <v>78</v>
      </c>
      <c r="V597" s="7">
        <f>IF(ISBLANK(Table1[[#This Row],[Age of the buyer]]),AVERAGE(Table1[Age of the buyer]),Table1[[#This Row],[Age of the buyer]])</f>
        <v>78</v>
      </c>
    </row>
    <row r="598" spans="1:22" hidden="1" x14ac:dyDescent="0.45">
      <c r="A598" s="5">
        <v>20343</v>
      </c>
      <c r="B598" s="5" t="s">
        <v>14</v>
      </c>
      <c r="C598" s="5" t="str">
        <f>SUBSTITUTE(SUBSTITUTE(Table1[[#This Row],[Gender]],"F","Female"),"M","Male")</f>
        <v>Female</v>
      </c>
      <c r="D598" s="6">
        <v>90000</v>
      </c>
      <c r="E598" s="6" t="str">
        <f>SUBSTITUTE(Table1[[#This Row],[Income]],"$","")</f>
        <v>90000</v>
      </c>
      <c r="F598" s="5">
        <v>4545</v>
      </c>
      <c r="G598" s="8">
        <v>45191</v>
      </c>
      <c r="H598" s="8" t="s">
        <v>64</v>
      </c>
      <c r="I598" s="8" t="s">
        <v>71</v>
      </c>
      <c r="J598" s="7">
        <v>2052</v>
      </c>
      <c r="K598" s="7">
        <f>Table1[[#This Row],[Price(in USD)]]-Table1[[#This Row],[Production Cost (in USD)]]</f>
        <v>2493</v>
      </c>
      <c r="L598" s="7">
        <f>(Table1[[#This Row],[Profit]]/Table1[[#This Row],[Price(in USD)]])*100</f>
        <v>54.851485148514854</v>
      </c>
      <c r="M598" s="5" t="s">
        <v>13</v>
      </c>
      <c r="N598" s="5" t="str">
        <f>SUBSTITUTE(SUBSTITUTE(SUBSTITUTE(Table1[[#This Row],[Marital Status]],"M","Married"),"S","Single"),"D","Divorced")</f>
        <v>Married</v>
      </c>
      <c r="O598" s="5" t="s">
        <v>21</v>
      </c>
      <c r="P598" s="5" t="str">
        <f>CLEAN(Table1[[#This Row],[Education]])</f>
        <v>Partial College</v>
      </c>
      <c r="Q598" s="5" t="s">
        <v>23</v>
      </c>
      <c r="R598" s="5" t="s">
        <v>29</v>
      </c>
      <c r="S598" s="5" t="s">
        <v>44</v>
      </c>
      <c r="T598" s="5" t="s">
        <v>77</v>
      </c>
      <c r="U598" s="5"/>
      <c r="V598" s="7">
        <f>IF(ISBLANK(Table1[[#This Row],[Age of the buyer]]),AVERAGE(Table1[Age of the buyer]),Table1[[#This Row],[Age of the buyer]])</f>
        <v>43.99900596421471</v>
      </c>
    </row>
    <row r="599" spans="1:22" hidden="1" x14ac:dyDescent="0.45">
      <c r="A599" s="5">
        <v>28997</v>
      </c>
      <c r="B599" s="5" t="s">
        <v>13</v>
      </c>
      <c r="C599" s="5" t="str">
        <f>SUBSTITUTE(SUBSTITUTE(Table1[[#This Row],[Gender]],"F","Female"),"M","Male")</f>
        <v>Male</v>
      </c>
      <c r="D599" s="6">
        <v>40000</v>
      </c>
      <c r="E599" s="6" t="str">
        <f>SUBSTITUTE(Table1[[#This Row],[Income]],"$","")</f>
        <v>40000</v>
      </c>
      <c r="F599" s="5">
        <v>4738</v>
      </c>
      <c r="G599" s="8">
        <v>45051</v>
      </c>
      <c r="H599" s="8" t="s">
        <v>65</v>
      </c>
      <c r="I599" s="8" t="s">
        <v>71</v>
      </c>
      <c r="J599" s="7">
        <v>1884</v>
      </c>
      <c r="K599" s="7">
        <f>Table1[[#This Row],[Price(in USD)]]-Table1[[#This Row],[Production Cost (in USD)]]</f>
        <v>2854</v>
      </c>
      <c r="L599" s="7">
        <f>(Table1[[#This Row],[Profit]]/Table1[[#This Row],[Price(in USD)]])*100</f>
        <v>60.236386661038409</v>
      </c>
      <c r="M599" s="5" t="s">
        <v>25</v>
      </c>
      <c r="N599" s="5" t="str">
        <f>SUBSTITUTE(SUBSTITUTE(SUBSTITUTE(Table1[[#This Row],[Marital Status]],"M","Married"),"S","Single"),"D","Divorced")</f>
        <v>Single</v>
      </c>
      <c r="O599" s="5" t="s">
        <v>30</v>
      </c>
      <c r="P599" s="5" t="str">
        <f>CLEAN(Table1[[#This Row],[Education]])</f>
        <v>High School</v>
      </c>
      <c r="Q599" s="5" t="s">
        <v>23</v>
      </c>
      <c r="R599" s="5" t="s">
        <v>24</v>
      </c>
      <c r="S599" s="5" t="s">
        <v>44</v>
      </c>
      <c r="T599" s="5" t="s">
        <v>76</v>
      </c>
      <c r="U599" s="5">
        <v>58</v>
      </c>
      <c r="V599" s="7">
        <f>IF(ISBLANK(Table1[[#This Row],[Age of the buyer]]),AVERAGE(Table1[Age of the buyer]),Table1[[#This Row],[Age of the buyer]])</f>
        <v>58</v>
      </c>
    </row>
    <row r="600" spans="1:22" hidden="1" x14ac:dyDescent="0.45">
      <c r="A600" s="5">
        <v>24398</v>
      </c>
      <c r="B600" s="5" t="s">
        <v>13</v>
      </c>
      <c r="C600" s="5" t="str">
        <f>SUBSTITUTE(SUBSTITUTE(Table1[[#This Row],[Gender]],"F","Female"),"M","Male")</f>
        <v>Male</v>
      </c>
      <c r="D600" s="6">
        <v>130000</v>
      </c>
      <c r="E600" s="6" t="str">
        <f>SUBSTITUTE(Table1[[#This Row],[Income]],"$","")</f>
        <v>130000</v>
      </c>
      <c r="F600" s="5">
        <v>5369</v>
      </c>
      <c r="G600" s="8">
        <v>45030</v>
      </c>
      <c r="H600" s="8" t="s">
        <v>66</v>
      </c>
      <c r="I600" s="8" t="s">
        <v>72</v>
      </c>
      <c r="J600" s="7">
        <v>1265</v>
      </c>
      <c r="K600" s="7">
        <f>Table1[[#This Row],[Price(in USD)]]-Table1[[#This Row],[Production Cost (in USD)]]</f>
        <v>4104</v>
      </c>
      <c r="L600" s="7">
        <f>(Table1[[#This Row],[Profit]]/Table1[[#This Row],[Price(in USD)]])*100</f>
        <v>76.438815421866266</v>
      </c>
      <c r="M600" s="5" t="s">
        <v>13</v>
      </c>
      <c r="N600" s="5" t="str">
        <f>SUBSTITUTE(SUBSTITUTE(SUBSTITUTE(Table1[[#This Row],[Marital Status]],"M","Married"),"S","Single"),"D","Divorced")</f>
        <v>Married</v>
      </c>
      <c r="O600" s="5" t="s">
        <v>37</v>
      </c>
      <c r="P600" s="5" t="str">
        <f>CLEAN(Table1[[#This Row],[Education]])</f>
        <v>Graduate Degree</v>
      </c>
      <c r="Q600" s="5" t="s">
        <v>31</v>
      </c>
      <c r="R600" s="5" t="s">
        <v>18</v>
      </c>
      <c r="S600" s="5" t="s">
        <v>44</v>
      </c>
      <c r="T600" s="5" t="s">
        <v>76</v>
      </c>
      <c r="U600" s="5">
        <v>41</v>
      </c>
      <c r="V600" s="7">
        <f>IF(ISBLANK(Table1[[#This Row],[Age of the buyer]]),AVERAGE(Table1[Age of the buyer]),Table1[[#This Row],[Age of the buyer]])</f>
        <v>41</v>
      </c>
    </row>
    <row r="601" spans="1:22" hidden="1" x14ac:dyDescent="0.45">
      <c r="A601" s="5">
        <v>19002</v>
      </c>
      <c r="B601" s="5" t="s">
        <v>14</v>
      </c>
      <c r="C601" s="5" t="str">
        <f>SUBSTITUTE(SUBSTITUTE(Table1[[#This Row],[Gender]],"F","Female"),"M","Male")</f>
        <v>Female</v>
      </c>
      <c r="D601" s="6">
        <v>60000</v>
      </c>
      <c r="E601" s="6" t="str">
        <f>SUBSTITUTE(Table1[[#This Row],[Income]],"$","")</f>
        <v>60000</v>
      </c>
      <c r="F601" s="5">
        <v>3349</v>
      </c>
      <c r="G601" s="8">
        <v>45024</v>
      </c>
      <c r="H601" s="8" t="s">
        <v>64</v>
      </c>
      <c r="I601" s="8" t="s">
        <v>71</v>
      </c>
      <c r="J601" s="7">
        <v>1895</v>
      </c>
      <c r="K601" s="7">
        <f>Table1[[#This Row],[Price(in USD)]]-Table1[[#This Row],[Production Cost (in USD)]]</f>
        <v>1454</v>
      </c>
      <c r="L601" s="7">
        <f>(Table1[[#This Row],[Profit]]/Table1[[#This Row],[Price(in USD)]])*100</f>
        <v>43.415945058226335</v>
      </c>
      <c r="M601" s="5" t="s">
        <v>13</v>
      </c>
      <c r="N601" s="5" t="str">
        <f>SUBSTITUTE(SUBSTITUTE(SUBSTITUTE(Table1[[#This Row],[Marital Status]],"M","Married"),"S","Single"),"D","Divorced")</f>
        <v>Married</v>
      </c>
      <c r="O601" s="5" t="s">
        <v>21</v>
      </c>
      <c r="P601" s="5" t="str">
        <f>CLEAN(Table1[[#This Row],[Education]])</f>
        <v>Partial College</v>
      </c>
      <c r="Q601" s="5" t="s">
        <v>23</v>
      </c>
      <c r="R601" s="5" t="s">
        <v>24</v>
      </c>
      <c r="S601" s="5" t="s">
        <v>44</v>
      </c>
      <c r="T601" s="5" t="s">
        <v>74</v>
      </c>
      <c r="U601" s="5">
        <v>57</v>
      </c>
      <c r="V601" s="7">
        <f>IF(ISBLANK(Table1[[#This Row],[Age of the buyer]]),AVERAGE(Table1[Age of the buyer]),Table1[[#This Row],[Age of the buyer]])</f>
        <v>57</v>
      </c>
    </row>
    <row r="602" spans="1:22" hidden="1" x14ac:dyDescent="0.45">
      <c r="A602" s="5">
        <v>28609</v>
      </c>
      <c r="B602" s="5" t="s">
        <v>13</v>
      </c>
      <c r="C602" s="5" t="str">
        <f>SUBSTITUTE(SUBSTITUTE(Table1[[#This Row],[Gender]],"F","Female"),"M","Male")</f>
        <v>Male</v>
      </c>
      <c r="D602" s="6">
        <v>30000</v>
      </c>
      <c r="E602" s="6" t="str">
        <f>SUBSTITUTE(Table1[[#This Row],[Income]],"$","")</f>
        <v>30000</v>
      </c>
      <c r="F602" s="5">
        <v>5214</v>
      </c>
      <c r="G602" s="8">
        <v>44901</v>
      </c>
      <c r="H602" s="8" t="s">
        <v>63</v>
      </c>
      <c r="I602" s="8" t="s">
        <v>71</v>
      </c>
      <c r="J602" s="7">
        <v>1347</v>
      </c>
      <c r="K602" s="7">
        <f>Table1[[#This Row],[Price(in USD)]]-Table1[[#This Row],[Production Cost (in USD)]]</f>
        <v>3867</v>
      </c>
      <c r="L602" s="7">
        <f>(Table1[[#This Row],[Profit]]/Table1[[#This Row],[Price(in USD)]])*100</f>
        <v>74.165707710011503</v>
      </c>
      <c r="M602" s="5" t="s">
        <v>13</v>
      </c>
      <c r="N602" s="5" t="str">
        <f>SUBSTITUTE(SUBSTITUTE(SUBSTITUTE(Table1[[#This Row],[Marital Status]],"M","Married"),"S","Single"),"D","Divorced")</f>
        <v>Married</v>
      </c>
      <c r="O602" s="5" t="s">
        <v>30</v>
      </c>
      <c r="P602" s="5" t="str">
        <f>CLEAN(Table1[[#This Row],[Education]])</f>
        <v>High School</v>
      </c>
      <c r="Q602" s="5" t="s">
        <v>16</v>
      </c>
      <c r="R602" s="5" t="s">
        <v>18</v>
      </c>
      <c r="S602" s="5" t="s">
        <v>44</v>
      </c>
      <c r="T602" s="5" t="s">
        <v>78</v>
      </c>
      <c r="U602" s="5">
        <v>49</v>
      </c>
      <c r="V602" s="7">
        <f>IF(ISBLANK(Table1[[#This Row],[Age of the buyer]]),AVERAGE(Table1[Age of the buyer]),Table1[[#This Row],[Age of the buyer]])</f>
        <v>49</v>
      </c>
    </row>
    <row r="603" spans="1:22" hidden="1" x14ac:dyDescent="0.45">
      <c r="A603" s="5">
        <v>29231</v>
      </c>
      <c r="B603" s="5" t="s">
        <v>13</v>
      </c>
      <c r="C603" s="5" t="str">
        <f>SUBSTITUTE(SUBSTITUTE(Table1[[#This Row],[Gender]],"F","Female"),"M","Male")</f>
        <v>Male</v>
      </c>
      <c r="D603" s="6">
        <v>80000</v>
      </c>
      <c r="E603" s="6" t="str">
        <f>SUBSTITUTE(Table1[[#This Row],[Income]],"$","")</f>
        <v>80000</v>
      </c>
      <c r="F603" s="5">
        <v>4905</v>
      </c>
      <c r="G603" s="8">
        <v>45087</v>
      </c>
      <c r="H603" s="8" t="s">
        <v>63</v>
      </c>
      <c r="I603" s="8" t="s">
        <v>71</v>
      </c>
      <c r="J603" s="7">
        <v>1161</v>
      </c>
      <c r="K603" s="7">
        <f>Table1[[#This Row],[Price(in USD)]]-Table1[[#This Row],[Production Cost (in USD)]]</f>
        <v>3744</v>
      </c>
      <c r="L603" s="7">
        <f>(Table1[[#This Row],[Profit]]/Table1[[#This Row],[Price(in USD)]])*100</f>
        <v>76.330275229357795</v>
      </c>
      <c r="M603" s="5" t="s">
        <v>25</v>
      </c>
      <c r="N603" s="5" t="str">
        <f>SUBSTITUTE(SUBSTITUTE(SUBSTITUTE(Table1[[#This Row],[Marital Status]],"M","Married"),"S","Single"),"D","Divorced")</f>
        <v>Single</v>
      </c>
      <c r="O603" s="5" t="s">
        <v>21</v>
      </c>
      <c r="P603" s="5" t="str">
        <f>CLEAN(Table1[[#This Row],[Education]])</f>
        <v>Partial College</v>
      </c>
      <c r="Q603" s="5" t="s">
        <v>23</v>
      </c>
      <c r="R603" s="5" t="s">
        <v>18</v>
      </c>
      <c r="S603" s="5" t="s">
        <v>44</v>
      </c>
      <c r="T603" s="5" t="s">
        <v>73</v>
      </c>
      <c r="U603" s="5">
        <v>43</v>
      </c>
      <c r="V603" s="7">
        <f>IF(ISBLANK(Table1[[#This Row],[Age of the buyer]]),AVERAGE(Table1[Age of the buyer]),Table1[[#This Row],[Age of the buyer]])</f>
        <v>43</v>
      </c>
    </row>
    <row r="604" spans="1:22" hidden="1" x14ac:dyDescent="0.45">
      <c r="A604" s="5">
        <v>18858</v>
      </c>
      <c r="B604" s="5" t="s">
        <v>13</v>
      </c>
      <c r="C604" s="5" t="str">
        <f>SUBSTITUTE(SUBSTITUTE(Table1[[#This Row],[Gender]],"F","Female"),"M","Male")</f>
        <v>Male</v>
      </c>
      <c r="D604" s="6">
        <v>60000</v>
      </c>
      <c r="E604" s="6" t="str">
        <f>SUBSTITUTE(Table1[[#This Row],[Income]],"$","")</f>
        <v>60000</v>
      </c>
      <c r="F604" s="5">
        <v>4033</v>
      </c>
      <c r="G604" s="8">
        <v>44850</v>
      </c>
      <c r="H604" s="8" t="s">
        <v>63</v>
      </c>
      <c r="I604" s="8" t="s">
        <v>72</v>
      </c>
      <c r="J604" s="7">
        <v>855</v>
      </c>
      <c r="K604" s="7">
        <f>Table1[[#This Row],[Price(in USD)]]-Table1[[#This Row],[Production Cost (in USD)]]</f>
        <v>3178</v>
      </c>
      <c r="L604" s="7">
        <f>(Table1[[#This Row],[Profit]]/Table1[[#This Row],[Price(in USD)]])*100</f>
        <v>78.799900818249441</v>
      </c>
      <c r="M604" s="5" t="s">
        <v>25</v>
      </c>
      <c r="N604" s="5" t="str">
        <f>SUBSTITUTE(SUBSTITUTE(SUBSTITUTE(Table1[[#This Row],[Marital Status]],"M","Married"),"S","Single"),"D","Divorced")</f>
        <v>Single</v>
      </c>
      <c r="O604" s="5" t="s">
        <v>32</v>
      </c>
      <c r="P604" s="5" t="str">
        <f>CLEAN(Table1[[#This Row],[Education]])</f>
        <v>Partial High School</v>
      </c>
      <c r="Q604" s="5" t="s">
        <v>16</v>
      </c>
      <c r="R604" s="5" t="s">
        <v>26</v>
      </c>
      <c r="S604" s="5" t="s">
        <v>44</v>
      </c>
      <c r="T604" s="5" t="s">
        <v>76</v>
      </c>
      <c r="U604" s="5">
        <v>52</v>
      </c>
      <c r="V604" s="7">
        <f>IF(ISBLANK(Table1[[#This Row],[Age of the buyer]]),AVERAGE(Table1[Age of the buyer]),Table1[[#This Row],[Age of the buyer]])</f>
        <v>52</v>
      </c>
    </row>
    <row r="605" spans="1:22" hidden="1" x14ac:dyDescent="0.45">
      <c r="A605" s="5">
        <v>20000</v>
      </c>
      <c r="B605" s="5" t="s">
        <v>13</v>
      </c>
      <c r="C605" s="5" t="str">
        <f>SUBSTITUTE(SUBSTITUTE(Table1[[#This Row],[Gender]],"F","Female"),"M","Male")</f>
        <v>Male</v>
      </c>
      <c r="D605" s="6">
        <v>60000</v>
      </c>
      <c r="E605" s="6" t="str">
        <f>SUBSTITUTE(Table1[[#This Row],[Income]],"$","")</f>
        <v>60000</v>
      </c>
      <c r="F605" s="5">
        <v>3464</v>
      </c>
      <c r="G605" s="8">
        <v>44580</v>
      </c>
      <c r="H605" s="8" t="s">
        <v>64</v>
      </c>
      <c r="I605" s="8" t="s">
        <v>71</v>
      </c>
      <c r="J605" s="7">
        <v>1676</v>
      </c>
      <c r="K605" s="7">
        <f>Table1[[#This Row],[Price(in USD)]]-Table1[[#This Row],[Production Cost (in USD)]]</f>
        <v>1788</v>
      </c>
      <c r="L605" s="7">
        <f>(Table1[[#This Row],[Profit]]/Table1[[#This Row],[Price(in USD)]])*100</f>
        <v>51.616628175519629</v>
      </c>
      <c r="M605" s="5" t="s">
        <v>13</v>
      </c>
      <c r="N605" s="5" t="str">
        <f>SUBSTITUTE(SUBSTITUTE(SUBSTITUTE(Table1[[#This Row],[Marital Status]],"M","Married"),"S","Single"),"D","Divorced")</f>
        <v>Married</v>
      </c>
      <c r="O605" s="5" t="s">
        <v>37</v>
      </c>
      <c r="P605" s="5" t="str">
        <f>CLEAN(Table1[[#This Row],[Education]])</f>
        <v>Graduate Degree</v>
      </c>
      <c r="Q605" s="5" t="s">
        <v>23</v>
      </c>
      <c r="R605" s="5" t="s">
        <v>18</v>
      </c>
      <c r="S605" s="5" t="s">
        <v>44</v>
      </c>
      <c r="T605" s="5" t="s">
        <v>77</v>
      </c>
      <c r="U605" s="5">
        <v>35</v>
      </c>
      <c r="V605" s="7">
        <f>IF(ISBLANK(Table1[[#This Row],[Age of the buyer]]),AVERAGE(Table1[Age of the buyer]),Table1[[#This Row],[Age of the buyer]])</f>
        <v>35</v>
      </c>
    </row>
    <row r="606" spans="1:22" hidden="1" x14ac:dyDescent="0.45">
      <c r="A606" s="5">
        <v>25261</v>
      </c>
      <c r="B606" s="5" t="s">
        <v>13</v>
      </c>
      <c r="C606" s="5" t="str">
        <f>SUBSTITUTE(SUBSTITUTE(Table1[[#This Row],[Gender]],"F","Female"),"M","Male")</f>
        <v>Male</v>
      </c>
      <c r="D606" s="6">
        <v>40000</v>
      </c>
      <c r="E606" s="6" t="str">
        <f>SUBSTITUTE(Table1[[#This Row],[Income]],"$","")</f>
        <v>40000</v>
      </c>
      <c r="F606" s="5">
        <v>5267</v>
      </c>
      <c r="G606" s="8">
        <v>45276</v>
      </c>
      <c r="H606" s="8" t="s">
        <v>60</v>
      </c>
      <c r="I606" s="8" t="s">
        <v>71</v>
      </c>
      <c r="J606" s="7">
        <v>1986</v>
      </c>
      <c r="K606" s="7">
        <f>Table1[[#This Row],[Price(in USD)]]-Table1[[#This Row],[Production Cost (in USD)]]</f>
        <v>3281</v>
      </c>
      <c r="L606" s="7">
        <f>(Table1[[#This Row],[Profit]]/Table1[[#This Row],[Price(in USD)]])*100</f>
        <v>62.293525726219855</v>
      </c>
      <c r="M606" s="5" t="s">
        <v>13</v>
      </c>
      <c r="N606" s="5" t="str">
        <f>SUBSTITUTE(SUBSTITUTE(SUBSTITUTE(Table1[[#This Row],[Marital Status]],"M","Married"),"S","Single"),"D","Divorced")</f>
        <v>Married</v>
      </c>
      <c r="O606" s="5" t="s">
        <v>30</v>
      </c>
      <c r="P606" s="5" t="str">
        <f>CLEAN(Table1[[#This Row],[Education]])</f>
        <v>High School</v>
      </c>
      <c r="Q606" s="5" t="s">
        <v>16</v>
      </c>
      <c r="R606" s="5" t="s">
        <v>26</v>
      </c>
      <c r="S606" s="5" t="s">
        <v>44</v>
      </c>
      <c r="T606" s="5" t="s">
        <v>78</v>
      </c>
      <c r="U606" s="5">
        <v>27</v>
      </c>
      <c r="V606" s="7">
        <f>IF(ISBLANK(Table1[[#This Row],[Age of the buyer]]),AVERAGE(Table1[Age of the buyer]),Table1[[#This Row],[Age of the buyer]])</f>
        <v>27</v>
      </c>
    </row>
    <row r="607" spans="1:22" hidden="1" x14ac:dyDescent="0.45">
      <c r="A607" s="5">
        <v>17458</v>
      </c>
      <c r="B607" s="5" t="s">
        <v>13</v>
      </c>
      <c r="C607" s="5" t="str">
        <f>SUBSTITUTE(SUBSTITUTE(Table1[[#This Row],[Gender]],"F","Female"),"M","Male")</f>
        <v>Male</v>
      </c>
      <c r="D607" s="6">
        <v>70000</v>
      </c>
      <c r="E607" s="6" t="str">
        <f>SUBSTITUTE(Table1[[#This Row],[Income]],"$","")</f>
        <v>70000</v>
      </c>
      <c r="F607" s="5">
        <v>3755</v>
      </c>
      <c r="G607" s="8">
        <v>44902</v>
      </c>
      <c r="H607" s="8" t="s">
        <v>58</v>
      </c>
      <c r="I607" s="8" t="s">
        <v>72</v>
      </c>
      <c r="J607" s="7">
        <v>1640</v>
      </c>
      <c r="K607" s="7">
        <f>Table1[[#This Row],[Price(in USD)]]-Table1[[#This Row],[Production Cost (in USD)]]</f>
        <v>2115</v>
      </c>
      <c r="L607" s="7">
        <f>(Table1[[#This Row],[Profit]]/Table1[[#This Row],[Price(in USD)]])*100</f>
        <v>56.324900133155801</v>
      </c>
      <c r="M607" s="5" t="s">
        <v>25</v>
      </c>
      <c r="N607" s="5" t="str">
        <f>SUBSTITUTE(SUBSTITUTE(SUBSTITUTE(Table1[[#This Row],[Marital Status]],"M","Married"),"S","Single"),"D","Divorced")</f>
        <v>Single</v>
      </c>
      <c r="O607" s="5" t="s">
        <v>30</v>
      </c>
      <c r="P607" s="5" t="str">
        <f>CLEAN(Table1[[#This Row],[Education]])</f>
        <v>High School</v>
      </c>
      <c r="Q607" s="5" t="s">
        <v>23</v>
      </c>
      <c r="R607" s="5" t="s">
        <v>26</v>
      </c>
      <c r="S607" s="5" t="s">
        <v>44</v>
      </c>
      <c r="T607" s="5" t="s">
        <v>77</v>
      </c>
      <c r="U607" s="5">
        <v>52</v>
      </c>
      <c r="V607" s="7">
        <f>IF(ISBLANK(Table1[[#This Row],[Age of the buyer]]),AVERAGE(Table1[Age of the buyer]),Table1[[#This Row],[Age of the buyer]])</f>
        <v>52</v>
      </c>
    </row>
    <row r="608" spans="1:22" hidden="1" x14ac:dyDescent="0.45">
      <c r="A608" s="5">
        <v>11644</v>
      </c>
      <c r="B608" s="5" t="s">
        <v>13</v>
      </c>
      <c r="C608" s="5" t="str">
        <f>SUBSTITUTE(SUBSTITUTE(Table1[[#This Row],[Gender]],"F","Female"),"M","Male")</f>
        <v>Male</v>
      </c>
      <c r="D608" s="6">
        <v>40000</v>
      </c>
      <c r="E608" s="6" t="str">
        <f>SUBSTITUTE(Table1[[#This Row],[Income]],"$","")</f>
        <v>40000</v>
      </c>
      <c r="F608" s="5">
        <v>3777</v>
      </c>
      <c r="G608" s="8">
        <v>45074</v>
      </c>
      <c r="H608" s="8" t="s">
        <v>67</v>
      </c>
      <c r="I608" s="8" t="s">
        <v>71</v>
      </c>
      <c r="J608" s="7">
        <v>922</v>
      </c>
      <c r="K608" s="7">
        <f>Table1[[#This Row],[Price(in USD)]]-Table1[[#This Row],[Production Cost (in USD)]]</f>
        <v>2855</v>
      </c>
      <c r="L608" s="7">
        <f>(Table1[[#This Row],[Profit]]/Table1[[#This Row],[Price(in USD)]])*100</f>
        <v>75.58909187185597</v>
      </c>
      <c r="M608" s="5" t="s">
        <v>25</v>
      </c>
      <c r="N608" s="5" t="str">
        <f>SUBSTITUTE(SUBSTITUTE(SUBSTITUTE(Table1[[#This Row],[Marital Status]],"M","Married"),"S","Single"),"D","Divorced")</f>
        <v>Single</v>
      </c>
      <c r="O608" s="5" t="s">
        <v>15</v>
      </c>
      <c r="P608" s="5" t="str">
        <f>CLEAN(Table1[[#This Row],[Education]])</f>
        <v>Bachelors</v>
      </c>
      <c r="Q608" s="5" t="s">
        <v>16</v>
      </c>
      <c r="R608" s="5" t="s">
        <v>24</v>
      </c>
      <c r="S608" s="5" t="s">
        <v>44</v>
      </c>
      <c r="T608" s="5" t="s">
        <v>78</v>
      </c>
      <c r="U608" s="5">
        <v>36</v>
      </c>
      <c r="V608" s="7">
        <f>IF(ISBLANK(Table1[[#This Row],[Age of the buyer]]),AVERAGE(Table1[Age of the buyer]),Table1[[#This Row],[Age of the buyer]])</f>
        <v>36</v>
      </c>
    </row>
    <row r="609" spans="1:22" hidden="1" x14ac:dyDescent="0.45">
      <c r="A609" s="5">
        <v>16145</v>
      </c>
      <c r="B609" s="5" t="s">
        <v>14</v>
      </c>
      <c r="C609" s="5" t="str">
        <f>SUBSTITUTE(SUBSTITUTE(Table1[[#This Row],[Gender]],"F","Female"),"M","Male")</f>
        <v>Female</v>
      </c>
      <c r="D609" s="6">
        <v>70000</v>
      </c>
      <c r="E609" s="6" t="str">
        <f>SUBSTITUTE(Table1[[#This Row],[Income]],"$","")</f>
        <v>70000</v>
      </c>
      <c r="F609" s="5">
        <v>4305</v>
      </c>
      <c r="G609" s="8">
        <v>45273</v>
      </c>
      <c r="H609" s="8" t="s">
        <v>60</v>
      </c>
      <c r="I609" s="8" t="s">
        <v>72</v>
      </c>
      <c r="J609" s="7">
        <v>1876</v>
      </c>
      <c r="K609" s="7">
        <f>Table1[[#This Row],[Price(in USD)]]-Table1[[#This Row],[Production Cost (in USD)]]</f>
        <v>2429</v>
      </c>
      <c r="L609" s="7">
        <f>(Table1[[#This Row],[Profit]]/Table1[[#This Row],[Price(in USD)]])*100</f>
        <v>56.422764227642276</v>
      </c>
      <c r="M609" s="5" t="s">
        <v>25</v>
      </c>
      <c r="N609" s="5" t="str">
        <f>SUBSTITUTE(SUBSTITUTE(SUBSTITUTE(Table1[[#This Row],[Marital Status]],"M","Married"),"S","Single"),"D","Divorced")</f>
        <v>Single</v>
      </c>
      <c r="O609" s="5" t="s">
        <v>37</v>
      </c>
      <c r="P609" s="5" t="str">
        <f>CLEAN(Table1[[#This Row],[Education]])</f>
        <v>Graduate Degree</v>
      </c>
      <c r="Q609" s="5" t="s">
        <v>23</v>
      </c>
      <c r="R609" s="5" t="s">
        <v>34</v>
      </c>
      <c r="S609" s="5" t="s">
        <v>44</v>
      </c>
      <c r="T609" s="5" t="s">
        <v>74</v>
      </c>
      <c r="U609" s="5">
        <v>46</v>
      </c>
      <c r="V609" s="7">
        <f>IF(ISBLANK(Table1[[#This Row],[Age of the buyer]]),AVERAGE(Table1[Age of the buyer]),Table1[[#This Row],[Age of the buyer]])</f>
        <v>46</v>
      </c>
    </row>
    <row r="610" spans="1:22" hidden="1" x14ac:dyDescent="0.45">
      <c r="A610" s="5">
        <v>16890</v>
      </c>
      <c r="B610" s="5" t="s">
        <v>13</v>
      </c>
      <c r="C610" s="5" t="str">
        <f>SUBSTITUTE(SUBSTITUTE(Table1[[#This Row],[Gender]],"F","Female"),"M","Male")</f>
        <v>Male</v>
      </c>
      <c r="D610" s="6">
        <v>60000</v>
      </c>
      <c r="E610" s="6" t="str">
        <f>SUBSTITUTE(Table1[[#This Row],[Income]],"$","")</f>
        <v>60000</v>
      </c>
      <c r="F610" s="5">
        <v>4987</v>
      </c>
      <c r="G610" s="8">
        <v>45162</v>
      </c>
      <c r="H610" s="8" t="s">
        <v>66</v>
      </c>
      <c r="I610" s="8" t="s">
        <v>71</v>
      </c>
      <c r="J610" s="7">
        <v>845</v>
      </c>
      <c r="K610" s="7">
        <f>Table1[[#This Row],[Price(in USD)]]-Table1[[#This Row],[Production Cost (in USD)]]</f>
        <v>4142</v>
      </c>
      <c r="L610" s="7">
        <f>(Table1[[#This Row],[Profit]]/Table1[[#This Row],[Price(in USD)]])*100</f>
        <v>83.055945458191289</v>
      </c>
      <c r="M610" s="5" t="s">
        <v>13</v>
      </c>
      <c r="N610" s="5" t="str">
        <f>SUBSTITUTE(SUBSTITUTE(SUBSTITUTE(Table1[[#This Row],[Marital Status]],"M","Married"),"S","Single"),"D","Divorced")</f>
        <v>Married</v>
      </c>
      <c r="O610" s="5" t="s">
        <v>32</v>
      </c>
      <c r="P610" s="5" t="str">
        <f>CLEAN(Table1[[#This Row],[Education]])</f>
        <v>Partial High School</v>
      </c>
      <c r="Q610" s="5" t="s">
        <v>16</v>
      </c>
      <c r="R610" s="5" t="s">
        <v>26</v>
      </c>
      <c r="S610" s="5" t="s">
        <v>44</v>
      </c>
      <c r="T610" s="5" t="s">
        <v>77</v>
      </c>
      <c r="U610" s="5">
        <v>52</v>
      </c>
      <c r="V610" s="7">
        <f>IF(ISBLANK(Table1[[#This Row],[Age of the buyer]]),AVERAGE(Table1[Age of the buyer]),Table1[[#This Row],[Age of the buyer]])</f>
        <v>52</v>
      </c>
    </row>
    <row r="611" spans="1:22" hidden="1" x14ac:dyDescent="0.45">
      <c r="A611" s="5">
        <v>25983</v>
      </c>
      <c r="B611" s="5" t="s">
        <v>13</v>
      </c>
      <c r="C611" s="5" t="str">
        <f>SUBSTITUTE(SUBSTITUTE(Table1[[#This Row],[Gender]],"F","Female"),"M","Male")</f>
        <v>Male</v>
      </c>
      <c r="D611" s="6">
        <v>70000</v>
      </c>
      <c r="E611" s="6" t="str">
        <f>SUBSTITUTE(Table1[[#This Row],[Income]],"$","")</f>
        <v>70000</v>
      </c>
      <c r="F611" s="5">
        <v>5322</v>
      </c>
      <c r="G611" s="8">
        <v>45247</v>
      </c>
      <c r="H611" s="8" t="s">
        <v>66</v>
      </c>
      <c r="I611" s="8" t="s">
        <v>71</v>
      </c>
      <c r="J611" s="7">
        <v>1387</v>
      </c>
      <c r="K611" s="7">
        <f>Table1[[#This Row],[Price(in USD)]]-Table1[[#This Row],[Production Cost (in USD)]]</f>
        <v>3935</v>
      </c>
      <c r="L611" s="7">
        <f>(Table1[[#This Row],[Profit]]/Table1[[#This Row],[Price(in USD)]])*100</f>
        <v>73.938369034197677</v>
      </c>
      <c r="M611" s="5" t="s">
        <v>13</v>
      </c>
      <c r="N611" s="5" t="str">
        <f>SUBSTITUTE(SUBSTITUTE(SUBSTITUTE(Table1[[#This Row],[Marital Status]],"M","Married"),"S","Single"),"D","Divorced")</f>
        <v>Married</v>
      </c>
      <c r="O611" s="5" t="s">
        <v>15</v>
      </c>
      <c r="P611" s="5" t="str">
        <f>CLEAN(Table1[[#This Row],[Education]])</f>
        <v>Bachelors</v>
      </c>
      <c r="Q611" s="5" t="s">
        <v>23</v>
      </c>
      <c r="R611" s="5" t="s">
        <v>18</v>
      </c>
      <c r="S611" s="5" t="s">
        <v>44</v>
      </c>
      <c r="T611" s="5" t="s">
        <v>75</v>
      </c>
      <c r="U611" s="5">
        <v>43</v>
      </c>
      <c r="V611" s="7">
        <f>IF(ISBLANK(Table1[[#This Row],[Age of the buyer]]),AVERAGE(Table1[Age of the buyer]),Table1[[#This Row],[Age of the buyer]])</f>
        <v>43</v>
      </c>
    </row>
    <row r="612" spans="1:22" hidden="1" x14ac:dyDescent="0.45">
      <c r="A612" s="5">
        <v>14633</v>
      </c>
      <c r="B612" s="5" t="s">
        <v>13</v>
      </c>
      <c r="C612" s="5" t="str">
        <f>SUBSTITUTE(SUBSTITUTE(Table1[[#This Row],[Gender]],"F","Female"),"M","Male")</f>
        <v>Male</v>
      </c>
      <c r="D612" s="6">
        <v>60000</v>
      </c>
      <c r="E612" s="6" t="str">
        <f>SUBSTITUTE(Table1[[#This Row],[Income]],"$","")</f>
        <v>60000</v>
      </c>
      <c r="F612" s="5">
        <v>5477</v>
      </c>
      <c r="G612" s="8">
        <v>44724</v>
      </c>
      <c r="H612" s="8" t="s">
        <v>63</v>
      </c>
      <c r="I612" s="8" t="s">
        <v>71</v>
      </c>
      <c r="J612" s="7">
        <v>1594</v>
      </c>
      <c r="K612" s="7">
        <f>Table1[[#This Row],[Price(in USD)]]-Table1[[#This Row],[Production Cost (in USD)]]</f>
        <v>3883</v>
      </c>
      <c r="L612" s="7">
        <f>(Table1[[#This Row],[Profit]]/Table1[[#This Row],[Price(in USD)]])*100</f>
        <v>70.89647617308745</v>
      </c>
      <c r="M612" s="5" t="s">
        <v>13</v>
      </c>
      <c r="N612" s="5" t="str">
        <f>SUBSTITUTE(SUBSTITUTE(SUBSTITUTE(Table1[[#This Row],[Marital Status]],"M","Married"),"S","Single"),"D","Divorced")</f>
        <v>Married</v>
      </c>
      <c r="O612" s="5" t="s">
        <v>21</v>
      </c>
      <c r="P612" s="5" t="str">
        <f>CLEAN(Table1[[#This Row],[Education]])</f>
        <v>Partial College</v>
      </c>
      <c r="Q612" s="5" t="s">
        <v>16</v>
      </c>
      <c r="R612" s="5" t="s">
        <v>24</v>
      </c>
      <c r="S612" s="5" t="s">
        <v>44</v>
      </c>
      <c r="T612" s="5" t="s">
        <v>78</v>
      </c>
      <c r="U612" s="5">
        <v>44</v>
      </c>
      <c r="V612" s="7">
        <f>IF(ISBLANK(Table1[[#This Row],[Age of the buyer]]),AVERAGE(Table1[Age of the buyer]),Table1[[#This Row],[Age of the buyer]])</f>
        <v>44</v>
      </c>
    </row>
    <row r="613" spans="1:22" hidden="1" x14ac:dyDescent="0.45">
      <c r="A613" s="5">
        <v>22994</v>
      </c>
      <c r="B613" s="5" t="s">
        <v>14</v>
      </c>
      <c r="C613" s="5" t="str">
        <f>SUBSTITUTE(SUBSTITUTE(Table1[[#This Row],[Gender]],"F","Female"),"M","Male")</f>
        <v>Female</v>
      </c>
      <c r="D613" s="6">
        <v>80000</v>
      </c>
      <c r="E613" s="6" t="str">
        <f>SUBSTITUTE(Table1[[#This Row],[Income]],"$","")</f>
        <v>80000</v>
      </c>
      <c r="F613" s="5">
        <v>4591</v>
      </c>
      <c r="G613" s="8">
        <v>44956</v>
      </c>
      <c r="H613" s="8" t="s">
        <v>65</v>
      </c>
      <c r="I613" s="8" t="s">
        <v>71</v>
      </c>
      <c r="J613" s="7">
        <v>1573</v>
      </c>
      <c r="K613" s="7">
        <f>Table1[[#This Row],[Price(in USD)]]-Table1[[#This Row],[Production Cost (in USD)]]</f>
        <v>3018</v>
      </c>
      <c r="L613" s="7">
        <f>(Table1[[#This Row],[Profit]]/Table1[[#This Row],[Price(in USD)]])*100</f>
        <v>65.737312132433019</v>
      </c>
      <c r="M613" s="5" t="s">
        <v>13</v>
      </c>
      <c r="N613" s="5" t="str">
        <f>SUBSTITUTE(SUBSTITUTE(SUBSTITUTE(Table1[[#This Row],[Marital Status]],"M","Married"),"S","Single"),"D","Divorced")</f>
        <v>Married</v>
      </c>
      <c r="O613" s="5" t="s">
        <v>15</v>
      </c>
      <c r="P613" s="5" t="str">
        <f>CLEAN(Table1[[#This Row],[Education]])</f>
        <v>Bachelors</v>
      </c>
      <c r="Q613" s="5" t="s">
        <v>31</v>
      </c>
      <c r="R613" s="5" t="s">
        <v>29</v>
      </c>
      <c r="S613" s="5" t="s">
        <v>44</v>
      </c>
      <c r="T613" s="5" t="s">
        <v>73</v>
      </c>
      <c r="U613" s="5">
        <v>34</v>
      </c>
      <c r="V613" s="7">
        <f>IF(ISBLANK(Table1[[#This Row],[Age of the buyer]]),AVERAGE(Table1[Age of the buyer]),Table1[[#This Row],[Age of the buyer]])</f>
        <v>34</v>
      </c>
    </row>
    <row r="614" spans="1:22" hidden="1" x14ac:dyDescent="0.45">
      <c r="A614" s="5">
        <v>22983</v>
      </c>
      <c r="B614" s="5" t="s">
        <v>14</v>
      </c>
      <c r="C614" s="5" t="str">
        <f>SUBSTITUTE(SUBSTITUTE(Table1[[#This Row],[Gender]],"F","Female"),"M","Male")</f>
        <v>Female</v>
      </c>
      <c r="D614" s="6">
        <v>30000</v>
      </c>
      <c r="E614" s="6" t="str">
        <f>SUBSTITUTE(Table1[[#This Row],[Income]],"$","")</f>
        <v>30000</v>
      </c>
      <c r="F614" s="5">
        <v>4074</v>
      </c>
      <c r="G614" s="8">
        <v>45187</v>
      </c>
      <c r="H614" s="8" t="s">
        <v>65</v>
      </c>
      <c r="I614" s="8" t="s">
        <v>72</v>
      </c>
      <c r="J614" s="7">
        <v>1333</v>
      </c>
      <c r="K614" s="7">
        <f>Table1[[#This Row],[Price(in USD)]]-Table1[[#This Row],[Production Cost (in USD)]]</f>
        <v>2741</v>
      </c>
      <c r="L614" s="7">
        <f>(Table1[[#This Row],[Profit]]/Table1[[#This Row],[Price(in USD)]])*100</f>
        <v>67.280314187530692</v>
      </c>
      <c r="M614" s="5" t="s">
        <v>25</v>
      </c>
      <c r="N614" s="5" t="str">
        <f>SUBSTITUTE(SUBSTITUTE(SUBSTITUTE(Table1[[#This Row],[Marital Status]],"M","Married"),"S","Single"),"D","Divorced")</f>
        <v>Single</v>
      </c>
      <c r="O614" s="5" t="s">
        <v>32</v>
      </c>
      <c r="P614" s="5" t="str">
        <f>CLEAN(Table1[[#This Row],[Education]])</f>
        <v>Partial High School</v>
      </c>
      <c r="Q614" s="5" t="s">
        <v>22</v>
      </c>
      <c r="R614" s="5" t="s">
        <v>26</v>
      </c>
      <c r="S614" s="5" t="s">
        <v>44</v>
      </c>
      <c r="T614" s="5" t="s">
        <v>76</v>
      </c>
      <c r="U614" s="5">
        <v>27</v>
      </c>
      <c r="V614" s="7">
        <f>IF(ISBLANK(Table1[[#This Row],[Age of the buyer]]),AVERAGE(Table1[Age of the buyer]),Table1[[#This Row],[Age of the buyer]])</f>
        <v>27</v>
      </c>
    </row>
    <row r="615" spans="1:22" hidden="1" x14ac:dyDescent="0.45">
      <c r="A615" s="5">
        <v>25184</v>
      </c>
      <c r="B615" s="5" t="s">
        <v>13</v>
      </c>
      <c r="C615" s="5" t="str">
        <f>SUBSTITUTE(SUBSTITUTE(Table1[[#This Row],[Gender]],"F","Female"),"M","Male")</f>
        <v>Male</v>
      </c>
      <c r="D615" s="6">
        <v>110000</v>
      </c>
      <c r="E615" s="6" t="str">
        <f>SUBSTITUTE(Table1[[#This Row],[Income]],"$","")</f>
        <v>110000</v>
      </c>
      <c r="F615" s="5">
        <v>4996</v>
      </c>
      <c r="G615" s="8">
        <v>44652</v>
      </c>
      <c r="H615" s="8" t="s">
        <v>60</v>
      </c>
      <c r="I615" s="8" t="s">
        <v>72</v>
      </c>
      <c r="J615" s="7">
        <v>1686</v>
      </c>
      <c r="K615" s="7">
        <f>Table1[[#This Row],[Price(in USD)]]-Table1[[#This Row],[Production Cost (in USD)]]</f>
        <v>3310</v>
      </c>
      <c r="L615" s="7">
        <f>(Table1[[#This Row],[Profit]]/Table1[[#This Row],[Price(in USD)]])*100</f>
        <v>66.253002401921535</v>
      </c>
      <c r="M615" s="5" t="s">
        <v>25</v>
      </c>
      <c r="N615" s="5" t="str">
        <f>SUBSTITUTE(SUBSTITUTE(SUBSTITUTE(Table1[[#This Row],[Marital Status]],"M","Married"),"S","Single"),"D","Divorced")</f>
        <v>Single</v>
      </c>
      <c r="O615" s="5" t="s">
        <v>21</v>
      </c>
      <c r="P615" s="5" t="str">
        <f>CLEAN(Table1[[#This Row],[Education]])</f>
        <v>Partial College</v>
      </c>
      <c r="Q615" s="5" t="s">
        <v>23</v>
      </c>
      <c r="R615" s="5" t="s">
        <v>26</v>
      </c>
      <c r="S615" s="5" t="s">
        <v>44</v>
      </c>
      <c r="T615" s="5" t="s">
        <v>74</v>
      </c>
      <c r="U615" s="5">
        <v>45</v>
      </c>
      <c r="V615" s="7">
        <f>IF(ISBLANK(Table1[[#This Row],[Age of the buyer]]),AVERAGE(Table1[Age of the buyer]),Table1[[#This Row],[Age of the buyer]])</f>
        <v>45</v>
      </c>
    </row>
    <row r="616" spans="1:22" hidden="1" x14ac:dyDescent="0.45">
      <c r="A616" s="5">
        <v>14469</v>
      </c>
      <c r="B616" s="5" t="s">
        <v>14</v>
      </c>
      <c r="C616" s="5" t="str">
        <f>SUBSTITUTE(SUBSTITUTE(Table1[[#This Row],[Gender]],"F","Female"),"M","Male")</f>
        <v>Female</v>
      </c>
      <c r="D616" s="6">
        <v>100000</v>
      </c>
      <c r="E616" s="6" t="str">
        <f>SUBSTITUTE(Table1[[#This Row],[Income]],"$","")</f>
        <v>100000</v>
      </c>
      <c r="F616" s="5">
        <v>4095</v>
      </c>
      <c r="G616" s="8">
        <v>45070</v>
      </c>
      <c r="H616" s="8" t="s">
        <v>67</v>
      </c>
      <c r="I616" s="8" t="s">
        <v>71</v>
      </c>
      <c r="J616" s="7">
        <v>939</v>
      </c>
      <c r="K616" s="7">
        <f>Table1[[#This Row],[Price(in USD)]]-Table1[[#This Row],[Production Cost (in USD)]]</f>
        <v>3156</v>
      </c>
      <c r="L616" s="7">
        <f>(Table1[[#This Row],[Profit]]/Table1[[#This Row],[Price(in USD)]])*100</f>
        <v>77.06959706959708</v>
      </c>
      <c r="M616" s="5" t="s">
        <v>13</v>
      </c>
      <c r="N616" s="5" t="str">
        <f>SUBSTITUTE(SUBSTITUTE(SUBSTITUTE(Table1[[#This Row],[Marital Status]],"M","Married"),"S","Single"),"D","Divorced")</f>
        <v>Married</v>
      </c>
      <c r="O616" s="5" t="s">
        <v>21</v>
      </c>
      <c r="P616" s="5" t="str">
        <f>CLEAN(Table1[[#This Row],[Education]])</f>
        <v>Partial College</v>
      </c>
      <c r="Q616" s="5" t="s">
        <v>23</v>
      </c>
      <c r="R616" s="5" t="s">
        <v>29</v>
      </c>
      <c r="S616" s="5" t="s">
        <v>44</v>
      </c>
      <c r="T616" s="5" t="s">
        <v>76</v>
      </c>
      <c r="U616" s="5">
        <v>45</v>
      </c>
      <c r="V616" s="7">
        <f>IF(ISBLANK(Table1[[#This Row],[Age of the buyer]]),AVERAGE(Table1[Age of the buyer]),Table1[[#This Row],[Age of the buyer]])</f>
        <v>45</v>
      </c>
    </row>
    <row r="617" spans="1:22" hidden="1" x14ac:dyDescent="0.45">
      <c r="A617" s="5">
        <v>11538</v>
      </c>
      <c r="B617" s="5" t="s">
        <v>14</v>
      </c>
      <c r="C617" s="5" t="str">
        <f>SUBSTITUTE(SUBSTITUTE(Table1[[#This Row],[Gender]],"F","Female"),"M","Male")</f>
        <v>Female</v>
      </c>
      <c r="D617" s="6">
        <v>60000</v>
      </c>
      <c r="E617" s="6" t="str">
        <f>SUBSTITUTE(Table1[[#This Row],[Income]],"$","")</f>
        <v>60000</v>
      </c>
      <c r="F617" s="5">
        <v>5371</v>
      </c>
      <c r="G617" s="8">
        <v>44665</v>
      </c>
      <c r="H617" s="8" t="s">
        <v>63</v>
      </c>
      <c r="I617" s="8" t="s">
        <v>72</v>
      </c>
      <c r="J617" s="7">
        <v>1862</v>
      </c>
      <c r="K617" s="7">
        <f>Table1[[#This Row],[Price(in USD)]]-Table1[[#This Row],[Production Cost (in USD)]]</f>
        <v>3509</v>
      </c>
      <c r="L617" s="7">
        <f>(Table1[[#This Row],[Profit]]/Table1[[#This Row],[Price(in USD)]])*100</f>
        <v>65.332340346304235</v>
      </c>
      <c r="M617" s="5" t="s">
        <v>25</v>
      </c>
      <c r="N617" s="5" t="str">
        <f>SUBSTITUTE(SUBSTITUTE(SUBSTITUTE(Table1[[#This Row],[Marital Status]],"M","Married"),"S","Single"),"D","Divorced")</f>
        <v>Single</v>
      </c>
      <c r="O617" s="5" t="s">
        <v>37</v>
      </c>
      <c r="P617" s="5" t="str">
        <f>CLEAN(Table1[[#This Row],[Education]])</f>
        <v>Graduate Degree</v>
      </c>
      <c r="Q617" s="5" t="s">
        <v>16</v>
      </c>
      <c r="R617" s="5" t="s">
        <v>18</v>
      </c>
      <c r="S617" s="5" t="s">
        <v>44</v>
      </c>
      <c r="T617" s="5" t="s">
        <v>74</v>
      </c>
      <c r="U617" s="5">
        <v>47</v>
      </c>
      <c r="V617" s="7">
        <f>IF(ISBLANK(Table1[[#This Row],[Age of the buyer]]),AVERAGE(Table1[Age of the buyer]),Table1[[#This Row],[Age of the buyer]])</f>
        <v>47</v>
      </c>
    </row>
    <row r="618" spans="1:22" hidden="1" x14ac:dyDescent="0.45">
      <c r="A618" s="5">
        <v>16245</v>
      </c>
      <c r="B618" s="5" t="s">
        <v>14</v>
      </c>
      <c r="C618" s="5" t="str">
        <f>SUBSTITUTE(SUBSTITUTE(Table1[[#This Row],[Gender]],"F","Female"),"M","Male")</f>
        <v>Female</v>
      </c>
      <c r="D618" s="6">
        <v>80000</v>
      </c>
      <c r="E618" s="6" t="str">
        <f>SUBSTITUTE(Table1[[#This Row],[Income]],"$","")</f>
        <v>80000</v>
      </c>
      <c r="F618" s="5">
        <v>5013</v>
      </c>
      <c r="G618" s="8">
        <v>44977</v>
      </c>
      <c r="H618" s="8" t="s">
        <v>65</v>
      </c>
      <c r="I618" s="8" t="s">
        <v>72</v>
      </c>
      <c r="J618" s="7">
        <v>1187</v>
      </c>
      <c r="K618" s="7">
        <f>Table1[[#This Row],[Price(in USD)]]-Table1[[#This Row],[Production Cost (in USD)]]</f>
        <v>3826</v>
      </c>
      <c r="L618" s="7">
        <f>(Table1[[#This Row],[Profit]]/Table1[[#This Row],[Price(in USD)]])*100</f>
        <v>76.321563933772197</v>
      </c>
      <c r="M618" s="5" t="s">
        <v>25</v>
      </c>
      <c r="N618" s="5" t="str">
        <f>SUBSTITUTE(SUBSTITUTE(SUBSTITUTE(Table1[[#This Row],[Marital Status]],"M","Married"),"S","Single"),"D","Divorced")</f>
        <v>Single</v>
      </c>
      <c r="O618" s="5" t="s">
        <v>37</v>
      </c>
      <c r="P618" s="5" t="str">
        <f>CLEAN(Table1[[#This Row],[Education]])</f>
        <v>Graduate Degree</v>
      </c>
      <c r="Q618" s="5" t="s">
        <v>16</v>
      </c>
      <c r="R618" s="5" t="s">
        <v>29</v>
      </c>
      <c r="S618" s="5" t="s">
        <v>44</v>
      </c>
      <c r="T618" s="5" t="s">
        <v>78</v>
      </c>
      <c r="U618" s="5">
        <v>47</v>
      </c>
      <c r="V618" s="7">
        <f>IF(ISBLANK(Table1[[#This Row],[Age of the buyer]]),AVERAGE(Table1[Age of the buyer]),Table1[[#This Row],[Age of the buyer]])</f>
        <v>47</v>
      </c>
    </row>
    <row r="619" spans="1:22" hidden="1" x14ac:dyDescent="0.45">
      <c r="A619" s="5">
        <v>17858</v>
      </c>
      <c r="B619" s="5" t="s">
        <v>13</v>
      </c>
      <c r="C619" s="5" t="str">
        <f>SUBSTITUTE(SUBSTITUTE(Table1[[#This Row],[Gender]],"F","Female"),"M","Male")</f>
        <v>Male</v>
      </c>
      <c r="D619" s="6">
        <v>40000</v>
      </c>
      <c r="E619" s="6" t="str">
        <f>SUBSTITUTE(Table1[[#This Row],[Income]],"$","")</f>
        <v>40000</v>
      </c>
      <c r="F619" s="5">
        <v>3561</v>
      </c>
      <c r="G619" s="8">
        <v>45063</v>
      </c>
      <c r="H619" s="8" t="s">
        <v>60</v>
      </c>
      <c r="I619" s="8" t="s">
        <v>72</v>
      </c>
      <c r="J619" s="7">
        <v>926</v>
      </c>
      <c r="K619" s="7">
        <f>Table1[[#This Row],[Price(in USD)]]-Table1[[#This Row],[Production Cost (in USD)]]</f>
        <v>2635</v>
      </c>
      <c r="L619" s="7">
        <f>(Table1[[#This Row],[Profit]]/Table1[[#This Row],[Price(in USD)]])*100</f>
        <v>73.996068520078623</v>
      </c>
      <c r="M619" s="5" t="s">
        <v>13</v>
      </c>
      <c r="N619" s="5" t="str">
        <f>SUBSTITUTE(SUBSTITUTE(SUBSTITUTE(Table1[[#This Row],[Marital Status]],"M","Married"),"S","Single"),"D","Divorced")</f>
        <v>Married</v>
      </c>
      <c r="O619" s="5" t="s">
        <v>30</v>
      </c>
      <c r="P619" s="5" t="str">
        <f>CLEAN(Table1[[#This Row],[Education]])</f>
        <v>High School</v>
      </c>
      <c r="Q619" s="5" t="s">
        <v>16</v>
      </c>
      <c r="R619" s="5" t="s">
        <v>24</v>
      </c>
      <c r="S619" s="5" t="s">
        <v>44</v>
      </c>
      <c r="T619" s="5" t="s">
        <v>73</v>
      </c>
      <c r="U619" s="5">
        <v>44</v>
      </c>
      <c r="V619" s="7">
        <f>IF(ISBLANK(Table1[[#This Row],[Age of the buyer]]),AVERAGE(Table1[Age of the buyer]),Table1[[#This Row],[Age of the buyer]])</f>
        <v>44</v>
      </c>
    </row>
    <row r="620" spans="1:22" hidden="1" x14ac:dyDescent="0.45">
      <c r="A620" s="5">
        <v>25347</v>
      </c>
      <c r="B620" s="5" t="s">
        <v>14</v>
      </c>
      <c r="C620" s="5" t="str">
        <f>SUBSTITUTE(SUBSTITUTE(Table1[[#This Row],[Gender]],"F","Female"),"M","Male")</f>
        <v>Female</v>
      </c>
      <c r="D620" s="6">
        <v>20000</v>
      </c>
      <c r="E620" s="6" t="str">
        <f>SUBSTITUTE(Table1[[#This Row],[Income]],"$","")</f>
        <v>20000</v>
      </c>
      <c r="F620" s="5">
        <v>3430</v>
      </c>
      <c r="G620" s="8">
        <v>45211</v>
      </c>
      <c r="H620" s="8" t="s">
        <v>58</v>
      </c>
      <c r="I620" s="8" t="s">
        <v>72</v>
      </c>
      <c r="J620" s="7">
        <v>863</v>
      </c>
      <c r="K620" s="7">
        <f>Table1[[#This Row],[Price(in USD)]]-Table1[[#This Row],[Production Cost (in USD)]]</f>
        <v>2567</v>
      </c>
      <c r="L620" s="7">
        <f>(Table1[[#This Row],[Profit]]/Table1[[#This Row],[Price(in USD)]])*100</f>
        <v>74.839650145772595</v>
      </c>
      <c r="M620" s="5" t="s">
        <v>25</v>
      </c>
      <c r="N620" s="5" t="str">
        <f>SUBSTITUTE(SUBSTITUTE(SUBSTITUTE(Table1[[#This Row],[Marital Status]],"M","Married"),"S","Single"),"D","Divorced")</f>
        <v>Single</v>
      </c>
      <c r="O620" s="5" t="s">
        <v>32</v>
      </c>
      <c r="P620" s="5" t="str">
        <f>CLEAN(Table1[[#This Row],[Education]])</f>
        <v>Partial High School</v>
      </c>
      <c r="Q620" s="5" t="s">
        <v>22</v>
      </c>
      <c r="R620" s="5" t="s">
        <v>18</v>
      </c>
      <c r="S620" s="5" t="s">
        <v>44</v>
      </c>
      <c r="T620" s="5" t="s">
        <v>76</v>
      </c>
      <c r="U620" s="5">
        <v>49</v>
      </c>
      <c r="V620" s="7">
        <f>IF(ISBLANK(Table1[[#This Row],[Age of the buyer]]),AVERAGE(Table1[Age of the buyer]),Table1[[#This Row],[Age of the buyer]])</f>
        <v>49</v>
      </c>
    </row>
    <row r="621" spans="1:22" hidden="1" x14ac:dyDescent="0.45">
      <c r="A621" s="5">
        <v>15814</v>
      </c>
      <c r="B621" s="5" t="s">
        <v>14</v>
      </c>
      <c r="C621" s="5" t="str">
        <f>SUBSTITUTE(SUBSTITUTE(Table1[[#This Row],[Gender]],"F","Female"),"M","Male")</f>
        <v>Female</v>
      </c>
      <c r="D621" s="6">
        <v>40000</v>
      </c>
      <c r="E621" s="6" t="str">
        <f>SUBSTITUTE(Table1[[#This Row],[Income]],"$","")</f>
        <v>40000</v>
      </c>
      <c r="F621" s="5">
        <v>4543</v>
      </c>
      <c r="G621" s="8">
        <v>44703</v>
      </c>
      <c r="H621" s="8" t="s">
        <v>63</v>
      </c>
      <c r="I621" s="8" t="s">
        <v>72</v>
      </c>
      <c r="J621" s="7">
        <v>1572</v>
      </c>
      <c r="K621" s="7">
        <f>Table1[[#This Row],[Price(in USD)]]-Table1[[#This Row],[Production Cost (in USD)]]</f>
        <v>2971</v>
      </c>
      <c r="L621" s="7">
        <f>(Table1[[#This Row],[Profit]]/Table1[[#This Row],[Price(in USD)]])*100</f>
        <v>65.397314549856915</v>
      </c>
      <c r="M621" s="5" t="s">
        <v>25</v>
      </c>
      <c r="N621" s="5" t="str">
        <f>SUBSTITUTE(SUBSTITUTE(SUBSTITUTE(Table1[[#This Row],[Marital Status]],"M","Married"),"S","Single"),"D","Divorced")</f>
        <v>Single</v>
      </c>
      <c r="O621" s="5" t="s">
        <v>30</v>
      </c>
      <c r="P621" s="5" t="str">
        <f>CLEAN(Table1[[#This Row],[Education]])</f>
        <v>High School</v>
      </c>
      <c r="Q621" s="5" t="s">
        <v>16</v>
      </c>
      <c r="R621" s="5" t="s">
        <v>26</v>
      </c>
      <c r="S621" s="5" t="s">
        <v>44</v>
      </c>
      <c r="T621" s="5" t="s">
        <v>77</v>
      </c>
      <c r="U621" s="5">
        <v>30</v>
      </c>
      <c r="V621" s="7">
        <f>IF(ISBLANK(Table1[[#This Row],[Age of the buyer]]),AVERAGE(Table1[Age of the buyer]),Table1[[#This Row],[Age of the buyer]])</f>
        <v>30</v>
      </c>
    </row>
    <row r="622" spans="1:22" hidden="1" x14ac:dyDescent="0.45">
      <c r="A622" s="5">
        <v>11259</v>
      </c>
      <c r="B622" s="5" t="s">
        <v>14</v>
      </c>
      <c r="C622" s="5" t="str">
        <f>SUBSTITUTE(SUBSTITUTE(Table1[[#This Row],[Gender]],"F","Female"),"M","Male")</f>
        <v>Female</v>
      </c>
      <c r="D622" s="6">
        <v>100000</v>
      </c>
      <c r="E622" s="6" t="str">
        <f>SUBSTITUTE(Table1[[#This Row],[Income]],"$","")</f>
        <v>100000</v>
      </c>
      <c r="F622" s="5">
        <v>3880</v>
      </c>
      <c r="G622" s="8">
        <v>44936</v>
      </c>
      <c r="H622" s="8" t="s">
        <v>67</v>
      </c>
      <c r="I622" s="8" t="s">
        <v>72</v>
      </c>
      <c r="J622" s="7">
        <v>1127</v>
      </c>
      <c r="K622" s="7">
        <f>Table1[[#This Row],[Price(in USD)]]-Table1[[#This Row],[Production Cost (in USD)]]</f>
        <v>2753</v>
      </c>
      <c r="L622" s="7">
        <f>(Table1[[#This Row],[Profit]]/Table1[[#This Row],[Price(in USD)]])*100</f>
        <v>70.953608247422679</v>
      </c>
      <c r="M622" s="5" t="s">
        <v>13</v>
      </c>
      <c r="N622" s="5" t="str">
        <f>SUBSTITUTE(SUBSTITUTE(SUBSTITUTE(Table1[[#This Row],[Marital Status]],"M","Married"),"S","Single"),"D","Divorced")</f>
        <v>Married</v>
      </c>
      <c r="O622" s="5" t="s">
        <v>21</v>
      </c>
      <c r="P622" s="5" t="str">
        <f>CLEAN(Table1[[#This Row],[Education]])</f>
        <v>Partial College</v>
      </c>
      <c r="Q622" s="5" t="s">
        <v>23</v>
      </c>
      <c r="R622" s="5" t="s">
        <v>24</v>
      </c>
      <c r="S622" s="5" t="s">
        <v>44</v>
      </c>
      <c r="T622" s="5" t="s">
        <v>78</v>
      </c>
      <c r="U622" s="5">
        <v>41</v>
      </c>
      <c r="V622" s="7">
        <f>IF(ISBLANK(Table1[[#This Row],[Age of the buyer]]),AVERAGE(Table1[Age of the buyer]),Table1[[#This Row],[Age of the buyer]])</f>
        <v>41</v>
      </c>
    </row>
    <row r="623" spans="1:22" hidden="1" x14ac:dyDescent="0.45">
      <c r="A623" s="5">
        <v>11200</v>
      </c>
      <c r="B623" s="5" t="s">
        <v>13</v>
      </c>
      <c r="C623" s="5" t="str">
        <f>SUBSTITUTE(SUBSTITUTE(Table1[[#This Row],[Gender]],"F","Female"),"M","Male")</f>
        <v>Male</v>
      </c>
      <c r="D623" s="6">
        <v>70000</v>
      </c>
      <c r="E623" s="6" t="str">
        <f>SUBSTITUTE(Table1[[#This Row],[Income]],"$","")</f>
        <v>70000</v>
      </c>
      <c r="F623" s="5">
        <v>3982</v>
      </c>
      <c r="G623" s="8">
        <v>45272</v>
      </c>
      <c r="H623" s="8" t="s">
        <v>61</v>
      </c>
      <c r="I623" s="8" t="s">
        <v>71</v>
      </c>
      <c r="J623" s="7">
        <v>1693</v>
      </c>
      <c r="K623" s="7">
        <f>Table1[[#This Row],[Price(in USD)]]-Table1[[#This Row],[Production Cost (in USD)]]</f>
        <v>2289</v>
      </c>
      <c r="L623" s="7">
        <f>(Table1[[#This Row],[Profit]]/Table1[[#This Row],[Price(in USD)]])*100</f>
        <v>57.483676544450027</v>
      </c>
      <c r="M623" s="5" t="s">
        <v>13</v>
      </c>
      <c r="N623" s="5" t="str">
        <f>SUBSTITUTE(SUBSTITUTE(SUBSTITUTE(Table1[[#This Row],[Marital Status]],"M","Married"),"S","Single"),"D","Divorced")</f>
        <v>Married</v>
      </c>
      <c r="O623" s="5" t="s">
        <v>15</v>
      </c>
      <c r="P623" s="5" t="str">
        <f>CLEAN(Table1[[#This Row],[Education]])</f>
        <v>Bachelors</v>
      </c>
      <c r="Q623" s="5" t="s">
        <v>31</v>
      </c>
      <c r="R623" s="5" t="s">
        <v>29</v>
      </c>
      <c r="S623" s="5" t="s">
        <v>44</v>
      </c>
      <c r="T623" s="5" t="s">
        <v>77</v>
      </c>
      <c r="U623" s="5">
        <v>58</v>
      </c>
      <c r="V623" s="7">
        <f>IF(ISBLANK(Table1[[#This Row],[Age of the buyer]]),AVERAGE(Table1[Age of the buyer]),Table1[[#This Row],[Age of the buyer]])</f>
        <v>58</v>
      </c>
    </row>
    <row r="624" spans="1:22" hidden="1" x14ac:dyDescent="0.45">
      <c r="A624" s="5">
        <v>25101</v>
      </c>
      <c r="B624" s="5" t="s">
        <v>13</v>
      </c>
      <c r="C624" s="5" t="str">
        <f>SUBSTITUTE(SUBSTITUTE(Table1[[#This Row],[Gender]],"F","Female"),"M","Male")</f>
        <v>Male</v>
      </c>
      <c r="D624" s="6">
        <v>60000</v>
      </c>
      <c r="E624" s="6" t="str">
        <f>SUBSTITUTE(Table1[[#This Row],[Income]],"$","")</f>
        <v>60000</v>
      </c>
      <c r="F624" s="5">
        <v>3456</v>
      </c>
      <c r="G624" s="8">
        <v>44805</v>
      </c>
      <c r="H624" s="8" t="s">
        <v>66</v>
      </c>
      <c r="I624" s="8" t="s">
        <v>71</v>
      </c>
      <c r="J624" s="7">
        <v>1701</v>
      </c>
      <c r="K624" s="7">
        <f>Table1[[#This Row],[Price(in USD)]]-Table1[[#This Row],[Production Cost (in USD)]]</f>
        <v>1755</v>
      </c>
      <c r="L624" s="7">
        <f>(Table1[[#This Row],[Profit]]/Table1[[#This Row],[Price(in USD)]])*100</f>
        <v>50.78125</v>
      </c>
      <c r="M624" s="5" t="s">
        <v>13</v>
      </c>
      <c r="N624" s="5" t="str">
        <f>SUBSTITUTE(SUBSTITUTE(SUBSTITUTE(Table1[[#This Row],[Marital Status]],"M","Married"),"S","Single"),"D","Divorced")</f>
        <v>Married</v>
      </c>
      <c r="O624" s="5" t="s">
        <v>15</v>
      </c>
      <c r="P624" s="5" t="str">
        <f>CLEAN(Table1[[#This Row],[Education]])</f>
        <v>Bachelors</v>
      </c>
      <c r="Q624" s="5" t="s">
        <v>23</v>
      </c>
      <c r="R624" s="5" t="s">
        <v>24</v>
      </c>
      <c r="S624" s="5" t="s">
        <v>44</v>
      </c>
      <c r="T624" s="5" t="s">
        <v>78</v>
      </c>
      <c r="U624" s="5"/>
      <c r="V624" s="7">
        <f>IF(ISBLANK(Table1[[#This Row],[Age of the buyer]]),AVERAGE(Table1[Age of the buyer]),Table1[[#This Row],[Age of the buyer]])</f>
        <v>43.99900596421471</v>
      </c>
    </row>
    <row r="625" spans="1:22" hidden="1" x14ac:dyDescent="0.45">
      <c r="A625" s="5">
        <v>21801</v>
      </c>
      <c r="B625" s="5" t="s">
        <v>14</v>
      </c>
      <c r="C625" s="5" t="str">
        <f>SUBSTITUTE(SUBSTITUTE(Table1[[#This Row],[Gender]],"F","Female"),"M","Male")</f>
        <v>Female</v>
      </c>
      <c r="D625" s="6">
        <v>70000</v>
      </c>
      <c r="E625" s="6" t="str">
        <f>SUBSTITUTE(Table1[[#This Row],[Income]],"$","")</f>
        <v>70000</v>
      </c>
      <c r="F625" s="5">
        <v>3753</v>
      </c>
      <c r="G625" s="8">
        <v>44571</v>
      </c>
      <c r="H625" s="8" t="s">
        <v>58</v>
      </c>
      <c r="I625" s="8" t="s">
        <v>72</v>
      </c>
      <c r="J625" s="7">
        <v>1372</v>
      </c>
      <c r="K625" s="7">
        <f>Table1[[#This Row],[Price(in USD)]]-Table1[[#This Row],[Production Cost (in USD)]]</f>
        <v>2381</v>
      </c>
      <c r="L625" s="7">
        <f>(Table1[[#This Row],[Profit]]/Table1[[#This Row],[Price(in USD)]])*100</f>
        <v>63.442579269917395</v>
      </c>
      <c r="M625" s="5" t="s">
        <v>13</v>
      </c>
      <c r="N625" s="5" t="str">
        <f>SUBSTITUTE(SUBSTITUTE(SUBSTITUTE(Table1[[#This Row],[Marital Status]],"M","Married"),"S","Single"),"D","Divorced")</f>
        <v>Married</v>
      </c>
      <c r="O625" s="5" t="s">
        <v>21</v>
      </c>
      <c r="P625" s="5" t="str">
        <f>CLEAN(Table1[[#This Row],[Education]])</f>
        <v>Partial College</v>
      </c>
      <c r="Q625" s="5" t="s">
        <v>23</v>
      </c>
      <c r="R625" s="5" t="s">
        <v>29</v>
      </c>
      <c r="S625" s="5" t="s">
        <v>44</v>
      </c>
      <c r="T625" s="5" t="s">
        <v>74</v>
      </c>
      <c r="U625" s="5">
        <v>55</v>
      </c>
      <c r="V625" s="7">
        <f>IF(ISBLANK(Table1[[#This Row],[Age of the buyer]]),AVERAGE(Table1[Age of the buyer]),Table1[[#This Row],[Age of the buyer]])</f>
        <v>55</v>
      </c>
    </row>
    <row r="626" spans="1:22" hidden="1" x14ac:dyDescent="0.45">
      <c r="A626" s="5">
        <v>25943</v>
      </c>
      <c r="B626" s="5" t="s">
        <v>14</v>
      </c>
      <c r="C626" s="5" t="str">
        <f>SUBSTITUTE(SUBSTITUTE(Table1[[#This Row],[Gender]],"F","Female"),"M","Male")</f>
        <v>Female</v>
      </c>
      <c r="D626" s="6">
        <v>70000</v>
      </c>
      <c r="E626" s="6" t="str">
        <f>SUBSTITUTE(Table1[[#This Row],[Income]],"$","")</f>
        <v>70000</v>
      </c>
      <c r="F626" s="5">
        <v>4376</v>
      </c>
      <c r="G626" s="8">
        <v>45141</v>
      </c>
      <c r="H626" s="8" t="s">
        <v>67</v>
      </c>
      <c r="I626" s="8" t="s">
        <v>71</v>
      </c>
      <c r="J626" s="7">
        <v>2056</v>
      </c>
      <c r="K626" s="7">
        <f>Table1[[#This Row],[Price(in USD)]]-Table1[[#This Row],[Production Cost (in USD)]]</f>
        <v>2320</v>
      </c>
      <c r="L626" s="7">
        <f>(Table1[[#This Row],[Profit]]/Table1[[#This Row],[Price(in USD)]])*100</f>
        <v>53.016453382084094</v>
      </c>
      <c r="M626" s="5" t="s">
        <v>25</v>
      </c>
      <c r="N626" s="5" t="str">
        <f>SUBSTITUTE(SUBSTITUTE(SUBSTITUTE(Table1[[#This Row],[Marital Status]],"M","Married"),"S","Single"),"D","Divorced")</f>
        <v>Single</v>
      </c>
      <c r="O626" s="5" t="s">
        <v>21</v>
      </c>
      <c r="P626" s="5" t="str">
        <f>CLEAN(Table1[[#This Row],[Education]])</f>
        <v>Partial College</v>
      </c>
      <c r="Q626" s="5" t="s">
        <v>16</v>
      </c>
      <c r="R626" s="5" t="s">
        <v>18</v>
      </c>
      <c r="S626" s="5" t="s">
        <v>44</v>
      </c>
      <c r="T626" s="5" t="s">
        <v>77</v>
      </c>
      <c r="U626" s="5">
        <v>27</v>
      </c>
      <c r="V626" s="7">
        <f>IF(ISBLANK(Table1[[#This Row],[Age of the buyer]]),AVERAGE(Table1[Age of the buyer]),Table1[[#This Row],[Age of the buyer]])</f>
        <v>27</v>
      </c>
    </row>
    <row r="627" spans="1:22" hidden="1" x14ac:dyDescent="0.45">
      <c r="A627" s="5">
        <v>22127</v>
      </c>
      <c r="B627" s="5" t="s">
        <v>13</v>
      </c>
      <c r="C627" s="5" t="str">
        <f>SUBSTITUTE(SUBSTITUTE(Table1[[#This Row],[Gender]],"F","Female"),"M","Male")</f>
        <v>Male</v>
      </c>
      <c r="D627" s="6">
        <v>60000</v>
      </c>
      <c r="E627" s="6" t="str">
        <f>SUBSTITUTE(Table1[[#This Row],[Income]],"$","")</f>
        <v>60000</v>
      </c>
      <c r="F627" s="5">
        <v>3732</v>
      </c>
      <c r="G627" s="8">
        <v>45162</v>
      </c>
      <c r="H627" s="8" t="s">
        <v>66</v>
      </c>
      <c r="I627" s="8" t="s">
        <v>72</v>
      </c>
      <c r="J627" s="7">
        <v>1854</v>
      </c>
      <c r="K627" s="7">
        <f>Table1[[#This Row],[Price(in USD)]]-Table1[[#This Row],[Production Cost (in USD)]]</f>
        <v>1878</v>
      </c>
      <c r="L627" s="7">
        <f>(Table1[[#This Row],[Profit]]/Table1[[#This Row],[Price(in USD)]])*100</f>
        <v>50.321543408360128</v>
      </c>
      <c r="M627" s="5" t="s">
        <v>13</v>
      </c>
      <c r="N627" s="5" t="str">
        <f>SUBSTITUTE(SUBSTITUTE(SUBSTITUTE(Table1[[#This Row],[Marital Status]],"M","Married"),"S","Single"),"D","Divorced")</f>
        <v>Married</v>
      </c>
      <c r="O627" s="5" t="s">
        <v>37</v>
      </c>
      <c r="P627" s="5" t="str">
        <f>CLEAN(Table1[[#This Row],[Education]])</f>
        <v>Graduate Degree</v>
      </c>
      <c r="Q627" s="5" t="s">
        <v>31</v>
      </c>
      <c r="R627" s="5" t="s">
        <v>29</v>
      </c>
      <c r="S627" s="5" t="s">
        <v>44</v>
      </c>
      <c r="T627" s="5" t="s">
        <v>75</v>
      </c>
      <c r="U627" s="5">
        <v>67</v>
      </c>
      <c r="V627" s="7">
        <f>IF(ISBLANK(Table1[[#This Row],[Age of the buyer]]),AVERAGE(Table1[Age of the buyer]),Table1[[#This Row],[Age of the buyer]])</f>
        <v>67</v>
      </c>
    </row>
    <row r="628" spans="1:22" hidden="1" x14ac:dyDescent="0.45">
      <c r="A628" s="5">
        <v>20414</v>
      </c>
      <c r="B628" s="5" t="s">
        <v>14</v>
      </c>
      <c r="C628" s="5" t="str">
        <f>SUBSTITUTE(SUBSTITUTE(Table1[[#This Row],[Gender]],"F","Female"),"M","Male")</f>
        <v>Female</v>
      </c>
      <c r="D628" s="6">
        <v>60000</v>
      </c>
      <c r="E628" s="6" t="str">
        <f>SUBSTITUTE(Table1[[#This Row],[Income]],"$","")</f>
        <v>60000</v>
      </c>
      <c r="F628" s="5">
        <v>4468</v>
      </c>
      <c r="G628" s="8">
        <v>45185</v>
      </c>
      <c r="H628" s="8" t="s">
        <v>65</v>
      </c>
      <c r="I628" s="8" t="s">
        <v>72</v>
      </c>
      <c r="J628" s="7">
        <v>1166</v>
      </c>
      <c r="K628" s="7">
        <f>Table1[[#This Row],[Price(in USD)]]-Table1[[#This Row],[Production Cost (in USD)]]</f>
        <v>3302</v>
      </c>
      <c r="L628" s="7">
        <f>(Table1[[#This Row],[Profit]]/Table1[[#This Row],[Price(in USD)]])*100</f>
        <v>73.903312444046549</v>
      </c>
      <c r="M628" s="5" t="s">
        <v>13</v>
      </c>
      <c r="N628" s="5" t="str">
        <f>SUBSTITUTE(SUBSTITUTE(SUBSTITUTE(Table1[[#This Row],[Marital Status]],"M","Married"),"S","Single"),"D","Divorced")</f>
        <v>Married</v>
      </c>
      <c r="O628" s="5" t="s">
        <v>21</v>
      </c>
      <c r="P628" s="5" t="str">
        <f>CLEAN(Table1[[#This Row],[Education]])</f>
        <v>Partial College</v>
      </c>
      <c r="Q628" s="5" t="s">
        <v>16</v>
      </c>
      <c r="R628" s="5" t="s">
        <v>26</v>
      </c>
      <c r="S628" s="5" t="s">
        <v>44</v>
      </c>
      <c r="T628" s="5" t="s">
        <v>78</v>
      </c>
      <c r="U628" s="5">
        <v>29</v>
      </c>
      <c r="V628" s="7">
        <f>IF(ISBLANK(Table1[[#This Row],[Age of the buyer]]),AVERAGE(Table1[Age of the buyer]),Table1[[#This Row],[Age of the buyer]])</f>
        <v>29</v>
      </c>
    </row>
    <row r="629" spans="1:22" hidden="1" x14ac:dyDescent="0.45">
      <c r="A629" s="5">
        <v>23672</v>
      </c>
      <c r="B629" s="5" t="s">
        <v>14</v>
      </c>
      <c r="C629" s="5" t="str">
        <f>SUBSTITUTE(SUBSTITUTE(Table1[[#This Row],[Gender]],"F","Female"),"M","Male")</f>
        <v>Female</v>
      </c>
      <c r="D629" s="6">
        <v>60000</v>
      </c>
      <c r="E629" s="6" t="str">
        <f>SUBSTITUTE(Table1[[#This Row],[Income]],"$","")</f>
        <v>60000</v>
      </c>
      <c r="F629" s="5">
        <v>4708</v>
      </c>
      <c r="G629" s="8">
        <v>44792</v>
      </c>
      <c r="H629" s="8" t="s">
        <v>58</v>
      </c>
      <c r="I629" s="8" t="s">
        <v>71</v>
      </c>
      <c r="J629" s="7">
        <v>1029</v>
      </c>
      <c r="K629" s="7">
        <f>Table1[[#This Row],[Price(in USD)]]-Table1[[#This Row],[Production Cost (in USD)]]</f>
        <v>3679</v>
      </c>
      <c r="L629" s="7">
        <f>(Table1[[#This Row],[Profit]]/Table1[[#This Row],[Price(in USD)]])*100</f>
        <v>78.143585386576035</v>
      </c>
      <c r="M629" s="5" t="s">
        <v>13</v>
      </c>
      <c r="N629" s="5" t="str">
        <f>SUBSTITUTE(SUBSTITUTE(SUBSTITUTE(Table1[[#This Row],[Marital Status]],"M","Married"),"S","Single"),"D","Divorced")</f>
        <v>Married</v>
      </c>
      <c r="O629" s="5" t="s">
        <v>37</v>
      </c>
      <c r="P629" s="5" t="str">
        <f>CLEAN(Table1[[#This Row],[Education]])</f>
        <v>Graduate Degree</v>
      </c>
      <c r="Q629" s="5" t="s">
        <v>31</v>
      </c>
      <c r="R629" s="5" t="s">
        <v>29</v>
      </c>
      <c r="S629" s="5" t="s">
        <v>44</v>
      </c>
      <c r="T629" s="5" t="s">
        <v>73</v>
      </c>
      <c r="U629" s="5">
        <v>67</v>
      </c>
      <c r="V629" s="7">
        <f>IF(ISBLANK(Table1[[#This Row],[Age of the buyer]]),AVERAGE(Table1[Age of the buyer]),Table1[[#This Row],[Age of the buyer]])</f>
        <v>67</v>
      </c>
    </row>
    <row r="630" spans="1:22" hidden="1" x14ac:dyDescent="0.45">
      <c r="A630" s="5">
        <v>29255</v>
      </c>
      <c r="B630" s="5" t="s">
        <v>13</v>
      </c>
      <c r="C630" s="5" t="str">
        <f>SUBSTITUTE(SUBSTITUTE(Table1[[#This Row],[Gender]],"F","Female"),"M","Male")</f>
        <v>Male</v>
      </c>
      <c r="D630" s="6">
        <v>80000</v>
      </c>
      <c r="E630" s="6" t="str">
        <f>SUBSTITUTE(Table1[[#This Row],[Income]],"$","")</f>
        <v>80000</v>
      </c>
      <c r="F630" s="5">
        <v>3886</v>
      </c>
      <c r="G630" s="8">
        <v>44931</v>
      </c>
      <c r="H630" s="8" t="s">
        <v>67</v>
      </c>
      <c r="I630" s="8" t="s">
        <v>71</v>
      </c>
      <c r="J630" s="7">
        <v>1864</v>
      </c>
      <c r="K630" s="7">
        <f>Table1[[#This Row],[Price(in USD)]]-Table1[[#This Row],[Production Cost (in USD)]]</f>
        <v>2022</v>
      </c>
      <c r="L630" s="7">
        <f>(Table1[[#This Row],[Profit]]/Table1[[#This Row],[Price(in USD)]])*100</f>
        <v>52.032938754503341</v>
      </c>
      <c r="M630" s="5" t="s">
        <v>25</v>
      </c>
      <c r="N630" s="5" t="str">
        <f>SUBSTITUTE(SUBSTITUTE(SUBSTITUTE(Table1[[#This Row],[Marital Status]],"M","Married"),"S","Single"),"D","Divorced")</f>
        <v>Single</v>
      </c>
      <c r="O630" s="5" t="s">
        <v>21</v>
      </c>
      <c r="P630" s="5" t="str">
        <f>CLEAN(Table1[[#This Row],[Education]])</f>
        <v>Partial College</v>
      </c>
      <c r="Q630" s="5" t="s">
        <v>23</v>
      </c>
      <c r="R630" s="5" t="s">
        <v>29</v>
      </c>
      <c r="S630" s="5" t="s">
        <v>44</v>
      </c>
      <c r="T630" s="5" t="s">
        <v>76</v>
      </c>
      <c r="U630" s="5">
        <v>51</v>
      </c>
      <c r="V630" s="7">
        <f>IF(ISBLANK(Table1[[#This Row],[Age of the buyer]]),AVERAGE(Table1[Age of the buyer]),Table1[[#This Row],[Age of the buyer]])</f>
        <v>51</v>
      </c>
    </row>
    <row r="631" spans="1:22" hidden="1" x14ac:dyDescent="0.45">
      <c r="A631" s="5">
        <v>28815</v>
      </c>
      <c r="B631" s="5" t="s">
        <v>14</v>
      </c>
      <c r="C631" s="5" t="str">
        <f>SUBSTITUTE(SUBSTITUTE(Table1[[#This Row],[Gender]],"F","Female"),"M","Male")</f>
        <v>Female</v>
      </c>
      <c r="D631" s="6">
        <v>50000</v>
      </c>
      <c r="E631" s="6" t="str">
        <f>SUBSTITUTE(Table1[[#This Row],[Income]],"$","")</f>
        <v>50000</v>
      </c>
      <c r="F631" s="5">
        <v>4353</v>
      </c>
      <c r="G631" s="8">
        <v>45218</v>
      </c>
      <c r="H631" s="8" t="s">
        <v>58</v>
      </c>
      <c r="I631" s="8" t="s">
        <v>72</v>
      </c>
      <c r="J631" s="7">
        <v>1134</v>
      </c>
      <c r="K631" s="7">
        <f>Table1[[#This Row],[Price(in USD)]]-Table1[[#This Row],[Production Cost (in USD)]]</f>
        <v>3219</v>
      </c>
      <c r="L631" s="7">
        <f>(Table1[[#This Row],[Profit]]/Table1[[#This Row],[Price(in USD)]])*100</f>
        <v>73.949000689179883</v>
      </c>
      <c r="M631" s="5" t="s">
        <v>13</v>
      </c>
      <c r="N631" s="5" t="str">
        <f>SUBSTITUTE(SUBSTITUTE(SUBSTITUTE(Table1[[#This Row],[Marital Status]],"M","Married"),"S","Single"),"D","Divorced")</f>
        <v>Married</v>
      </c>
      <c r="O631" s="5" t="s">
        <v>37</v>
      </c>
      <c r="P631" s="5" t="str">
        <f>CLEAN(Table1[[#This Row],[Education]])</f>
        <v>Graduate Degree</v>
      </c>
      <c r="Q631" s="5" t="s">
        <v>16</v>
      </c>
      <c r="R631" s="5" t="s">
        <v>18</v>
      </c>
      <c r="S631" s="5" t="s">
        <v>44</v>
      </c>
      <c r="T631" s="5" t="s">
        <v>74</v>
      </c>
      <c r="U631" s="5">
        <v>35</v>
      </c>
      <c r="V631" s="7">
        <f>IF(ISBLANK(Table1[[#This Row],[Age of the buyer]]),AVERAGE(Table1[Age of the buyer]),Table1[[#This Row],[Age of the buyer]])</f>
        <v>35</v>
      </c>
    </row>
    <row r="632" spans="1:22" hidden="1" x14ac:dyDescent="0.45">
      <c r="A632" s="5">
        <v>27753</v>
      </c>
      <c r="B632" s="5" t="s">
        <v>13</v>
      </c>
      <c r="C632" s="5" t="str">
        <f>SUBSTITUTE(SUBSTITUTE(Table1[[#This Row],[Gender]],"F","Female"),"M","Male")</f>
        <v>Male</v>
      </c>
      <c r="D632" s="6">
        <v>40000</v>
      </c>
      <c r="E632" s="6" t="str">
        <f>SUBSTITUTE(Table1[[#This Row],[Income]],"$","")</f>
        <v>40000</v>
      </c>
      <c r="F632" s="5">
        <v>3392</v>
      </c>
      <c r="G632" s="8">
        <v>45046</v>
      </c>
      <c r="H632" s="8" t="s">
        <v>67</v>
      </c>
      <c r="I632" s="8" t="s">
        <v>72</v>
      </c>
      <c r="J632" s="7">
        <v>1194</v>
      </c>
      <c r="K632" s="7">
        <f>Table1[[#This Row],[Price(in USD)]]-Table1[[#This Row],[Production Cost (in USD)]]</f>
        <v>2198</v>
      </c>
      <c r="L632" s="7">
        <f>(Table1[[#This Row],[Profit]]/Table1[[#This Row],[Price(in USD)]])*100</f>
        <v>64.799528301886795</v>
      </c>
      <c r="M632" s="5" t="s">
        <v>13</v>
      </c>
      <c r="N632" s="5" t="str">
        <f>SUBSTITUTE(SUBSTITUTE(SUBSTITUTE(Table1[[#This Row],[Marital Status]],"M","Married"),"S","Single"),"D","Divorced")</f>
        <v>Married</v>
      </c>
      <c r="O632" s="5" t="s">
        <v>30</v>
      </c>
      <c r="P632" s="5" t="str">
        <f>CLEAN(Table1[[#This Row],[Education]])</f>
        <v>High School</v>
      </c>
      <c r="Q632" s="5" t="s">
        <v>16</v>
      </c>
      <c r="R632" s="5" t="s">
        <v>29</v>
      </c>
      <c r="S632" s="5" t="s">
        <v>44</v>
      </c>
      <c r="T632" s="5" t="s">
        <v>76</v>
      </c>
      <c r="U632" s="5">
        <v>30</v>
      </c>
      <c r="V632" s="7">
        <f>IF(ISBLANK(Table1[[#This Row],[Age of the buyer]]),AVERAGE(Table1[Age of the buyer]),Table1[[#This Row],[Age of the buyer]])</f>
        <v>30</v>
      </c>
    </row>
    <row r="633" spans="1:22" hidden="1" x14ac:dyDescent="0.45">
      <c r="A633" s="5">
        <v>27643</v>
      </c>
      <c r="B633" s="5" t="s">
        <v>13</v>
      </c>
      <c r="C633" s="5" t="str">
        <f>SUBSTITUTE(SUBSTITUTE(Table1[[#This Row],[Gender]],"F","Female"),"M","Male")</f>
        <v>Male</v>
      </c>
      <c r="D633" s="6">
        <v>70000</v>
      </c>
      <c r="E633" s="6" t="str">
        <f>SUBSTITUTE(Table1[[#This Row],[Income]],"$","")</f>
        <v>70000</v>
      </c>
      <c r="F633" s="5">
        <v>3521</v>
      </c>
      <c r="G633" s="8">
        <v>44696</v>
      </c>
      <c r="H633" s="8" t="s">
        <v>58</v>
      </c>
      <c r="I633" s="8" t="s">
        <v>72</v>
      </c>
      <c r="J633" s="7">
        <v>2030</v>
      </c>
      <c r="K633" s="7">
        <f>Table1[[#This Row],[Price(in USD)]]-Table1[[#This Row],[Production Cost (in USD)]]</f>
        <v>1491</v>
      </c>
      <c r="L633" s="7">
        <f>(Table1[[#This Row],[Profit]]/Table1[[#This Row],[Price(in USD)]])*100</f>
        <v>42.345924453280318</v>
      </c>
      <c r="M633" s="5" t="s">
        <v>25</v>
      </c>
      <c r="N633" s="5" t="str">
        <f>SUBSTITUTE(SUBSTITUTE(SUBSTITUTE(Table1[[#This Row],[Marital Status]],"M","Married"),"S","Single"),"D","Divorced")</f>
        <v>Single</v>
      </c>
      <c r="O633" s="5" t="s">
        <v>21</v>
      </c>
      <c r="P633" s="5" t="str">
        <f>CLEAN(Table1[[#This Row],[Education]])</f>
        <v>Partial College</v>
      </c>
      <c r="Q633" s="5" t="s">
        <v>23</v>
      </c>
      <c r="R633" s="5" t="s">
        <v>24</v>
      </c>
      <c r="S633" s="5" t="s">
        <v>44</v>
      </c>
      <c r="T633" s="5" t="s">
        <v>76</v>
      </c>
      <c r="U633" s="5">
        <v>44</v>
      </c>
      <c r="V633" s="7">
        <f>IF(ISBLANK(Table1[[#This Row],[Age of the buyer]]),AVERAGE(Table1[Age of the buyer]),Table1[[#This Row],[Age of the buyer]])</f>
        <v>44</v>
      </c>
    </row>
    <row r="634" spans="1:22" hidden="1" x14ac:dyDescent="0.45">
      <c r="A634" s="5">
        <v>13754</v>
      </c>
      <c r="B634" s="5" t="s">
        <v>14</v>
      </c>
      <c r="C634" s="5" t="str">
        <f>SUBSTITUTE(SUBSTITUTE(Table1[[#This Row],[Gender]],"F","Female"),"M","Male")</f>
        <v>Female</v>
      </c>
      <c r="D634" s="6">
        <v>80000</v>
      </c>
      <c r="E634" s="6" t="str">
        <f>SUBSTITUTE(Table1[[#This Row],[Income]],"$","")</f>
        <v>80000</v>
      </c>
      <c r="F634" s="5">
        <v>4482</v>
      </c>
      <c r="G634" s="8">
        <v>44569</v>
      </c>
      <c r="H634" s="8" t="s">
        <v>59</v>
      </c>
      <c r="I634" s="8" t="s">
        <v>72</v>
      </c>
      <c r="J634" s="7">
        <v>1232</v>
      </c>
      <c r="K634" s="7">
        <f>Table1[[#This Row],[Price(in USD)]]-Table1[[#This Row],[Production Cost (in USD)]]</f>
        <v>3250</v>
      </c>
      <c r="L634" s="7">
        <f>(Table1[[#This Row],[Profit]]/Table1[[#This Row],[Price(in USD)]])*100</f>
        <v>72.512271307452025</v>
      </c>
      <c r="M634" s="5" t="s">
        <v>25</v>
      </c>
      <c r="N634" s="5" t="str">
        <f>SUBSTITUTE(SUBSTITUTE(SUBSTITUTE(Table1[[#This Row],[Marital Status]],"M","Married"),"S","Single"),"D","Divorced")</f>
        <v>Single</v>
      </c>
      <c r="O634" s="5" t="s">
        <v>37</v>
      </c>
      <c r="P634" s="5" t="str">
        <f>CLEAN(Table1[[#This Row],[Education]])</f>
        <v>Graduate Degree</v>
      </c>
      <c r="Q634" s="5" t="s">
        <v>16</v>
      </c>
      <c r="R634" s="5" t="s">
        <v>29</v>
      </c>
      <c r="S634" s="5" t="s">
        <v>44</v>
      </c>
      <c r="T634" s="5" t="s">
        <v>78</v>
      </c>
      <c r="U634" s="5">
        <v>48</v>
      </c>
      <c r="V634" s="7">
        <f>IF(ISBLANK(Table1[[#This Row],[Age of the buyer]]),AVERAGE(Table1[Age of the buyer]),Table1[[#This Row],[Age of the buyer]])</f>
        <v>48</v>
      </c>
    </row>
    <row r="635" spans="1:22" hidden="1" x14ac:dyDescent="0.45">
      <c r="A635" s="5">
        <v>22088</v>
      </c>
      <c r="B635" s="5" t="s">
        <v>14</v>
      </c>
      <c r="C635" s="5" t="str">
        <f>SUBSTITUTE(SUBSTITUTE(Table1[[#This Row],[Gender]],"F","Female"),"M","Male")</f>
        <v>Female</v>
      </c>
      <c r="D635" s="6">
        <v>130000</v>
      </c>
      <c r="E635" s="6" t="str">
        <f>SUBSTITUTE(Table1[[#This Row],[Income]],"$","")</f>
        <v>130000</v>
      </c>
      <c r="F635" s="5">
        <v>4741</v>
      </c>
      <c r="G635" s="8">
        <v>45269</v>
      </c>
      <c r="H635" s="8" t="s">
        <v>58</v>
      </c>
      <c r="I635" s="8" t="s">
        <v>72</v>
      </c>
      <c r="J635" s="7">
        <v>1365</v>
      </c>
      <c r="K635" s="7">
        <f>Table1[[#This Row],[Price(in USD)]]-Table1[[#This Row],[Production Cost (in USD)]]</f>
        <v>3376</v>
      </c>
      <c r="L635" s="7">
        <f>(Table1[[#This Row],[Profit]]/Table1[[#This Row],[Price(in USD)]])*100</f>
        <v>71.208605779371439</v>
      </c>
      <c r="M635" s="5" t="s">
        <v>13</v>
      </c>
      <c r="N635" s="5" t="str">
        <f>SUBSTITUTE(SUBSTITUTE(SUBSTITUTE(Table1[[#This Row],[Marital Status]],"M","Married"),"S","Single"),"D","Divorced")</f>
        <v>Married</v>
      </c>
      <c r="O635" s="5" t="s">
        <v>15</v>
      </c>
      <c r="P635" s="5" t="str">
        <f>CLEAN(Table1[[#This Row],[Education]])</f>
        <v>Bachelors</v>
      </c>
      <c r="Q635" s="5" t="s">
        <v>31</v>
      </c>
      <c r="R635" s="5" t="s">
        <v>18</v>
      </c>
      <c r="S635" s="5" t="s">
        <v>44</v>
      </c>
      <c r="T635" s="5" t="s">
        <v>74</v>
      </c>
      <c r="U635" s="5">
        <v>45</v>
      </c>
      <c r="V635" s="7">
        <f>IF(ISBLANK(Table1[[#This Row],[Age of the buyer]]),AVERAGE(Table1[Age of the buyer]),Table1[[#This Row],[Age of the buyer]])</f>
        <v>45</v>
      </c>
    </row>
    <row r="636" spans="1:22" x14ac:dyDescent="0.45">
      <c r="A636" s="5">
        <v>27388</v>
      </c>
      <c r="B636" s="5" t="s">
        <v>13</v>
      </c>
      <c r="C636" s="5" t="str">
        <f>SUBSTITUTE(SUBSTITUTE(Table1[[#This Row],[Gender]],"F","Female"),"M","Male")</f>
        <v>Male</v>
      </c>
      <c r="D636" s="6">
        <v>60000</v>
      </c>
      <c r="E636" s="6" t="str">
        <f>SUBSTITUTE(Table1[[#This Row],[Income]],"$","")</f>
        <v>60000</v>
      </c>
      <c r="F636" s="5">
        <v>4573</v>
      </c>
      <c r="G636" s="8">
        <v>45191</v>
      </c>
      <c r="H636" s="8" t="s">
        <v>62</v>
      </c>
      <c r="I636" s="8" t="s">
        <v>72</v>
      </c>
      <c r="J636" s="7">
        <v>1219</v>
      </c>
      <c r="K636" s="7">
        <f>Table1[[#This Row],[Price(in USD)]]-Table1[[#This Row],[Production Cost (in USD)]]</f>
        <v>3354</v>
      </c>
      <c r="L636" s="7">
        <f>(Table1[[#This Row],[Profit]]/Table1[[#This Row],[Price(in USD)]])*100</f>
        <v>73.343538158757923</v>
      </c>
      <c r="M636" s="5" t="s">
        <v>13</v>
      </c>
      <c r="N636" s="5" t="str">
        <f>SUBSTITUTE(SUBSTITUTE(SUBSTITUTE(Table1[[#This Row],[Marital Status]],"M","Married"),"S","Single"),"D","Divorced")</f>
        <v>Married</v>
      </c>
      <c r="O636" s="5" t="s">
        <v>15</v>
      </c>
      <c r="P636" s="5" t="str">
        <f>CLEAN(Table1[[#This Row],[Education]])</f>
        <v>Bachelors</v>
      </c>
      <c r="Q636" s="5" t="s">
        <v>31</v>
      </c>
      <c r="R636" s="5" t="s">
        <v>29</v>
      </c>
      <c r="S636" s="5" t="s">
        <v>44</v>
      </c>
      <c r="T636" s="5" t="s">
        <v>77</v>
      </c>
      <c r="U636" s="5">
        <v>66</v>
      </c>
      <c r="V636" s="7">
        <f>IF(ISBLANK(Table1[[#This Row],[Age of the buyer]]),AVERAGE(Table1[Age of the buyer]),Table1[[#This Row],[Age of the buyer]])</f>
        <v>66</v>
      </c>
    </row>
    <row r="637" spans="1:22" hidden="1" x14ac:dyDescent="0.45">
      <c r="A637" s="5">
        <v>24745</v>
      </c>
      <c r="B637" s="5" t="s">
        <v>14</v>
      </c>
      <c r="C637" s="5" t="str">
        <f>SUBSTITUTE(SUBSTITUTE(Table1[[#This Row],[Gender]],"F","Female"),"M","Male")</f>
        <v>Female</v>
      </c>
      <c r="D637" s="6">
        <v>30000</v>
      </c>
      <c r="E637" s="6" t="str">
        <f>SUBSTITUTE(Table1[[#This Row],[Income]],"$","")</f>
        <v>30000</v>
      </c>
      <c r="F637" s="5">
        <v>3769</v>
      </c>
      <c r="G637" s="8">
        <v>45214</v>
      </c>
      <c r="H637" s="8" t="s">
        <v>60</v>
      </c>
      <c r="I637" s="8" t="s">
        <v>71</v>
      </c>
      <c r="J637" s="7">
        <v>1877</v>
      </c>
      <c r="K637" s="7">
        <f>Table1[[#This Row],[Price(in USD)]]-Table1[[#This Row],[Production Cost (in USD)]]</f>
        <v>1892</v>
      </c>
      <c r="L637" s="7">
        <f>(Table1[[#This Row],[Profit]]/Table1[[#This Row],[Price(in USD)]])*100</f>
        <v>50.198991775006633</v>
      </c>
      <c r="M637" s="5" t="s">
        <v>25</v>
      </c>
      <c r="N637" s="5" t="str">
        <f>SUBSTITUTE(SUBSTITUTE(SUBSTITUTE(Table1[[#This Row],[Marital Status]],"M","Married"),"S","Single"),"D","Divorced")</f>
        <v>Single</v>
      </c>
      <c r="O637" s="5" t="s">
        <v>30</v>
      </c>
      <c r="P637" s="5" t="str">
        <f>CLEAN(Table1[[#This Row],[Education]])</f>
        <v>High School</v>
      </c>
      <c r="Q637" s="5" t="s">
        <v>16</v>
      </c>
      <c r="R637" s="5" t="s">
        <v>18</v>
      </c>
      <c r="S637" s="5" t="s">
        <v>44</v>
      </c>
      <c r="T637" s="5" t="s">
        <v>76</v>
      </c>
      <c r="U637" s="5">
        <v>49</v>
      </c>
      <c r="V637" s="7">
        <f>IF(ISBLANK(Table1[[#This Row],[Age of the buyer]]),AVERAGE(Table1[Age of the buyer]),Table1[[#This Row],[Age of the buyer]])</f>
        <v>49</v>
      </c>
    </row>
    <row r="638" spans="1:22" hidden="1" x14ac:dyDescent="0.45">
      <c r="A638" s="5">
        <v>29237</v>
      </c>
      <c r="B638" s="5" t="s">
        <v>14</v>
      </c>
      <c r="C638" s="5" t="str">
        <f>SUBSTITUTE(SUBSTITUTE(Table1[[#This Row],[Gender]],"F","Female"),"M","Male")</f>
        <v>Female</v>
      </c>
      <c r="D638" s="6">
        <v>120000</v>
      </c>
      <c r="E638" s="6" t="str">
        <f>SUBSTITUTE(Table1[[#This Row],[Income]],"$","")</f>
        <v>120000</v>
      </c>
      <c r="F638" s="5">
        <v>4316</v>
      </c>
      <c r="G638" s="8">
        <v>44828</v>
      </c>
      <c r="H638" s="8" t="s">
        <v>61</v>
      </c>
      <c r="I638" s="8" t="s">
        <v>72</v>
      </c>
      <c r="J638" s="7">
        <v>1592</v>
      </c>
      <c r="K638" s="7">
        <f>Table1[[#This Row],[Price(in USD)]]-Table1[[#This Row],[Production Cost (in USD)]]</f>
        <v>2724</v>
      </c>
      <c r="L638" s="7">
        <f>(Table1[[#This Row],[Profit]]/Table1[[#This Row],[Price(in USD)]])*100</f>
        <v>63.113994439295638</v>
      </c>
      <c r="M638" s="5" t="s">
        <v>25</v>
      </c>
      <c r="N638" s="5" t="str">
        <f>SUBSTITUTE(SUBSTITUTE(SUBSTITUTE(Table1[[#This Row],[Marital Status]],"M","Married"),"S","Single"),"D","Divorced")</f>
        <v>Single</v>
      </c>
      <c r="O638" s="5" t="s">
        <v>21</v>
      </c>
      <c r="P638" s="5" t="str">
        <f>CLEAN(Table1[[#This Row],[Education]])</f>
        <v>Partial College</v>
      </c>
      <c r="Q638" s="5" t="s">
        <v>23</v>
      </c>
      <c r="R638" s="5" t="s">
        <v>26</v>
      </c>
      <c r="S638" s="5" t="s">
        <v>44</v>
      </c>
      <c r="T638" s="5" t="s">
        <v>76</v>
      </c>
      <c r="U638" s="5">
        <v>43</v>
      </c>
      <c r="V638" s="7">
        <f>IF(ISBLANK(Table1[[#This Row],[Age of the buyer]]),AVERAGE(Table1[Age of the buyer]),Table1[[#This Row],[Age of the buyer]])</f>
        <v>43</v>
      </c>
    </row>
    <row r="639" spans="1:22" hidden="1" x14ac:dyDescent="0.45">
      <c r="A639" s="5">
        <v>15272</v>
      </c>
      <c r="B639" s="5" t="s">
        <v>13</v>
      </c>
      <c r="C639" s="5" t="str">
        <f>SUBSTITUTE(SUBSTITUTE(Table1[[#This Row],[Gender]],"F","Female"),"M","Male")</f>
        <v>Male</v>
      </c>
      <c r="D639" s="6">
        <v>40000</v>
      </c>
      <c r="E639" s="6" t="str">
        <f>SUBSTITUTE(Table1[[#This Row],[Income]],"$","")</f>
        <v>40000</v>
      </c>
      <c r="F639" s="5">
        <v>4759</v>
      </c>
      <c r="G639" s="8">
        <v>45099</v>
      </c>
      <c r="H639" s="8" t="s">
        <v>66</v>
      </c>
      <c r="I639" s="8" t="s">
        <v>72</v>
      </c>
      <c r="J639" s="7">
        <v>1677</v>
      </c>
      <c r="K639" s="7">
        <f>Table1[[#This Row],[Price(in USD)]]-Table1[[#This Row],[Production Cost (in USD)]]</f>
        <v>3082</v>
      </c>
      <c r="L639" s="7">
        <f>(Table1[[#This Row],[Profit]]/Table1[[#This Row],[Price(in USD)]])*100</f>
        <v>64.761504517755824</v>
      </c>
      <c r="M639" s="5" t="s">
        <v>25</v>
      </c>
      <c r="N639" s="5" t="str">
        <f>SUBSTITUTE(SUBSTITUTE(SUBSTITUTE(Table1[[#This Row],[Marital Status]],"M","Married"),"S","Single"),"D","Divorced")</f>
        <v>Single</v>
      </c>
      <c r="O639" s="5" t="s">
        <v>30</v>
      </c>
      <c r="P639" s="5" t="str">
        <f>CLEAN(Table1[[#This Row],[Education]])</f>
        <v>High School</v>
      </c>
      <c r="Q639" s="5" t="s">
        <v>16</v>
      </c>
      <c r="R639" s="5" t="s">
        <v>29</v>
      </c>
      <c r="S639" s="5" t="s">
        <v>44</v>
      </c>
      <c r="T639" s="5" t="s">
        <v>74</v>
      </c>
      <c r="U639" s="5">
        <v>30</v>
      </c>
      <c r="V639" s="7">
        <f>IF(ISBLANK(Table1[[#This Row],[Age of the buyer]]),AVERAGE(Table1[Age of the buyer]),Table1[[#This Row],[Age of the buyer]])</f>
        <v>30</v>
      </c>
    </row>
    <row r="640" spans="1:22" hidden="1" x14ac:dyDescent="0.45">
      <c r="A640" s="5">
        <v>18949</v>
      </c>
      <c r="B640" s="5" t="s">
        <v>13</v>
      </c>
      <c r="C640" s="5" t="str">
        <f>SUBSTITUTE(SUBSTITUTE(Table1[[#This Row],[Gender]],"F","Female"),"M","Male")</f>
        <v>Male</v>
      </c>
      <c r="D640" s="6">
        <v>70000</v>
      </c>
      <c r="E640" s="6" t="str">
        <f>SUBSTITUTE(Table1[[#This Row],[Income]],"$","")</f>
        <v>70000</v>
      </c>
      <c r="F640" s="5">
        <v>4803</v>
      </c>
      <c r="G640" s="8">
        <v>44989</v>
      </c>
      <c r="H640" s="8" t="s">
        <v>66</v>
      </c>
      <c r="I640" s="8" t="s">
        <v>72</v>
      </c>
      <c r="J640" s="7">
        <v>945</v>
      </c>
      <c r="K640" s="7">
        <f>Table1[[#This Row],[Price(in USD)]]-Table1[[#This Row],[Production Cost (in USD)]]</f>
        <v>3858</v>
      </c>
      <c r="L640" s="7">
        <f>(Table1[[#This Row],[Profit]]/Table1[[#This Row],[Price(in USD)]])*100</f>
        <v>80.324797001873833</v>
      </c>
      <c r="M640" s="5" t="s">
        <v>25</v>
      </c>
      <c r="N640" s="5" t="str">
        <f>SUBSTITUTE(SUBSTITUTE(SUBSTITUTE(Table1[[#This Row],[Marital Status]],"M","Married"),"S","Single"),"D","Divorced")</f>
        <v>Single</v>
      </c>
      <c r="O640" s="5" t="s">
        <v>37</v>
      </c>
      <c r="P640" s="5" t="str">
        <f>CLEAN(Table1[[#This Row],[Education]])</f>
        <v>Graduate Degree</v>
      </c>
      <c r="Q640" s="5" t="s">
        <v>31</v>
      </c>
      <c r="R640" s="5" t="s">
        <v>26</v>
      </c>
      <c r="S640" s="5" t="s">
        <v>44</v>
      </c>
      <c r="T640" s="5" t="s">
        <v>78</v>
      </c>
      <c r="U640" s="5">
        <v>74</v>
      </c>
      <c r="V640" s="7">
        <f>IF(ISBLANK(Table1[[#This Row],[Age of the buyer]]),AVERAGE(Table1[Age of the buyer]),Table1[[#This Row],[Age of the buyer]])</f>
        <v>74</v>
      </c>
    </row>
    <row r="641" spans="1:22" hidden="1" x14ac:dyDescent="0.45">
      <c r="A641" s="5">
        <v>14507</v>
      </c>
      <c r="B641" s="5" t="s">
        <v>13</v>
      </c>
      <c r="C641" s="5" t="str">
        <f>SUBSTITUTE(SUBSTITUTE(Table1[[#This Row],[Gender]],"F","Female"),"M","Male")</f>
        <v>Male</v>
      </c>
      <c r="D641" s="6">
        <v>100000</v>
      </c>
      <c r="E641" s="6" t="str">
        <f>SUBSTITUTE(Table1[[#This Row],[Income]],"$","")</f>
        <v>100000</v>
      </c>
      <c r="F641" s="5">
        <v>5030</v>
      </c>
      <c r="G641" s="8">
        <v>44889</v>
      </c>
      <c r="H641" s="8" t="s">
        <v>65</v>
      </c>
      <c r="I641" s="8" t="s">
        <v>72</v>
      </c>
      <c r="J641" s="7">
        <v>820</v>
      </c>
      <c r="K641" s="7">
        <f>Table1[[#This Row],[Price(in USD)]]-Table1[[#This Row],[Production Cost (in USD)]]</f>
        <v>4210</v>
      </c>
      <c r="L641" s="7">
        <f>(Table1[[#This Row],[Profit]]/Table1[[#This Row],[Price(in USD)]])*100</f>
        <v>83.697813121272375</v>
      </c>
      <c r="M641" s="5" t="s">
        <v>13</v>
      </c>
      <c r="N641" s="5" t="str">
        <f>SUBSTITUTE(SUBSTITUTE(SUBSTITUTE(Table1[[#This Row],[Marital Status]],"M","Married"),"S","Single"),"D","Divorced")</f>
        <v>Married</v>
      </c>
      <c r="O641" s="5" t="s">
        <v>37</v>
      </c>
      <c r="P641" s="5" t="str">
        <f>CLEAN(Table1[[#This Row],[Education]])</f>
        <v>Graduate Degree</v>
      </c>
      <c r="Q641" s="5" t="s">
        <v>31</v>
      </c>
      <c r="R641" s="5" t="s">
        <v>29</v>
      </c>
      <c r="S641" s="5" t="s">
        <v>44</v>
      </c>
      <c r="T641" s="5" t="s">
        <v>73</v>
      </c>
      <c r="U641" s="5">
        <v>65</v>
      </c>
      <c r="V641" s="7">
        <f>IF(ISBLANK(Table1[[#This Row],[Age of the buyer]]),AVERAGE(Table1[Age of the buyer]),Table1[[#This Row],[Age of the buyer]])</f>
        <v>65</v>
      </c>
    </row>
    <row r="642" spans="1:22" hidden="1" x14ac:dyDescent="0.45">
      <c r="A642" s="5">
        <v>25886</v>
      </c>
      <c r="B642" s="5" t="s">
        <v>14</v>
      </c>
      <c r="C642" s="5" t="str">
        <f>SUBSTITUTE(SUBSTITUTE(Table1[[#This Row],[Gender]],"F","Female"),"M","Male")</f>
        <v>Female</v>
      </c>
      <c r="D642" s="6">
        <v>60000</v>
      </c>
      <c r="E642" s="6" t="str">
        <f>SUBSTITUTE(Table1[[#This Row],[Income]],"$","")</f>
        <v>60000</v>
      </c>
      <c r="F642" s="5">
        <v>4167</v>
      </c>
      <c r="G642" s="8">
        <v>44623</v>
      </c>
      <c r="H642" s="8" t="s">
        <v>65</v>
      </c>
      <c r="I642" s="8" t="s">
        <v>71</v>
      </c>
      <c r="J642" s="7">
        <v>2095</v>
      </c>
      <c r="K642" s="7">
        <f>Table1[[#This Row],[Price(in USD)]]-Table1[[#This Row],[Production Cost (in USD)]]</f>
        <v>2072</v>
      </c>
      <c r="L642" s="7">
        <f>(Table1[[#This Row],[Profit]]/Table1[[#This Row],[Price(in USD)]])*100</f>
        <v>49.724022078233745</v>
      </c>
      <c r="M642" s="5" t="s">
        <v>13</v>
      </c>
      <c r="N642" s="5" t="str">
        <f>SUBSTITUTE(SUBSTITUTE(SUBSTITUTE(Table1[[#This Row],[Marital Status]],"M","Married"),"S","Single"),"D","Divorced")</f>
        <v>Married</v>
      </c>
      <c r="O642" s="5" t="s">
        <v>21</v>
      </c>
      <c r="P642" s="5" t="str">
        <f>CLEAN(Table1[[#This Row],[Education]])</f>
        <v>Partial College</v>
      </c>
      <c r="Q642" s="5" t="s">
        <v>23</v>
      </c>
      <c r="R642" s="5" t="s">
        <v>24</v>
      </c>
      <c r="S642" s="5" t="s">
        <v>44</v>
      </c>
      <c r="T642" s="5" t="s">
        <v>76</v>
      </c>
      <c r="U642" s="5">
        <v>56</v>
      </c>
      <c r="V642" s="7">
        <f>IF(ISBLANK(Table1[[#This Row],[Age of the buyer]]),AVERAGE(Table1[Age of the buyer]),Table1[[#This Row],[Age of the buyer]])</f>
        <v>56</v>
      </c>
    </row>
    <row r="643" spans="1:22" hidden="1" x14ac:dyDescent="0.45">
      <c r="A643" s="5">
        <v>21441</v>
      </c>
      <c r="B643" s="5" t="s">
        <v>13</v>
      </c>
      <c r="C643" s="5" t="str">
        <f>SUBSTITUTE(SUBSTITUTE(Table1[[#This Row],[Gender]],"F","Female"),"M","Male")</f>
        <v>Male</v>
      </c>
      <c r="D643" s="6">
        <v>50000</v>
      </c>
      <c r="E643" s="6" t="str">
        <f>SUBSTITUTE(Table1[[#This Row],[Income]],"$","")</f>
        <v>50000</v>
      </c>
      <c r="F643" s="5">
        <v>4787</v>
      </c>
      <c r="G643" s="8">
        <v>45222</v>
      </c>
      <c r="H643" s="8" t="s">
        <v>58</v>
      </c>
      <c r="I643" s="8" t="s">
        <v>72</v>
      </c>
      <c r="J643" s="7">
        <v>1006</v>
      </c>
      <c r="K643" s="7">
        <f>Table1[[#This Row],[Price(in USD)]]-Table1[[#This Row],[Production Cost (in USD)]]</f>
        <v>3781</v>
      </c>
      <c r="L643" s="7">
        <f>(Table1[[#This Row],[Profit]]/Table1[[#This Row],[Price(in USD)]])*100</f>
        <v>78.984750365573433</v>
      </c>
      <c r="M643" s="5" t="s">
        <v>13</v>
      </c>
      <c r="N643" s="5" t="str">
        <f>SUBSTITUTE(SUBSTITUTE(SUBSTITUTE(Table1[[#This Row],[Marital Status]],"M","Married"),"S","Single"),"D","Divorced")</f>
        <v>Married</v>
      </c>
      <c r="O643" s="5" t="s">
        <v>15</v>
      </c>
      <c r="P643" s="5" t="str">
        <f>CLEAN(Table1[[#This Row],[Education]])</f>
        <v>Bachelors</v>
      </c>
      <c r="Q643" s="5" t="s">
        <v>31</v>
      </c>
      <c r="R643" s="5" t="s">
        <v>34</v>
      </c>
      <c r="S643" s="5" t="s">
        <v>44</v>
      </c>
      <c r="T643" s="5" t="s">
        <v>77</v>
      </c>
      <c r="U643" s="5">
        <v>64</v>
      </c>
      <c r="V643" s="7">
        <f>IF(ISBLANK(Table1[[#This Row],[Age of the buyer]]),AVERAGE(Table1[Age of the buyer]),Table1[[#This Row],[Age of the buyer]])</f>
        <v>64</v>
      </c>
    </row>
    <row r="644" spans="1:22" hidden="1" x14ac:dyDescent="0.45">
      <c r="A644" s="5">
        <v>21741</v>
      </c>
      <c r="B644" s="5" t="s">
        <v>14</v>
      </c>
      <c r="C644" s="5" t="str">
        <f>SUBSTITUTE(SUBSTITUTE(Table1[[#This Row],[Gender]],"F","Female"),"M","Male")</f>
        <v>Female</v>
      </c>
      <c r="D644" s="6">
        <v>70000</v>
      </c>
      <c r="E644" s="6" t="str">
        <f>SUBSTITUTE(Table1[[#This Row],[Income]],"$","")</f>
        <v>70000</v>
      </c>
      <c r="F644" s="5">
        <v>3622</v>
      </c>
      <c r="G644" s="8">
        <v>45280</v>
      </c>
      <c r="H644" s="8" t="s">
        <v>66</v>
      </c>
      <c r="I644" s="8" t="s">
        <v>71</v>
      </c>
      <c r="J644" s="7">
        <v>1872</v>
      </c>
      <c r="K644" s="7">
        <f>Table1[[#This Row],[Price(in USD)]]-Table1[[#This Row],[Production Cost (in USD)]]</f>
        <v>1750</v>
      </c>
      <c r="L644" s="7">
        <f>(Table1[[#This Row],[Profit]]/Table1[[#This Row],[Price(in USD)]])*100</f>
        <v>48.315847598012148</v>
      </c>
      <c r="M644" s="5" t="s">
        <v>13</v>
      </c>
      <c r="N644" s="5" t="str">
        <f>SUBSTITUTE(SUBSTITUTE(SUBSTITUTE(Table1[[#This Row],[Marital Status]],"M","Married"),"S","Single"),"D","Divorced")</f>
        <v>Married</v>
      </c>
      <c r="O644" s="5" t="s">
        <v>21</v>
      </c>
      <c r="P644" s="5" t="str">
        <f>CLEAN(Table1[[#This Row],[Education]])</f>
        <v>Partial College</v>
      </c>
      <c r="Q644" s="5" t="s">
        <v>23</v>
      </c>
      <c r="R644" s="5" t="s">
        <v>26</v>
      </c>
      <c r="S644" s="5" t="s">
        <v>44</v>
      </c>
      <c r="T644" s="5" t="s">
        <v>76</v>
      </c>
      <c r="U644" s="5">
        <v>50</v>
      </c>
      <c r="V644" s="7">
        <f>IF(ISBLANK(Table1[[#This Row],[Age of the buyer]]),AVERAGE(Table1[Age of the buyer]),Table1[[#This Row],[Age of the buyer]])</f>
        <v>50</v>
      </c>
    </row>
    <row r="645" spans="1:22" hidden="1" x14ac:dyDescent="0.45">
      <c r="A645" s="5">
        <v>14572</v>
      </c>
      <c r="B645" s="5" t="s">
        <v>14</v>
      </c>
      <c r="C645" s="5" t="str">
        <f>SUBSTITUTE(SUBSTITUTE(Table1[[#This Row],[Gender]],"F","Female"),"M","Male")</f>
        <v>Female</v>
      </c>
      <c r="D645" s="6">
        <v>70000</v>
      </c>
      <c r="E645" s="6" t="str">
        <f>SUBSTITUTE(Table1[[#This Row],[Income]],"$","")</f>
        <v>70000</v>
      </c>
      <c r="F645" s="5">
        <v>4172</v>
      </c>
      <c r="G645" s="8">
        <v>45224</v>
      </c>
      <c r="H645" s="8" t="s">
        <v>67</v>
      </c>
      <c r="I645" s="8" t="s">
        <v>71</v>
      </c>
      <c r="J645" s="7">
        <v>1572</v>
      </c>
      <c r="K645" s="7">
        <f>Table1[[#This Row],[Price(in USD)]]-Table1[[#This Row],[Production Cost (in USD)]]</f>
        <v>2600</v>
      </c>
      <c r="L645" s="7">
        <f>(Table1[[#This Row],[Profit]]/Table1[[#This Row],[Price(in USD)]])*100</f>
        <v>62.320230105465001</v>
      </c>
      <c r="M645" s="5" t="s">
        <v>13</v>
      </c>
      <c r="N645" s="5" t="str">
        <f>SUBSTITUTE(SUBSTITUTE(SUBSTITUTE(Table1[[#This Row],[Marital Status]],"M","Married"),"S","Single"),"D","Divorced")</f>
        <v>Married</v>
      </c>
      <c r="O645" s="5" t="s">
        <v>37</v>
      </c>
      <c r="P645" s="5" t="str">
        <f>CLEAN(Table1[[#This Row],[Education]])</f>
        <v>Graduate Degree</v>
      </c>
      <c r="Q645" s="5" t="s">
        <v>23</v>
      </c>
      <c r="R645" s="5" t="s">
        <v>24</v>
      </c>
      <c r="S645" s="5" t="s">
        <v>44</v>
      </c>
      <c r="T645" s="5" t="s">
        <v>74</v>
      </c>
      <c r="U645" s="5">
        <v>35</v>
      </c>
      <c r="V645" s="7">
        <f>IF(ISBLANK(Table1[[#This Row],[Age of the buyer]]),AVERAGE(Table1[Age of the buyer]),Table1[[#This Row],[Age of the buyer]])</f>
        <v>35</v>
      </c>
    </row>
    <row r="646" spans="1:22" hidden="1" x14ac:dyDescent="0.45">
      <c r="A646" s="5">
        <v>23368</v>
      </c>
      <c r="B646" s="5" t="s">
        <v>14</v>
      </c>
      <c r="C646" s="5" t="str">
        <f>SUBSTITUTE(SUBSTITUTE(Table1[[#This Row],[Gender]],"F","Female"),"M","Male")</f>
        <v>Female</v>
      </c>
      <c r="D646" s="6">
        <v>60000</v>
      </c>
      <c r="E646" s="6" t="str">
        <f>SUBSTITUTE(Table1[[#This Row],[Income]],"$","")</f>
        <v>60000</v>
      </c>
      <c r="F646" s="5">
        <v>3680</v>
      </c>
      <c r="G646" s="8">
        <v>45240</v>
      </c>
      <c r="H646" s="8" t="s">
        <v>65</v>
      </c>
      <c r="I646" s="8" t="s">
        <v>71</v>
      </c>
      <c r="J646" s="7">
        <v>1244</v>
      </c>
      <c r="K646" s="7">
        <f>Table1[[#This Row],[Price(in USD)]]-Table1[[#This Row],[Production Cost (in USD)]]</f>
        <v>2436</v>
      </c>
      <c r="L646" s="7">
        <f>(Table1[[#This Row],[Profit]]/Table1[[#This Row],[Price(in USD)]])*100</f>
        <v>66.195652173913047</v>
      </c>
      <c r="M646" s="5" t="s">
        <v>13</v>
      </c>
      <c r="N646" s="5" t="str">
        <f>SUBSTITUTE(SUBSTITUTE(SUBSTITUTE(Table1[[#This Row],[Marital Status]],"M","Married"),"S","Single"),"D","Divorced")</f>
        <v>Married</v>
      </c>
      <c r="O646" s="5" t="s">
        <v>15</v>
      </c>
      <c r="P646" s="5" t="str">
        <f>CLEAN(Table1[[#This Row],[Education]])</f>
        <v>Bachelors</v>
      </c>
      <c r="Q646" s="5" t="s">
        <v>16</v>
      </c>
      <c r="R646" s="5" t="s">
        <v>34</v>
      </c>
      <c r="S646" s="5" t="s">
        <v>44</v>
      </c>
      <c r="T646" s="5" t="s">
        <v>78</v>
      </c>
      <c r="U646" s="5">
        <v>41</v>
      </c>
      <c r="V646" s="7">
        <f>IF(ISBLANK(Table1[[#This Row],[Age of the buyer]]),AVERAGE(Table1[Age of the buyer]),Table1[[#This Row],[Age of the buyer]])</f>
        <v>41</v>
      </c>
    </row>
    <row r="647" spans="1:22" hidden="1" x14ac:dyDescent="0.45">
      <c r="A647" s="5">
        <v>16217</v>
      </c>
      <c r="B647" s="5" t="s">
        <v>14</v>
      </c>
      <c r="C647" s="5" t="str">
        <f>SUBSTITUTE(SUBSTITUTE(Table1[[#This Row],[Gender]],"F","Female"),"M","Male")</f>
        <v>Female</v>
      </c>
      <c r="D647" s="6">
        <v>60000</v>
      </c>
      <c r="E647" s="6" t="str">
        <f>SUBSTITUTE(Table1[[#This Row],[Income]],"$","")</f>
        <v>60000</v>
      </c>
      <c r="F647" s="5">
        <v>3490</v>
      </c>
      <c r="G647" s="8">
        <v>44563</v>
      </c>
      <c r="H647" s="8" t="s">
        <v>66</v>
      </c>
      <c r="I647" s="8" t="s">
        <v>71</v>
      </c>
      <c r="J647" s="7">
        <v>1706</v>
      </c>
      <c r="K647" s="7">
        <f>Table1[[#This Row],[Price(in USD)]]-Table1[[#This Row],[Production Cost (in USD)]]</f>
        <v>1784</v>
      </c>
      <c r="L647" s="7">
        <f>(Table1[[#This Row],[Profit]]/Table1[[#This Row],[Price(in USD)]])*100</f>
        <v>51.117478510028661</v>
      </c>
      <c r="M647" s="5" t="s">
        <v>25</v>
      </c>
      <c r="N647" s="5" t="str">
        <f>SUBSTITUTE(SUBSTITUTE(SUBSTITUTE(Table1[[#This Row],[Marital Status]],"M","Married"),"S","Single"),"D","Divorced")</f>
        <v>Single</v>
      </c>
      <c r="O647" s="5" t="s">
        <v>37</v>
      </c>
      <c r="P647" s="5" t="str">
        <f>CLEAN(Table1[[#This Row],[Education]])</f>
        <v>Graduate Degree</v>
      </c>
      <c r="Q647" s="5" t="s">
        <v>16</v>
      </c>
      <c r="R647" s="5" t="s">
        <v>18</v>
      </c>
      <c r="S647" s="5" t="s">
        <v>44</v>
      </c>
      <c r="T647" s="5" t="s">
        <v>73</v>
      </c>
      <c r="U647" s="5">
        <v>39</v>
      </c>
      <c r="V647" s="7">
        <f>IF(ISBLANK(Table1[[#This Row],[Age of the buyer]]),AVERAGE(Table1[Age of the buyer]),Table1[[#This Row],[Age of the buyer]])</f>
        <v>39</v>
      </c>
    </row>
    <row r="648" spans="1:22" hidden="1" x14ac:dyDescent="0.45">
      <c r="A648" s="5">
        <v>16247</v>
      </c>
      <c r="B648" s="5" t="s">
        <v>14</v>
      </c>
      <c r="C648" s="5" t="str">
        <f>SUBSTITUTE(SUBSTITUTE(Table1[[#This Row],[Gender]],"F","Female"),"M","Male")</f>
        <v>Female</v>
      </c>
      <c r="D648" s="6">
        <v>60000</v>
      </c>
      <c r="E648" s="6" t="str">
        <f>SUBSTITUTE(Table1[[#This Row],[Income]],"$","")</f>
        <v>60000</v>
      </c>
      <c r="F648" s="5">
        <v>5318</v>
      </c>
      <c r="G648" s="8">
        <v>45008</v>
      </c>
      <c r="H648" s="8" t="s">
        <v>65</v>
      </c>
      <c r="I648" s="8" t="s">
        <v>72</v>
      </c>
      <c r="J648" s="7">
        <v>1122</v>
      </c>
      <c r="K648" s="7">
        <f>Table1[[#This Row],[Price(in USD)]]-Table1[[#This Row],[Production Cost (in USD)]]</f>
        <v>4196</v>
      </c>
      <c r="L648" s="7">
        <f>(Table1[[#This Row],[Profit]]/Table1[[#This Row],[Price(in USD)]])*100</f>
        <v>78.90184279804437</v>
      </c>
      <c r="M648" s="5" t="s">
        <v>25</v>
      </c>
      <c r="N648" s="5" t="str">
        <f>SUBSTITUTE(SUBSTITUTE(SUBSTITUTE(Table1[[#This Row],[Marital Status]],"M","Married"),"S","Single"),"D","Divorced")</f>
        <v>Single</v>
      </c>
      <c r="O648" s="5" t="s">
        <v>37</v>
      </c>
      <c r="P648" s="5" t="str">
        <f>CLEAN(Table1[[#This Row],[Education]])</f>
        <v>Graduate Degree</v>
      </c>
      <c r="Q648" s="5" t="s">
        <v>16</v>
      </c>
      <c r="R648" s="5" t="s">
        <v>29</v>
      </c>
      <c r="S648" s="5" t="s">
        <v>44</v>
      </c>
      <c r="T648" s="5" t="s">
        <v>76</v>
      </c>
      <c r="U648" s="5">
        <v>47</v>
      </c>
      <c r="V648" s="7">
        <f>IF(ISBLANK(Table1[[#This Row],[Age of the buyer]]),AVERAGE(Table1[Age of the buyer]),Table1[[#This Row],[Age of the buyer]])</f>
        <v>47</v>
      </c>
    </row>
    <row r="649" spans="1:22" hidden="1" x14ac:dyDescent="0.45">
      <c r="A649" s="5">
        <v>22010</v>
      </c>
      <c r="B649" s="5" t="s">
        <v>13</v>
      </c>
      <c r="C649" s="5" t="str">
        <f>SUBSTITUTE(SUBSTITUTE(Table1[[#This Row],[Gender]],"F","Female"),"M","Male")</f>
        <v>Male</v>
      </c>
      <c r="D649" s="6">
        <v>40000</v>
      </c>
      <c r="E649" s="6" t="str">
        <f>SUBSTITUTE(Table1[[#This Row],[Income]],"$","")</f>
        <v>40000</v>
      </c>
      <c r="F649" s="5">
        <v>4921</v>
      </c>
      <c r="G649" s="8">
        <v>45206</v>
      </c>
      <c r="H649" s="8" t="s">
        <v>63</v>
      </c>
      <c r="I649" s="8" t="s">
        <v>72</v>
      </c>
      <c r="J649" s="7">
        <v>1864</v>
      </c>
      <c r="K649" s="7">
        <f>Table1[[#This Row],[Price(in USD)]]-Table1[[#This Row],[Production Cost (in USD)]]</f>
        <v>3057</v>
      </c>
      <c r="L649" s="7">
        <f>(Table1[[#This Row],[Profit]]/Table1[[#This Row],[Price(in USD)]])*100</f>
        <v>62.121520016256859</v>
      </c>
      <c r="M649" s="5" t="s">
        <v>25</v>
      </c>
      <c r="N649" s="5" t="str">
        <f>SUBSTITUTE(SUBSTITUTE(SUBSTITUTE(Table1[[#This Row],[Marital Status]],"M","Married"),"S","Single"),"D","Divorced")</f>
        <v>Single</v>
      </c>
      <c r="O649" s="5" t="s">
        <v>30</v>
      </c>
      <c r="P649" s="5" t="str">
        <f>CLEAN(Table1[[#This Row],[Education]])</f>
        <v>High School</v>
      </c>
      <c r="Q649" s="5" t="s">
        <v>16</v>
      </c>
      <c r="R649" s="5" t="s">
        <v>26</v>
      </c>
      <c r="S649" s="5" t="s">
        <v>44</v>
      </c>
      <c r="T649" s="5" t="s">
        <v>77</v>
      </c>
      <c r="U649" s="5">
        <v>31</v>
      </c>
      <c r="V649" s="7">
        <f>IF(ISBLANK(Table1[[#This Row],[Age of the buyer]]),AVERAGE(Table1[Age of the buyer]),Table1[[#This Row],[Age of the buyer]])</f>
        <v>31</v>
      </c>
    </row>
    <row r="650" spans="1:22" hidden="1" x14ac:dyDescent="0.45">
      <c r="A650" s="5">
        <v>25872</v>
      </c>
      <c r="B650" s="5" t="s">
        <v>14</v>
      </c>
      <c r="C650" s="5" t="str">
        <f>SUBSTITUTE(SUBSTITUTE(Table1[[#This Row],[Gender]],"F","Female"),"M","Male")</f>
        <v>Female</v>
      </c>
      <c r="D650" s="6">
        <v>70000</v>
      </c>
      <c r="E650" s="6" t="str">
        <f>SUBSTITUTE(Table1[[#This Row],[Income]],"$","")</f>
        <v>70000</v>
      </c>
      <c r="F650" s="5">
        <v>5317</v>
      </c>
      <c r="G650" s="8">
        <v>44840</v>
      </c>
      <c r="H650" s="8" t="s">
        <v>64</v>
      </c>
      <c r="I650" s="8" t="s">
        <v>71</v>
      </c>
      <c r="J650" s="7">
        <v>1848</v>
      </c>
      <c r="K650" s="7">
        <f>Table1[[#This Row],[Price(in USD)]]-Table1[[#This Row],[Production Cost (in USD)]]</f>
        <v>3469</v>
      </c>
      <c r="L650" s="7">
        <f>(Table1[[#This Row],[Profit]]/Table1[[#This Row],[Price(in USD)]])*100</f>
        <v>65.243558397592622</v>
      </c>
      <c r="M650" s="5" t="s">
        <v>25</v>
      </c>
      <c r="N650" s="5" t="str">
        <f>SUBSTITUTE(SUBSTITUTE(SUBSTITUTE(Table1[[#This Row],[Marital Status]],"M","Married"),"S","Single"),"D","Divorced")</f>
        <v>Single</v>
      </c>
      <c r="O650" s="5" t="s">
        <v>15</v>
      </c>
      <c r="P650" s="5" t="str">
        <f>CLEAN(Table1[[#This Row],[Education]])</f>
        <v>Bachelors</v>
      </c>
      <c r="Q650" s="5" t="s">
        <v>31</v>
      </c>
      <c r="R650" s="5" t="s">
        <v>24</v>
      </c>
      <c r="S650" s="5" t="s">
        <v>44</v>
      </c>
      <c r="T650" s="5" t="s">
        <v>78</v>
      </c>
      <c r="U650" s="5">
        <v>58</v>
      </c>
      <c r="V650" s="7">
        <f>IF(ISBLANK(Table1[[#This Row],[Age of the buyer]]),AVERAGE(Table1[Age of the buyer]),Table1[[#This Row],[Age of the buyer]])</f>
        <v>58</v>
      </c>
    </row>
    <row r="651" spans="1:22" x14ac:dyDescent="0.45">
      <c r="A651" s="5">
        <v>19164</v>
      </c>
      <c r="B651" s="5" t="s">
        <v>14</v>
      </c>
      <c r="C651" s="5" t="str">
        <f>SUBSTITUTE(SUBSTITUTE(Table1[[#This Row],[Gender]],"F","Female"),"M","Male")</f>
        <v>Female</v>
      </c>
      <c r="D651" s="6">
        <v>70000</v>
      </c>
      <c r="E651" s="6" t="str">
        <f>SUBSTITUTE(Table1[[#This Row],[Income]],"$","")</f>
        <v>70000</v>
      </c>
      <c r="F651" s="5">
        <v>4731</v>
      </c>
      <c r="G651" s="8">
        <v>44952</v>
      </c>
      <c r="H651" s="8" t="s">
        <v>62</v>
      </c>
      <c r="I651" s="8" t="s">
        <v>72</v>
      </c>
      <c r="J651" s="7">
        <v>1974</v>
      </c>
      <c r="K651" s="7">
        <f>Table1[[#This Row],[Price(in USD)]]-Table1[[#This Row],[Production Cost (in USD)]]</f>
        <v>2757</v>
      </c>
      <c r="L651" s="7">
        <f>(Table1[[#This Row],[Profit]]/Table1[[#This Row],[Price(in USD)]])*100</f>
        <v>58.275206087507925</v>
      </c>
      <c r="M651" s="5" t="s">
        <v>25</v>
      </c>
      <c r="N651" s="5" t="str">
        <f>SUBSTITUTE(SUBSTITUTE(SUBSTITUTE(Table1[[#This Row],[Marital Status]],"M","Married"),"S","Single"),"D","Divorced")</f>
        <v>Single</v>
      </c>
      <c r="O651" s="5" t="s">
        <v>15</v>
      </c>
      <c r="P651" s="5" t="str">
        <f>CLEAN(Table1[[#This Row],[Education]])</f>
        <v>Bachelors</v>
      </c>
      <c r="Q651" s="5" t="s">
        <v>23</v>
      </c>
      <c r="R651" s="5" t="s">
        <v>24</v>
      </c>
      <c r="S651" s="5" t="s">
        <v>44</v>
      </c>
      <c r="T651" s="5" t="s">
        <v>77</v>
      </c>
      <c r="U651" s="5">
        <v>38</v>
      </c>
      <c r="V651" s="7">
        <f>IF(ISBLANK(Table1[[#This Row],[Age of the buyer]]),AVERAGE(Table1[Age of the buyer]),Table1[[#This Row],[Age of the buyer]])</f>
        <v>38</v>
      </c>
    </row>
    <row r="652" spans="1:22" hidden="1" x14ac:dyDescent="0.45">
      <c r="A652" s="5">
        <v>18435</v>
      </c>
      <c r="B652" s="5" t="s">
        <v>14</v>
      </c>
      <c r="C652" s="5" t="str">
        <f>SUBSTITUTE(SUBSTITUTE(Table1[[#This Row],[Gender]],"F","Female"),"M","Male")</f>
        <v>Female</v>
      </c>
      <c r="D652" s="6">
        <v>70000</v>
      </c>
      <c r="E652" s="6" t="str">
        <f>SUBSTITUTE(Table1[[#This Row],[Income]],"$","")</f>
        <v>70000</v>
      </c>
      <c r="F652" s="5">
        <v>4652</v>
      </c>
      <c r="G652" s="8">
        <v>45145</v>
      </c>
      <c r="H652" s="8" t="s">
        <v>67</v>
      </c>
      <c r="I652" s="8" t="s">
        <v>72</v>
      </c>
      <c r="J652" s="7">
        <v>1770</v>
      </c>
      <c r="K652" s="7">
        <f>Table1[[#This Row],[Price(in USD)]]-Table1[[#This Row],[Production Cost (in USD)]]</f>
        <v>2882</v>
      </c>
      <c r="L652" s="7">
        <f>(Table1[[#This Row],[Profit]]/Table1[[#This Row],[Price(in USD)]])*100</f>
        <v>61.951848667239894</v>
      </c>
      <c r="M652" s="5" t="s">
        <v>25</v>
      </c>
      <c r="N652" s="5" t="str">
        <f>SUBSTITUTE(SUBSTITUTE(SUBSTITUTE(Table1[[#This Row],[Marital Status]],"M","Married"),"S","Single"),"D","Divorced")</f>
        <v>Single</v>
      </c>
      <c r="O652" s="5" t="s">
        <v>37</v>
      </c>
      <c r="P652" s="5" t="str">
        <f>CLEAN(Table1[[#This Row],[Education]])</f>
        <v>Graduate Degree</v>
      </c>
      <c r="Q652" s="5" t="s">
        <v>31</v>
      </c>
      <c r="R652" s="5" t="s">
        <v>34</v>
      </c>
      <c r="S652" s="5" t="s">
        <v>44</v>
      </c>
      <c r="T652" s="5" t="s">
        <v>78</v>
      </c>
      <c r="U652" s="5">
        <v>67</v>
      </c>
      <c r="V652" s="7">
        <f>IF(ISBLANK(Table1[[#This Row],[Age of the buyer]]),AVERAGE(Table1[Age of the buyer]),Table1[[#This Row],[Age of the buyer]])</f>
        <v>67</v>
      </c>
    </row>
    <row r="653" spans="1:22" hidden="1" x14ac:dyDescent="0.45">
      <c r="A653" s="5">
        <v>14284</v>
      </c>
      <c r="B653" s="5" t="s">
        <v>13</v>
      </c>
      <c r="C653" s="5" t="str">
        <f>SUBSTITUTE(SUBSTITUTE(Table1[[#This Row],[Gender]],"F","Female"),"M","Male")</f>
        <v>Male</v>
      </c>
      <c r="D653" s="6">
        <v>60000</v>
      </c>
      <c r="E653" s="6" t="str">
        <f>SUBSTITUTE(Table1[[#This Row],[Income]],"$","")</f>
        <v>60000</v>
      </c>
      <c r="F653" s="5">
        <v>4661</v>
      </c>
      <c r="G653" s="8">
        <v>44839</v>
      </c>
      <c r="H653" s="8" t="s">
        <v>65</v>
      </c>
      <c r="I653" s="8" t="s">
        <v>71</v>
      </c>
      <c r="J653" s="7">
        <v>1057</v>
      </c>
      <c r="K653" s="7">
        <f>Table1[[#This Row],[Price(in USD)]]-Table1[[#This Row],[Production Cost (in USD)]]</f>
        <v>3604</v>
      </c>
      <c r="L653" s="7">
        <f>(Table1[[#This Row],[Profit]]/Table1[[#This Row],[Price(in USD)]])*100</f>
        <v>77.322462990774511</v>
      </c>
      <c r="M653" s="5" t="s">
        <v>25</v>
      </c>
      <c r="N653" s="5" t="str">
        <f>SUBSTITUTE(SUBSTITUTE(SUBSTITUTE(Table1[[#This Row],[Marital Status]],"M","Married"),"S","Single"),"D","Divorced")</f>
        <v>Single</v>
      </c>
      <c r="O653" s="5" t="s">
        <v>21</v>
      </c>
      <c r="P653" s="5" t="str">
        <f>CLEAN(Table1[[#This Row],[Education]])</f>
        <v>Partial College</v>
      </c>
      <c r="Q653" s="5" t="s">
        <v>23</v>
      </c>
      <c r="R653" s="5" t="s">
        <v>29</v>
      </c>
      <c r="S653" s="5" t="s">
        <v>44</v>
      </c>
      <c r="T653" s="5" t="s">
        <v>74</v>
      </c>
      <c r="U653" s="5">
        <v>32</v>
      </c>
      <c r="V653" s="7">
        <f>IF(ISBLANK(Table1[[#This Row],[Age of the buyer]]),AVERAGE(Table1[Age of the buyer]),Table1[[#This Row],[Age of the buyer]])</f>
        <v>32</v>
      </c>
    </row>
    <row r="654" spans="1:22" hidden="1" x14ac:dyDescent="0.45">
      <c r="A654" s="5">
        <v>11287</v>
      </c>
      <c r="B654" s="5" t="s">
        <v>13</v>
      </c>
      <c r="C654" s="5" t="str">
        <f>SUBSTITUTE(SUBSTITUTE(Table1[[#This Row],[Gender]],"F","Female"),"M","Male")</f>
        <v>Male</v>
      </c>
      <c r="D654" s="6">
        <v>70000</v>
      </c>
      <c r="E654" s="6" t="str">
        <f>SUBSTITUTE(Table1[[#This Row],[Income]],"$","")</f>
        <v>70000</v>
      </c>
      <c r="F654" s="5">
        <v>4220</v>
      </c>
      <c r="G654" s="8">
        <v>45288</v>
      </c>
      <c r="H654" s="8" t="s">
        <v>65</v>
      </c>
      <c r="I654" s="8" t="s">
        <v>71</v>
      </c>
      <c r="J654" s="7">
        <v>1506</v>
      </c>
      <c r="K654" s="7">
        <f>Table1[[#This Row],[Price(in USD)]]-Table1[[#This Row],[Production Cost (in USD)]]</f>
        <v>2714</v>
      </c>
      <c r="L654" s="7">
        <f>(Table1[[#This Row],[Profit]]/Table1[[#This Row],[Price(in USD)]])*100</f>
        <v>64.312796208530813</v>
      </c>
      <c r="M654" s="5" t="s">
        <v>13</v>
      </c>
      <c r="N654" s="5" t="str">
        <f>SUBSTITUTE(SUBSTITUTE(SUBSTITUTE(Table1[[#This Row],[Marital Status]],"M","Married"),"S","Single"),"D","Divorced")</f>
        <v>Married</v>
      </c>
      <c r="O654" s="5" t="s">
        <v>21</v>
      </c>
      <c r="P654" s="5" t="str">
        <f>CLEAN(Table1[[#This Row],[Education]])</f>
        <v>Partial College</v>
      </c>
      <c r="Q654" s="5" t="s">
        <v>23</v>
      </c>
      <c r="R654" s="5" t="s">
        <v>26</v>
      </c>
      <c r="S654" s="5" t="s">
        <v>44</v>
      </c>
      <c r="T654" s="5" t="s">
        <v>77</v>
      </c>
      <c r="U654" s="5">
        <v>45</v>
      </c>
      <c r="V654" s="7">
        <f>IF(ISBLANK(Table1[[#This Row],[Age of the buyer]]),AVERAGE(Table1[Age of the buyer]),Table1[[#This Row],[Age of the buyer]])</f>
        <v>45</v>
      </c>
    </row>
    <row r="655" spans="1:22" hidden="1" x14ac:dyDescent="0.45">
      <c r="A655" s="5">
        <v>13066</v>
      </c>
      <c r="B655" s="5" t="s">
        <v>13</v>
      </c>
      <c r="C655" s="5" t="str">
        <f>SUBSTITUTE(SUBSTITUTE(Table1[[#This Row],[Gender]],"F","Female"),"M","Male")</f>
        <v>Male</v>
      </c>
      <c r="D655" s="6">
        <v>30000</v>
      </c>
      <c r="E655" s="6" t="str">
        <f>SUBSTITUTE(Table1[[#This Row],[Income]],"$","")</f>
        <v>30000</v>
      </c>
      <c r="F655" s="5">
        <v>3917</v>
      </c>
      <c r="G655" s="8">
        <v>44866</v>
      </c>
      <c r="H655" s="8" t="s">
        <v>59</v>
      </c>
      <c r="I655" s="8" t="s">
        <v>72</v>
      </c>
      <c r="J655" s="7">
        <v>1345</v>
      </c>
      <c r="K655" s="7">
        <f>Table1[[#This Row],[Price(in USD)]]-Table1[[#This Row],[Production Cost (in USD)]]</f>
        <v>2572</v>
      </c>
      <c r="L655" s="7">
        <f>(Table1[[#This Row],[Profit]]/Table1[[#This Row],[Price(in USD)]])*100</f>
        <v>65.662496808782237</v>
      </c>
      <c r="M655" s="5" t="s">
        <v>25</v>
      </c>
      <c r="N655" s="5" t="str">
        <f>SUBSTITUTE(SUBSTITUTE(SUBSTITUTE(Table1[[#This Row],[Marital Status]],"M","Married"),"S","Single"),"D","Divorced")</f>
        <v>Single</v>
      </c>
      <c r="O655" s="5" t="s">
        <v>30</v>
      </c>
      <c r="P655" s="5" t="str">
        <f>CLEAN(Table1[[#This Row],[Education]])</f>
        <v>High School</v>
      </c>
      <c r="Q655" s="5" t="s">
        <v>16</v>
      </c>
      <c r="R655" s="5" t="s">
        <v>29</v>
      </c>
      <c r="S655" s="5" t="s">
        <v>44</v>
      </c>
      <c r="T655" s="5" t="s">
        <v>75</v>
      </c>
      <c r="U655" s="5">
        <v>31</v>
      </c>
      <c r="V655" s="7">
        <f>IF(ISBLANK(Table1[[#This Row],[Age of the buyer]]),AVERAGE(Table1[Age of the buyer]),Table1[[#This Row],[Age of the buyer]])</f>
        <v>31</v>
      </c>
    </row>
    <row r="656" spans="1:22" hidden="1" x14ac:dyDescent="0.45">
      <c r="A656" s="5">
        <v>29106</v>
      </c>
      <c r="B656" s="5" t="s">
        <v>13</v>
      </c>
      <c r="C656" s="5" t="str">
        <f>SUBSTITUTE(SUBSTITUTE(Table1[[#This Row],[Gender]],"F","Female"),"M","Male")</f>
        <v>Male</v>
      </c>
      <c r="D656" s="6">
        <v>40000</v>
      </c>
      <c r="E656" s="6" t="str">
        <f>SUBSTITUTE(Table1[[#This Row],[Income]],"$","")</f>
        <v>40000</v>
      </c>
      <c r="F656" s="5">
        <v>5433</v>
      </c>
      <c r="G656" s="8">
        <v>44715</v>
      </c>
      <c r="H656" s="8" t="s">
        <v>64</v>
      </c>
      <c r="I656" s="8" t="s">
        <v>71</v>
      </c>
      <c r="J656" s="7">
        <v>842</v>
      </c>
      <c r="K656" s="7">
        <f>Table1[[#This Row],[Price(in USD)]]-Table1[[#This Row],[Production Cost (in USD)]]</f>
        <v>4591</v>
      </c>
      <c r="L656" s="7">
        <f>(Table1[[#This Row],[Profit]]/Table1[[#This Row],[Price(in USD)]])*100</f>
        <v>84.502116694275713</v>
      </c>
      <c r="M656" s="5" t="s">
        <v>25</v>
      </c>
      <c r="N656" s="5" t="str">
        <f>SUBSTITUTE(SUBSTITUTE(SUBSTITUTE(Table1[[#This Row],[Marital Status]],"M","Married"),"S","Single"),"D","Divorced")</f>
        <v>Single</v>
      </c>
      <c r="O656" s="5" t="s">
        <v>30</v>
      </c>
      <c r="P656" s="5" t="str">
        <f>CLEAN(Table1[[#This Row],[Education]])</f>
        <v>High School</v>
      </c>
      <c r="Q656" s="5" t="s">
        <v>16</v>
      </c>
      <c r="R656" s="5" t="s">
        <v>29</v>
      </c>
      <c r="S656" s="5" t="s">
        <v>44</v>
      </c>
      <c r="T656" s="5" t="s">
        <v>78</v>
      </c>
      <c r="U656" s="5">
        <v>31</v>
      </c>
      <c r="V656" s="7">
        <f>IF(ISBLANK(Table1[[#This Row],[Age of the buyer]]),AVERAGE(Table1[Age of the buyer]),Table1[[#This Row],[Age of the buyer]])</f>
        <v>31</v>
      </c>
    </row>
    <row r="657" spans="1:22" hidden="1" x14ac:dyDescent="0.45">
      <c r="A657" s="5">
        <v>26236</v>
      </c>
      <c r="B657" s="5" t="s">
        <v>14</v>
      </c>
      <c r="C657" s="5" t="str">
        <f>SUBSTITUTE(SUBSTITUTE(Table1[[#This Row],[Gender]],"F","Female"),"M","Male")</f>
        <v>Female</v>
      </c>
      <c r="D657" s="6">
        <v>40000</v>
      </c>
      <c r="E657" s="6" t="str">
        <f>SUBSTITUTE(Table1[[#This Row],[Income]],"$","")</f>
        <v>40000</v>
      </c>
      <c r="F657" s="5">
        <v>3778</v>
      </c>
      <c r="G657" s="8">
        <v>44955</v>
      </c>
      <c r="H657" s="8" t="s">
        <v>63</v>
      </c>
      <c r="I657" s="8" t="s">
        <v>71</v>
      </c>
      <c r="J657" s="7">
        <v>1829</v>
      </c>
      <c r="K657" s="7">
        <f>Table1[[#This Row],[Price(in USD)]]-Table1[[#This Row],[Production Cost (in USD)]]</f>
        <v>1949</v>
      </c>
      <c r="L657" s="7">
        <f>(Table1[[#This Row],[Profit]]/Table1[[#This Row],[Price(in USD)]])*100</f>
        <v>51.588141874007412</v>
      </c>
      <c r="M657" s="5" t="s">
        <v>13</v>
      </c>
      <c r="N657" s="5" t="str">
        <f>SUBSTITUTE(SUBSTITUTE(SUBSTITUTE(Table1[[#This Row],[Marital Status]],"M","Married"),"S","Single"),"D","Divorced")</f>
        <v>Married</v>
      </c>
      <c r="O657" s="5" t="s">
        <v>21</v>
      </c>
      <c r="P657" s="5" t="str">
        <f>CLEAN(Table1[[#This Row],[Education]])</f>
        <v>Partial College</v>
      </c>
      <c r="Q657" s="5" t="s">
        <v>22</v>
      </c>
      <c r="R657" s="5" t="s">
        <v>18</v>
      </c>
      <c r="S657" s="5" t="s">
        <v>44</v>
      </c>
      <c r="T657" s="5" t="s">
        <v>73</v>
      </c>
      <c r="U657" s="5">
        <v>31</v>
      </c>
      <c r="V657" s="7">
        <f>IF(ISBLANK(Table1[[#This Row],[Age of the buyer]]),AVERAGE(Table1[Age of the buyer]),Table1[[#This Row],[Age of the buyer]])</f>
        <v>31</v>
      </c>
    </row>
    <row r="658" spans="1:22" hidden="1" x14ac:dyDescent="0.45">
      <c r="A658" s="5">
        <v>17531</v>
      </c>
      <c r="B658" s="5" t="s">
        <v>13</v>
      </c>
      <c r="C658" s="5" t="str">
        <f>SUBSTITUTE(SUBSTITUTE(Table1[[#This Row],[Gender]],"F","Female"),"M","Male")</f>
        <v>Male</v>
      </c>
      <c r="D658" s="6">
        <v>60000</v>
      </c>
      <c r="E658" s="6" t="str">
        <f>SUBSTITUTE(Table1[[#This Row],[Income]],"$","")</f>
        <v>60000</v>
      </c>
      <c r="F658" s="5">
        <v>5407</v>
      </c>
      <c r="G658" s="8">
        <v>44810</v>
      </c>
      <c r="H658" s="8" t="s">
        <v>58</v>
      </c>
      <c r="I658" s="8" t="s">
        <v>72</v>
      </c>
      <c r="J658" s="7">
        <v>1733</v>
      </c>
      <c r="K658" s="7">
        <f>Table1[[#This Row],[Price(in USD)]]-Table1[[#This Row],[Production Cost (in USD)]]</f>
        <v>3674</v>
      </c>
      <c r="L658" s="7">
        <f>(Table1[[#This Row],[Profit]]/Table1[[#This Row],[Price(in USD)]])*100</f>
        <v>67.948955058257809</v>
      </c>
      <c r="M658" s="5" t="s">
        <v>13</v>
      </c>
      <c r="N658" s="5" t="str">
        <f>SUBSTITUTE(SUBSTITUTE(SUBSTITUTE(Table1[[#This Row],[Marital Status]],"M","Married"),"S","Single"),"D","Divorced")</f>
        <v>Married</v>
      </c>
      <c r="O658" s="5" t="s">
        <v>30</v>
      </c>
      <c r="P658" s="5" t="str">
        <f>CLEAN(Table1[[#This Row],[Education]])</f>
        <v>High School</v>
      </c>
      <c r="Q658" s="5" t="s">
        <v>23</v>
      </c>
      <c r="R658" s="5" t="s">
        <v>26</v>
      </c>
      <c r="S658" s="5" t="s">
        <v>44</v>
      </c>
      <c r="T658" s="5" t="s">
        <v>76</v>
      </c>
      <c r="U658" s="5">
        <v>50</v>
      </c>
      <c r="V658" s="7">
        <f>IF(ISBLANK(Table1[[#This Row],[Age of the buyer]]),AVERAGE(Table1[Age of the buyer]),Table1[[#This Row],[Age of the buyer]])</f>
        <v>50</v>
      </c>
    </row>
    <row r="659" spans="1:22" hidden="1" x14ac:dyDescent="0.45">
      <c r="A659" s="5">
        <v>12964</v>
      </c>
      <c r="B659" s="5" t="s">
        <v>13</v>
      </c>
      <c r="C659" s="5" t="str">
        <f>SUBSTITUTE(SUBSTITUTE(Table1[[#This Row],[Gender]],"F","Female"),"M","Male")</f>
        <v>Male</v>
      </c>
      <c r="D659" s="6">
        <v>70000</v>
      </c>
      <c r="E659" s="6" t="str">
        <f>SUBSTITUTE(Table1[[#This Row],[Income]],"$","")</f>
        <v>70000</v>
      </c>
      <c r="F659" s="5">
        <v>4391</v>
      </c>
      <c r="G659" s="8">
        <v>45210</v>
      </c>
      <c r="H659" s="8" t="s">
        <v>60</v>
      </c>
      <c r="I659" s="8" t="s">
        <v>72</v>
      </c>
      <c r="J659" s="7">
        <v>1685</v>
      </c>
      <c r="K659" s="7">
        <f>Table1[[#This Row],[Price(in USD)]]-Table1[[#This Row],[Production Cost (in USD)]]</f>
        <v>2706</v>
      </c>
      <c r="L659" s="7">
        <f>(Table1[[#This Row],[Profit]]/Table1[[#This Row],[Price(in USD)]])*100</f>
        <v>61.626053290822135</v>
      </c>
      <c r="M659" s="5" t="s">
        <v>13</v>
      </c>
      <c r="N659" s="5" t="str">
        <f>SUBSTITUTE(SUBSTITUTE(SUBSTITUTE(Table1[[#This Row],[Marital Status]],"M","Married"),"S","Single"),"D","Divorced")</f>
        <v>Married</v>
      </c>
      <c r="O659" s="5" t="s">
        <v>21</v>
      </c>
      <c r="P659" s="5" t="str">
        <f>CLEAN(Table1[[#This Row],[Education]])</f>
        <v>Partial College</v>
      </c>
      <c r="Q659" s="5" t="s">
        <v>16</v>
      </c>
      <c r="R659" s="5" t="s">
        <v>18</v>
      </c>
      <c r="S659" s="5" t="s">
        <v>44</v>
      </c>
      <c r="T659" s="5" t="s">
        <v>74</v>
      </c>
      <c r="U659" s="5">
        <v>44</v>
      </c>
      <c r="V659" s="7">
        <f>IF(ISBLANK(Table1[[#This Row],[Age of the buyer]]),AVERAGE(Table1[Age of the buyer]),Table1[[#This Row],[Age of the buyer]])</f>
        <v>44</v>
      </c>
    </row>
    <row r="660" spans="1:22" hidden="1" x14ac:dyDescent="0.45">
      <c r="A660" s="5">
        <v>19133</v>
      </c>
      <c r="B660" s="5" t="s">
        <v>13</v>
      </c>
      <c r="C660" s="5" t="str">
        <f>SUBSTITUTE(SUBSTITUTE(Table1[[#This Row],[Gender]],"F","Female"),"M","Male")</f>
        <v>Male</v>
      </c>
      <c r="D660" s="6">
        <v>50000</v>
      </c>
      <c r="E660" s="6" t="str">
        <f>SUBSTITUTE(Table1[[#This Row],[Income]],"$","")</f>
        <v>50000</v>
      </c>
      <c r="F660" s="5">
        <v>4315</v>
      </c>
      <c r="G660" s="8">
        <v>45065</v>
      </c>
      <c r="H660" s="8" t="s">
        <v>64</v>
      </c>
      <c r="I660" s="8" t="s">
        <v>72</v>
      </c>
      <c r="J660" s="7">
        <v>1485</v>
      </c>
      <c r="K660" s="7">
        <f>Table1[[#This Row],[Price(in USD)]]-Table1[[#This Row],[Production Cost (in USD)]]</f>
        <v>2830</v>
      </c>
      <c r="L660" s="7">
        <f>(Table1[[#This Row],[Profit]]/Table1[[#This Row],[Price(in USD)]])*100</f>
        <v>65.585168018539974</v>
      </c>
      <c r="M660" s="5" t="s">
        <v>25</v>
      </c>
      <c r="N660" s="5" t="str">
        <f>SUBSTITUTE(SUBSTITUTE(SUBSTITUTE(Table1[[#This Row],[Marital Status]],"M","Married"),"S","Single"),"D","Divorced")</f>
        <v>Single</v>
      </c>
      <c r="O660" s="5" t="s">
        <v>15</v>
      </c>
      <c r="P660" s="5" t="str">
        <f>CLEAN(Table1[[#This Row],[Education]])</f>
        <v>Bachelors</v>
      </c>
      <c r="Q660" s="5" t="s">
        <v>16</v>
      </c>
      <c r="R660" s="5" t="s">
        <v>24</v>
      </c>
      <c r="S660" s="5" t="s">
        <v>44</v>
      </c>
      <c r="T660" s="5" t="s">
        <v>76</v>
      </c>
      <c r="U660" s="5">
        <v>38</v>
      </c>
      <c r="V660" s="7">
        <f>IF(ISBLANK(Table1[[#This Row],[Age of the buyer]]),AVERAGE(Table1[Age of the buyer]),Table1[[#This Row],[Age of the buyer]])</f>
        <v>38</v>
      </c>
    </row>
    <row r="661" spans="1:22" hidden="1" x14ac:dyDescent="0.45">
      <c r="A661" s="5">
        <v>24643</v>
      </c>
      <c r="B661" s="5" t="s">
        <v>14</v>
      </c>
      <c r="C661" s="5" t="str">
        <f>SUBSTITUTE(SUBSTITUTE(Table1[[#This Row],[Gender]],"F","Female"),"M","Male")</f>
        <v>Female</v>
      </c>
      <c r="D661" s="6">
        <v>60000</v>
      </c>
      <c r="E661" s="6" t="str">
        <f>SUBSTITUTE(Table1[[#This Row],[Income]],"$","")</f>
        <v>60000</v>
      </c>
      <c r="F661" s="5">
        <v>3925</v>
      </c>
      <c r="G661" s="8">
        <v>44823</v>
      </c>
      <c r="H661" s="8" t="s">
        <v>67</v>
      </c>
      <c r="I661" s="8" t="s">
        <v>72</v>
      </c>
      <c r="J661" s="7">
        <v>1855</v>
      </c>
      <c r="K661" s="7">
        <f>Table1[[#This Row],[Price(in USD)]]-Table1[[#This Row],[Production Cost (in USD)]]</f>
        <v>2070</v>
      </c>
      <c r="L661" s="7">
        <f>(Table1[[#This Row],[Profit]]/Table1[[#This Row],[Price(in USD)]])*100</f>
        <v>52.738853503184714</v>
      </c>
      <c r="M661" s="5" t="s">
        <v>25</v>
      </c>
      <c r="N661" s="5" t="str">
        <f>SUBSTITUTE(SUBSTITUTE(SUBSTITUTE(Table1[[#This Row],[Marital Status]],"M","Married"),"S","Single"),"D","Divorced")</f>
        <v>Single</v>
      </c>
      <c r="O661" s="5" t="s">
        <v>15</v>
      </c>
      <c r="P661" s="5" t="str">
        <f>CLEAN(Table1[[#This Row],[Education]])</f>
        <v>Bachelors</v>
      </c>
      <c r="Q661" s="5" t="s">
        <v>31</v>
      </c>
      <c r="R661" s="5" t="s">
        <v>34</v>
      </c>
      <c r="S661" s="5" t="s">
        <v>44</v>
      </c>
      <c r="T661" s="5" t="s">
        <v>76</v>
      </c>
      <c r="U661" s="5">
        <v>63</v>
      </c>
      <c r="V661" s="7">
        <f>IF(ISBLANK(Table1[[#This Row],[Age of the buyer]]),AVERAGE(Table1[Age of the buyer]),Table1[[#This Row],[Age of the buyer]])</f>
        <v>63</v>
      </c>
    </row>
    <row r="662" spans="1:22" hidden="1" x14ac:dyDescent="0.45">
      <c r="A662" s="5">
        <v>21599</v>
      </c>
      <c r="B662" s="5" t="s">
        <v>14</v>
      </c>
      <c r="C662" s="5" t="str">
        <f>SUBSTITUTE(SUBSTITUTE(Table1[[#This Row],[Gender]],"F","Female"),"M","Male")</f>
        <v>Female</v>
      </c>
      <c r="D662" s="6">
        <v>60000</v>
      </c>
      <c r="E662" s="6" t="str">
        <f>SUBSTITUTE(Table1[[#This Row],[Income]],"$","")</f>
        <v>60000</v>
      </c>
      <c r="F662" s="5">
        <v>4303</v>
      </c>
      <c r="G662" s="8">
        <v>45104</v>
      </c>
      <c r="H662" s="8" t="s">
        <v>61</v>
      </c>
      <c r="I662" s="8" t="s">
        <v>72</v>
      </c>
      <c r="J662" s="7">
        <v>1489</v>
      </c>
      <c r="K662" s="7">
        <f>Table1[[#This Row],[Price(in USD)]]-Table1[[#This Row],[Production Cost (in USD)]]</f>
        <v>2814</v>
      </c>
      <c r="L662" s="7">
        <f>(Table1[[#This Row],[Profit]]/Table1[[#This Row],[Price(in USD)]])*100</f>
        <v>65.396235184754829</v>
      </c>
      <c r="M662" s="5" t="s">
        <v>13</v>
      </c>
      <c r="N662" s="5" t="str">
        <f>SUBSTITUTE(SUBSTITUTE(SUBSTITUTE(Table1[[#This Row],[Marital Status]],"M","Married"),"S","Single"),"D","Divorced")</f>
        <v>Married</v>
      </c>
      <c r="O662" s="5" t="s">
        <v>37</v>
      </c>
      <c r="P662" s="5" t="str">
        <f>CLEAN(Table1[[#This Row],[Education]])</f>
        <v>Graduate Degree</v>
      </c>
      <c r="Q662" s="5" t="s">
        <v>23</v>
      </c>
      <c r="R662" s="5" t="s">
        <v>24</v>
      </c>
      <c r="S662" s="5" t="s">
        <v>44</v>
      </c>
      <c r="T662" s="5" t="s">
        <v>78</v>
      </c>
      <c r="U662" s="5">
        <v>36</v>
      </c>
      <c r="V662" s="7">
        <f>IF(ISBLANK(Table1[[#This Row],[Age of the buyer]]),AVERAGE(Table1[Age of the buyer]),Table1[[#This Row],[Age of the buyer]])</f>
        <v>36</v>
      </c>
    </row>
    <row r="663" spans="1:22" hidden="1" x14ac:dyDescent="0.45">
      <c r="A663" s="5">
        <v>22976</v>
      </c>
      <c r="B663" s="5" t="s">
        <v>13</v>
      </c>
      <c r="C663" s="5" t="str">
        <f>SUBSTITUTE(SUBSTITUTE(Table1[[#This Row],[Gender]],"F","Female"),"M","Male")</f>
        <v>Male</v>
      </c>
      <c r="D663" s="6">
        <v>40000</v>
      </c>
      <c r="E663" s="6" t="str">
        <f>SUBSTITUTE(Table1[[#This Row],[Income]],"$","")</f>
        <v>40000</v>
      </c>
      <c r="F663" s="5">
        <v>5406</v>
      </c>
      <c r="G663" s="8">
        <v>44907</v>
      </c>
      <c r="H663" s="8" t="s">
        <v>66</v>
      </c>
      <c r="I663" s="8" t="s">
        <v>71</v>
      </c>
      <c r="J663" s="7">
        <v>1738</v>
      </c>
      <c r="K663" s="7">
        <f>Table1[[#This Row],[Price(in USD)]]-Table1[[#This Row],[Production Cost (in USD)]]</f>
        <v>3668</v>
      </c>
      <c r="L663" s="7">
        <f>(Table1[[#This Row],[Profit]]/Table1[[#This Row],[Price(in USD)]])*100</f>
        <v>67.85053644099149</v>
      </c>
      <c r="M663" s="5" t="s">
        <v>25</v>
      </c>
      <c r="N663" s="5" t="str">
        <f>SUBSTITUTE(SUBSTITUTE(SUBSTITUTE(Table1[[#This Row],[Marital Status]],"M","Married"),"S","Single"),"D","Divorced")</f>
        <v>Single</v>
      </c>
      <c r="O663" s="5" t="s">
        <v>30</v>
      </c>
      <c r="P663" s="5" t="str">
        <f>CLEAN(Table1[[#This Row],[Education]])</f>
        <v>High School</v>
      </c>
      <c r="Q663" s="5" t="s">
        <v>16</v>
      </c>
      <c r="R663" s="5" t="s">
        <v>18</v>
      </c>
      <c r="S663" s="5" t="s">
        <v>44</v>
      </c>
      <c r="T663" s="5" t="s">
        <v>74</v>
      </c>
      <c r="U663" s="5">
        <v>28</v>
      </c>
      <c r="V663" s="7">
        <f>IF(ISBLANK(Table1[[#This Row],[Age of the buyer]]),AVERAGE(Table1[Age of the buyer]),Table1[[#This Row],[Age of the buyer]])</f>
        <v>28</v>
      </c>
    </row>
    <row r="664" spans="1:22" x14ac:dyDescent="0.45">
      <c r="A664" s="5">
        <v>27637</v>
      </c>
      <c r="B664" s="5" t="s">
        <v>14</v>
      </c>
      <c r="C664" s="5" t="str">
        <f>SUBSTITUTE(SUBSTITUTE(Table1[[#This Row],[Gender]],"F","Female"),"M","Male")</f>
        <v>Female</v>
      </c>
      <c r="D664" s="6">
        <v>100000</v>
      </c>
      <c r="E664" s="6" t="str">
        <f>SUBSTITUTE(Table1[[#This Row],[Income]],"$","")</f>
        <v>100000</v>
      </c>
      <c r="F664" s="5">
        <v>4310</v>
      </c>
      <c r="G664" s="8">
        <v>45168</v>
      </c>
      <c r="H664" s="8" t="s">
        <v>62</v>
      </c>
      <c r="I664" s="8" t="s">
        <v>71</v>
      </c>
      <c r="J664" s="7">
        <v>1986</v>
      </c>
      <c r="K664" s="7">
        <f>Table1[[#This Row],[Price(in USD)]]-Table1[[#This Row],[Production Cost (in USD)]]</f>
        <v>2324</v>
      </c>
      <c r="L664" s="7">
        <f>(Table1[[#This Row],[Profit]]/Table1[[#This Row],[Price(in USD)]])*100</f>
        <v>53.921113689095122</v>
      </c>
      <c r="M664" s="5" t="s">
        <v>25</v>
      </c>
      <c r="N664" s="5" t="str">
        <f>SUBSTITUTE(SUBSTITUTE(SUBSTITUTE(Table1[[#This Row],[Marital Status]],"M","Married"),"S","Single"),"D","Divorced")</f>
        <v>Single</v>
      </c>
      <c r="O664" s="5" t="s">
        <v>21</v>
      </c>
      <c r="P664" s="5" t="str">
        <f>CLEAN(Table1[[#This Row],[Education]])</f>
        <v>Partial College</v>
      </c>
      <c r="Q664" s="5" t="s">
        <v>23</v>
      </c>
      <c r="R664" s="5" t="s">
        <v>29</v>
      </c>
      <c r="S664" s="5" t="s">
        <v>44</v>
      </c>
      <c r="T664" s="5" t="s">
        <v>77</v>
      </c>
      <c r="U664" s="5">
        <v>44</v>
      </c>
      <c r="V664" s="7">
        <f>IF(ISBLANK(Table1[[#This Row],[Age of the buyer]]),AVERAGE(Table1[Age of the buyer]),Table1[[#This Row],[Age of the buyer]])</f>
        <v>44</v>
      </c>
    </row>
    <row r="665" spans="1:22" hidden="1" x14ac:dyDescent="0.45">
      <c r="A665" s="5">
        <v>11890</v>
      </c>
      <c r="B665" s="5" t="s">
        <v>14</v>
      </c>
      <c r="C665" s="5" t="str">
        <f>SUBSTITUTE(SUBSTITUTE(Table1[[#This Row],[Gender]],"F","Female"),"M","Male")</f>
        <v>Female</v>
      </c>
      <c r="D665" s="6">
        <v>70000</v>
      </c>
      <c r="E665" s="6" t="str">
        <f>SUBSTITUTE(Table1[[#This Row],[Income]],"$","")</f>
        <v>70000</v>
      </c>
      <c r="F665" s="5">
        <v>5019</v>
      </c>
      <c r="G665" s="8">
        <v>44680</v>
      </c>
      <c r="H665" s="8" t="s">
        <v>60</v>
      </c>
      <c r="I665" s="8" t="s">
        <v>72</v>
      </c>
      <c r="J665" s="7">
        <v>1497</v>
      </c>
      <c r="K665" s="7">
        <f>Table1[[#This Row],[Price(in USD)]]-Table1[[#This Row],[Production Cost (in USD)]]</f>
        <v>3522</v>
      </c>
      <c r="L665" s="7">
        <f>(Table1[[#This Row],[Profit]]/Table1[[#This Row],[Price(in USD)]])*100</f>
        <v>70.173341303048417</v>
      </c>
      <c r="M665" s="5" t="s">
        <v>13</v>
      </c>
      <c r="N665" s="5" t="str">
        <f>SUBSTITUTE(SUBSTITUTE(SUBSTITUTE(Table1[[#This Row],[Marital Status]],"M","Married"),"S","Single"),"D","Divorced")</f>
        <v>Married</v>
      </c>
      <c r="O665" s="5" t="s">
        <v>37</v>
      </c>
      <c r="P665" s="5" t="str">
        <f>CLEAN(Table1[[#This Row],[Education]])</f>
        <v>Graduate Degree</v>
      </c>
      <c r="Q665" s="5" t="s">
        <v>23</v>
      </c>
      <c r="R665" s="5" t="s">
        <v>18</v>
      </c>
      <c r="S665" s="5" t="s">
        <v>44</v>
      </c>
      <c r="T665" s="5" t="s">
        <v>76</v>
      </c>
      <c r="U665" s="5">
        <v>47</v>
      </c>
      <c r="V665" s="7">
        <f>IF(ISBLANK(Table1[[#This Row],[Age of the buyer]]),AVERAGE(Table1[Age of the buyer]),Table1[[#This Row],[Age of the buyer]])</f>
        <v>47</v>
      </c>
    </row>
    <row r="666" spans="1:22" hidden="1" x14ac:dyDescent="0.45">
      <c r="A666" s="5">
        <v>28580</v>
      </c>
      <c r="B666" s="5" t="s">
        <v>14</v>
      </c>
      <c r="C666" s="5" t="str">
        <f>SUBSTITUTE(SUBSTITUTE(Table1[[#This Row],[Gender]],"F","Female"),"M","Male")</f>
        <v>Female</v>
      </c>
      <c r="D666" s="6">
        <v>80000</v>
      </c>
      <c r="E666" s="6" t="str">
        <f>SUBSTITUTE(Table1[[#This Row],[Income]],"$","")</f>
        <v>80000</v>
      </c>
      <c r="F666" s="5">
        <v>4330</v>
      </c>
      <c r="G666" s="8">
        <v>44839</v>
      </c>
      <c r="H666" s="8" t="s">
        <v>61</v>
      </c>
      <c r="I666" s="8" t="s">
        <v>71</v>
      </c>
      <c r="J666" s="7">
        <v>1617</v>
      </c>
      <c r="K666" s="7">
        <f>Table1[[#This Row],[Price(in USD)]]-Table1[[#This Row],[Production Cost (in USD)]]</f>
        <v>2713</v>
      </c>
      <c r="L666" s="7">
        <f>(Table1[[#This Row],[Profit]]/Table1[[#This Row],[Price(in USD)]])*100</f>
        <v>62.655889145496538</v>
      </c>
      <c r="M666" s="5" t="s">
        <v>13</v>
      </c>
      <c r="N666" s="5" t="str">
        <f>SUBSTITUTE(SUBSTITUTE(SUBSTITUTE(Table1[[#This Row],[Marital Status]],"M","Married"),"S","Single"),"D","Divorced")</f>
        <v>Married</v>
      </c>
      <c r="O666" s="5" t="s">
        <v>37</v>
      </c>
      <c r="P666" s="5" t="str">
        <f>CLEAN(Table1[[#This Row],[Education]])</f>
        <v>Graduate Degree</v>
      </c>
      <c r="Q666" s="5" t="s">
        <v>16</v>
      </c>
      <c r="R666" s="5" t="s">
        <v>29</v>
      </c>
      <c r="S666" s="5" t="s">
        <v>44</v>
      </c>
      <c r="T666" s="5" t="s">
        <v>76</v>
      </c>
      <c r="U666" s="5">
        <v>40</v>
      </c>
      <c r="V666" s="7">
        <f>IF(ISBLANK(Table1[[#This Row],[Age of the buyer]]),AVERAGE(Table1[Age of the buyer]),Table1[[#This Row],[Age of the buyer]])</f>
        <v>40</v>
      </c>
    </row>
    <row r="667" spans="1:22" hidden="1" x14ac:dyDescent="0.45">
      <c r="A667" s="5">
        <v>14443</v>
      </c>
      <c r="B667" s="5" t="s">
        <v>13</v>
      </c>
      <c r="C667" s="5" t="str">
        <f>SUBSTITUTE(SUBSTITUTE(Table1[[#This Row],[Gender]],"F","Female"),"M","Male")</f>
        <v>Male</v>
      </c>
      <c r="D667" s="6">
        <v>130000</v>
      </c>
      <c r="E667" s="6" t="str">
        <f>SUBSTITUTE(Table1[[#This Row],[Income]],"$","")</f>
        <v>130000</v>
      </c>
      <c r="F667" s="5">
        <v>5144</v>
      </c>
      <c r="G667" s="8">
        <v>45000</v>
      </c>
      <c r="H667" s="8" t="s">
        <v>58</v>
      </c>
      <c r="I667" s="8" t="s">
        <v>71</v>
      </c>
      <c r="J667" s="7">
        <v>1243</v>
      </c>
      <c r="K667" s="7">
        <f>Table1[[#This Row],[Price(in USD)]]-Table1[[#This Row],[Production Cost (in USD)]]</f>
        <v>3901</v>
      </c>
      <c r="L667" s="7">
        <f>(Table1[[#This Row],[Profit]]/Table1[[#This Row],[Price(in USD)]])*100</f>
        <v>75.835925349922235</v>
      </c>
      <c r="M667" s="5" t="s">
        <v>13</v>
      </c>
      <c r="N667" s="5" t="str">
        <f>SUBSTITUTE(SUBSTITUTE(SUBSTITUTE(Table1[[#This Row],[Marital Status]],"M","Married"),"S","Single"),"D","Divorced")</f>
        <v>Married</v>
      </c>
      <c r="O667" s="5" t="s">
        <v>37</v>
      </c>
      <c r="P667" s="5" t="str">
        <f>CLEAN(Table1[[#This Row],[Education]])</f>
        <v>Graduate Degree</v>
      </c>
      <c r="Q667" s="5" t="s">
        <v>31</v>
      </c>
      <c r="R667" s="5" t="s">
        <v>18</v>
      </c>
      <c r="S667" s="5" t="s">
        <v>44</v>
      </c>
      <c r="T667" s="5" t="s">
        <v>74</v>
      </c>
      <c r="U667" s="5">
        <v>40</v>
      </c>
      <c r="V667" s="7">
        <f>IF(ISBLANK(Table1[[#This Row],[Age of the buyer]]),AVERAGE(Table1[Age of the buyer]),Table1[[#This Row],[Age of the buyer]])</f>
        <v>40</v>
      </c>
    </row>
    <row r="668" spans="1:22" hidden="1" x14ac:dyDescent="0.45">
      <c r="A668" s="5">
        <v>17864</v>
      </c>
      <c r="B668" s="5" t="s">
        <v>14</v>
      </c>
      <c r="C668" s="5" t="str">
        <f>SUBSTITUTE(SUBSTITUTE(Table1[[#This Row],[Gender]],"F","Female"),"M","Male")</f>
        <v>Female</v>
      </c>
      <c r="D668" s="6">
        <v>60000</v>
      </c>
      <c r="E668" s="6" t="str">
        <f>SUBSTITUTE(Table1[[#This Row],[Income]],"$","")</f>
        <v>60000</v>
      </c>
      <c r="F668" s="5">
        <v>3453</v>
      </c>
      <c r="G668" s="8">
        <v>44979</v>
      </c>
      <c r="H668" s="8" t="s">
        <v>58</v>
      </c>
      <c r="I668" s="8" t="s">
        <v>71</v>
      </c>
      <c r="J668" s="7">
        <v>867</v>
      </c>
      <c r="K668" s="7">
        <f>Table1[[#This Row],[Price(in USD)]]-Table1[[#This Row],[Production Cost (in USD)]]</f>
        <v>2586</v>
      </c>
      <c r="L668" s="7">
        <f>(Table1[[#This Row],[Profit]]/Table1[[#This Row],[Price(in USD)]])*100</f>
        <v>74.891398783666375</v>
      </c>
      <c r="M668" s="5" t="s">
        <v>13</v>
      </c>
      <c r="N668" s="5" t="str">
        <f>SUBSTITUTE(SUBSTITUTE(SUBSTITUTE(Table1[[#This Row],[Marital Status]],"M","Married"),"S","Single"),"D","Divorced")</f>
        <v>Married</v>
      </c>
      <c r="O668" s="5" t="s">
        <v>21</v>
      </c>
      <c r="P668" s="5" t="str">
        <f>CLEAN(Table1[[#This Row],[Education]])</f>
        <v>Partial College</v>
      </c>
      <c r="Q668" s="5" t="s">
        <v>16</v>
      </c>
      <c r="R668" s="5" t="s">
        <v>24</v>
      </c>
      <c r="S668" s="5" t="s">
        <v>44</v>
      </c>
      <c r="T668" s="5" t="s">
        <v>78</v>
      </c>
      <c r="U668" s="5">
        <v>46</v>
      </c>
      <c r="V668" s="7">
        <f>IF(ISBLANK(Table1[[#This Row],[Age of the buyer]]),AVERAGE(Table1[Age of the buyer]),Table1[[#This Row],[Age of the buyer]])</f>
        <v>46</v>
      </c>
    </row>
    <row r="669" spans="1:22" hidden="1" x14ac:dyDescent="0.45">
      <c r="A669" s="5">
        <v>20505</v>
      </c>
      <c r="B669" s="5" t="s">
        <v>14</v>
      </c>
      <c r="C669" s="5" t="str">
        <f>SUBSTITUTE(SUBSTITUTE(Table1[[#This Row],[Gender]],"F","Female"),"M","Male")</f>
        <v>Female</v>
      </c>
      <c r="D669" s="6">
        <v>40000</v>
      </c>
      <c r="E669" s="6" t="str">
        <f>SUBSTITUTE(Table1[[#This Row],[Income]],"$","")</f>
        <v>40000</v>
      </c>
      <c r="F669" s="5">
        <v>3745</v>
      </c>
      <c r="G669" s="8">
        <v>44875</v>
      </c>
      <c r="H669" s="8" t="s">
        <v>61</v>
      </c>
      <c r="I669" s="8" t="s">
        <v>72</v>
      </c>
      <c r="J669" s="7">
        <v>1952</v>
      </c>
      <c r="K669" s="7">
        <f>Table1[[#This Row],[Price(in USD)]]-Table1[[#This Row],[Production Cost (in USD)]]</f>
        <v>1793</v>
      </c>
      <c r="L669" s="7">
        <f>(Table1[[#This Row],[Profit]]/Table1[[#This Row],[Price(in USD)]])*100</f>
        <v>47.87716955941255</v>
      </c>
      <c r="M669" s="5" t="s">
        <v>13</v>
      </c>
      <c r="N669" s="5" t="str">
        <f>SUBSTITUTE(SUBSTITUTE(SUBSTITUTE(Table1[[#This Row],[Marital Status]],"M","Married"),"S","Single"),"D","Divorced")</f>
        <v>Married</v>
      </c>
      <c r="O669" s="5" t="s">
        <v>30</v>
      </c>
      <c r="P669" s="5" t="str">
        <f>CLEAN(Table1[[#This Row],[Education]])</f>
        <v>High School</v>
      </c>
      <c r="Q669" s="5" t="s">
        <v>23</v>
      </c>
      <c r="R669" s="5" t="s">
        <v>34</v>
      </c>
      <c r="S669" s="5" t="s">
        <v>44</v>
      </c>
      <c r="T669" s="5" t="s">
        <v>73</v>
      </c>
      <c r="U669" s="5">
        <v>61</v>
      </c>
      <c r="V669" s="7">
        <f>IF(ISBLANK(Table1[[#This Row],[Age of the buyer]]),AVERAGE(Table1[Age of the buyer]),Table1[[#This Row],[Age of the buyer]])</f>
        <v>61</v>
      </c>
    </row>
    <row r="670" spans="1:22" hidden="1" x14ac:dyDescent="0.45">
      <c r="A670" s="5">
        <v>14592</v>
      </c>
      <c r="B670" s="5" t="s">
        <v>14</v>
      </c>
      <c r="C670" s="5" t="str">
        <f>SUBSTITUTE(SUBSTITUTE(Table1[[#This Row],[Gender]],"F","Female"),"M","Male")</f>
        <v>Female</v>
      </c>
      <c r="D670" s="6">
        <v>60000</v>
      </c>
      <c r="E670" s="6" t="str">
        <f>SUBSTITUTE(Table1[[#This Row],[Income]],"$","")</f>
        <v>60000</v>
      </c>
      <c r="F670" s="5">
        <v>5357</v>
      </c>
      <c r="G670" s="8">
        <v>44680</v>
      </c>
      <c r="H670" s="8" t="s">
        <v>67</v>
      </c>
      <c r="I670" s="8" t="s">
        <v>72</v>
      </c>
      <c r="J670" s="7">
        <v>1439</v>
      </c>
      <c r="K670" s="7">
        <f>Table1[[#This Row],[Price(in USD)]]-Table1[[#This Row],[Production Cost (in USD)]]</f>
        <v>3918</v>
      </c>
      <c r="L670" s="7">
        <f>(Table1[[#This Row],[Profit]]/Table1[[#This Row],[Price(in USD)]])*100</f>
        <v>73.137950345342546</v>
      </c>
      <c r="M670" s="5" t="s">
        <v>13</v>
      </c>
      <c r="N670" s="5" t="str">
        <f>SUBSTITUTE(SUBSTITUTE(SUBSTITUTE(Table1[[#This Row],[Marital Status]],"M","Married"),"S","Single"),"D","Divorced")</f>
        <v>Married</v>
      </c>
      <c r="O670" s="5" t="s">
        <v>37</v>
      </c>
      <c r="P670" s="5" t="str">
        <f>CLEAN(Table1[[#This Row],[Education]])</f>
        <v>Graduate Degree</v>
      </c>
      <c r="Q670" s="5" t="s">
        <v>23</v>
      </c>
      <c r="R670" s="5" t="s">
        <v>18</v>
      </c>
      <c r="S670" s="5" t="s">
        <v>44</v>
      </c>
      <c r="T670" s="5" t="s">
        <v>76</v>
      </c>
      <c r="U670" s="5">
        <v>40</v>
      </c>
      <c r="V670" s="7">
        <f>IF(ISBLANK(Table1[[#This Row],[Age of the buyer]]),AVERAGE(Table1[Age of the buyer]),Table1[[#This Row],[Age of the buyer]])</f>
        <v>40</v>
      </c>
    </row>
    <row r="671" spans="1:22" hidden="1" x14ac:dyDescent="0.45">
      <c r="A671" s="5">
        <v>22227</v>
      </c>
      <c r="B671" s="5" t="s">
        <v>14</v>
      </c>
      <c r="C671" s="5" t="str">
        <f>SUBSTITUTE(SUBSTITUTE(Table1[[#This Row],[Gender]],"F","Female"),"M","Male")</f>
        <v>Female</v>
      </c>
      <c r="D671" s="6">
        <v>60000</v>
      </c>
      <c r="E671" s="6" t="str">
        <f>SUBSTITUTE(Table1[[#This Row],[Income]],"$","")</f>
        <v>60000</v>
      </c>
      <c r="F671" s="5">
        <v>3364</v>
      </c>
      <c r="G671" s="8">
        <v>44574</v>
      </c>
      <c r="H671" s="8" t="s">
        <v>66</v>
      </c>
      <c r="I671" s="8" t="s">
        <v>71</v>
      </c>
      <c r="J671" s="7">
        <v>1957</v>
      </c>
      <c r="K671" s="7">
        <f>Table1[[#This Row],[Price(in USD)]]-Table1[[#This Row],[Production Cost (in USD)]]</f>
        <v>1407</v>
      </c>
      <c r="L671" s="7">
        <f>(Table1[[#This Row],[Profit]]/Table1[[#This Row],[Price(in USD)]])*100</f>
        <v>41.825208085612367</v>
      </c>
      <c r="M671" s="5" t="s">
        <v>13</v>
      </c>
      <c r="N671" s="5" t="str">
        <f>SUBSTITUTE(SUBSTITUTE(SUBSTITUTE(Table1[[#This Row],[Marital Status]],"M","Married"),"S","Single"),"D","Divorced")</f>
        <v>Married</v>
      </c>
      <c r="O671" s="5" t="s">
        <v>30</v>
      </c>
      <c r="P671" s="5" t="str">
        <f>CLEAN(Table1[[#This Row],[Education]])</f>
        <v>High School</v>
      </c>
      <c r="Q671" s="5" t="s">
        <v>23</v>
      </c>
      <c r="R671" s="5" t="s">
        <v>26</v>
      </c>
      <c r="S671" s="5" t="s">
        <v>44</v>
      </c>
      <c r="T671" s="5" t="s">
        <v>77</v>
      </c>
      <c r="U671" s="5">
        <v>50</v>
      </c>
      <c r="V671" s="7">
        <f>IF(ISBLANK(Table1[[#This Row],[Age of the buyer]]),AVERAGE(Table1[Age of the buyer]),Table1[[#This Row],[Age of the buyer]])</f>
        <v>50</v>
      </c>
    </row>
    <row r="672" spans="1:22" x14ac:dyDescent="0.45">
      <c r="A672" s="5">
        <v>21471</v>
      </c>
      <c r="B672" s="5" t="s">
        <v>13</v>
      </c>
      <c r="C672" s="5" t="str">
        <f>SUBSTITUTE(SUBSTITUTE(Table1[[#This Row],[Gender]],"F","Female"),"M","Male")</f>
        <v>Male</v>
      </c>
      <c r="D672" s="6">
        <v>70000</v>
      </c>
      <c r="E672" s="6" t="str">
        <f>SUBSTITUTE(Table1[[#This Row],[Income]],"$","")</f>
        <v>70000</v>
      </c>
      <c r="F672" s="5">
        <v>5344</v>
      </c>
      <c r="G672" s="8">
        <v>44954</v>
      </c>
      <c r="H672" s="8" t="s">
        <v>62</v>
      </c>
      <c r="I672" s="8" t="s">
        <v>72</v>
      </c>
      <c r="J672" s="7">
        <v>1583</v>
      </c>
      <c r="K672" s="7">
        <f>Table1[[#This Row],[Price(in USD)]]-Table1[[#This Row],[Production Cost (in USD)]]</f>
        <v>3761</v>
      </c>
      <c r="L672" s="7">
        <f>(Table1[[#This Row],[Profit]]/Table1[[#This Row],[Price(in USD)]])*100</f>
        <v>70.377994011976057</v>
      </c>
      <c r="M672" s="5" t="s">
        <v>13</v>
      </c>
      <c r="N672" s="5" t="str">
        <f>SUBSTITUTE(SUBSTITUTE(SUBSTITUTE(Table1[[#This Row],[Marital Status]],"M","Married"),"S","Single"),"D","Divorced")</f>
        <v>Married</v>
      </c>
      <c r="O672" s="5" t="s">
        <v>21</v>
      </c>
      <c r="P672" s="5" t="str">
        <f>CLEAN(Table1[[#This Row],[Education]])</f>
        <v>Partial College</v>
      </c>
      <c r="Q672" s="5" t="s">
        <v>23</v>
      </c>
      <c r="R672" s="5" t="s">
        <v>34</v>
      </c>
      <c r="S672" s="5" t="s">
        <v>44</v>
      </c>
      <c r="T672" s="5" t="s">
        <v>76</v>
      </c>
      <c r="U672" s="5">
        <v>59</v>
      </c>
      <c r="V672" s="7">
        <f>IF(ISBLANK(Table1[[#This Row],[Age of the buyer]]),AVERAGE(Table1[Age of the buyer]),Table1[[#This Row],[Age of the buyer]])</f>
        <v>59</v>
      </c>
    </row>
    <row r="673" spans="1:22" x14ac:dyDescent="0.45">
      <c r="A673" s="5">
        <v>22252</v>
      </c>
      <c r="B673" s="5" t="s">
        <v>14</v>
      </c>
      <c r="C673" s="5" t="str">
        <f>SUBSTITUTE(SUBSTITUTE(Table1[[#This Row],[Gender]],"F","Female"),"M","Male")</f>
        <v>Female</v>
      </c>
      <c r="D673" s="6">
        <v>60000</v>
      </c>
      <c r="E673" s="6" t="str">
        <f>SUBSTITUTE(Table1[[#This Row],[Income]],"$","")</f>
        <v>60000</v>
      </c>
      <c r="F673" s="5">
        <v>4094</v>
      </c>
      <c r="G673" s="8">
        <v>44940</v>
      </c>
      <c r="H673" s="8" t="s">
        <v>62</v>
      </c>
      <c r="I673" s="8" t="s">
        <v>71</v>
      </c>
      <c r="J673" s="7">
        <v>1437</v>
      </c>
      <c r="K673" s="7">
        <f>Table1[[#This Row],[Price(in USD)]]-Table1[[#This Row],[Production Cost (in USD)]]</f>
        <v>2657</v>
      </c>
      <c r="L673" s="7">
        <f>(Table1[[#This Row],[Profit]]/Table1[[#This Row],[Price(in USD)]])*100</f>
        <v>64.899853444064476</v>
      </c>
      <c r="M673" s="5" t="s">
        <v>25</v>
      </c>
      <c r="N673" s="5" t="str">
        <f>SUBSTITUTE(SUBSTITUTE(SUBSTITUTE(Table1[[#This Row],[Marital Status]],"M","Married"),"S","Single"),"D","Divorced")</f>
        <v>Single</v>
      </c>
      <c r="O673" s="5" t="s">
        <v>37</v>
      </c>
      <c r="P673" s="5" t="str">
        <f>CLEAN(Table1[[#This Row],[Education]])</f>
        <v>Graduate Degree</v>
      </c>
      <c r="Q673" s="5" t="s">
        <v>23</v>
      </c>
      <c r="R673" s="5" t="s">
        <v>24</v>
      </c>
      <c r="S673" s="5" t="s">
        <v>44</v>
      </c>
      <c r="T673" s="5" t="s">
        <v>74</v>
      </c>
      <c r="U673" s="5">
        <v>36</v>
      </c>
      <c r="V673" s="7">
        <f>IF(ISBLANK(Table1[[#This Row],[Age of the buyer]]),AVERAGE(Table1[Age of the buyer]),Table1[[#This Row],[Age of the buyer]])</f>
        <v>36</v>
      </c>
    </row>
    <row r="674" spans="1:22" hidden="1" x14ac:dyDescent="0.45">
      <c r="A674" s="5">
        <v>21260</v>
      </c>
      <c r="B674" s="5" t="s">
        <v>14</v>
      </c>
      <c r="C674" s="5" t="str">
        <f>SUBSTITUTE(SUBSTITUTE(Table1[[#This Row],[Gender]],"F","Female"),"M","Male")</f>
        <v>Female</v>
      </c>
      <c r="D674" s="6">
        <v>40000</v>
      </c>
      <c r="E674" s="6" t="str">
        <f>SUBSTITUTE(Table1[[#This Row],[Income]],"$","")</f>
        <v>40000</v>
      </c>
      <c r="F674" s="5">
        <v>4578</v>
      </c>
      <c r="G674" s="8">
        <v>45115</v>
      </c>
      <c r="H674" s="8" t="s">
        <v>58</v>
      </c>
      <c r="I674" s="8" t="s">
        <v>72</v>
      </c>
      <c r="J674" s="7">
        <v>1016</v>
      </c>
      <c r="K674" s="7">
        <f>Table1[[#This Row],[Price(in USD)]]-Table1[[#This Row],[Production Cost (in USD)]]</f>
        <v>3562</v>
      </c>
      <c r="L674" s="7">
        <f>(Table1[[#This Row],[Profit]]/Table1[[#This Row],[Price(in USD)]])*100</f>
        <v>77.806902577544776</v>
      </c>
      <c r="M674" s="5" t="s">
        <v>25</v>
      </c>
      <c r="N674" s="5" t="str">
        <f>SUBSTITUTE(SUBSTITUTE(SUBSTITUTE(Table1[[#This Row],[Marital Status]],"M","Married"),"S","Single"),"D","Divorced")</f>
        <v>Single</v>
      </c>
      <c r="O674" s="5" t="s">
        <v>30</v>
      </c>
      <c r="P674" s="5" t="str">
        <f>CLEAN(Table1[[#This Row],[Education]])</f>
        <v>High School</v>
      </c>
      <c r="Q674" s="5" t="s">
        <v>16</v>
      </c>
      <c r="R674" s="5" t="s">
        <v>26</v>
      </c>
      <c r="S674" s="5" t="s">
        <v>44</v>
      </c>
      <c r="T674" s="5" t="s">
        <v>78</v>
      </c>
      <c r="U674" s="5">
        <v>30</v>
      </c>
      <c r="V674" s="7">
        <f>IF(ISBLANK(Table1[[#This Row],[Age of the buyer]]),AVERAGE(Table1[Age of the buyer]),Table1[[#This Row],[Age of the buyer]])</f>
        <v>30</v>
      </c>
    </row>
    <row r="675" spans="1:22" hidden="1" x14ac:dyDescent="0.45">
      <c r="A675" s="5">
        <v>11817</v>
      </c>
      <c r="B675" s="5" t="s">
        <v>14</v>
      </c>
      <c r="C675" s="5" t="str">
        <f>SUBSTITUTE(SUBSTITUTE(Table1[[#This Row],[Gender]],"F","Female"),"M","Male")</f>
        <v>Female</v>
      </c>
      <c r="D675" s="6">
        <v>70000</v>
      </c>
      <c r="E675" s="6" t="str">
        <f>SUBSTITUTE(Table1[[#This Row],[Income]],"$","")</f>
        <v>70000</v>
      </c>
      <c r="F675" s="5">
        <v>3530</v>
      </c>
      <c r="G675" s="8">
        <v>44732</v>
      </c>
      <c r="H675" s="8" t="s">
        <v>61</v>
      </c>
      <c r="I675" s="8" t="s">
        <v>72</v>
      </c>
      <c r="J675" s="7">
        <v>1496</v>
      </c>
      <c r="K675" s="7">
        <f>Table1[[#This Row],[Price(in USD)]]-Table1[[#This Row],[Production Cost (in USD)]]</f>
        <v>2034</v>
      </c>
      <c r="L675" s="7">
        <f>(Table1[[#This Row],[Profit]]/Table1[[#This Row],[Price(in USD)]])*100</f>
        <v>57.620396600566572</v>
      </c>
      <c r="M675" s="5" t="s">
        <v>25</v>
      </c>
      <c r="N675" s="5" t="str">
        <f>SUBSTITUTE(SUBSTITUTE(SUBSTITUTE(Table1[[#This Row],[Marital Status]],"M","Married"),"S","Single"),"D","Divorced")</f>
        <v>Single</v>
      </c>
      <c r="O675" s="5" t="s">
        <v>37</v>
      </c>
      <c r="P675" s="5" t="str">
        <f>CLEAN(Table1[[#This Row],[Education]])</f>
        <v>Graduate Degree</v>
      </c>
      <c r="Q675" s="5" t="s">
        <v>23</v>
      </c>
      <c r="R675" s="5" t="s">
        <v>24</v>
      </c>
      <c r="S675" s="5" t="s">
        <v>44</v>
      </c>
      <c r="T675" s="5" t="s">
        <v>73</v>
      </c>
      <c r="U675" s="5">
        <v>35</v>
      </c>
      <c r="V675" s="7">
        <f>IF(ISBLANK(Table1[[#This Row],[Age of the buyer]]),AVERAGE(Table1[Age of the buyer]),Table1[[#This Row],[Age of the buyer]])</f>
        <v>35</v>
      </c>
    </row>
    <row r="676" spans="1:22" x14ac:dyDescent="0.45">
      <c r="A676" s="5">
        <v>19223</v>
      </c>
      <c r="B676" s="5" t="s">
        <v>14</v>
      </c>
      <c r="C676" s="5" t="str">
        <f>SUBSTITUTE(SUBSTITUTE(Table1[[#This Row],[Gender]],"F","Female"),"M","Male")</f>
        <v>Female</v>
      </c>
      <c r="D676" s="6">
        <v>30000</v>
      </c>
      <c r="E676" s="6" t="str">
        <f>SUBSTITUTE(Table1[[#This Row],[Income]],"$","")</f>
        <v>30000</v>
      </c>
      <c r="F676" s="5">
        <v>4991</v>
      </c>
      <c r="G676" s="8">
        <v>44787</v>
      </c>
      <c r="H676" s="8" t="s">
        <v>62</v>
      </c>
      <c r="I676" s="8" t="s">
        <v>71</v>
      </c>
      <c r="J676" s="7">
        <v>1136</v>
      </c>
      <c r="K676" s="7">
        <f>Table1[[#This Row],[Price(in USD)]]-Table1[[#This Row],[Production Cost (in USD)]]</f>
        <v>3855</v>
      </c>
      <c r="L676" s="7">
        <f>(Table1[[#This Row],[Profit]]/Table1[[#This Row],[Price(in USD)]])*100</f>
        <v>77.239030254458029</v>
      </c>
      <c r="M676" s="5" t="s">
        <v>13</v>
      </c>
      <c r="N676" s="5" t="str">
        <f>SUBSTITUTE(SUBSTITUTE(SUBSTITUTE(Table1[[#This Row],[Marital Status]],"M","Married"),"S","Single"),"D","Divorced")</f>
        <v>Married</v>
      </c>
      <c r="O676" s="5" t="s">
        <v>30</v>
      </c>
      <c r="P676" s="5" t="str">
        <f>CLEAN(Table1[[#This Row],[Education]])</f>
        <v>High School</v>
      </c>
      <c r="Q676" s="5" t="s">
        <v>16</v>
      </c>
      <c r="R676" s="5" t="s">
        <v>29</v>
      </c>
      <c r="S676" s="5" t="s">
        <v>44</v>
      </c>
      <c r="T676" s="5" t="s">
        <v>76</v>
      </c>
      <c r="U676" s="5">
        <v>48</v>
      </c>
      <c r="V676" s="7">
        <f>IF(ISBLANK(Table1[[#This Row],[Age of the buyer]]),AVERAGE(Table1[Age of the buyer]),Table1[[#This Row],[Age of the buyer]])</f>
        <v>48</v>
      </c>
    </row>
    <row r="677" spans="1:22" hidden="1" x14ac:dyDescent="0.45">
      <c r="A677" s="5">
        <v>18517</v>
      </c>
      <c r="B677" s="5" t="s">
        <v>13</v>
      </c>
      <c r="C677" s="5" t="str">
        <f>SUBSTITUTE(SUBSTITUTE(Table1[[#This Row],[Gender]],"F","Female"),"M","Male")</f>
        <v>Male</v>
      </c>
      <c r="D677" s="6">
        <v>100000</v>
      </c>
      <c r="E677" s="6" t="str">
        <f>SUBSTITUTE(Table1[[#This Row],[Income]],"$","")</f>
        <v>100000</v>
      </c>
      <c r="F677" s="5">
        <v>4659</v>
      </c>
      <c r="G677" s="8">
        <v>44852</v>
      </c>
      <c r="H677" s="8" t="s">
        <v>63</v>
      </c>
      <c r="I677" s="8" t="s">
        <v>72</v>
      </c>
      <c r="J677" s="7">
        <v>2034</v>
      </c>
      <c r="K677" s="7">
        <f>Table1[[#This Row],[Price(in USD)]]-Table1[[#This Row],[Production Cost (in USD)]]</f>
        <v>2625</v>
      </c>
      <c r="L677" s="7">
        <f>(Table1[[#This Row],[Profit]]/Table1[[#This Row],[Price(in USD)]])*100</f>
        <v>56.342562781712815</v>
      </c>
      <c r="M677" s="5" t="s">
        <v>13</v>
      </c>
      <c r="N677" s="5" t="str">
        <f>SUBSTITUTE(SUBSTITUTE(SUBSTITUTE(Table1[[#This Row],[Marital Status]],"M","Married"),"S","Single"),"D","Divorced")</f>
        <v>Married</v>
      </c>
      <c r="O677" s="5" t="s">
        <v>15</v>
      </c>
      <c r="P677" s="5" t="str">
        <f>CLEAN(Table1[[#This Row],[Education]])</f>
        <v>Bachelors</v>
      </c>
      <c r="Q677" s="5" t="s">
        <v>31</v>
      </c>
      <c r="R677" s="5" t="s">
        <v>18</v>
      </c>
      <c r="S677" s="5" t="s">
        <v>44</v>
      </c>
      <c r="T677" s="5" t="s">
        <v>77</v>
      </c>
      <c r="U677" s="5">
        <v>41</v>
      </c>
      <c r="V677" s="7">
        <f>IF(ISBLANK(Table1[[#This Row],[Age of the buyer]]),AVERAGE(Table1[Age of the buyer]),Table1[[#This Row],[Age of the buyer]])</f>
        <v>41</v>
      </c>
    </row>
    <row r="678" spans="1:22" hidden="1" x14ac:dyDescent="0.45">
      <c r="A678" s="5">
        <v>21717</v>
      </c>
      <c r="B678" s="5" t="s">
        <v>13</v>
      </c>
      <c r="C678" s="5" t="str">
        <f>SUBSTITUTE(SUBSTITUTE(Table1[[#This Row],[Gender]],"F","Female"),"M","Male")</f>
        <v>Male</v>
      </c>
      <c r="D678" s="6">
        <v>40000</v>
      </c>
      <c r="E678" s="6" t="str">
        <f>SUBSTITUTE(Table1[[#This Row],[Income]],"$","")</f>
        <v>40000</v>
      </c>
      <c r="F678" s="5">
        <v>5370</v>
      </c>
      <c r="G678" s="8">
        <v>45048</v>
      </c>
      <c r="H678" s="8" t="s">
        <v>64</v>
      </c>
      <c r="I678" s="8" t="s">
        <v>71</v>
      </c>
      <c r="J678" s="7">
        <v>2042</v>
      </c>
      <c r="K678" s="7">
        <f>Table1[[#This Row],[Price(in USD)]]-Table1[[#This Row],[Production Cost (in USD)]]</f>
        <v>3328</v>
      </c>
      <c r="L678" s="7">
        <f>(Table1[[#This Row],[Profit]]/Table1[[#This Row],[Price(in USD)]])*100</f>
        <v>61.973929236499067</v>
      </c>
      <c r="M678" s="5" t="s">
        <v>13</v>
      </c>
      <c r="N678" s="5" t="str">
        <f>SUBSTITUTE(SUBSTITUTE(SUBSTITUTE(Table1[[#This Row],[Marital Status]],"M","Married"),"S","Single"),"D","Divorced")</f>
        <v>Married</v>
      </c>
      <c r="O678" s="5" t="s">
        <v>21</v>
      </c>
      <c r="P678" s="5" t="str">
        <f>CLEAN(Table1[[#This Row],[Education]])</f>
        <v>Partial College</v>
      </c>
      <c r="Q678" s="5" t="s">
        <v>22</v>
      </c>
      <c r="R678" s="5" t="s">
        <v>18</v>
      </c>
      <c r="S678" s="5" t="s">
        <v>44</v>
      </c>
      <c r="T678" s="5" t="s">
        <v>78</v>
      </c>
      <c r="U678" s="5">
        <v>47</v>
      </c>
      <c r="V678" s="7">
        <f>IF(ISBLANK(Table1[[#This Row],[Age of the buyer]]),AVERAGE(Table1[Age of the buyer]),Table1[[#This Row],[Age of the buyer]])</f>
        <v>47</v>
      </c>
    </row>
    <row r="679" spans="1:22" hidden="1" x14ac:dyDescent="0.45">
      <c r="A679" s="5">
        <v>13760</v>
      </c>
      <c r="B679" s="5" t="s">
        <v>13</v>
      </c>
      <c r="C679" s="5" t="str">
        <f>SUBSTITUTE(SUBSTITUTE(Table1[[#This Row],[Gender]],"F","Female"),"M","Male")</f>
        <v>Male</v>
      </c>
      <c r="D679" s="6">
        <v>60000</v>
      </c>
      <c r="E679" s="6" t="str">
        <f>SUBSTITUTE(Table1[[#This Row],[Income]],"$","")</f>
        <v>60000</v>
      </c>
      <c r="F679" s="5">
        <v>4400</v>
      </c>
      <c r="G679" s="8">
        <v>44591</v>
      </c>
      <c r="H679" s="8" t="s">
        <v>59</v>
      </c>
      <c r="I679" s="8" t="s">
        <v>72</v>
      </c>
      <c r="J679" s="7">
        <v>890</v>
      </c>
      <c r="K679" s="7">
        <f>Table1[[#This Row],[Price(in USD)]]-Table1[[#This Row],[Production Cost (in USD)]]</f>
        <v>3510</v>
      </c>
      <c r="L679" s="7">
        <f>(Table1[[#This Row],[Profit]]/Table1[[#This Row],[Price(in USD)]])*100</f>
        <v>79.772727272727266</v>
      </c>
      <c r="M679" s="5" t="s">
        <v>13</v>
      </c>
      <c r="N679" s="5" t="str">
        <f>SUBSTITUTE(SUBSTITUTE(SUBSTITUTE(Table1[[#This Row],[Marital Status]],"M","Married"),"S","Single"),"D","Divorced")</f>
        <v>Married</v>
      </c>
      <c r="O679" s="5" t="s">
        <v>37</v>
      </c>
      <c r="P679" s="5" t="str">
        <f>CLEAN(Table1[[#This Row],[Education]])</f>
        <v>Graduate Degree</v>
      </c>
      <c r="Q679" s="5" t="s">
        <v>16</v>
      </c>
      <c r="R679" s="5" t="s">
        <v>18</v>
      </c>
      <c r="S679" s="5" t="s">
        <v>44</v>
      </c>
      <c r="T679" s="5" t="s">
        <v>77</v>
      </c>
      <c r="U679" s="5">
        <v>47</v>
      </c>
      <c r="V679" s="7">
        <f>IF(ISBLANK(Table1[[#This Row],[Age of the buyer]]),AVERAGE(Table1[Age of the buyer]),Table1[[#This Row],[Age of the buyer]])</f>
        <v>47</v>
      </c>
    </row>
    <row r="680" spans="1:22" hidden="1" x14ac:dyDescent="0.45">
      <c r="A680" s="5">
        <v>18145</v>
      </c>
      <c r="B680" s="5" t="s">
        <v>13</v>
      </c>
      <c r="C680" s="5" t="str">
        <f>SUBSTITUTE(SUBSTITUTE(Table1[[#This Row],[Gender]],"F","Female"),"M","Male")</f>
        <v>Male</v>
      </c>
      <c r="D680" s="6">
        <v>80000</v>
      </c>
      <c r="E680" s="6" t="str">
        <f>SUBSTITUTE(Table1[[#This Row],[Income]],"$","")</f>
        <v>80000</v>
      </c>
      <c r="F680" s="5">
        <v>3671</v>
      </c>
      <c r="G680" s="8">
        <v>45076</v>
      </c>
      <c r="H680" s="8" t="s">
        <v>58</v>
      </c>
      <c r="I680" s="8" t="s">
        <v>71</v>
      </c>
      <c r="J680" s="7">
        <v>1523</v>
      </c>
      <c r="K680" s="7">
        <f>Table1[[#This Row],[Price(in USD)]]-Table1[[#This Row],[Production Cost (in USD)]]</f>
        <v>2148</v>
      </c>
      <c r="L680" s="7">
        <f>(Table1[[#This Row],[Profit]]/Table1[[#This Row],[Price(in USD)]])*100</f>
        <v>58.512666848270221</v>
      </c>
      <c r="M680" s="5" t="s">
        <v>13</v>
      </c>
      <c r="N680" s="5" t="str">
        <f>SUBSTITUTE(SUBSTITUTE(SUBSTITUTE(Table1[[#This Row],[Marital Status]],"M","Married"),"S","Single"),"D","Divorced")</f>
        <v>Married</v>
      </c>
      <c r="O680" s="5" t="s">
        <v>15</v>
      </c>
      <c r="P680" s="5" t="str">
        <f>CLEAN(Table1[[#This Row],[Education]])</f>
        <v>Bachelors</v>
      </c>
      <c r="Q680" s="5" t="s">
        <v>31</v>
      </c>
      <c r="R680" s="5" t="s">
        <v>24</v>
      </c>
      <c r="S680" s="5" t="s">
        <v>19</v>
      </c>
      <c r="T680" s="5" t="s">
        <v>78</v>
      </c>
      <c r="U680" s="5">
        <v>62</v>
      </c>
      <c r="V680" s="7">
        <f>IF(ISBLANK(Table1[[#This Row],[Age of the buyer]]),AVERAGE(Table1[Age of the buyer]),Table1[[#This Row],[Age of the buyer]])</f>
        <v>62</v>
      </c>
    </row>
    <row r="681" spans="1:22" hidden="1" x14ac:dyDescent="0.45">
      <c r="A681" s="5">
        <v>21770</v>
      </c>
      <c r="B681" s="5" t="s">
        <v>13</v>
      </c>
      <c r="C681" s="5" t="str">
        <f>SUBSTITUTE(SUBSTITUTE(Table1[[#This Row],[Gender]],"F","Female"),"M","Male")</f>
        <v>Male</v>
      </c>
      <c r="D681" s="6">
        <v>60000</v>
      </c>
      <c r="E681" s="6" t="str">
        <f>SUBSTITUTE(Table1[[#This Row],[Income]],"$","")</f>
        <v>60000</v>
      </c>
      <c r="F681" s="5">
        <v>3395</v>
      </c>
      <c r="G681" s="8">
        <v>45098</v>
      </c>
      <c r="H681" s="8" t="s">
        <v>61</v>
      </c>
      <c r="I681" s="8" t="s">
        <v>71</v>
      </c>
      <c r="J681" s="7">
        <v>1327</v>
      </c>
      <c r="K681" s="7">
        <f>Table1[[#This Row],[Price(in USD)]]-Table1[[#This Row],[Production Cost (in USD)]]</f>
        <v>2068</v>
      </c>
      <c r="L681" s="7">
        <f>(Table1[[#This Row],[Profit]]/Table1[[#This Row],[Price(in USD)]])*100</f>
        <v>60.913107511045652</v>
      </c>
      <c r="M681" s="5" t="s">
        <v>13</v>
      </c>
      <c r="N681" s="5" t="str">
        <f>SUBSTITUTE(SUBSTITUTE(SUBSTITUTE(Table1[[#This Row],[Marital Status]],"M","Married"),"S","Single"),"D","Divorced")</f>
        <v>Married</v>
      </c>
      <c r="O681" s="5" t="s">
        <v>15</v>
      </c>
      <c r="P681" s="5" t="str">
        <f>CLEAN(Table1[[#This Row],[Education]])</f>
        <v>Bachelors</v>
      </c>
      <c r="Q681" s="5" t="s">
        <v>31</v>
      </c>
      <c r="R681" s="5" t="s">
        <v>34</v>
      </c>
      <c r="S681" s="5" t="s">
        <v>44</v>
      </c>
      <c r="T681" s="5" t="s">
        <v>74</v>
      </c>
      <c r="U681" s="5">
        <v>60</v>
      </c>
      <c r="V681" s="7">
        <f>IF(ISBLANK(Table1[[#This Row],[Age of the buyer]]),AVERAGE(Table1[Age of the buyer]),Table1[[#This Row],[Age of the buyer]])</f>
        <v>60</v>
      </c>
    </row>
    <row r="682" spans="1:22" x14ac:dyDescent="0.45">
      <c r="A682" s="5">
        <v>11165</v>
      </c>
      <c r="B682" s="5" t="s">
        <v>14</v>
      </c>
      <c r="C682" s="5" t="str">
        <f>SUBSTITUTE(SUBSTITUTE(Table1[[#This Row],[Gender]],"F","Female"),"M","Male")</f>
        <v>Female</v>
      </c>
      <c r="D682" s="6">
        <v>60000</v>
      </c>
      <c r="E682" s="6" t="str">
        <f>SUBSTITUTE(Table1[[#This Row],[Income]],"$","")</f>
        <v>60000</v>
      </c>
      <c r="F682" s="5">
        <v>3629</v>
      </c>
      <c r="G682" s="8">
        <v>44873</v>
      </c>
      <c r="H682" s="8" t="s">
        <v>62</v>
      </c>
      <c r="I682" s="8" t="s">
        <v>72</v>
      </c>
      <c r="J682" s="7">
        <v>2098</v>
      </c>
      <c r="K682" s="7">
        <f>Table1[[#This Row],[Price(in USD)]]-Table1[[#This Row],[Production Cost (in USD)]]</f>
        <v>1531</v>
      </c>
      <c r="L682" s="7">
        <f>(Table1[[#This Row],[Profit]]/Table1[[#This Row],[Price(in USD)]])*100</f>
        <v>42.18793055938275</v>
      </c>
      <c r="M682" s="5" t="s">
        <v>13</v>
      </c>
      <c r="N682" s="5" t="str">
        <f>SUBSTITUTE(SUBSTITUTE(SUBSTITUTE(Table1[[#This Row],[Marital Status]],"M","Married"),"S","Single"),"D","Divorced")</f>
        <v>Married</v>
      </c>
      <c r="O682" s="5" t="s">
        <v>21</v>
      </c>
      <c r="P682" s="5" t="str">
        <f>CLEAN(Table1[[#This Row],[Education]])</f>
        <v>Partial College</v>
      </c>
      <c r="Q682" s="5" t="s">
        <v>16</v>
      </c>
      <c r="R682" s="5" t="s">
        <v>29</v>
      </c>
      <c r="S682" s="5" t="s">
        <v>44</v>
      </c>
      <c r="T682" s="5" t="s">
        <v>77</v>
      </c>
      <c r="U682" s="5">
        <v>33</v>
      </c>
      <c r="V682" s="7">
        <f>IF(ISBLANK(Table1[[#This Row],[Age of the buyer]]),AVERAGE(Table1[Age of the buyer]),Table1[[#This Row],[Age of the buyer]])</f>
        <v>33</v>
      </c>
    </row>
    <row r="683" spans="1:22" hidden="1" x14ac:dyDescent="0.45">
      <c r="A683" s="5">
        <v>16377</v>
      </c>
      <c r="B683" s="5" t="s">
        <v>14</v>
      </c>
      <c r="C683" s="5" t="str">
        <f>SUBSTITUTE(SUBSTITUTE(Table1[[#This Row],[Gender]],"F","Female"),"M","Male")</f>
        <v>Female</v>
      </c>
      <c r="D683" s="6">
        <v>80000</v>
      </c>
      <c r="E683" s="6" t="str">
        <f>SUBSTITUTE(Table1[[#This Row],[Income]],"$","")</f>
        <v>80000</v>
      </c>
      <c r="F683" s="5">
        <v>4823</v>
      </c>
      <c r="G683" s="8">
        <v>45207</v>
      </c>
      <c r="H683" s="8" t="s">
        <v>67</v>
      </c>
      <c r="I683" s="8" t="s">
        <v>71</v>
      </c>
      <c r="J683" s="7">
        <v>1015</v>
      </c>
      <c r="K683" s="7">
        <f>Table1[[#This Row],[Price(in USD)]]-Table1[[#This Row],[Production Cost (in USD)]]</f>
        <v>3808</v>
      </c>
      <c r="L683" s="7">
        <f>(Table1[[#This Row],[Profit]]/Table1[[#This Row],[Price(in USD)]])*100</f>
        <v>78.955007256894049</v>
      </c>
      <c r="M683" s="5" t="s">
        <v>25</v>
      </c>
      <c r="N683" s="5" t="str">
        <f>SUBSTITUTE(SUBSTITUTE(SUBSTITUTE(Table1[[#This Row],[Marital Status]],"M","Married"),"S","Single"),"D","Divorced")</f>
        <v>Single</v>
      </c>
      <c r="O683" s="5" t="s">
        <v>37</v>
      </c>
      <c r="P683" s="5" t="str">
        <f>CLEAN(Table1[[#This Row],[Education]])</f>
        <v>Graduate Degree</v>
      </c>
      <c r="Q683" s="5" t="s">
        <v>16</v>
      </c>
      <c r="R683" s="5" t="s">
        <v>18</v>
      </c>
      <c r="S683" s="5" t="s">
        <v>44</v>
      </c>
      <c r="T683" s="5" t="s">
        <v>75</v>
      </c>
      <c r="U683" s="5">
        <v>47</v>
      </c>
      <c r="V683" s="7">
        <f>IF(ISBLANK(Table1[[#This Row],[Age of the buyer]]),AVERAGE(Table1[Age of the buyer]),Table1[[#This Row],[Age of the buyer]])</f>
        <v>47</v>
      </c>
    </row>
    <row r="684" spans="1:22" hidden="1" x14ac:dyDescent="0.45">
      <c r="A684" s="5">
        <v>26248</v>
      </c>
      <c r="B684" s="5" t="s">
        <v>13</v>
      </c>
      <c r="C684" s="5" t="str">
        <f>SUBSTITUTE(SUBSTITUTE(Table1[[#This Row],[Gender]],"F","Female"),"M","Male")</f>
        <v>Male</v>
      </c>
      <c r="D684" s="6">
        <v>20000</v>
      </c>
      <c r="E684" s="6" t="str">
        <f>SUBSTITUTE(Table1[[#This Row],[Income]],"$","")</f>
        <v>20000</v>
      </c>
      <c r="F684" s="5">
        <v>3780</v>
      </c>
      <c r="G684" s="8">
        <v>44566</v>
      </c>
      <c r="H684" s="8" t="s">
        <v>67</v>
      </c>
      <c r="I684" s="8" t="s">
        <v>72</v>
      </c>
      <c r="J684" s="7">
        <v>1454</v>
      </c>
      <c r="K684" s="7">
        <f>Table1[[#This Row],[Price(in USD)]]-Table1[[#This Row],[Production Cost (in USD)]]</f>
        <v>2326</v>
      </c>
      <c r="L684" s="7">
        <f>(Table1[[#This Row],[Profit]]/Table1[[#This Row],[Price(in USD)]])*100</f>
        <v>61.534391534391531</v>
      </c>
      <c r="M684" s="5" t="s">
        <v>13</v>
      </c>
      <c r="N684" s="5" t="str">
        <f>SUBSTITUTE(SUBSTITUTE(SUBSTITUTE(Table1[[#This Row],[Marital Status]],"M","Married"),"S","Single"),"D","Divorced")</f>
        <v>Married</v>
      </c>
      <c r="O684" s="5" t="s">
        <v>32</v>
      </c>
      <c r="P684" s="5" t="str">
        <f>CLEAN(Table1[[#This Row],[Education]])</f>
        <v>Partial High School</v>
      </c>
      <c r="Q684" s="5" t="s">
        <v>22</v>
      </c>
      <c r="R684" s="5" t="s">
        <v>18</v>
      </c>
      <c r="S684" s="5" t="s">
        <v>44</v>
      </c>
      <c r="T684" s="5" t="s">
        <v>78</v>
      </c>
      <c r="U684" s="5">
        <v>52</v>
      </c>
      <c r="V684" s="7">
        <f>IF(ISBLANK(Table1[[#This Row],[Age of the buyer]]),AVERAGE(Table1[Age of the buyer]),Table1[[#This Row],[Age of the buyer]])</f>
        <v>52</v>
      </c>
    </row>
    <row r="685" spans="1:22" hidden="1" x14ac:dyDescent="0.45">
      <c r="A685" s="5">
        <v>23461</v>
      </c>
      <c r="B685" s="5" t="s">
        <v>14</v>
      </c>
      <c r="C685" s="5" t="str">
        <f>SUBSTITUTE(SUBSTITUTE(Table1[[#This Row],[Gender]],"F","Female"),"M","Male")</f>
        <v>Female</v>
      </c>
      <c r="D685" s="6">
        <v>90000</v>
      </c>
      <c r="E685" s="6" t="str">
        <f>SUBSTITUTE(Table1[[#This Row],[Income]],"$","")</f>
        <v>90000</v>
      </c>
      <c r="F685" s="5">
        <v>4733</v>
      </c>
      <c r="G685" s="8">
        <v>44770</v>
      </c>
      <c r="H685" s="8" t="s">
        <v>65</v>
      </c>
      <c r="I685" s="8" t="s">
        <v>72</v>
      </c>
      <c r="J685" s="7">
        <v>1275</v>
      </c>
      <c r="K685" s="7">
        <f>Table1[[#This Row],[Price(in USD)]]-Table1[[#This Row],[Production Cost (in USD)]]</f>
        <v>3458</v>
      </c>
      <c r="L685" s="7">
        <f>(Table1[[#This Row],[Profit]]/Table1[[#This Row],[Price(in USD)]])*100</f>
        <v>73.061483203042471</v>
      </c>
      <c r="M685" s="5" t="s">
        <v>13</v>
      </c>
      <c r="N685" s="5" t="str">
        <f>SUBSTITUTE(SUBSTITUTE(SUBSTITUTE(Table1[[#This Row],[Marital Status]],"M","Married"),"S","Single"),"D","Divorced")</f>
        <v>Married</v>
      </c>
      <c r="O685" s="5" t="s">
        <v>21</v>
      </c>
      <c r="P685" s="5" t="str">
        <f>CLEAN(Table1[[#This Row],[Education]])</f>
        <v>Partial College</v>
      </c>
      <c r="Q685" s="5" t="s">
        <v>23</v>
      </c>
      <c r="R685" s="5" t="s">
        <v>24</v>
      </c>
      <c r="S685" s="5" t="s">
        <v>44</v>
      </c>
      <c r="T685" s="5" t="s">
        <v>73</v>
      </c>
      <c r="U685" s="5">
        <v>40</v>
      </c>
      <c r="V685" s="7">
        <f>IF(ISBLANK(Table1[[#This Row],[Age of the buyer]]),AVERAGE(Table1[Age of the buyer]),Table1[[#This Row],[Age of the buyer]])</f>
        <v>40</v>
      </c>
    </row>
    <row r="686" spans="1:22" hidden="1" x14ac:dyDescent="0.45">
      <c r="A686" s="5">
        <v>29133</v>
      </c>
      <c r="B686" s="5" t="s">
        <v>14</v>
      </c>
      <c r="C686" s="5" t="str">
        <f>SUBSTITUTE(SUBSTITUTE(Table1[[#This Row],[Gender]],"F","Female"),"M","Male")</f>
        <v>Female</v>
      </c>
      <c r="D686" s="6">
        <v>60000</v>
      </c>
      <c r="E686" s="6" t="str">
        <f>SUBSTITUTE(Table1[[#This Row],[Income]],"$","")</f>
        <v>60000</v>
      </c>
      <c r="F686" s="5">
        <v>5051</v>
      </c>
      <c r="G686" s="8">
        <v>45145</v>
      </c>
      <c r="H686" s="8" t="s">
        <v>64</v>
      </c>
      <c r="I686" s="8" t="s">
        <v>71</v>
      </c>
      <c r="J686" s="7">
        <v>2091</v>
      </c>
      <c r="K686" s="7">
        <f>Table1[[#This Row],[Price(in USD)]]-Table1[[#This Row],[Production Cost (in USD)]]</f>
        <v>2960</v>
      </c>
      <c r="L686" s="7">
        <f>(Table1[[#This Row],[Profit]]/Table1[[#This Row],[Price(in USD)]])*100</f>
        <v>58.602256978816079</v>
      </c>
      <c r="M686" s="5" t="s">
        <v>25</v>
      </c>
      <c r="N686" s="5" t="str">
        <f>SUBSTITUTE(SUBSTITUTE(SUBSTITUTE(Table1[[#This Row],[Marital Status]],"M","Married"),"S","Single"),"D","Divorced")</f>
        <v>Single</v>
      </c>
      <c r="O686" s="5" t="s">
        <v>15</v>
      </c>
      <c r="P686" s="5" t="str">
        <f>CLEAN(Table1[[#This Row],[Education]])</f>
        <v>Bachelors</v>
      </c>
      <c r="Q686" s="5" t="s">
        <v>16</v>
      </c>
      <c r="R686" s="5" t="s">
        <v>18</v>
      </c>
      <c r="S686" s="5" t="s">
        <v>44</v>
      </c>
      <c r="T686" s="5" t="s">
        <v>76</v>
      </c>
      <c r="U686" s="5">
        <v>42</v>
      </c>
      <c r="V686" s="7">
        <f>IF(ISBLANK(Table1[[#This Row],[Age of the buyer]]),AVERAGE(Table1[Age of the buyer]),Table1[[#This Row],[Age of the buyer]])</f>
        <v>42</v>
      </c>
    </row>
    <row r="687" spans="1:22" hidden="1" x14ac:dyDescent="0.45">
      <c r="A687" s="5">
        <v>27673</v>
      </c>
      <c r="B687" s="5" t="s">
        <v>14</v>
      </c>
      <c r="C687" s="5" t="str">
        <f>SUBSTITUTE(SUBSTITUTE(Table1[[#This Row],[Gender]],"F","Female"),"M","Male")</f>
        <v>Female</v>
      </c>
      <c r="D687" s="6">
        <v>60000</v>
      </c>
      <c r="E687" s="6" t="str">
        <f>SUBSTITUTE(Table1[[#This Row],[Income]],"$","")</f>
        <v>60000</v>
      </c>
      <c r="F687" s="5">
        <v>4557</v>
      </c>
      <c r="G687" s="8">
        <v>45132</v>
      </c>
      <c r="H687" s="8" t="s">
        <v>58</v>
      </c>
      <c r="I687" s="8" t="s">
        <v>72</v>
      </c>
      <c r="J687" s="7">
        <v>2061</v>
      </c>
      <c r="K687" s="7">
        <f>Table1[[#This Row],[Price(in USD)]]-Table1[[#This Row],[Production Cost (in USD)]]</f>
        <v>2496</v>
      </c>
      <c r="L687" s="7">
        <f>(Table1[[#This Row],[Profit]]/Table1[[#This Row],[Price(in USD)]])*100</f>
        <v>54.772876892692558</v>
      </c>
      <c r="M687" s="5" t="s">
        <v>25</v>
      </c>
      <c r="N687" s="5" t="str">
        <f>SUBSTITUTE(SUBSTITUTE(SUBSTITUTE(Table1[[#This Row],[Marital Status]],"M","Married"),"S","Single"),"D","Divorced")</f>
        <v>Single</v>
      </c>
      <c r="O687" s="5" t="s">
        <v>37</v>
      </c>
      <c r="P687" s="5" t="str">
        <f>CLEAN(Table1[[#This Row],[Education]])</f>
        <v>Graduate Degree</v>
      </c>
      <c r="Q687" s="5" t="s">
        <v>31</v>
      </c>
      <c r="R687" s="5" t="s">
        <v>26</v>
      </c>
      <c r="S687" s="5" t="s">
        <v>44</v>
      </c>
      <c r="T687" s="5" t="s">
        <v>74</v>
      </c>
      <c r="U687" s="5">
        <v>53</v>
      </c>
      <c r="V687" s="7">
        <f>IF(ISBLANK(Table1[[#This Row],[Age of the buyer]]),AVERAGE(Table1[Age of the buyer]),Table1[[#This Row],[Age of the buyer]])</f>
        <v>53</v>
      </c>
    </row>
    <row r="688" spans="1:22" hidden="1" x14ac:dyDescent="0.45">
      <c r="A688" s="5">
        <v>12774</v>
      </c>
      <c r="B688" s="5" t="s">
        <v>14</v>
      </c>
      <c r="C688" s="5" t="str">
        <f>SUBSTITUTE(SUBSTITUTE(Table1[[#This Row],[Gender]],"F","Female"),"M","Male")</f>
        <v>Female</v>
      </c>
      <c r="D688" s="6">
        <v>40000</v>
      </c>
      <c r="E688" s="6" t="str">
        <f>SUBSTITUTE(Table1[[#This Row],[Income]],"$","")</f>
        <v>40000</v>
      </c>
      <c r="F688" s="5">
        <v>4878</v>
      </c>
      <c r="G688" s="8">
        <v>44568</v>
      </c>
      <c r="H688" s="8" t="s">
        <v>60</v>
      </c>
      <c r="I688" s="8" t="s">
        <v>72</v>
      </c>
      <c r="J688" s="7">
        <v>1249</v>
      </c>
      <c r="K688" s="7">
        <f>Table1[[#This Row],[Price(in USD)]]-Table1[[#This Row],[Production Cost (in USD)]]</f>
        <v>3629</v>
      </c>
      <c r="L688" s="7">
        <f>(Table1[[#This Row],[Profit]]/Table1[[#This Row],[Price(in USD)]])*100</f>
        <v>74.395243952439529</v>
      </c>
      <c r="M688" s="5" t="s">
        <v>13</v>
      </c>
      <c r="N688" s="5" t="str">
        <f>SUBSTITUTE(SUBSTITUTE(SUBSTITUTE(Table1[[#This Row],[Marital Status]],"M","Married"),"S","Single"),"D","Divorced")</f>
        <v>Married</v>
      </c>
      <c r="O688" s="5" t="s">
        <v>21</v>
      </c>
      <c r="P688" s="5" t="str">
        <f>CLEAN(Table1[[#This Row],[Education]])</f>
        <v>Partial College</v>
      </c>
      <c r="Q688" s="5" t="s">
        <v>22</v>
      </c>
      <c r="R688" s="5" t="s">
        <v>29</v>
      </c>
      <c r="S688" s="5" t="s">
        <v>44</v>
      </c>
      <c r="T688" s="5" t="s">
        <v>76</v>
      </c>
      <c r="U688" s="5">
        <v>51</v>
      </c>
      <c r="V688" s="7">
        <f>IF(ISBLANK(Table1[[#This Row],[Age of the buyer]]),AVERAGE(Table1[Age of the buyer]),Table1[[#This Row],[Age of the buyer]])</f>
        <v>51</v>
      </c>
    </row>
    <row r="689" spans="1:22" hidden="1" x14ac:dyDescent="0.45">
      <c r="A689" s="5">
        <v>18910</v>
      </c>
      <c r="B689" s="5" t="s">
        <v>13</v>
      </c>
      <c r="C689" s="5" t="str">
        <f>SUBSTITUTE(SUBSTITUTE(Table1[[#This Row],[Gender]],"F","Female"),"M","Male")</f>
        <v>Male</v>
      </c>
      <c r="D689" s="6">
        <v>30000</v>
      </c>
      <c r="E689" s="6" t="str">
        <f>SUBSTITUTE(Table1[[#This Row],[Income]],"$","")</f>
        <v>30000</v>
      </c>
      <c r="F689" s="5">
        <v>4532</v>
      </c>
      <c r="G689" s="8">
        <v>45172</v>
      </c>
      <c r="H689" s="8" t="s">
        <v>59</v>
      </c>
      <c r="I689" s="8" t="s">
        <v>72</v>
      </c>
      <c r="J689" s="7">
        <v>1450</v>
      </c>
      <c r="K689" s="7">
        <f>Table1[[#This Row],[Price(in USD)]]-Table1[[#This Row],[Production Cost (in USD)]]</f>
        <v>3082</v>
      </c>
      <c r="L689" s="7">
        <f>(Table1[[#This Row],[Profit]]/Table1[[#This Row],[Price(in USD)]])*100</f>
        <v>68.005295675198582</v>
      </c>
      <c r="M689" s="5" t="s">
        <v>25</v>
      </c>
      <c r="N689" s="5" t="str">
        <f>SUBSTITUTE(SUBSTITUTE(SUBSTITUTE(Table1[[#This Row],[Marital Status]],"M","Married"),"S","Single"),"D","Divorced")</f>
        <v>Single</v>
      </c>
      <c r="O689" s="5" t="s">
        <v>21</v>
      </c>
      <c r="P689" s="5" t="str">
        <f>CLEAN(Table1[[#This Row],[Education]])</f>
        <v>Partial College</v>
      </c>
      <c r="Q689" s="5" t="s">
        <v>16</v>
      </c>
      <c r="R689" s="5" t="s">
        <v>26</v>
      </c>
      <c r="S689" s="5" t="s">
        <v>44</v>
      </c>
      <c r="T689" s="5" t="s">
        <v>76</v>
      </c>
      <c r="U689" s="5">
        <v>30</v>
      </c>
      <c r="V689" s="7">
        <f>IF(ISBLANK(Table1[[#This Row],[Age of the buyer]]),AVERAGE(Table1[Age of the buyer]),Table1[[#This Row],[Age of the buyer]])</f>
        <v>30</v>
      </c>
    </row>
    <row r="690" spans="1:22" hidden="1" x14ac:dyDescent="0.45">
      <c r="A690" s="5">
        <v>11699</v>
      </c>
      <c r="B690" s="5" t="s">
        <v>13</v>
      </c>
      <c r="C690" s="5" t="str">
        <f>SUBSTITUTE(SUBSTITUTE(Table1[[#This Row],[Gender]],"F","Female"),"M","Male")</f>
        <v>Male</v>
      </c>
      <c r="D690" s="6">
        <v>60000</v>
      </c>
      <c r="E690" s="6" t="str">
        <f>SUBSTITUTE(Table1[[#This Row],[Income]],"$","")</f>
        <v>60000</v>
      </c>
      <c r="F690" s="5">
        <v>4630</v>
      </c>
      <c r="G690" s="8">
        <v>44608</v>
      </c>
      <c r="H690" s="8" t="s">
        <v>63</v>
      </c>
      <c r="I690" s="8" t="s">
        <v>71</v>
      </c>
      <c r="J690" s="7">
        <v>965</v>
      </c>
      <c r="K690" s="7">
        <f>Table1[[#This Row],[Price(in USD)]]-Table1[[#This Row],[Production Cost (in USD)]]</f>
        <v>3665</v>
      </c>
      <c r="L690" s="7">
        <f>(Table1[[#This Row],[Profit]]/Table1[[#This Row],[Price(in USD)]])*100</f>
        <v>79.157667386609077</v>
      </c>
      <c r="M690" s="5" t="s">
        <v>25</v>
      </c>
      <c r="N690" s="5" t="str">
        <f>SUBSTITUTE(SUBSTITUTE(SUBSTITUTE(Table1[[#This Row],[Marital Status]],"M","Married"),"S","Single"),"D","Divorced")</f>
        <v>Single</v>
      </c>
      <c r="O690" s="5" t="s">
        <v>15</v>
      </c>
      <c r="P690" s="5" t="str">
        <f>CLEAN(Table1[[#This Row],[Education]])</f>
        <v>Bachelors</v>
      </c>
      <c r="Q690" s="5" t="s">
        <v>16</v>
      </c>
      <c r="R690" s="5" t="s">
        <v>18</v>
      </c>
      <c r="S690" s="5" t="s">
        <v>44</v>
      </c>
      <c r="T690" s="5" t="s">
        <v>78</v>
      </c>
      <c r="U690" s="5">
        <v>30</v>
      </c>
      <c r="V690" s="7">
        <f>IF(ISBLANK(Table1[[#This Row],[Age of the buyer]]),AVERAGE(Table1[Age of the buyer]),Table1[[#This Row],[Age of the buyer]])</f>
        <v>30</v>
      </c>
    </row>
    <row r="691" spans="1:22" hidden="1" x14ac:dyDescent="0.45">
      <c r="A691" s="5">
        <v>16725</v>
      </c>
      <c r="B691" s="5" t="s">
        <v>13</v>
      </c>
      <c r="C691" s="5" t="str">
        <f>SUBSTITUTE(SUBSTITUTE(Table1[[#This Row],[Gender]],"F","Female"),"M","Male")</f>
        <v>Male</v>
      </c>
      <c r="D691" s="6">
        <v>30000</v>
      </c>
      <c r="E691" s="6" t="str">
        <f>SUBSTITUTE(Table1[[#This Row],[Income]],"$","")</f>
        <v>30000</v>
      </c>
      <c r="F691" s="5">
        <v>4491</v>
      </c>
      <c r="G691" s="8">
        <v>44647</v>
      </c>
      <c r="H691" s="8" t="s">
        <v>61</v>
      </c>
      <c r="I691" s="8" t="s">
        <v>72</v>
      </c>
      <c r="J691" s="7">
        <v>2001</v>
      </c>
      <c r="K691" s="7">
        <f>Table1[[#This Row],[Price(in USD)]]-Table1[[#This Row],[Production Cost (in USD)]]</f>
        <v>2490</v>
      </c>
      <c r="L691" s="7">
        <f>(Table1[[#This Row],[Profit]]/Table1[[#This Row],[Price(in USD)]])*100</f>
        <v>55.444221776887105</v>
      </c>
      <c r="M691" s="5" t="s">
        <v>13</v>
      </c>
      <c r="N691" s="5" t="str">
        <f>SUBSTITUTE(SUBSTITUTE(SUBSTITUTE(Table1[[#This Row],[Marital Status]],"M","Married"),"S","Single"),"D","Divorced")</f>
        <v>Married</v>
      </c>
      <c r="O691" s="5" t="s">
        <v>30</v>
      </c>
      <c r="P691" s="5" t="str">
        <f>CLEAN(Table1[[#This Row],[Education]])</f>
        <v>High School</v>
      </c>
      <c r="Q691" s="5" t="s">
        <v>16</v>
      </c>
      <c r="R691" s="5" t="s">
        <v>26</v>
      </c>
      <c r="S691" s="5" t="s">
        <v>44</v>
      </c>
      <c r="T691" s="5" t="s">
        <v>74</v>
      </c>
      <c r="U691" s="5">
        <v>26</v>
      </c>
      <c r="V691" s="7">
        <f>IF(ISBLANK(Table1[[#This Row],[Age of the buyer]]),AVERAGE(Table1[Age of the buyer]),Table1[[#This Row],[Age of the buyer]])</f>
        <v>26</v>
      </c>
    </row>
    <row r="692" spans="1:22" hidden="1" x14ac:dyDescent="0.45">
      <c r="A692" s="5">
        <v>28269</v>
      </c>
      <c r="B692" s="5" t="s">
        <v>14</v>
      </c>
      <c r="C692" s="5" t="str">
        <f>SUBSTITUTE(SUBSTITUTE(Table1[[#This Row],[Gender]],"F","Female"),"M","Male")</f>
        <v>Female</v>
      </c>
      <c r="D692" s="6">
        <v>130000</v>
      </c>
      <c r="E692" s="6" t="str">
        <f>SUBSTITUTE(Table1[[#This Row],[Income]],"$","")</f>
        <v>130000</v>
      </c>
      <c r="F692" s="5">
        <v>3614</v>
      </c>
      <c r="G692" s="8">
        <v>44743</v>
      </c>
      <c r="H692" s="8" t="s">
        <v>65</v>
      </c>
      <c r="I692" s="8" t="s">
        <v>71</v>
      </c>
      <c r="J692" s="7">
        <v>1559</v>
      </c>
      <c r="K692" s="7">
        <f>Table1[[#This Row],[Price(in USD)]]-Table1[[#This Row],[Production Cost (in USD)]]</f>
        <v>2055</v>
      </c>
      <c r="L692" s="7">
        <f>(Table1[[#This Row],[Profit]]/Table1[[#This Row],[Price(in USD)]])*100</f>
        <v>56.862202545655784</v>
      </c>
      <c r="M692" s="5" t="s">
        <v>25</v>
      </c>
      <c r="N692" s="5" t="str">
        <f>SUBSTITUTE(SUBSTITUTE(SUBSTITUTE(Table1[[#This Row],[Marital Status]],"M","Married"),"S","Single"),"D","Divorced")</f>
        <v>Single</v>
      </c>
      <c r="O692" s="5" t="s">
        <v>15</v>
      </c>
      <c r="P692" s="5" t="str">
        <f>CLEAN(Table1[[#This Row],[Education]])</f>
        <v>Bachelors</v>
      </c>
      <c r="Q692" s="5" t="s">
        <v>31</v>
      </c>
      <c r="R692" s="5" t="s">
        <v>24</v>
      </c>
      <c r="S692" s="5" t="s">
        <v>44</v>
      </c>
      <c r="T692" s="5" t="s">
        <v>77</v>
      </c>
      <c r="U692" s="5">
        <v>45</v>
      </c>
      <c r="V692" s="7">
        <f>IF(ISBLANK(Table1[[#This Row],[Age of the buyer]]),AVERAGE(Table1[Age of the buyer]),Table1[[#This Row],[Age of the buyer]])</f>
        <v>45</v>
      </c>
    </row>
    <row r="693" spans="1:22" hidden="1" x14ac:dyDescent="0.45">
      <c r="A693" s="5">
        <v>23144</v>
      </c>
      <c r="B693" s="5" t="s">
        <v>13</v>
      </c>
      <c r="C693" s="5" t="str">
        <f>SUBSTITUTE(SUBSTITUTE(Table1[[#This Row],[Gender]],"F","Female"),"M","Male")</f>
        <v>Male</v>
      </c>
      <c r="D693" s="6">
        <v>50000</v>
      </c>
      <c r="E693" s="6" t="str">
        <f>SUBSTITUTE(Table1[[#This Row],[Income]],"$","")</f>
        <v>50000</v>
      </c>
      <c r="F693" s="5">
        <v>4998</v>
      </c>
      <c r="G693" s="8">
        <v>45263</v>
      </c>
      <c r="H693" s="8" t="s">
        <v>58</v>
      </c>
      <c r="I693" s="8" t="s">
        <v>71</v>
      </c>
      <c r="J693" s="7">
        <v>1942</v>
      </c>
      <c r="K693" s="7">
        <f>Table1[[#This Row],[Price(in USD)]]-Table1[[#This Row],[Production Cost (in USD)]]</f>
        <v>3056</v>
      </c>
      <c r="L693" s="7">
        <f>(Table1[[#This Row],[Profit]]/Table1[[#This Row],[Price(in USD)]])*100</f>
        <v>61.144457783113246</v>
      </c>
      <c r="M693" s="5" t="s">
        <v>13</v>
      </c>
      <c r="N693" s="5" t="str">
        <f>SUBSTITUTE(SUBSTITUTE(SUBSTITUTE(Table1[[#This Row],[Marital Status]],"M","Married"),"S","Single"),"D","Divorced")</f>
        <v>Married</v>
      </c>
      <c r="O693" s="5" t="s">
        <v>15</v>
      </c>
      <c r="P693" s="5" t="str">
        <f>CLEAN(Table1[[#This Row],[Education]])</f>
        <v>Bachelors</v>
      </c>
      <c r="Q693" s="5" t="s">
        <v>16</v>
      </c>
      <c r="R693" s="5" t="s">
        <v>18</v>
      </c>
      <c r="S693" s="5" t="s">
        <v>44</v>
      </c>
      <c r="T693" s="5" t="s">
        <v>76</v>
      </c>
      <c r="U693" s="5">
        <v>34</v>
      </c>
      <c r="V693" s="7">
        <f>IF(ISBLANK(Table1[[#This Row],[Age of the buyer]]),AVERAGE(Table1[Age of the buyer]),Table1[[#This Row],[Age of the buyer]])</f>
        <v>34</v>
      </c>
    </row>
    <row r="694" spans="1:22" hidden="1" x14ac:dyDescent="0.45">
      <c r="A694" s="5">
        <v>23376</v>
      </c>
      <c r="B694" s="5" t="s">
        <v>13</v>
      </c>
      <c r="C694" s="5" t="str">
        <f>SUBSTITUTE(SUBSTITUTE(Table1[[#This Row],[Gender]],"F","Female"),"M","Male")</f>
        <v>Male</v>
      </c>
      <c r="D694" s="6">
        <v>70000</v>
      </c>
      <c r="E694" s="6" t="str">
        <f>SUBSTITUTE(Table1[[#This Row],[Income]],"$","")</f>
        <v>70000</v>
      </c>
      <c r="F694" s="5">
        <v>4618</v>
      </c>
      <c r="G694" s="8">
        <v>45127</v>
      </c>
      <c r="H694" s="8" t="s">
        <v>58</v>
      </c>
      <c r="I694" s="8" t="s">
        <v>72</v>
      </c>
      <c r="J694" s="7">
        <v>1887</v>
      </c>
      <c r="K694" s="7">
        <f>Table1[[#This Row],[Price(in USD)]]-Table1[[#This Row],[Production Cost (in USD)]]</f>
        <v>2731</v>
      </c>
      <c r="L694" s="7">
        <f>(Table1[[#This Row],[Profit]]/Table1[[#This Row],[Price(in USD)]])*100</f>
        <v>59.138155045474228</v>
      </c>
      <c r="M694" s="5" t="s">
        <v>13</v>
      </c>
      <c r="N694" s="5" t="str">
        <f>SUBSTITUTE(SUBSTITUTE(SUBSTITUTE(Table1[[#This Row],[Marital Status]],"M","Married"),"S","Single"),"D","Divorced")</f>
        <v>Married</v>
      </c>
      <c r="O694" s="5" t="s">
        <v>15</v>
      </c>
      <c r="P694" s="5" t="str">
        <f>CLEAN(Table1[[#This Row],[Education]])</f>
        <v>Bachelors</v>
      </c>
      <c r="Q694" s="5" t="s">
        <v>23</v>
      </c>
      <c r="R694" s="5" t="s">
        <v>24</v>
      </c>
      <c r="S694" s="5" t="s">
        <v>44</v>
      </c>
      <c r="T694" s="5" t="s">
        <v>76</v>
      </c>
      <c r="U694" s="5">
        <v>44</v>
      </c>
      <c r="V694" s="7">
        <f>IF(ISBLANK(Table1[[#This Row],[Age of the buyer]]),AVERAGE(Table1[Age of the buyer]),Table1[[#This Row],[Age of the buyer]])</f>
        <v>44</v>
      </c>
    </row>
    <row r="695" spans="1:22" hidden="1" x14ac:dyDescent="0.45">
      <c r="A695" s="5">
        <v>25970</v>
      </c>
      <c r="B695" s="5" t="s">
        <v>14</v>
      </c>
      <c r="C695" s="5" t="str">
        <f>SUBSTITUTE(SUBSTITUTE(Table1[[#This Row],[Gender]],"F","Female"),"M","Male")</f>
        <v>Female</v>
      </c>
      <c r="D695" s="6">
        <v>60000</v>
      </c>
      <c r="E695" s="6" t="str">
        <f>SUBSTITUTE(Table1[[#This Row],[Income]],"$","")</f>
        <v>60000</v>
      </c>
      <c r="F695" s="5">
        <v>3569</v>
      </c>
      <c r="G695" s="8">
        <v>45187</v>
      </c>
      <c r="H695" s="8" t="s">
        <v>66</v>
      </c>
      <c r="I695" s="8" t="s">
        <v>71</v>
      </c>
      <c r="J695" s="7">
        <v>1146</v>
      </c>
      <c r="K695" s="7">
        <f>Table1[[#This Row],[Price(in USD)]]-Table1[[#This Row],[Production Cost (in USD)]]</f>
        <v>2423</v>
      </c>
      <c r="L695" s="7">
        <f>(Table1[[#This Row],[Profit]]/Table1[[#This Row],[Price(in USD)]])*100</f>
        <v>67.890165312412449</v>
      </c>
      <c r="M695" s="5" t="s">
        <v>25</v>
      </c>
      <c r="N695" s="5" t="str">
        <f>SUBSTITUTE(SUBSTITUTE(SUBSTITUTE(Table1[[#This Row],[Marital Status]],"M","Married"),"S","Single"),"D","Divorced")</f>
        <v>Single</v>
      </c>
      <c r="O695" s="5" t="s">
        <v>15</v>
      </c>
      <c r="P695" s="5" t="str">
        <f>CLEAN(Table1[[#This Row],[Education]])</f>
        <v>Bachelors</v>
      </c>
      <c r="Q695" s="5" t="s">
        <v>16</v>
      </c>
      <c r="R695" s="5" t="s">
        <v>18</v>
      </c>
      <c r="S695" s="5" t="s">
        <v>44</v>
      </c>
      <c r="T695" s="5" t="s">
        <v>74</v>
      </c>
      <c r="U695" s="5">
        <v>41</v>
      </c>
      <c r="V695" s="7">
        <f>IF(ISBLANK(Table1[[#This Row],[Age of the buyer]]),AVERAGE(Table1[Age of the buyer]),Table1[[#This Row],[Age of the buyer]])</f>
        <v>41</v>
      </c>
    </row>
    <row r="696" spans="1:22" hidden="1" x14ac:dyDescent="0.45">
      <c r="A696" s="5">
        <v>28068</v>
      </c>
      <c r="B696" s="5" t="s">
        <v>14</v>
      </c>
      <c r="C696" s="5" t="str">
        <f>SUBSTITUTE(SUBSTITUTE(Table1[[#This Row],[Gender]],"F","Female"),"M","Male")</f>
        <v>Female</v>
      </c>
      <c r="D696" s="6">
        <v>80000</v>
      </c>
      <c r="E696" s="6" t="str">
        <f>SUBSTITUTE(Table1[[#This Row],[Income]],"$","")</f>
        <v>80000</v>
      </c>
      <c r="F696" s="5">
        <v>3937</v>
      </c>
      <c r="G696" s="8">
        <v>44797</v>
      </c>
      <c r="H696" s="8" t="s">
        <v>67</v>
      </c>
      <c r="I696" s="8" t="s">
        <v>71</v>
      </c>
      <c r="J696" s="7">
        <v>1309</v>
      </c>
      <c r="K696" s="7">
        <f>Table1[[#This Row],[Price(in USD)]]-Table1[[#This Row],[Production Cost (in USD)]]</f>
        <v>2628</v>
      </c>
      <c r="L696" s="7">
        <f>(Table1[[#This Row],[Profit]]/Table1[[#This Row],[Price(in USD)]])*100</f>
        <v>66.751333502667009</v>
      </c>
      <c r="M696" s="5" t="s">
        <v>25</v>
      </c>
      <c r="N696" s="5" t="str">
        <f>SUBSTITUTE(SUBSTITUTE(SUBSTITUTE(Table1[[#This Row],[Marital Status]],"M","Married"),"S","Single"),"D","Divorced")</f>
        <v>Single</v>
      </c>
      <c r="O696" s="5" t="s">
        <v>37</v>
      </c>
      <c r="P696" s="5" t="str">
        <f>CLEAN(Table1[[#This Row],[Education]])</f>
        <v>Graduate Degree</v>
      </c>
      <c r="Q696" s="5" t="s">
        <v>23</v>
      </c>
      <c r="R696" s="5" t="s">
        <v>18</v>
      </c>
      <c r="S696" s="5" t="s">
        <v>44</v>
      </c>
      <c r="T696" s="5" t="s">
        <v>78</v>
      </c>
      <c r="U696" s="5">
        <v>36</v>
      </c>
      <c r="V696" s="7">
        <f>IF(ISBLANK(Table1[[#This Row],[Age of the buyer]]),AVERAGE(Table1[Age of the buyer]),Table1[[#This Row],[Age of the buyer]])</f>
        <v>36</v>
      </c>
    </row>
    <row r="697" spans="1:22" hidden="1" x14ac:dyDescent="0.45">
      <c r="A697" s="5">
        <v>18390</v>
      </c>
      <c r="B697" s="5" t="s">
        <v>13</v>
      </c>
      <c r="C697" s="5" t="str">
        <f>SUBSTITUTE(SUBSTITUTE(Table1[[#This Row],[Gender]],"F","Female"),"M","Male")</f>
        <v>Male</v>
      </c>
      <c r="D697" s="6">
        <v>80000</v>
      </c>
      <c r="E697" s="6" t="str">
        <f>SUBSTITUTE(Table1[[#This Row],[Income]],"$","")</f>
        <v>80000</v>
      </c>
      <c r="F697" s="5">
        <v>5144</v>
      </c>
      <c r="G697" s="8">
        <v>44847</v>
      </c>
      <c r="H697" s="8" t="s">
        <v>66</v>
      </c>
      <c r="I697" s="8" t="s">
        <v>72</v>
      </c>
      <c r="J697" s="7">
        <v>1561</v>
      </c>
      <c r="K697" s="7">
        <f>Table1[[#This Row],[Price(in USD)]]-Table1[[#This Row],[Production Cost (in USD)]]</f>
        <v>3583</v>
      </c>
      <c r="L697" s="7">
        <f>(Table1[[#This Row],[Profit]]/Table1[[#This Row],[Price(in USD)]])*100</f>
        <v>69.653965785381018</v>
      </c>
      <c r="M697" s="5" t="s">
        <v>13</v>
      </c>
      <c r="N697" s="5" t="str">
        <f>SUBSTITUTE(SUBSTITUTE(SUBSTITUTE(Table1[[#This Row],[Marital Status]],"M","Married"),"S","Single"),"D","Divorced")</f>
        <v>Married</v>
      </c>
      <c r="O697" s="5" t="s">
        <v>21</v>
      </c>
      <c r="P697" s="5" t="str">
        <f>CLEAN(Table1[[#This Row],[Education]])</f>
        <v>Partial College</v>
      </c>
      <c r="Q697" s="5" t="s">
        <v>23</v>
      </c>
      <c r="R697" s="5" t="s">
        <v>18</v>
      </c>
      <c r="S697" s="5" t="s">
        <v>44</v>
      </c>
      <c r="T697" s="5" t="s">
        <v>73</v>
      </c>
      <c r="U697" s="5">
        <v>44</v>
      </c>
      <c r="V697" s="7">
        <f>IF(ISBLANK(Table1[[#This Row],[Age of the buyer]]),AVERAGE(Table1[Age of the buyer]),Table1[[#This Row],[Age of the buyer]])</f>
        <v>44</v>
      </c>
    </row>
    <row r="698" spans="1:22" hidden="1" x14ac:dyDescent="0.45">
      <c r="A698" s="5">
        <v>29112</v>
      </c>
      <c r="B698" s="5" t="s">
        <v>13</v>
      </c>
      <c r="C698" s="5" t="str">
        <f>SUBSTITUTE(SUBSTITUTE(Table1[[#This Row],[Gender]],"F","Female"),"M","Male")</f>
        <v>Male</v>
      </c>
      <c r="D698" s="6">
        <v>60000</v>
      </c>
      <c r="E698" s="6" t="str">
        <f>SUBSTITUTE(Table1[[#This Row],[Income]],"$","")</f>
        <v>60000</v>
      </c>
      <c r="F698" s="5">
        <v>3604</v>
      </c>
      <c r="G698" s="8">
        <v>44600</v>
      </c>
      <c r="H698" s="8" t="s">
        <v>63</v>
      </c>
      <c r="I698" s="8" t="s">
        <v>71</v>
      </c>
      <c r="J698" s="7">
        <v>1362</v>
      </c>
      <c r="K698" s="7">
        <f>Table1[[#This Row],[Price(in USD)]]-Table1[[#This Row],[Production Cost (in USD)]]</f>
        <v>2242</v>
      </c>
      <c r="L698" s="7">
        <f>(Table1[[#This Row],[Profit]]/Table1[[#This Row],[Price(in USD)]])*100</f>
        <v>62.208657047724749</v>
      </c>
      <c r="M698" s="5" t="s">
        <v>25</v>
      </c>
      <c r="N698" s="5" t="str">
        <f>SUBSTITUTE(SUBSTITUTE(SUBSTITUTE(Table1[[#This Row],[Marital Status]],"M","Married"),"S","Single"),"D","Divorced")</f>
        <v>Single</v>
      </c>
      <c r="O698" s="5" t="s">
        <v>21</v>
      </c>
      <c r="P698" s="5" t="str">
        <f>CLEAN(Table1[[#This Row],[Education]])</f>
        <v>Partial College</v>
      </c>
      <c r="Q698" s="5" t="s">
        <v>23</v>
      </c>
      <c r="R698" s="5" t="s">
        <v>29</v>
      </c>
      <c r="S698" s="5" t="s">
        <v>44</v>
      </c>
      <c r="T698" s="5" t="s">
        <v>76</v>
      </c>
      <c r="U698" s="5">
        <v>30</v>
      </c>
      <c r="V698" s="7">
        <f>IF(ISBLANK(Table1[[#This Row],[Age of the buyer]]),AVERAGE(Table1[Age of the buyer]),Table1[[#This Row],[Age of the buyer]])</f>
        <v>30</v>
      </c>
    </row>
    <row r="699" spans="1:22" hidden="1" x14ac:dyDescent="0.45">
      <c r="A699" s="5">
        <v>14090</v>
      </c>
      <c r="B699" s="5" t="s">
        <v>14</v>
      </c>
      <c r="C699" s="5" t="str">
        <f>SUBSTITUTE(SUBSTITUTE(Table1[[#This Row],[Gender]],"F","Female"),"M","Male")</f>
        <v>Female</v>
      </c>
      <c r="D699" s="6">
        <v>30000</v>
      </c>
      <c r="E699" s="6" t="str">
        <f>SUBSTITUTE(Table1[[#This Row],[Income]],"$","")</f>
        <v>30000</v>
      </c>
      <c r="F699" s="5">
        <v>4951</v>
      </c>
      <c r="G699" s="8">
        <v>44979</v>
      </c>
      <c r="H699" s="8" t="s">
        <v>63</v>
      </c>
      <c r="I699" s="8" t="s">
        <v>71</v>
      </c>
      <c r="J699" s="7">
        <v>1964</v>
      </c>
      <c r="K699" s="7">
        <f>Table1[[#This Row],[Price(in USD)]]-Table1[[#This Row],[Production Cost (in USD)]]</f>
        <v>2987</v>
      </c>
      <c r="L699" s="7">
        <f>(Table1[[#This Row],[Profit]]/Table1[[#This Row],[Price(in USD)]])*100</f>
        <v>60.331246212886278</v>
      </c>
      <c r="M699" s="5" t="s">
        <v>13</v>
      </c>
      <c r="N699" s="5" t="str">
        <f>SUBSTITUTE(SUBSTITUTE(SUBSTITUTE(Table1[[#This Row],[Marital Status]],"M","Married"),"S","Single"),"D","Divorced")</f>
        <v>Married</v>
      </c>
      <c r="O699" s="5" t="s">
        <v>32</v>
      </c>
      <c r="P699" s="5" t="str">
        <f>CLEAN(Table1[[#This Row],[Education]])</f>
        <v>Partial High School</v>
      </c>
      <c r="Q699" s="5" t="s">
        <v>22</v>
      </c>
      <c r="R699" s="5" t="s">
        <v>18</v>
      </c>
      <c r="S699" s="5" t="s">
        <v>44</v>
      </c>
      <c r="T699" s="5" t="s">
        <v>77</v>
      </c>
      <c r="U699" s="5">
        <v>28</v>
      </c>
      <c r="V699" s="7">
        <f>IF(ISBLANK(Table1[[#This Row],[Age of the buyer]]),AVERAGE(Table1[Age of the buyer]),Table1[[#This Row],[Age of the buyer]])</f>
        <v>28</v>
      </c>
    </row>
    <row r="700" spans="1:22" hidden="1" x14ac:dyDescent="0.45">
      <c r="A700" s="5">
        <v>27040</v>
      </c>
      <c r="B700" s="5" t="s">
        <v>13</v>
      </c>
      <c r="C700" s="5" t="str">
        <f>SUBSTITUTE(SUBSTITUTE(Table1[[#This Row],[Gender]],"F","Female"),"M","Male")</f>
        <v>Male</v>
      </c>
      <c r="D700" s="6">
        <v>20000</v>
      </c>
      <c r="E700" s="6" t="str">
        <f>SUBSTITUTE(Table1[[#This Row],[Income]],"$","")</f>
        <v>20000</v>
      </c>
      <c r="F700" s="5">
        <v>4958</v>
      </c>
      <c r="G700" s="8">
        <v>44980</v>
      </c>
      <c r="H700" s="8" t="s">
        <v>63</v>
      </c>
      <c r="I700" s="8" t="s">
        <v>71</v>
      </c>
      <c r="J700" s="7">
        <v>1735</v>
      </c>
      <c r="K700" s="7">
        <f>Table1[[#This Row],[Price(in USD)]]-Table1[[#This Row],[Production Cost (in USD)]]</f>
        <v>3223</v>
      </c>
      <c r="L700" s="7">
        <f>(Table1[[#This Row],[Profit]]/Table1[[#This Row],[Price(in USD)]])*100</f>
        <v>65.00605082694635</v>
      </c>
      <c r="M700" s="5" t="s">
        <v>13</v>
      </c>
      <c r="N700" s="5" t="str">
        <f>SUBSTITUTE(SUBSTITUTE(SUBSTITUTE(Table1[[#This Row],[Marital Status]],"M","Married"),"S","Single"),"D","Divorced")</f>
        <v>Married</v>
      </c>
      <c r="O700" s="5" t="s">
        <v>32</v>
      </c>
      <c r="P700" s="5" t="str">
        <f>CLEAN(Table1[[#This Row],[Education]])</f>
        <v>Partial High School</v>
      </c>
      <c r="Q700" s="5" t="s">
        <v>22</v>
      </c>
      <c r="R700" s="5" t="s">
        <v>29</v>
      </c>
      <c r="S700" s="5" t="s">
        <v>44</v>
      </c>
      <c r="T700" s="5" t="s">
        <v>76</v>
      </c>
      <c r="U700" s="5">
        <v>49</v>
      </c>
      <c r="V700" s="7">
        <f>IF(ISBLANK(Table1[[#This Row],[Age of the buyer]]),AVERAGE(Table1[Age of the buyer]),Table1[[#This Row],[Age of the buyer]])</f>
        <v>49</v>
      </c>
    </row>
    <row r="701" spans="1:22" hidden="1" x14ac:dyDescent="0.45">
      <c r="A701" s="5">
        <v>23479</v>
      </c>
      <c r="B701" s="5" t="s">
        <v>13</v>
      </c>
      <c r="C701" s="5" t="str">
        <f>SUBSTITUTE(SUBSTITUTE(Table1[[#This Row],[Gender]],"F","Female"),"M","Male")</f>
        <v>Male</v>
      </c>
      <c r="D701" s="6">
        <v>90000</v>
      </c>
      <c r="E701" s="6" t="str">
        <f>SUBSTITUTE(Table1[[#This Row],[Income]],"$","")</f>
        <v>90000</v>
      </c>
      <c r="F701" s="5">
        <v>4416</v>
      </c>
      <c r="G701" s="8">
        <v>44598</v>
      </c>
      <c r="H701" s="8" t="s">
        <v>58</v>
      </c>
      <c r="I701" s="8" t="s">
        <v>71</v>
      </c>
      <c r="J701" s="7">
        <v>1197</v>
      </c>
      <c r="K701" s="7">
        <f>Table1[[#This Row],[Price(in USD)]]-Table1[[#This Row],[Production Cost (in USD)]]</f>
        <v>3219</v>
      </c>
      <c r="L701" s="7">
        <f>(Table1[[#This Row],[Profit]]/Table1[[#This Row],[Price(in USD)]])*100</f>
        <v>72.894021739130437</v>
      </c>
      <c r="M701" s="5" t="s">
        <v>25</v>
      </c>
      <c r="N701" s="5" t="str">
        <f>SUBSTITUTE(SUBSTITUTE(SUBSTITUTE(Table1[[#This Row],[Marital Status]],"M","Married"),"S","Single"),"D","Divorced")</f>
        <v>Single</v>
      </c>
      <c r="O701" s="5" t="s">
        <v>21</v>
      </c>
      <c r="P701" s="5" t="str">
        <f>CLEAN(Table1[[#This Row],[Education]])</f>
        <v>Partial College</v>
      </c>
      <c r="Q701" s="5" t="s">
        <v>23</v>
      </c>
      <c r="R701" s="5" t="s">
        <v>18</v>
      </c>
      <c r="S701" s="5" t="s">
        <v>44</v>
      </c>
      <c r="T701" s="5" t="s">
        <v>74</v>
      </c>
      <c r="U701" s="5">
        <v>43</v>
      </c>
      <c r="V701" s="7">
        <f>IF(ISBLANK(Table1[[#This Row],[Age of the buyer]]),AVERAGE(Table1[Age of the buyer]),Table1[[#This Row],[Age of the buyer]])</f>
        <v>43</v>
      </c>
    </row>
    <row r="702" spans="1:22" hidden="1" x14ac:dyDescent="0.45">
      <c r="A702" s="5">
        <v>16795</v>
      </c>
      <c r="B702" s="5" t="s">
        <v>14</v>
      </c>
      <c r="C702" s="5" t="str">
        <f>SUBSTITUTE(SUBSTITUTE(Table1[[#This Row],[Gender]],"F","Female"),"M","Male")</f>
        <v>Female</v>
      </c>
      <c r="D702" s="6">
        <v>70000</v>
      </c>
      <c r="E702" s="6" t="str">
        <f>SUBSTITUTE(Table1[[#This Row],[Income]],"$","")</f>
        <v>70000</v>
      </c>
      <c r="F702" s="5">
        <v>4959</v>
      </c>
      <c r="G702" s="8">
        <v>44586</v>
      </c>
      <c r="H702" s="8" t="s">
        <v>67</v>
      </c>
      <c r="I702" s="8" t="s">
        <v>71</v>
      </c>
      <c r="J702" s="7">
        <v>1832</v>
      </c>
      <c r="K702" s="7">
        <f>Table1[[#This Row],[Price(in USD)]]-Table1[[#This Row],[Production Cost (in USD)]]</f>
        <v>3127</v>
      </c>
      <c r="L702" s="7">
        <f>(Table1[[#This Row],[Profit]]/Table1[[#This Row],[Price(in USD)]])*100</f>
        <v>63.057067957249444</v>
      </c>
      <c r="M702" s="5" t="s">
        <v>13</v>
      </c>
      <c r="N702" s="5" t="str">
        <f>SUBSTITUTE(SUBSTITUTE(SUBSTITUTE(Table1[[#This Row],[Marital Status]],"M","Married"),"S","Single"),"D","Divorced")</f>
        <v>Married</v>
      </c>
      <c r="O702" s="5" t="s">
        <v>15</v>
      </c>
      <c r="P702" s="5" t="str">
        <f>CLEAN(Table1[[#This Row],[Education]])</f>
        <v>Bachelors</v>
      </c>
      <c r="Q702" s="5" t="s">
        <v>31</v>
      </c>
      <c r="R702" s="5" t="s">
        <v>29</v>
      </c>
      <c r="S702" s="5" t="s">
        <v>44</v>
      </c>
      <c r="T702" s="5" t="s">
        <v>78</v>
      </c>
      <c r="U702" s="5">
        <v>59</v>
      </c>
      <c r="V702" s="7">
        <f>IF(ISBLANK(Table1[[#This Row],[Age of the buyer]]),AVERAGE(Table1[Age of the buyer]),Table1[[#This Row],[Age of the buyer]])</f>
        <v>59</v>
      </c>
    </row>
    <row r="703" spans="1:22" hidden="1" x14ac:dyDescent="0.45">
      <c r="A703" s="5">
        <v>22014</v>
      </c>
      <c r="B703" s="5" t="s">
        <v>13</v>
      </c>
      <c r="C703" s="5" t="str">
        <f>SUBSTITUTE(SUBSTITUTE(Table1[[#This Row],[Gender]],"F","Female"),"M","Male")</f>
        <v>Male</v>
      </c>
      <c r="D703" s="6">
        <v>30000</v>
      </c>
      <c r="E703" s="6" t="str">
        <f>SUBSTITUTE(Table1[[#This Row],[Income]],"$","")</f>
        <v>30000</v>
      </c>
      <c r="F703" s="5">
        <v>4365</v>
      </c>
      <c r="G703" s="8">
        <v>45286</v>
      </c>
      <c r="H703" s="8" t="s">
        <v>58</v>
      </c>
      <c r="I703" s="8" t="s">
        <v>71</v>
      </c>
      <c r="J703" s="7">
        <v>1106</v>
      </c>
      <c r="K703" s="7">
        <f>Table1[[#This Row],[Price(in USD)]]-Table1[[#This Row],[Production Cost (in USD)]]</f>
        <v>3259</v>
      </c>
      <c r="L703" s="7">
        <f>(Table1[[#This Row],[Profit]]/Table1[[#This Row],[Price(in USD)]])*100</f>
        <v>74.662084765177553</v>
      </c>
      <c r="M703" s="5" t="s">
        <v>25</v>
      </c>
      <c r="N703" s="5" t="str">
        <f>SUBSTITUTE(SUBSTITUTE(SUBSTITUTE(Table1[[#This Row],[Marital Status]],"M","Married"),"S","Single"),"D","Divorced")</f>
        <v>Single</v>
      </c>
      <c r="O703" s="5" t="s">
        <v>30</v>
      </c>
      <c r="P703" s="5" t="str">
        <f>CLEAN(Table1[[#This Row],[Education]])</f>
        <v>High School</v>
      </c>
      <c r="Q703" s="5" t="s">
        <v>16</v>
      </c>
      <c r="R703" s="5" t="s">
        <v>26</v>
      </c>
      <c r="S703" s="5" t="s">
        <v>44</v>
      </c>
      <c r="T703" s="5" t="s">
        <v>73</v>
      </c>
      <c r="U703" s="5">
        <v>26</v>
      </c>
      <c r="V703" s="7">
        <f>IF(ISBLANK(Table1[[#This Row],[Age of the buyer]]),AVERAGE(Table1[Age of the buyer]),Table1[[#This Row],[Age of the buyer]])</f>
        <v>26</v>
      </c>
    </row>
    <row r="704" spans="1:22" hidden="1" x14ac:dyDescent="0.45">
      <c r="A704" s="5">
        <v>13314</v>
      </c>
      <c r="B704" s="5" t="s">
        <v>13</v>
      </c>
      <c r="C704" s="5" t="str">
        <f>SUBSTITUTE(SUBSTITUTE(Table1[[#This Row],[Gender]],"F","Female"),"M","Male")</f>
        <v>Male</v>
      </c>
      <c r="D704" s="6">
        <v>120000</v>
      </c>
      <c r="E704" s="6" t="str">
        <f>SUBSTITUTE(Table1[[#This Row],[Income]],"$","")</f>
        <v>120000</v>
      </c>
      <c r="F704" s="5">
        <v>5318</v>
      </c>
      <c r="G704" s="8">
        <v>45264</v>
      </c>
      <c r="H704" s="8" t="s">
        <v>58</v>
      </c>
      <c r="I704" s="8" t="s">
        <v>71</v>
      </c>
      <c r="J704" s="7">
        <v>1695</v>
      </c>
      <c r="K704" s="7">
        <f>Table1[[#This Row],[Price(in USD)]]-Table1[[#This Row],[Production Cost (in USD)]]</f>
        <v>3623</v>
      </c>
      <c r="L704" s="7">
        <f>(Table1[[#This Row],[Profit]]/Table1[[#This Row],[Price(in USD)]])*100</f>
        <v>68.127115456938697</v>
      </c>
      <c r="M704" s="5" t="s">
        <v>13</v>
      </c>
      <c r="N704" s="5" t="str">
        <f>SUBSTITUTE(SUBSTITUTE(SUBSTITUTE(Table1[[#This Row],[Marital Status]],"M","Married"),"S","Single"),"D","Divorced")</f>
        <v>Married</v>
      </c>
      <c r="O704" s="5" t="s">
        <v>30</v>
      </c>
      <c r="P704" s="5" t="str">
        <f>CLEAN(Table1[[#This Row],[Education]])</f>
        <v>High School</v>
      </c>
      <c r="Q704" s="5" t="s">
        <v>23</v>
      </c>
      <c r="R704" s="5" t="s">
        <v>26</v>
      </c>
      <c r="S704" s="5" t="s">
        <v>44</v>
      </c>
      <c r="T704" s="5" t="s">
        <v>76</v>
      </c>
      <c r="U704" s="5">
        <v>46</v>
      </c>
      <c r="V704" s="7">
        <f>IF(ISBLANK(Table1[[#This Row],[Age of the buyer]]),AVERAGE(Table1[Age of the buyer]),Table1[[#This Row],[Age of the buyer]])</f>
        <v>46</v>
      </c>
    </row>
    <row r="705" spans="1:22" hidden="1" x14ac:dyDescent="0.45">
      <c r="A705" s="5">
        <v>11619</v>
      </c>
      <c r="B705" s="5" t="s">
        <v>14</v>
      </c>
      <c r="C705" s="5" t="str">
        <f>SUBSTITUTE(SUBSTITUTE(Table1[[#This Row],[Gender]],"F","Female"),"M","Male")</f>
        <v>Female</v>
      </c>
      <c r="D705" s="6">
        <v>50000</v>
      </c>
      <c r="E705" s="6" t="str">
        <f>SUBSTITUTE(Table1[[#This Row],[Income]],"$","")</f>
        <v>50000</v>
      </c>
      <c r="F705" s="5">
        <v>5434</v>
      </c>
      <c r="G705" s="8">
        <v>44968</v>
      </c>
      <c r="H705" s="8" t="s">
        <v>61</v>
      </c>
      <c r="I705" s="8" t="s">
        <v>71</v>
      </c>
      <c r="J705" s="7">
        <v>890</v>
      </c>
      <c r="K705" s="7">
        <f>Table1[[#This Row],[Price(in USD)]]-Table1[[#This Row],[Production Cost (in USD)]]</f>
        <v>4544</v>
      </c>
      <c r="L705" s="7">
        <f>(Table1[[#This Row],[Profit]]/Table1[[#This Row],[Price(in USD)]])*100</f>
        <v>83.621641516378347</v>
      </c>
      <c r="M705" s="5" t="s">
        <v>25</v>
      </c>
      <c r="N705" s="5" t="str">
        <f>SUBSTITUTE(SUBSTITUTE(SUBSTITUTE(Table1[[#This Row],[Marital Status]],"M","Married"),"S","Single"),"D","Divorced")</f>
        <v>Single</v>
      </c>
      <c r="O705" s="5" t="s">
        <v>37</v>
      </c>
      <c r="P705" s="5" t="str">
        <f>CLEAN(Table1[[#This Row],[Education]])</f>
        <v>Graduate Degree</v>
      </c>
      <c r="Q705" s="5" t="s">
        <v>16</v>
      </c>
      <c r="R705" s="5" t="s">
        <v>29</v>
      </c>
      <c r="S705" s="5" t="s">
        <v>44</v>
      </c>
      <c r="T705" s="5" t="s">
        <v>77</v>
      </c>
      <c r="U705" s="5">
        <v>33</v>
      </c>
      <c r="V705" s="7">
        <f>IF(ISBLANK(Table1[[#This Row],[Age of the buyer]]),AVERAGE(Table1[Age of the buyer]),Table1[[#This Row],[Age of the buyer]])</f>
        <v>33</v>
      </c>
    </row>
    <row r="706" spans="1:22" hidden="1" x14ac:dyDescent="0.45">
      <c r="A706" s="5">
        <v>29132</v>
      </c>
      <c r="B706" s="5" t="s">
        <v>14</v>
      </c>
      <c r="C706" s="5" t="str">
        <f>SUBSTITUTE(SUBSTITUTE(Table1[[#This Row],[Gender]],"F","Female"),"M","Male")</f>
        <v>Female</v>
      </c>
      <c r="D706" s="6">
        <v>40000</v>
      </c>
      <c r="E706" s="6" t="str">
        <f>SUBSTITUTE(Table1[[#This Row],[Income]],"$","")</f>
        <v>40000</v>
      </c>
      <c r="F706" s="5">
        <v>4821</v>
      </c>
      <c r="G706" s="8">
        <v>44889</v>
      </c>
      <c r="H706" s="8" t="s">
        <v>59</v>
      </c>
      <c r="I706" s="8" t="s">
        <v>72</v>
      </c>
      <c r="J706" s="7">
        <v>862</v>
      </c>
      <c r="K706" s="7">
        <f>Table1[[#This Row],[Price(in USD)]]-Table1[[#This Row],[Production Cost (in USD)]]</f>
        <v>3959</v>
      </c>
      <c r="L706" s="7">
        <f>(Table1[[#This Row],[Profit]]/Table1[[#This Row],[Price(in USD)]])*100</f>
        <v>82.119892138560473</v>
      </c>
      <c r="M706" s="5" t="s">
        <v>25</v>
      </c>
      <c r="N706" s="5" t="str">
        <f>SUBSTITUTE(SUBSTITUTE(SUBSTITUTE(Table1[[#This Row],[Marital Status]],"M","Married"),"S","Single"),"D","Divorced")</f>
        <v>Single</v>
      </c>
      <c r="O706" s="5" t="s">
        <v>15</v>
      </c>
      <c r="P706" s="5" t="str">
        <f>CLEAN(Table1[[#This Row],[Education]])</f>
        <v>Bachelors</v>
      </c>
      <c r="Q706" s="5" t="s">
        <v>23</v>
      </c>
      <c r="R706" s="5" t="s">
        <v>24</v>
      </c>
      <c r="S706" s="5" t="s">
        <v>44</v>
      </c>
      <c r="T706" s="5" t="s">
        <v>78</v>
      </c>
      <c r="U706" s="5">
        <v>42</v>
      </c>
      <c r="V706" s="7">
        <f>IF(ISBLANK(Table1[[#This Row],[Age of the buyer]]),AVERAGE(Table1[Age of the buyer]),Table1[[#This Row],[Age of the buyer]])</f>
        <v>42</v>
      </c>
    </row>
    <row r="707" spans="1:22" hidden="1" x14ac:dyDescent="0.45">
      <c r="A707" s="5">
        <v>11199</v>
      </c>
      <c r="B707" s="5" t="s">
        <v>14</v>
      </c>
      <c r="C707" s="5" t="str">
        <f>SUBSTITUTE(SUBSTITUTE(Table1[[#This Row],[Gender]],"F","Female"),"M","Male")</f>
        <v>Female</v>
      </c>
      <c r="D707" s="6">
        <v>70000</v>
      </c>
      <c r="E707" s="6" t="str">
        <f>SUBSTITUTE(Table1[[#This Row],[Income]],"$","")</f>
        <v>70000</v>
      </c>
      <c r="F707" s="5">
        <v>4615</v>
      </c>
      <c r="G707" s="8">
        <v>45064</v>
      </c>
      <c r="H707" s="8" t="s">
        <v>63</v>
      </c>
      <c r="I707" s="8" t="s">
        <v>72</v>
      </c>
      <c r="J707" s="7">
        <v>1871</v>
      </c>
      <c r="K707" s="7">
        <f>Table1[[#This Row],[Price(in USD)]]-Table1[[#This Row],[Production Cost (in USD)]]</f>
        <v>2744</v>
      </c>
      <c r="L707" s="7">
        <f>(Table1[[#This Row],[Profit]]/Table1[[#This Row],[Price(in USD)]])*100</f>
        <v>59.458288190682559</v>
      </c>
      <c r="M707" s="5" t="s">
        <v>13</v>
      </c>
      <c r="N707" s="5" t="str">
        <f>SUBSTITUTE(SUBSTITUTE(SUBSTITUTE(Table1[[#This Row],[Marital Status]],"M","Married"),"S","Single"),"D","Divorced")</f>
        <v>Married</v>
      </c>
      <c r="O707" s="5" t="s">
        <v>15</v>
      </c>
      <c r="P707" s="5" t="str">
        <f>CLEAN(Table1[[#This Row],[Education]])</f>
        <v>Bachelors</v>
      </c>
      <c r="Q707" s="5" t="s">
        <v>31</v>
      </c>
      <c r="R707" s="5" t="s">
        <v>34</v>
      </c>
      <c r="S707" s="5" t="s">
        <v>44</v>
      </c>
      <c r="T707" s="5" t="s">
        <v>77</v>
      </c>
      <c r="U707" s="5">
        <v>59</v>
      </c>
      <c r="V707" s="7">
        <f>IF(ISBLANK(Table1[[#This Row],[Age of the buyer]]),AVERAGE(Table1[Age of the buyer]),Table1[[#This Row],[Age of the buyer]])</f>
        <v>59</v>
      </c>
    </row>
    <row r="708" spans="1:22" hidden="1" x14ac:dyDescent="0.45">
      <c r="A708" s="5">
        <v>20296</v>
      </c>
      <c r="B708" s="5" t="s">
        <v>14</v>
      </c>
      <c r="C708" s="5" t="str">
        <f>SUBSTITUTE(SUBSTITUTE(Table1[[#This Row],[Gender]],"F","Female"),"M","Male")</f>
        <v>Female</v>
      </c>
      <c r="D708" s="6">
        <v>60000</v>
      </c>
      <c r="E708" s="6" t="str">
        <f>SUBSTITUTE(Table1[[#This Row],[Income]],"$","")</f>
        <v>60000</v>
      </c>
      <c r="F708" s="5">
        <v>5087</v>
      </c>
      <c r="G708" s="8">
        <v>44881</v>
      </c>
      <c r="H708" s="8" t="s">
        <v>64</v>
      </c>
      <c r="I708" s="8" t="s">
        <v>71</v>
      </c>
      <c r="J708" s="7">
        <v>1269</v>
      </c>
      <c r="K708" s="7">
        <f>Table1[[#This Row],[Price(in USD)]]-Table1[[#This Row],[Production Cost (in USD)]]</f>
        <v>3818</v>
      </c>
      <c r="L708" s="7">
        <f>(Table1[[#This Row],[Profit]]/Table1[[#This Row],[Price(in USD)]])*100</f>
        <v>75.054059367013963</v>
      </c>
      <c r="M708" s="5" t="s">
        <v>25</v>
      </c>
      <c r="N708" s="5" t="str">
        <f>SUBSTITUTE(SUBSTITUTE(SUBSTITUTE(Table1[[#This Row],[Marital Status]],"M","Married"),"S","Single"),"D","Divorced")</f>
        <v>Single</v>
      </c>
      <c r="O708" s="5" t="s">
        <v>21</v>
      </c>
      <c r="P708" s="5" t="str">
        <f>CLEAN(Table1[[#This Row],[Education]])</f>
        <v>Partial College</v>
      </c>
      <c r="Q708" s="5" t="s">
        <v>16</v>
      </c>
      <c r="R708" s="5" t="s">
        <v>29</v>
      </c>
      <c r="S708" s="5" t="s">
        <v>44</v>
      </c>
      <c r="T708" s="5" t="s">
        <v>78</v>
      </c>
      <c r="U708" s="5">
        <v>33</v>
      </c>
      <c r="V708" s="7">
        <f>IF(ISBLANK(Table1[[#This Row],[Age of the buyer]]),AVERAGE(Table1[Age of the buyer]),Table1[[#This Row],[Age of the buyer]])</f>
        <v>33</v>
      </c>
    </row>
    <row r="709" spans="1:22" hidden="1" x14ac:dyDescent="0.45">
      <c r="A709" s="5">
        <v>17546</v>
      </c>
      <c r="B709" s="5" t="s">
        <v>14</v>
      </c>
      <c r="C709" s="5" t="str">
        <f>SUBSTITUTE(SUBSTITUTE(Table1[[#This Row],[Gender]],"F","Female"),"M","Male")</f>
        <v>Female</v>
      </c>
      <c r="D709" s="6">
        <v>70000</v>
      </c>
      <c r="E709" s="6" t="str">
        <f>SUBSTITUTE(Table1[[#This Row],[Income]],"$","")</f>
        <v>70000</v>
      </c>
      <c r="F709" s="5">
        <v>3474</v>
      </c>
      <c r="G709" s="8">
        <v>45097</v>
      </c>
      <c r="H709" s="8" t="s">
        <v>61</v>
      </c>
      <c r="I709" s="8" t="s">
        <v>71</v>
      </c>
      <c r="J709" s="7">
        <v>2038</v>
      </c>
      <c r="K709" s="7">
        <f>Table1[[#This Row],[Price(in USD)]]-Table1[[#This Row],[Production Cost (in USD)]]</f>
        <v>1436</v>
      </c>
      <c r="L709" s="7">
        <f>(Table1[[#This Row],[Profit]]/Table1[[#This Row],[Price(in USD)]])*100</f>
        <v>41.335636154288999</v>
      </c>
      <c r="M709" s="5" t="s">
        <v>13</v>
      </c>
      <c r="N709" s="5" t="str">
        <f>SUBSTITUTE(SUBSTITUTE(SUBSTITUTE(Table1[[#This Row],[Marital Status]],"M","Married"),"S","Single"),"D","Divorced")</f>
        <v>Married</v>
      </c>
      <c r="O709" s="5" t="s">
        <v>21</v>
      </c>
      <c r="P709" s="5" t="str">
        <f>CLEAN(Table1[[#This Row],[Education]])</f>
        <v>Partial College</v>
      </c>
      <c r="Q709" s="5" t="s">
        <v>16</v>
      </c>
      <c r="R709" s="5" t="s">
        <v>18</v>
      </c>
      <c r="S709" s="5" t="s">
        <v>44</v>
      </c>
      <c r="T709" s="5" t="s">
        <v>74</v>
      </c>
      <c r="U709" s="5">
        <v>44</v>
      </c>
      <c r="V709" s="7">
        <f>IF(ISBLANK(Table1[[#This Row],[Age of the buyer]]),AVERAGE(Table1[Age of the buyer]),Table1[[#This Row],[Age of the buyer]])</f>
        <v>44</v>
      </c>
    </row>
    <row r="710" spans="1:22" hidden="1" x14ac:dyDescent="0.45">
      <c r="A710" s="5">
        <v>18069</v>
      </c>
      <c r="B710" s="5" t="s">
        <v>13</v>
      </c>
      <c r="C710" s="5" t="str">
        <f>SUBSTITUTE(SUBSTITUTE(Table1[[#This Row],[Gender]],"F","Female"),"M","Male")</f>
        <v>Male</v>
      </c>
      <c r="D710" s="6">
        <v>70000</v>
      </c>
      <c r="E710" s="6" t="str">
        <f>SUBSTITUTE(Table1[[#This Row],[Income]],"$","")</f>
        <v>70000</v>
      </c>
      <c r="F710" s="5">
        <v>5340</v>
      </c>
      <c r="G710" s="8">
        <v>44899</v>
      </c>
      <c r="H710" s="8" t="s">
        <v>65</v>
      </c>
      <c r="I710" s="8" t="s">
        <v>72</v>
      </c>
      <c r="J710" s="7">
        <v>1071</v>
      </c>
      <c r="K710" s="7">
        <f>Table1[[#This Row],[Price(in USD)]]-Table1[[#This Row],[Production Cost (in USD)]]</f>
        <v>4269</v>
      </c>
      <c r="L710" s="7">
        <f>(Table1[[#This Row],[Profit]]/Table1[[#This Row],[Price(in USD)]])*100</f>
        <v>79.943820224719104</v>
      </c>
      <c r="M710" s="5" t="s">
        <v>13</v>
      </c>
      <c r="N710" s="5" t="str">
        <f>SUBSTITUTE(SUBSTITUTE(SUBSTITUTE(Table1[[#This Row],[Marital Status]],"M","Married"),"S","Single"),"D","Divorced")</f>
        <v>Married</v>
      </c>
      <c r="O710" s="5" t="s">
        <v>15</v>
      </c>
      <c r="P710" s="5" t="str">
        <f>CLEAN(Table1[[#This Row],[Education]])</f>
        <v>Bachelors</v>
      </c>
      <c r="Q710" s="5" t="s">
        <v>31</v>
      </c>
      <c r="R710" s="5" t="s">
        <v>34</v>
      </c>
      <c r="S710" s="5" t="s">
        <v>44</v>
      </c>
      <c r="T710" s="5" t="s">
        <v>77</v>
      </c>
      <c r="U710" s="5">
        <v>60</v>
      </c>
      <c r="V710" s="7">
        <f>IF(ISBLANK(Table1[[#This Row],[Age of the buyer]]),AVERAGE(Table1[Age of the buyer]),Table1[[#This Row],[Age of the buyer]])</f>
        <v>60</v>
      </c>
    </row>
    <row r="711" spans="1:22" hidden="1" x14ac:dyDescent="0.45">
      <c r="A711" s="5">
        <v>23712</v>
      </c>
      <c r="B711" s="5" t="s">
        <v>14</v>
      </c>
      <c r="C711" s="5" t="str">
        <f>SUBSTITUTE(SUBSTITUTE(Table1[[#This Row],[Gender]],"F","Female"),"M","Male")</f>
        <v>Female</v>
      </c>
      <c r="D711" s="6">
        <v>70000</v>
      </c>
      <c r="E711" s="6" t="str">
        <f>SUBSTITUTE(Table1[[#This Row],[Income]],"$","")</f>
        <v>70000</v>
      </c>
      <c r="F711" s="5">
        <v>4408</v>
      </c>
      <c r="G711" s="8">
        <v>45211</v>
      </c>
      <c r="H711" s="8" t="s">
        <v>60</v>
      </c>
      <c r="I711" s="8" t="s">
        <v>71</v>
      </c>
      <c r="J711" s="7">
        <v>1047</v>
      </c>
      <c r="K711" s="7">
        <f>Table1[[#This Row],[Price(in USD)]]-Table1[[#This Row],[Production Cost (in USD)]]</f>
        <v>3361</v>
      </c>
      <c r="L711" s="7">
        <f>(Table1[[#This Row],[Profit]]/Table1[[#This Row],[Price(in USD)]])*100</f>
        <v>76.247731397459162</v>
      </c>
      <c r="M711" s="5" t="s">
        <v>25</v>
      </c>
      <c r="N711" s="5" t="str">
        <f>SUBSTITUTE(SUBSTITUTE(SUBSTITUTE(Table1[[#This Row],[Marital Status]],"M","Married"),"S","Single"),"D","Divorced")</f>
        <v>Single</v>
      </c>
      <c r="O711" s="5" t="s">
        <v>15</v>
      </c>
      <c r="P711" s="5" t="str">
        <f>CLEAN(Table1[[#This Row],[Education]])</f>
        <v>Bachelors</v>
      </c>
      <c r="Q711" s="5" t="s">
        <v>31</v>
      </c>
      <c r="R711" s="5" t="s">
        <v>34</v>
      </c>
      <c r="S711" s="5" t="s">
        <v>44</v>
      </c>
      <c r="T711" s="5" t="s">
        <v>75</v>
      </c>
      <c r="U711" s="5">
        <v>59</v>
      </c>
      <c r="V711" s="7">
        <f>IF(ISBLANK(Table1[[#This Row],[Age of the buyer]]),AVERAGE(Table1[Age of the buyer]),Table1[[#This Row],[Age of the buyer]])</f>
        <v>59</v>
      </c>
    </row>
    <row r="712" spans="1:22" hidden="1" x14ac:dyDescent="0.45">
      <c r="A712" s="5">
        <v>23358</v>
      </c>
      <c r="B712" s="5" t="s">
        <v>13</v>
      </c>
      <c r="C712" s="5" t="str">
        <f>SUBSTITUTE(SUBSTITUTE(Table1[[#This Row],[Gender]],"F","Female"),"M","Male")</f>
        <v>Male</v>
      </c>
      <c r="D712" s="6">
        <v>60000</v>
      </c>
      <c r="E712" s="6" t="str">
        <f>SUBSTITUTE(Table1[[#This Row],[Income]],"$","")</f>
        <v>60000</v>
      </c>
      <c r="F712" s="5">
        <v>4645</v>
      </c>
      <c r="G712" s="8">
        <v>44642</v>
      </c>
      <c r="H712" s="8" t="s">
        <v>60</v>
      </c>
      <c r="I712" s="8" t="s">
        <v>71</v>
      </c>
      <c r="J712" s="7">
        <v>1701</v>
      </c>
      <c r="K712" s="7">
        <f>Table1[[#This Row],[Price(in USD)]]-Table1[[#This Row],[Production Cost (in USD)]]</f>
        <v>2944</v>
      </c>
      <c r="L712" s="7">
        <f>(Table1[[#This Row],[Profit]]/Table1[[#This Row],[Price(in USD)]])*100</f>
        <v>63.379978471474708</v>
      </c>
      <c r="M712" s="5" t="s">
        <v>13</v>
      </c>
      <c r="N712" s="5" t="str">
        <f>SUBSTITUTE(SUBSTITUTE(SUBSTITUTE(Table1[[#This Row],[Marital Status]],"M","Married"),"S","Single"),"D","Divorced")</f>
        <v>Married</v>
      </c>
      <c r="O712" s="5" t="s">
        <v>30</v>
      </c>
      <c r="P712" s="5" t="str">
        <f>CLEAN(Table1[[#This Row],[Education]])</f>
        <v>High School</v>
      </c>
      <c r="Q712" s="5" t="s">
        <v>23</v>
      </c>
      <c r="R712" s="5" t="s">
        <v>26</v>
      </c>
      <c r="S712" s="5" t="s">
        <v>44</v>
      </c>
      <c r="T712" s="5" t="s">
        <v>78</v>
      </c>
      <c r="U712" s="5">
        <v>32</v>
      </c>
      <c r="V712" s="7">
        <f>IF(ISBLANK(Table1[[#This Row],[Age of the buyer]]),AVERAGE(Table1[Age of the buyer]),Table1[[#This Row],[Age of the buyer]])</f>
        <v>32</v>
      </c>
    </row>
    <row r="713" spans="1:22" hidden="1" x14ac:dyDescent="0.45">
      <c r="A713" s="5">
        <v>20518</v>
      </c>
      <c r="B713" s="5" t="s">
        <v>14</v>
      </c>
      <c r="C713" s="5" t="str">
        <f>SUBSTITUTE(SUBSTITUTE(Table1[[#This Row],[Gender]],"F","Female"),"M","Male")</f>
        <v>Female</v>
      </c>
      <c r="D713" s="6">
        <v>70000</v>
      </c>
      <c r="E713" s="6" t="str">
        <f>SUBSTITUTE(Table1[[#This Row],[Income]],"$","")</f>
        <v>70000</v>
      </c>
      <c r="F713" s="5">
        <v>3758</v>
      </c>
      <c r="G713" s="8">
        <v>44823</v>
      </c>
      <c r="H713" s="8" t="s">
        <v>59</v>
      </c>
      <c r="I713" s="8" t="s">
        <v>71</v>
      </c>
      <c r="J713" s="7">
        <v>2014</v>
      </c>
      <c r="K713" s="7">
        <f>Table1[[#This Row],[Price(in USD)]]-Table1[[#This Row],[Production Cost (in USD)]]</f>
        <v>1744</v>
      </c>
      <c r="L713" s="7">
        <f>(Table1[[#This Row],[Profit]]/Table1[[#This Row],[Price(in USD)]])*100</f>
        <v>46.407663650878128</v>
      </c>
      <c r="M713" s="5" t="s">
        <v>13</v>
      </c>
      <c r="N713" s="5" t="str">
        <f>SUBSTITUTE(SUBSTITUTE(SUBSTITUTE(Table1[[#This Row],[Marital Status]],"M","Married"),"S","Single"),"D","Divorced")</f>
        <v>Married</v>
      </c>
      <c r="O713" s="5" t="s">
        <v>21</v>
      </c>
      <c r="P713" s="5" t="str">
        <f>CLEAN(Table1[[#This Row],[Education]])</f>
        <v>Partial College</v>
      </c>
      <c r="Q713" s="5" t="s">
        <v>23</v>
      </c>
      <c r="R713" s="5" t="s">
        <v>34</v>
      </c>
      <c r="S713" s="5" t="s">
        <v>44</v>
      </c>
      <c r="T713" s="5" t="s">
        <v>73</v>
      </c>
      <c r="U713" s="5">
        <v>58</v>
      </c>
      <c r="V713" s="7">
        <f>IF(ISBLANK(Table1[[#This Row],[Age of the buyer]]),AVERAGE(Table1[Age of the buyer]),Table1[[#This Row],[Age of the buyer]])</f>
        <v>58</v>
      </c>
    </row>
    <row r="714" spans="1:22" hidden="1" x14ac:dyDescent="0.45">
      <c r="A714" s="5">
        <v>28026</v>
      </c>
      <c r="B714" s="5" t="s">
        <v>14</v>
      </c>
      <c r="C714" s="5" t="str">
        <f>SUBSTITUTE(SUBSTITUTE(Table1[[#This Row],[Gender]],"F","Female"),"M","Male")</f>
        <v>Female</v>
      </c>
      <c r="D714" s="6">
        <v>40000</v>
      </c>
      <c r="E714" s="6" t="str">
        <f>SUBSTITUTE(Table1[[#This Row],[Income]],"$","")</f>
        <v>40000</v>
      </c>
      <c r="F714" s="5">
        <v>5309</v>
      </c>
      <c r="G714" s="8">
        <v>44698</v>
      </c>
      <c r="H714" s="8" t="s">
        <v>59</v>
      </c>
      <c r="I714" s="8" t="s">
        <v>72</v>
      </c>
      <c r="J714" s="7">
        <v>1208</v>
      </c>
      <c r="K714" s="7">
        <f>Table1[[#This Row],[Price(in USD)]]-Table1[[#This Row],[Production Cost (in USD)]]</f>
        <v>4101</v>
      </c>
      <c r="L714" s="7">
        <f>(Table1[[#This Row],[Profit]]/Table1[[#This Row],[Price(in USD)]])*100</f>
        <v>77.246185722358263</v>
      </c>
      <c r="M714" s="5" t="s">
        <v>13</v>
      </c>
      <c r="N714" s="5" t="str">
        <f>SUBSTITUTE(SUBSTITUTE(SUBSTITUTE(Table1[[#This Row],[Marital Status]],"M","Married"),"S","Single"),"D","Divorced")</f>
        <v>Married</v>
      </c>
      <c r="O714" s="5" t="s">
        <v>30</v>
      </c>
      <c r="P714" s="5" t="str">
        <f>CLEAN(Table1[[#This Row],[Education]])</f>
        <v>High School</v>
      </c>
      <c r="Q714" s="5" t="s">
        <v>23</v>
      </c>
      <c r="R714" s="5" t="s">
        <v>24</v>
      </c>
      <c r="S714" s="5" t="s">
        <v>44</v>
      </c>
      <c r="T714" s="5" t="s">
        <v>76</v>
      </c>
      <c r="U714" s="5">
        <v>59</v>
      </c>
      <c r="V714" s="7">
        <f>IF(ISBLANK(Table1[[#This Row],[Age of the buyer]]),AVERAGE(Table1[Age of the buyer]),Table1[[#This Row],[Age of the buyer]])</f>
        <v>59</v>
      </c>
    </row>
    <row r="715" spans="1:22" hidden="1" x14ac:dyDescent="0.45">
      <c r="A715" s="5">
        <v>11669</v>
      </c>
      <c r="B715" s="5" t="s">
        <v>14</v>
      </c>
      <c r="C715" s="5" t="str">
        <f>SUBSTITUTE(SUBSTITUTE(Table1[[#This Row],[Gender]],"F","Female"),"M","Male")</f>
        <v>Female</v>
      </c>
      <c r="D715" s="6">
        <v>70000</v>
      </c>
      <c r="E715" s="6" t="str">
        <f>SUBSTITUTE(Table1[[#This Row],[Income]],"$","")</f>
        <v>70000</v>
      </c>
      <c r="F715" s="5">
        <v>4852</v>
      </c>
      <c r="G715" s="8">
        <v>44692</v>
      </c>
      <c r="H715" s="8" t="s">
        <v>63</v>
      </c>
      <c r="I715" s="8" t="s">
        <v>71</v>
      </c>
      <c r="J715" s="7">
        <v>2041</v>
      </c>
      <c r="K715" s="7">
        <f>Table1[[#This Row],[Price(in USD)]]-Table1[[#This Row],[Production Cost (in USD)]]</f>
        <v>2811</v>
      </c>
      <c r="L715" s="7">
        <f>(Table1[[#This Row],[Profit]]/Table1[[#This Row],[Price(in USD)]])*100</f>
        <v>57.934872217642209</v>
      </c>
      <c r="M715" s="5" t="s">
        <v>25</v>
      </c>
      <c r="N715" s="5" t="str">
        <f>SUBSTITUTE(SUBSTITUTE(SUBSTITUTE(Table1[[#This Row],[Marital Status]],"M","Married"),"S","Single"),"D","Divorced")</f>
        <v>Single</v>
      </c>
      <c r="O715" s="5" t="s">
        <v>15</v>
      </c>
      <c r="P715" s="5" t="str">
        <f>CLEAN(Table1[[#This Row],[Education]])</f>
        <v>Bachelors</v>
      </c>
      <c r="Q715" s="5" t="s">
        <v>16</v>
      </c>
      <c r="R715" s="5" t="s">
        <v>24</v>
      </c>
      <c r="S715" s="5" t="s">
        <v>44</v>
      </c>
      <c r="T715" s="5" t="s">
        <v>74</v>
      </c>
      <c r="U715" s="5">
        <v>38</v>
      </c>
      <c r="V715" s="7">
        <f>IF(ISBLANK(Table1[[#This Row],[Age of the buyer]]),AVERAGE(Table1[Age of the buyer]),Table1[[#This Row],[Age of the buyer]])</f>
        <v>38</v>
      </c>
    </row>
    <row r="716" spans="1:22" x14ac:dyDescent="0.45">
      <c r="A716" s="5">
        <v>16020</v>
      </c>
      <c r="B716" s="5" t="s">
        <v>13</v>
      </c>
      <c r="C716" s="5" t="str">
        <f>SUBSTITUTE(SUBSTITUTE(Table1[[#This Row],[Gender]],"F","Female"),"M","Male")</f>
        <v>Male</v>
      </c>
      <c r="D716" s="6">
        <v>40000</v>
      </c>
      <c r="E716" s="6" t="str">
        <f>SUBSTITUTE(Table1[[#This Row],[Income]],"$","")</f>
        <v>40000</v>
      </c>
      <c r="F716" s="5">
        <v>4652</v>
      </c>
      <c r="G716" s="8">
        <v>45192</v>
      </c>
      <c r="H716" s="8" t="s">
        <v>62</v>
      </c>
      <c r="I716" s="8" t="s">
        <v>71</v>
      </c>
      <c r="J716" s="7">
        <v>951</v>
      </c>
      <c r="K716" s="7">
        <f>Table1[[#This Row],[Price(in USD)]]-Table1[[#This Row],[Production Cost (in USD)]]</f>
        <v>3701</v>
      </c>
      <c r="L716" s="7">
        <f>(Table1[[#This Row],[Profit]]/Table1[[#This Row],[Price(in USD)]])*100</f>
        <v>79.557179707652622</v>
      </c>
      <c r="M716" s="5" t="s">
        <v>13</v>
      </c>
      <c r="N716" s="5" t="str">
        <f>SUBSTITUTE(SUBSTITUTE(SUBSTITUTE(Table1[[#This Row],[Marital Status]],"M","Married"),"S","Single"),"D","Divorced")</f>
        <v>Married</v>
      </c>
      <c r="O716" s="5" t="s">
        <v>30</v>
      </c>
      <c r="P716" s="5" t="str">
        <f>CLEAN(Table1[[#This Row],[Education]])</f>
        <v>High School</v>
      </c>
      <c r="Q716" s="5" t="s">
        <v>16</v>
      </c>
      <c r="R716" s="5" t="s">
        <v>26</v>
      </c>
      <c r="S716" s="5" t="s">
        <v>44</v>
      </c>
      <c r="T716" s="5" t="s">
        <v>76</v>
      </c>
      <c r="U716" s="5">
        <v>28</v>
      </c>
      <c r="V716" s="7">
        <f>IF(ISBLANK(Table1[[#This Row],[Age of the buyer]]),AVERAGE(Table1[Age of the buyer]),Table1[[#This Row],[Age of the buyer]])</f>
        <v>28</v>
      </c>
    </row>
    <row r="717" spans="1:22" hidden="1" x14ac:dyDescent="0.45">
      <c r="A717" s="5">
        <v>27090</v>
      </c>
      <c r="B717" s="5" t="s">
        <v>14</v>
      </c>
      <c r="C717" s="5" t="str">
        <f>SUBSTITUTE(SUBSTITUTE(Table1[[#This Row],[Gender]],"F","Female"),"M","Male")</f>
        <v>Female</v>
      </c>
      <c r="D717" s="6">
        <v>60000</v>
      </c>
      <c r="E717" s="6" t="str">
        <f>SUBSTITUTE(Table1[[#This Row],[Income]],"$","")</f>
        <v>60000</v>
      </c>
      <c r="F717" s="5">
        <v>4550</v>
      </c>
      <c r="G717" s="8">
        <v>45204</v>
      </c>
      <c r="H717" s="8" t="s">
        <v>67</v>
      </c>
      <c r="I717" s="8" t="s">
        <v>71</v>
      </c>
      <c r="J717" s="7">
        <v>1889</v>
      </c>
      <c r="K717" s="7">
        <f>Table1[[#This Row],[Price(in USD)]]-Table1[[#This Row],[Production Cost (in USD)]]</f>
        <v>2661</v>
      </c>
      <c r="L717" s="7">
        <f>(Table1[[#This Row],[Profit]]/Table1[[#This Row],[Price(in USD)]])*100</f>
        <v>58.483516483516482</v>
      </c>
      <c r="M717" s="5" t="s">
        <v>13</v>
      </c>
      <c r="N717" s="5" t="str">
        <f>SUBSTITUTE(SUBSTITUTE(SUBSTITUTE(Table1[[#This Row],[Marital Status]],"M","Married"),"S","Single"),"D","Divorced")</f>
        <v>Married</v>
      </c>
      <c r="O717" s="5" t="s">
        <v>37</v>
      </c>
      <c r="P717" s="5" t="str">
        <f>CLEAN(Table1[[#This Row],[Education]])</f>
        <v>Graduate Degree</v>
      </c>
      <c r="Q717" s="5" t="s">
        <v>23</v>
      </c>
      <c r="R717" s="5" t="s">
        <v>24</v>
      </c>
      <c r="S717" s="5" t="s">
        <v>44</v>
      </c>
      <c r="T717" s="5" t="s">
        <v>76</v>
      </c>
      <c r="U717" s="5">
        <v>37</v>
      </c>
      <c r="V717" s="7">
        <f>IF(ISBLANK(Table1[[#This Row],[Age of the buyer]]),AVERAGE(Table1[Age of the buyer]),Table1[[#This Row],[Age of the buyer]])</f>
        <v>37</v>
      </c>
    </row>
    <row r="718" spans="1:22" hidden="1" x14ac:dyDescent="0.45">
      <c r="A718" s="5">
        <v>27198</v>
      </c>
      <c r="B718" s="5" t="s">
        <v>14</v>
      </c>
      <c r="C718" s="5" t="str">
        <f>SUBSTITUTE(SUBSTITUTE(Table1[[#This Row],[Gender]],"F","Female"),"M","Male")</f>
        <v>Female</v>
      </c>
      <c r="D718" s="6">
        <v>80000</v>
      </c>
      <c r="E718" s="6" t="str">
        <f>SUBSTITUTE(Table1[[#This Row],[Income]],"$","")</f>
        <v>80000</v>
      </c>
      <c r="F718" s="5">
        <v>5292</v>
      </c>
      <c r="G718" s="8">
        <v>44573</v>
      </c>
      <c r="H718" s="8" t="s">
        <v>67</v>
      </c>
      <c r="I718" s="8" t="s">
        <v>71</v>
      </c>
      <c r="J718" s="7">
        <v>1571</v>
      </c>
      <c r="K718" s="7">
        <f>Table1[[#This Row],[Price(in USD)]]-Table1[[#This Row],[Production Cost (in USD)]]</f>
        <v>3721</v>
      </c>
      <c r="L718" s="7">
        <f>(Table1[[#This Row],[Profit]]/Table1[[#This Row],[Price(in USD)]])*100</f>
        <v>70.313681027966751</v>
      </c>
      <c r="M718" s="5" t="s">
        <v>25</v>
      </c>
      <c r="N718" s="5" t="str">
        <f>SUBSTITUTE(SUBSTITUTE(SUBSTITUTE(Table1[[#This Row],[Marital Status]],"M","Married"),"S","Single"),"D","Divorced")</f>
        <v>Single</v>
      </c>
      <c r="O718" s="5" t="s">
        <v>37</v>
      </c>
      <c r="P718" s="5" t="str">
        <f>CLEAN(Table1[[#This Row],[Education]])</f>
        <v>Graduate Degree</v>
      </c>
      <c r="Q718" s="5" t="s">
        <v>16</v>
      </c>
      <c r="R718" s="5" t="s">
        <v>18</v>
      </c>
      <c r="S718" s="5" t="s">
        <v>44</v>
      </c>
      <c r="T718" s="5" t="s">
        <v>78</v>
      </c>
      <c r="U718" s="5">
        <v>40</v>
      </c>
      <c r="V718" s="7">
        <f>IF(ISBLANK(Table1[[#This Row],[Age of the buyer]]),AVERAGE(Table1[Age of the buyer]),Table1[[#This Row],[Age of the buyer]])</f>
        <v>40</v>
      </c>
    </row>
    <row r="719" spans="1:22" hidden="1" x14ac:dyDescent="0.45">
      <c r="A719" s="5">
        <v>19661</v>
      </c>
      <c r="B719" s="5" t="s">
        <v>13</v>
      </c>
      <c r="C719" s="5" t="str">
        <f>SUBSTITUTE(SUBSTITUTE(Table1[[#This Row],[Gender]],"F","Female"),"M","Male")</f>
        <v>Male</v>
      </c>
      <c r="D719" s="6">
        <v>90000</v>
      </c>
      <c r="E719" s="6" t="str">
        <f>SUBSTITUTE(Table1[[#This Row],[Income]],"$","")</f>
        <v>90000</v>
      </c>
      <c r="F719" s="5">
        <v>4674</v>
      </c>
      <c r="G719" s="8">
        <v>45222</v>
      </c>
      <c r="H719" s="8" t="s">
        <v>58</v>
      </c>
      <c r="I719" s="8" t="s">
        <v>72</v>
      </c>
      <c r="J719" s="7">
        <v>1379</v>
      </c>
      <c r="K719" s="7">
        <f>Table1[[#This Row],[Price(in USD)]]-Table1[[#This Row],[Production Cost (in USD)]]</f>
        <v>3295</v>
      </c>
      <c r="L719" s="7">
        <f>(Table1[[#This Row],[Profit]]/Table1[[#This Row],[Price(in USD)]])*100</f>
        <v>70.49636285836543</v>
      </c>
      <c r="M719" s="5" t="s">
        <v>25</v>
      </c>
      <c r="N719" s="5" t="str">
        <f>SUBSTITUTE(SUBSTITUTE(SUBSTITUTE(Table1[[#This Row],[Marital Status]],"M","Married"),"S","Single"),"D","Divorced")</f>
        <v>Single</v>
      </c>
      <c r="O719" s="5" t="s">
        <v>15</v>
      </c>
      <c r="P719" s="5" t="str">
        <f>CLEAN(Table1[[#This Row],[Education]])</f>
        <v>Bachelors</v>
      </c>
      <c r="Q719" s="5" t="s">
        <v>31</v>
      </c>
      <c r="R719" s="5" t="s">
        <v>29</v>
      </c>
      <c r="S719" s="5" t="s">
        <v>44</v>
      </c>
      <c r="T719" s="5" t="s">
        <v>74</v>
      </c>
      <c r="U719" s="5">
        <v>38</v>
      </c>
      <c r="V719" s="7">
        <f>IF(ISBLANK(Table1[[#This Row],[Age of the buyer]]),AVERAGE(Table1[Age of the buyer]),Table1[[#This Row],[Age of the buyer]])</f>
        <v>38</v>
      </c>
    </row>
    <row r="720" spans="1:22" hidden="1" x14ac:dyDescent="0.45">
      <c r="A720" s="5">
        <v>26327</v>
      </c>
      <c r="B720" s="5" t="s">
        <v>13</v>
      </c>
      <c r="C720" s="5" t="str">
        <f>SUBSTITUTE(SUBSTITUTE(Table1[[#This Row],[Gender]],"F","Female"),"M","Male")</f>
        <v>Male</v>
      </c>
      <c r="D720" s="6">
        <v>70000</v>
      </c>
      <c r="E720" s="6" t="str">
        <f>SUBSTITUTE(Table1[[#This Row],[Income]],"$","")</f>
        <v>70000</v>
      </c>
      <c r="F720" s="5">
        <v>4410</v>
      </c>
      <c r="G720" s="8">
        <v>44878</v>
      </c>
      <c r="H720" s="8" t="s">
        <v>66</v>
      </c>
      <c r="I720" s="8" t="s">
        <v>71</v>
      </c>
      <c r="J720" s="7">
        <v>1931</v>
      </c>
      <c r="K720" s="7">
        <f>Table1[[#This Row],[Price(in USD)]]-Table1[[#This Row],[Production Cost (in USD)]]</f>
        <v>2479</v>
      </c>
      <c r="L720" s="7">
        <f>(Table1[[#This Row],[Profit]]/Table1[[#This Row],[Price(in USD)]])*100</f>
        <v>56.213151927437643</v>
      </c>
      <c r="M720" s="5" t="s">
        <v>13</v>
      </c>
      <c r="N720" s="5" t="str">
        <f>SUBSTITUTE(SUBSTITUTE(SUBSTITUTE(Table1[[#This Row],[Marital Status]],"M","Married"),"S","Single"),"D","Divorced")</f>
        <v>Married</v>
      </c>
      <c r="O720" s="5" t="s">
        <v>37</v>
      </c>
      <c r="P720" s="5" t="str">
        <f>CLEAN(Table1[[#This Row],[Education]])</f>
        <v>Graduate Degree</v>
      </c>
      <c r="Q720" s="5" t="s">
        <v>23</v>
      </c>
      <c r="R720" s="5" t="s">
        <v>24</v>
      </c>
      <c r="S720" s="5" t="s">
        <v>44</v>
      </c>
      <c r="T720" s="5" t="s">
        <v>77</v>
      </c>
      <c r="U720" s="5">
        <v>36</v>
      </c>
      <c r="V720" s="7">
        <f>IF(ISBLANK(Table1[[#This Row],[Age of the buyer]]),AVERAGE(Table1[Age of the buyer]),Table1[[#This Row],[Age of the buyer]])</f>
        <v>36</v>
      </c>
    </row>
    <row r="721" spans="1:22" hidden="1" x14ac:dyDescent="0.45">
      <c r="A721" s="5">
        <v>26341</v>
      </c>
      <c r="B721" s="5" t="s">
        <v>14</v>
      </c>
      <c r="C721" s="5" t="str">
        <f>SUBSTITUTE(SUBSTITUTE(Table1[[#This Row],[Gender]],"F","Female"),"M","Male")</f>
        <v>Female</v>
      </c>
      <c r="D721" s="6">
        <v>70000</v>
      </c>
      <c r="E721" s="6" t="str">
        <f>SUBSTITUTE(Table1[[#This Row],[Income]],"$","")</f>
        <v>70000</v>
      </c>
      <c r="F721" s="5">
        <v>4048</v>
      </c>
      <c r="G721" s="8">
        <v>44824</v>
      </c>
      <c r="H721" s="8" t="s">
        <v>67</v>
      </c>
      <c r="I721" s="8" t="s">
        <v>71</v>
      </c>
      <c r="J721" s="7">
        <v>1862</v>
      </c>
      <c r="K721" s="7">
        <f>Table1[[#This Row],[Price(in USD)]]-Table1[[#This Row],[Production Cost (in USD)]]</f>
        <v>2186</v>
      </c>
      <c r="L721" s="7">
        <f>(Table1[[#This Row],[Profit]]/Table1[[#This Row],[Price(in USD)]])*100</f>
        <v>54.001976284584984</v>
      </c>
      <c r="M721" s="5" t="s">
        <v>13</v>
      </c>
      <c r="N721" s="5" t="str">
        <f>SUBSTITUTE(SUBSTITUTE(SUBSTITUTE(Table1[[#This Row],[Marital Status]],"M","Married"),"S","Single"),"D","Divorced")</f>
        <v>Married</v>
      </c>
      <c r="O721" s="5" t="s">
        <v>37</v>
      </c>
      <c r="P721" s="5" t="str">
        <f>CLEAN(Table1[[#This Row],[Education]])</f>
        <v>Graduate Degree</v>
      </c>
      <c r="Q721" s="5" t="s">
        <v>23</v>
      </c>
      <c r="R721" s="5" t="s">
        <v>18</v>
      </c>
      <c r="S721" s="5" t="s">
        <v>44</v>
      </c>
      <c r="T721" s="5" t="s">
        <v>76</v>
      </c>
      <c r="U721" s="5">
        <v>37</v>
      </c>
      <c r="V721" s="7">
        <f>IF(ISBLANK(Table1[[#This Row],[Age of the buyer]]),AVERAGE(Table1[Age of the buyer]),Table1[[#This Row],[Age of the buyer]])</f>
        <v>37</v>
      </c>
    </row>
    <row r="722" spans="1:22" hidden="1" x14ac:dyDescent="0.45">
      <c r="A722" s="5">
        <v>24958</v>
      </c>
      <c r="B722" s="5" t="s">
        <v>14</v>
      </c>
      <c r="C722" s="5" t="str">
        <f>SUBSTITUTE(SUBSTITUTE(Table1[[#This Row],[Gender]],"F","Female"),"M","Male")</f>
        <v>Female</v>
      </c>
      <c r="D722" s="6">
        <v>40000</v>
      </c>
      <c r="E722" s="6" t="str">
        <f>SUBSTITUTE(Table1[[#This Row],[Income]],"$","")</f>
        <v>40000</v>
      </c>
      <c r="F722" s="5">
        <v>3482</v>
      </c>
      <c r="G722" s="8">
        <v>45154</v>
      </c>
      <c r="H722" s="8" t="s">
        <v>59</v>
      </c>
      <c r="I722" s="8" t="s">
        <v>71</v>
      </c>
      <c r="J722" s="7">
        <v>1790</v>
      </c>
      <c r="K722" s="7">
        <f>Table1[[#This Row],[Price(in USD)]]-Table1[[#This Row],[Production Cost (in USD)]]</f>
        <v>1692</v>
      </c>
      <c r="L722" s="7">
        <f>(Table1[[#This Row],[Profit]]/Table1[[#This Row],[Price(in USD)]])*100</f>
        <v>48.592762780011491</v>
      </c>
      <c r="M722" s="5" t="s">
        <v>25</v>
      </c>
      <c r="N722" s="5" t="str">
        <f>SUBSTITUTE(SUBSTITUTE(SUBSTITUTE(Table1[[#This Row],[Marital Status]],"M","Married"),"S","Single"),"D","Divorced")</f>
        <v>Single</v>
      </c>
      <c r="O722" s="5" t="s">
        <v>30</v>
      </c>
      <c r="P722" s="5" t="str">
        <f>CLEAN(Table1[[#This Row],[Education]])</f>
        <v>High School</v>
      </c>
      <c r="Q722" s="5" t="s">
        <v>23</v>
      </c>
      <c r="R722" s="5" t="s">
        <v>24</v>
      </c>
      <c r="S722" s="5" t="s">
        <v>44</v>
      </c>
      <c r="T722" s="5" t="s">
        <v>76</v>
      </c>
      <c r="U722" s="5">
        <v>60</v>
      </c>
      <c r="V722" s="7">
        <f>IF(ISBLANK(Table1[[#This Row],[Age of the buyer]]),AVERAGE(Table1[Age of the buyer]),Table1[[#This Row],[Age of the buyer]])</f>
        <v>60</v>
      </c>
    </row>
    <row r="723" spans="1:22" hidden="1" x14ac:dyDescent="0.45">
      <c r="A723" s="5">
        <v>13287</v>
      </c>
      <c r="B723" s="5" t="s">
        <v>13</v>
      </c>
      <c r="C723" s="5" t="str">
        <f>SUBSTITUTE(SUBSTITUTE(Table1[[#This Row],[Gender]],"F","Female"),"M","Male")</f>
        <v>Male</v>
      </c>
      <c r="D723" s="6">
        <v>110000</v>
      </c>
      <c r="E723" s="6" t="str">
        <f>SUBSTITUTE(Table1[[#This Row],[Income]],"$","")</f>
        <v>110000</v>
      </c>
      <c r="F723" s="5">
        <v>5098</v>
      </c>
      <c r="G723" s="8">
        <v>44986</v>
      </c>
      <c r="H723" s="8" t="s">
        <v>65</v>
      </c>
      <c r="I723" s="8" t="s">
        <v>72</v>
      </c>
      <c r="J723" s="7">
        <v>915</v>
      </c>
      <c r="K723" s="7">
        <f>Table1[[#This Row],[Price(in USD)]]-Table1[[#This Row],[Production Cost (in USD)]]</f>
        <v>4183</v>
      </c>
      <c r="L723" s="7">
        <f>(Table1[[#This Row],[Profit]]/Table1[[#This Row],[Price(in USD)]])*100</f>
        <v>82.051785013730864</v>
      </c>
      <c r="M723" s="5" t="s">
        <v>25</v>
      </c>
      <c r="N723" s="5" t="str">
        <f>SUBSTITUTE(SUBSTITUTE(SUBSTITUTE(Table1[[#This Row],[Marital Status]],"M","Married"),"S","Single"),"D","Divorced")</f>
        <v>Single</v>
      </c>
      <c r="O723" s="5" t="s">
        <v>15</v>
      </c>
      <c r="P723" s="5" t="str">
        <f>CLEAN(Table1[[#This Row],[Education]])</f>
        <v>Bachelors</v>
      </c>
      <c r="Q723" s="5" t="s">
        <v>31</v>
      </c>
      <c r="R723" s="5" t="s">
        <v>26</v>
      </c>
      <c r="S723" s="5" t="s">
        <v>44</v>
      </c>
      <c r="T723" s="5" t="s">
        <v>74</v>
      </c>
      <c r="U723" s="5">
        <v>42</v>
      </c>
      <c r="V723" s="7">
        <f>IF(ISBLANK(Table1[[#This Row],[Age of the buyer]]),AVERAGE(Table1[Age of the buyer]),Table1[[#This Row],[Age of the buyer]])</f>
        <v>42</v>
      </c>
    </row>
    <row r="724" spans="1:22" hidden="1" x14ac:dyDescent="0.45">
      <c r="A724" s="5">
        <v>14493</v>
      </c>
      <c r="B724" s="5" t="s">
        <v>14</v>
      </c>
      <c r="C724" s="5" t="str">
        <f>SUBSTITUTE(SUBSTITUTE(Table1[[#This Row],[Gender]],"F","Female"),"M","Male")</f>
        <v>Female</v>
      </c>
      <c r="D724" s="6">
        <v>70000</v>
      </c>
      <c r="E724" s="6" t="str">
        <f>SUBSTITUTE(Table1[[#This Row],[Income]],"$","")</f>
        <v>70000</v>
      </c>
      <c r="F724" s="5">
        <v>3769</v>
      </c>
      <c r="G724" s="8">
        <v>45191</v>
      </c>
      <c r="H724" s="8" t="s">
        <v>66</v>
      </c>
      <c r="I724" s="8" t="s">
        <v>72</v>
      </c>
      <c r="J724" s="7">
        <v>1576</v>
      </c>
      <c r="K724" s="7">
        <f>Table1[[#This Row],[Price(in USD)]]-Table1[[#This Row],[Production Cost (in USD)]]</f>
        <v>2193</v>
      </c>
      <c r="L724" s="7">
        <f>(Table1[[#This Row],[Profit]]/Table1[[#This Row],[Price(in USD)]])*100</f>
        <v>58.185195011939506</v>
      </c>
      <c r="M724" s="5" t="s">
        <v>25</v>
      </c>
      <c r="N724" s="5" t="str">
        <f>SUBSTITUTE(SUBSTITUTE(SUBSTITUTE(Table1[[#This Row],[Marital Status]],"M","Married"),"S","Single"),"D","Divorced")</f>
        <v>Single</v>
      </c>
      <c r="O724" s="5" t="s">
        <v>37</v>
      </c>
      <c r="P724" s="5" t="str">
        <f>CLEAN(Table1[[#This Row],[Education]])</f>
        <v>Graduate Degree</v>
      </c>
      <c r="Q724" s="5" t="s">
        <v>31</v>
      </c>
      <c r="R724" s="5" t="s">
        <v>29</v>
      </c>
      <c r="S724" s="5" t="s">
        <v>44</v>
      </c>
      <c r="T724" s="5" t="s">
        <v>78</v>
      </c>
      <c r="U724" s="5">
        <v>53</v>
      </c>
      <c r="V724" s="7">
        <f>IF(ISBLANK(Table1[[#This Row],[Age of the buyer]]),AVERAGE(Table1[Age of the buyer]),Table1[[#This Row],[Age of the buyer]])</f>
        <v>53</v>
      </c>
    </row>
    <row r="725" spans="1:22" hidden="1" x14ac:dyDescent="0.45">
      <c r="A725" s="5">
        <v>26678</v>
      </c>
      <c r="B725" s="5" t="s">
        <v>14</v>
      </c>
      <c r="C725" s="5" t="str">
        <f>SUBSTITUTE(SUBSTITUTE(Table1[[#This Row],[Gender]],"F","Female"),"M","Male")</f>
        <v>Female</v>
      </c>
      <c r="D725" s="6">
        <v>80000</v>
      </c>
      <c r="E725" s="6" t="str">
        <f>SUBSTITUTE(Table1[[#This Row],[Income]],"$","")</f>
        <v>80000</v>
      </c>
      <c r="F725" s="5">
        <v>3656</v>
      </c>
      <c r="G725" s="8">
        <v>45156</v>
      </c>
      <c r="H725" s="8" t="s">
        <v>60</v>
      </c>
      <c r="I725" s="8" t="s">
        <v>71</v>
      </c>
      <c r="J725" s="7">
        <v>1395</v>
      </c>
      <c r="K725" s="7">
        <f>Table1[[#This Row],[Price(in USD)]]-Table1[[#This Row],[Production Cost (in USD)]]</f>
        <v>2261</v>
      </c>
      <c r="L725" s="7">
        <f>(Table1[[#This Row],[Profit]]/Table1[[#This Row],[Price(in USD)]])*100</f>
        <v>61.843544857768052</v>
      </c>
      <c r="M725" s="5" t="s">
        <v>25</v>
      </c>
      <c r="N725" s="5" t="str">
        <f>SUBSTITUTE(SUBSTITUTE(SUBSTITUTE(Table1[[#This Row],[Marital Status]],"M","Married"),"S","Single"),"D","Divorced")</f>
        <v>Single</v>
      </c>
      <c r="O725" s="5" t="s">
        <v>32</v>
      </c>
      <c r="P725" s="5" t="str">
        <f>CLEAN(Table1[[#This Row],[Education]])</f>
        <v>Partial High School</v>
      </c>
      <c r="Q725" s="5" t="s">
        <v>16</v>
      </c>
      <c r="R725" s="5" t="s">
        <v>26</v>
      </c>
      <c r="S725" s="5" t="s">
        <v>44</v>
      </c>
      <c r="T725" s="5" t="s">
        <v>73</v>
      </c>
      <c r="U725" s="5">
        <v>49</v>
      </c>
      <c r="V725" s="7">
        <f>IF(ISBLANK(Table1[[#This Row],[Age of the buyer]]),AVERAGE(Table1[Age of the buyer]),Table1[[#This Row],[Age of the buyer]])</f>
        <v>49</v>
      </c>
    </row>
    <row r="726" spans="1:22" hidden="1" x14ac:dyDescent="0.45">
      <c r="A726" s="5">
        <v>23275</v>
      </c>
      <c r="B726" s="5" t="s">
        <v>13</v>
      </c>
      <c r="C726" s="5" t="str">
        <f>SUBSTITUTE(SUBSTITUTE(Table1[[#This Row],[Gender]],"F","Female"),"M","Male")</f>
        <v>Male</v>
      </c>
      <c r="D726" s="6">
        <v>30000</v>
      </c>
      <c r="E726" s="6" t="str">
        <f>SUBSTITUTE(Table1[[#This Row],[Income]],"$","")</f>
        <v>30000</v>
      </c>
      <c r="F726" s="5">
        <v>4641</v>
      </c>
      <c r="G726" s="8">
        <v>44651</v>
      </c>
      <c r="H726" s="8" t="s">
        <v>64</v>
      </c>
      <c r="I726" s="8" t="s">
        <v>72</v>
      </c>
      <c r="J726" s="7">
        <v>896</v>
      </c>
      <c r="K726" s="7">
        <f>Table1[[#This Row],[Price(in USD)]]-Table1[[#This Row],[Production Cost (in USD)]]</f>
        <v>3745</v>
      </c>
      <c r="L726" s="7">
        <f>(Table1[[#This Row],[Profit]]/Table1[[#This Row],[Price(in USD)]])*100</f>
        <v>80.693815987933633</v>
      </c>
      <c r="M726" s="5" t="s">
        <v>13</v>
      </c>
      <c r="N726" s="5" t="str">
        <f>SUBSTITUTE(SUBSTITUTE(SUBSTITUTE(Table1[[#This Row],[Marital Status]],"M","Married"),"S","Single"),"D","Divorced")</f>
        <v>Married</v>
      </c>
      <c r="O726" s="5" t="s">
        <v>30</v>
      </c>
      <c r="P726" s="5" t="str">
        <f>CLEAN(Table1[[#This Row],[Education]])</f>
        <v>High School</v>
      </c>
      <c r="Q726" s="5" t="s">
        <v>16</v>
      </c>
      <c r="R726" s="5" t="s">
        <v>29</v>
      </c>
      <c r="S726" s="5" t="s">
        <v>44</v>
      </c>
      <c r="T726" s="5" t="s">
        <v>76</v>
      </c>
      <c r="U726" s="5">
        <v>49</v>
      </c>
      <c r="V726" s="7">
        <f>IF(ISBLANK(Table1[[#This Row],[Age of the buyer]]),AVERAGE(Table1[Age of the buyer]),Table1[[#This Row],[Age of the buyer]])</f>
        <v>49</v>
      </c>
    </row>
    <row r="727" spans="1:22" hidden="1" x14ac:dyDescent="0.45">
      <c r="A727" s="5">
        <v>11270</v>
      </c>
      <c r="B727" s="5" t="s">
        <v>13</v>
      </c>
      <c r="C727" s="5" t="str">
        <f>SUBSTITUTE(SUBSTITUTE(Table1[[#This Row],[Gender]],"F","Female"),"M","Male")</f>
        <v>Male</v>
      </c>
      <c r="D727" s="6">
        <v>130000</v>
      </c>
      <c r="E727" s="6" t="str">
        <f>SUBSTITUTE(Table1[[#This Row],[Income]],"$","")</f>
        <v>130000</v>
      </c>
      <c r="F727" s="5">
        <v>3305</v>
      </c>
      <c r="G727" s="8">
        <v>45178</v>
      </c>
      <c r="H727" s="8" t="s">
        <v>67</v>
      </c>
      <c r="I727" s="8" t="s">
        <v>72</v>
      </c>
      <c r="J727" s="7">
        <v>1509</v>
      </c>
      <c r="K727" s="7">
        <f>Table1[[#This Row],[Price(in USD)]]-Table1[[#This Row],[Production Cost (in USD)]]</f>
        <v>1796</v>
      </c>
      <c r="L727" s="7">
        <f>(Table1[[#This Row],[Profit]]/Table1[[#This Row],[Price(in USD)]])*100</f>
        <v>54.341906202723145</v>
      </c>
      <c r="M727" s="5" t="s">
        <v>13</v>
      </c>
      <c r="N727" s="5" t="str">
        <f>SUBSTITUTE(SUBSTITUTE(SUBSTITUTE(Table1[[#This Row],[Marital Status]],"M","Married"),"S","Single"),"D","Divorced")</f>
        <v>Married</v>
      </c>
      <c r="O727" s="5" t="s">
        <v>37</v>
      </c>
      <c r="P727" s="5" t="str">
        <f>CLEAN(Table1[[#This Row],[Education]])</f>
        <v>Graduate Degree</v>
      </c>
      <c r="Q727" s="5" t="s">
        <v>31</v>
      </c>
      <c r="R727" s="5" t="s">
        <v>18</v>
      </c>
      <c r="S727" s="5" t="s">
        <v>44</v>
      </c>
      <c r="T727" s="5" t="s">
        <v>77</v>
      </c>
      <c r="U727" s="5">
        <v>42</v>
      </c>
      <c r="V727" s="7">
        <f>IF(ISBLANK(Table1[[#This Row],[Age of the buyer]]),AVERAGE(Table1[Age of the buyer]),Table1[[#This Row],[Age of the buyer]])</f>
        <v>42</v>
      </c>
    </row>
    <row r="728" spans="1:22" hidden="1" x14ac:dyDescent="0.45">
      <c r="A728" s="5">
        <v>20084</v>
      </c>
      <c r="B728" s="5" t="s">
        <v>13</v>
      </c>
      <c r="C728" s="5" t="str">
        <f>SUBSTITUTE(SUBSTITUTE(Table1[[#This Row],[Gender]],"F","Female"),"M","Male")</f>
        <v>Male</v>
      </c>
      <c r="D728" s="6">
        <v>20000</v>
      </c>
      <c r="E728" s="6" t="str">
        <f>SUBSTITUTE(Table1[[#This Row],[Income]],"$","")</f>
        <v>20000</v>
      </c>
      <c r="F728" s="5">
        <v>4326</v>
      </c>
      <c r="G728" s="8">
        <v>44840</v>
      </c>
      <c r="H728" s="8" t="s">
        <v>63</v>
      </c>
      <c r="I728" s="8" t="s">
        <v>72</v>
      </c>
      <c r="J728" s="7">
        <v>1129</v>
      </c>
      <c r="K728" s="7">
        <f>Table1[[#This Row],[Price(in USD)]]-Table1[[#This Row],[Production Cost (in USD)]]</f>
        <v>3197</v>
      </c>
      <c r="L728" s="7">
        <f>(Table1[[#This Row],[Profit]]/Table1[[#This Row],[Price(in USD)]])*100</f>
        <v>73.901987979657875</v>
      </c>
      <c r="M728" s="5" t="s">
        <v>13</v>
      </c>
      <c r="N728" s="5" t="str">
        <f>SUBSTITUTE(SUBSTITUTE(SUBSTITUTE(Table1[[#This Row],[Marital Status]],"M","Married"),"S","Single"),"D","Divorced")</f>
        <v>Married</v>
      </c>
      <c r="O728" s="5" t="s">
        <v>30</v>
      </c>
      <c r="P728" s="5" t="str">
        <f>CLEAN(Table1[[#This Row],[Education]])</f>
        <v>High School</v>
      </c>
      <c r="Q728" s="5" t="s">
        <v>28</v>
      </c>
      <c r="R728" s="5" t="s">
        <v>18</v>
      </c>
      <c r="S728" s="5" t="s">
        <v>44</v>
      </c>
      <c r="T728" s="5" t="s">
        <v>78</v>
      </c>
      <c r="U728" s="5">
        <v>53</v>
      </c>
      <c r="V728" s="7">
        <f>IF(ISBLANK(Table1[[#This Row],[Age of the buyer]]),AVERAGE(Table1[Age of the buyer]),Table1[[#This Row],[Age of the buyer]])</f>
        <v>53</v>
      </c>
    </row>
    <row r="729" spans="1:22" hidden="1" x14ac:dyDescent="0.45">
      <c r="A729" s="5">
        <v>16144</v>
      </c>
      <c r="B729" s="5" t="s">
        <v>13</v>
      </c>
      <c r="C729" s="5" t="str">
        <f>SUBSTITUTE(SUBSTITUTE(Table1[[#This Row],[Gender]],"F","Female"),"M","Male")</f>
        <v>Male</v>
      </c>
      <c r="D729" s="6">
        <v>70000</v>
      </c>
      <c r="E729" s="6" t="str">
        <f>SUBSTITUTE(Table1[[#This Row],[Income]],"$","")</f>
        <v>70000</v>
      </c>
      <c r="F729" s="5">
        <v>5290</v>
      </c>
      <c r="G729" s="8">
        <v>44919</v>
      </c>
      <c r="H729" s="8" t="s">
        <v>58</v>
      </c>
      <c r="I729" s="8" t="s">
        <v>72</v>
      </c>
      <c r="J729" s="7">
        <v>898</v>
      </c>
      <c r="K729" s="7">
        <f>Table1[[#This Row],[Price(in USD)]]-Table1[[#This Row],[Production Cost (in USD)]]</f>
        <v>4392</v>
      </c>
      <c r="L729" s="7">
        <f>(Table1[[#This Row],[Profit]]/Table1[[#This Row],[Price(in USD)]])*100</f>
        <v>83.024574669187146</v>
      </c>
      <c r="M729" s="5" t="s">
        <v>13</v>
      </c>
      <c r="N729" s="5" t="str">
        <f>SUBSTITUTE(SUBSTITUTE(SUBSTITUTE(Table1[[#This Row],[Marital Status]],"M","Married"),"S","Single"),"D","Divorced")</f>
        <v>Married</v>
      </c>
      <c r="O729" s="5" t="s">
        <v>37</v>
      </c>
      <c r="P729" s="5" t="str">
        <f>CLEAN(Table1[[#This Row],[Education]])</f>
        <v>Graduate Degree</v>
      </c>
      <c r="Q729" s="5" t="s">
        <v>23</v>
      </c>
      <c r="R729" s="5" t="s">
        <v>18</v>
      </c>
      <c r="S729" s="5" t="s">
        <v>44</v>
      </c>
      <c r="T729" s="5" t="s">
        <v>77</v>
      </c>
      <c r="U729" s="5">
        <v>46</v>
      </c>
      <c r="V729" s="7">
        <f>IF(ISBLANK(Table1[[#This Row],[Age of the buyer]]),AVERAGE(Table1[Age of the buyer]),Table1[[#This Row],[Age of the buyer]])</f>
        <v>46</v>
      </c>
    </row>
    <row r="730" spans="1:22" hidden="1" x14ac:dyDescent="0.45">
      <c r="A730" s="5">
        <v>27731</v>
      </c>
      <c r="B730" s="5" t="s">
        <v>13</v>
      </c>
      <c r="C730" s="5" t="str">
        <f>SUBSTITUTE(SUBSTITUTE(Table1[[#This Row],[Gender]],"F","Female"),"M","Male")</f>
        <v>Male</v>
      </c>
      <c r="D730" s="6">
        <v>40000</v>
      </c>
      <c r="E730" s="6" t="str">
        <f>SUBSTITUTE(Table1[[#This Row],[Income]],"$","")</f>
        <v>40000</v>
      </c>
      <c r="F730" s="5">
        <v>3573</v>
      </c>
      <c r="G730" s="8">
        <v>44890</v>
      </c>
      <c r="H730" s="8" t="s">
        <v>61</v>
      </c>
      <c r="I730" s="8" t="s">
        <v>72</v>
      </c>
      <c r="J730" s="7">
        <v>1207</v>
      </c>
      <c r="K730" s="7">
        <f>Table1[[#This Row],[Price(in USD)]]-Table1[[#This Row],[Production Cost (in USD)]]</f>
        <v>2366</v>
      </c>
      <c r="L730" s="7">
        <f>(Table1[[#This Row],[Profit]]/Table1[[#This Row],[Price(in USD)]])*100</f>
        <v>66.218863699972005</v>
      </c>
      <c r="M730" s="5" t="s">
        <v>13</v>
      </c>
      <c r="N730" s="5" t="str">
        <f>SUBSTITUTE(SUBSTITUTE(SUBSTITUTE(Table1[[#This Row],[Marital Status]],"M","Married"),"S","Single"),"D","Divorced")</f>
        <v>Married</v>
      </c>
      <c r="O730" s="5" t="s">
        <v>30</v>
      </c>
      <c r="P730" s="5" t="str">
        <f>CLEAN(Table1[[#This Row],[Education]])</f>
        <v>High School</v>
      </c>
      <c r="Q730" s="5" t="s">
        <v>16</v>
      </c>
      <c r="R730" s="5" t="s">
        <v>26</v>
      </c>
      <c r="S730" s="5" t="s">
        <v>44</v>
      </c>
      <c r="T730" s="5" t="s">
        <v>78</v>
      </c>
      <c r="U730" s="5">
        <v>27</v>
      </c>
      <c r="V730" s="7">
        <f>IF(ISBLANK(Table1[[#This Row],[Age of the buyer]]),AVERAGE(Table1[Age of the buyer]),Table1[[#This Row],[Age of the buyer]])</f>
        <v>27</v>
      </c>
    </row>
    <row r="731" spans="1:22" hidden="1" x14ac:dyDescent="0.45">
      <c r="A731" s="5">
        <v>11886</v>
      </c>
      <c r="B731" s="5" t="s">
        <v>14</v>
      </c>
      <c r="C731" s="5" t="str">
        <f>SUBSTITUTE(SUBSTITUTE(Table1[[#This Row],[Gender]],"F","Female"),"M","Male")</f>
        <v>Female</v>
      </c>
      <c r="D731" s="6">
        <v>60000</v>
      </c>
      <c r="E731" s="6" t="str">
        <f>SUBSTITUTE(Table1[[#This Row],[Income]],"$","")</f>
        <v>60000</v>
      </c>
      <c r="F731" s="5">
        <v>3426</v>
      </c>
      <c r="G731" s="8">
        <v>44787</v>
      </c>
      <c r="H731" s="8" t="s">
        <v>63</v>
      </c>
      <c r="I731" s="8" t="s">
        <v>72</v>
      </c>
      <c r="J731" s="7">
        <v>1742</v>
      </c>
      <c r="K731" s="7">
        <f>Table1[[#This Row],[Price(in USD)]]-Table1[[#This Row],[Production Cost (in USD)]]</f>
        <v>1684</v>
      </c>
      <c r="L731" s="7">
        <f>(Table1[[#This Row],[Profit]]/Table1[[#This Row],[Price(in USD)]])*100</f>
        <v>49.153531815528311</v>
      </c>
      <c r="M731" s="5" t="s">
        <v>13</v>
      </c>
      <c r="N731" s="5" t="str">
        <f>SUBSTITUTE(SUBSTITUTE(SUBSTITUTE(Table1[[#This Row],[Marital Status]],"M","Married"),"S","Single"),"D","Divorced")</f>
        <v>Married</v>
      </c>
      <c r="O731" s="5" t="s">
        <v>15</v>
      </c>
      <c r="P731" s="5" t="str">
        <f>CLEAN(Table1[[#This Row],[Education]])</f>
        <v>Bachelors</v>
      </c>
      <c r="Q731" s="5" t="s">
        <v>23</v>
      </c>
      <c r="R731" s="5" t="s">
        <v>18</v>
      </c>
      <c r="S731" s="5" t="s">
        <v>44</v>
      </c>
      <c r="T731" s="5" t="s">
        <v>74</v>
      </c>
      <c r="U731" s="5">
        <v>48</v>
      </c>
      <c r="V731" s="7">
        <f>IF(ISBLANK(Table1[[#This Row],[Age of the buyer]]),AVERAGE(Table1[Age of the buyer]),Table1[[#This Row],[Age of the buyer]])</f>
        <v>48</v>
      </c>
    </row>
    <row r="732" spans="1:22" hidden="1" x14ac:dyDescent="0.45">
      <c r="A732" s="5">
        <v>24324</v>
      </c>
      <c r="B732" s="5" t="s">
        <v>14</v>
      </c>
      <c r="C732" s="5" t="str">
        <f>SUBSTITUTE(SUBSTITUTE(Table1[[#This Row],[Gender]],"F","Female"),"M","Male")</f>
        <v>Female</v>
      </c>
      <c r="D732" s="6">
        <v>60000</v>
      </c>
      <c r="E732" s="6" t="str">
        <f>SUBSTITUTE(Table1[[#This Row],[Income]],"$","")</f>
        <v>60000</v>
      </c>
      <c r="F732" s="5">
        <v>4124</v>
      </c>
      <c r="G732" s="8">
        <v>45131</v>
      </c>
      <c r="H732" s="8" t="s">
        <v>67</v>
      </c>
      <c r="I732" s="8" t="s">
        <v>72</v>
      </c>
      <c r="J732" s="7">
        <v>1679</v>
      </c>
      <c r="K732" s="7">
        <f>Table1[[#This Row],[Price(in USD)]]-Table1[[#This Row],[Production Cost (in USD)]]</f>
        <v>2445</v>
      </c>
      <c r="L732" s="7">
        <f>(Table1[[#This Row],[Profit]]/Table1[[#This Row],[Price(in USD)]])*100</f>
        <v>59.287099903006791</v>
      </c>
      <c r="M732" s="5" t="s">
        <v>25</v>
      </c>
      <c r="N732" s="5" t="str">
        <f>SUBSTITUTE(SUBSTITUTE(SUBSTITUTE(Table1[[#This Row],[Marital Status]],"M","Married"),"S","Single"),"D","Divorced")</f>
        <v>Single</v>
      </c>
      <c r="O732" s="5" t="s">
        <v>15</v>
      </c>
      <c r="P732" s="5" t="str">
        <f>CLEAN(Table1[[#This Row],[Education]])</f>
        <v>Bachelors</v>
      </c>
      <c r="Q732" s="5" t="s">
        <v>16</v>
      </c>
      <c r="R732" s="5" t="s">
        <v>24</v>
      </c>
      <c r="S732" s="5" t="s">
        <v>44</v>
      </c>
      <c r="T732" s="5" t="s">
        <v>77</v>
      </c>
      <c r="U732" s="5">
        <v>41</v>
      </c>
      <c r="V732" s="7">
        <f>IF(ISBLANK(Table1[[#This Row],[Age of the buyer]]),AVERAGE(Table1[Age of the buyer]),Table1[[#This Row],[Age of the buyer]])</f>
        <v>41</v>
      </c>
    </row>
    <row r="733" spans="1:22" hidden="1" x14ac:dyDescent="0.45">
      <c r="A733" s="5">
        <v>22220</v>
      </c>
      <c r="B733" s="5" t="s">
        <v>13</v>
      </c>
      <c r="C733" s="5" t="str">
        <f>SUBSTITUTE(SUBSTITUTE(Table1[[#This Row],[Gender]],"F","Female"),"M","Male")</f>
        <v>Male</v>
      </c>
      <c r="D733" s="6">
        <v>60000</v>
      </c>
      <c r="E733" s="6" t="str">
        <f>SUBSTITUTE(Table1[[#This Row],[Income]],"$","")</f>
        <v>60000</v>
      </c>
      <c r="F733" s="5">
        <v>5279</v>
      </c>
      <c r="G733" s="8">
        <v>45130</v>
      </c>
      <c r="H733" s="8" t="s">
        <v>65</v>
      </c>
      <c r="I733" s="8" t="s">
        <v>72</v>
      </c>
      <c r="J733" s="7">
        <v>810</v>
      </c>
      <c r="K733" s="7">
        <f>Table1[[#This Row],[Price(in USD)]]-Table1[[#This Row],[Production Cost (in USD)]]</f>
        <v>4469</v>
      </c>
      <c r="L733" s="7">
        <f>(Table1[[#This Row],[Profit]]/Table1[[#This Row],[Price(in USD)]])*100</f>
        <v>84.656184883500657</v>
      </c>
      <c r="M733" s="5" t="s">
        <v>13</v>
      </c>
      <c r="N733" s="5" t="str">
        <f>SUBSTITUTE(SUBSTITUTE(SUBSTITUTE(Table1[[#This Row],[Marital Status]],"M","Married"),"S","Single"),"D","Divorced")</f>
        <v>Married</v>
      </c>
      <c r="O733" s="5" t="s">
        <v>30</v>
      </c>
      <c r="P733" s="5" t="str">
        <f>CLEAN(Table1[[#This Row],[Education]])</f>
        <v>High School</v>
      </c>
      <c r="Q733" s="5" t="s">
        <v>23</v>
      </c>
      <c r="R733" s="5" t="s">
        <v>29</v>
      </c>
      <c r="S733" s="5" t="s">
        <v>44</v>
      </c>
      <c r="T733" s="5" t="s">
        <v>75</v>
      </c>
      <c r="U733" s="5">
        <v>49</v>
      </c>
      <c r="V733" s="7">
        <f>IF(ISBLANK(Table1[[#This Row],[Age of the buyer]]),AVERAGE(Table1[Age of the buyer]),Table1[[#This Row],[Age of the buyer]])</f>
        <v>49</v>
      </c>
    </row>
    <row r="734" spans="1:22" hidden="1" x14ac:dyDescent="0.45">
      <c r="A734" s="5">
        <v>26625</v>
      </c>
      <c r="B734" s="5" t="s">
        <v>14</v>
      </c>
      <c r="C734" s="5" t="str">
        <f>SUBSTITUTE(SUBSTITUTE(Table1[[#This Row],[Gender]],"F","Female"),"M","Male")</f>
        <v>Female</v>
      </c>
      <c r="D734" s="6">
        <v>60000</v>
      </c>
      <c r="E734" s="6" t="str">
        <f>SUBSTITUTE(Table1[[#This Row],[Income]],"$","")</f>
        <v>60000</v>
      </c>
      <c r="F734" s="5">
        <v>5397</v>
      </c>
      <c r="G734" s="8">
        <v>45057</v>
      </c>
      <c r="H734" s="8" t="s">
        <v>64</v>
      </c>
      <c r="I734" s="8" t="s">
        <v>71</v>
      </c>
      <c r="J734" s="7">
        <v>1685</v>
      </c>
      <c r="K734" s="7">
        <f>Table1[[#This Row],[Price(in USD)]]-Table1[[#This Row],[Production Cost (in USD)]]</f>
        <v>3712</v>
      </c>
      <c r="L734" s="7">
        <f>(Table1[[#This Row],[Profit]]/Table1[[#This Row],[Price(in USD)]])*100</f>
        <v>68.77895126922364</v>
      </c>
      <c r="M734" s="5" t="s">
        <v>25</v>
      </c>
      <c r="N734" s="5" t="str">
        <f>SUBSTITUTE(SUBSTITUTE(SUBSTITUTE(Table1[[#This Row],[Marital Status]],"M","Married"),"S","Single"),"D","Divorced")</f>
        <v>Single</v>
      </c>
      <c r="O734" s="5" t="s">
        <v>37</v>
      </c>
      <c r="P734" s="5" t="str">
        <f>CLEAN(Table1[[#This Row],[Education]])</f>
        <v>Graduate Degree</v>
      </c>
      <c r="Q734" s="5" t="s">
        <v>23</v>
      </c>
      <c r="R734" s="5" t="s">
        <v>24</v>
      </c>
      <c r="S734" s="5" t="s">
        <v>44</v>
      </c>
      <c r="T734" s="5" t="s">
        <v>78</v>
      </c>
      <c r="U734" s="5">
        <v>38</v>
      </c>
      <c r="V734" s="7">
        <f>IF(ISBLANK(Table1[[#This Row],[Age of the buyer]]),AVERAGE(Table1[Age of the buyer]),Table1[[#This Row],[Age of the buyer]])</f>
        <v>38</v>
      </c>
    </row>
    <row r="735" spans="1:22" hidden="1" x14ac:dyDescent="0.45">
      <c r="A735" s="5">
        <v>23027</v>
      </c>
      <c r="B735" s="5" t="s">
        <v>13</v>
      </c>
      <c r="C735" s="5" t="str">
        <f>SUBSTITUTE(SUBSTITUTE(Table1[[#This Row],[Gender]],"F","Female"),"M","Male")</f>
        <v>Male</v>
      </c>
      <c r="D735" s="6">
        <v>130000</v>
      </c>
      <c r="E735" s="6" t="str">
        <f>SUBSTITUTE(Table1[[#This Row],[Income]],"$","")</f>
        <v>130000</v>
      </c>
      <c r="F735" s="5">
        <v>5456</v>
      </c>
      <c r="G735" s="8">
        <v>45230</v>
      </c>
      <c r="H735" s="8" t="s">
        <v>67</v>
      </c>
      <c r="I735" s="8" t="s">
        <v>71</v>
      </c>
      <c r="J735" s="7">
        <v>869</v>
      </c>
      <c r="K735" s="7">
        <f>Table1[[#This Row],[Price(in USD)]]-Table1[[#This Row],[Production Cost (in USD)]]</f>
        <v>4587</v>
      </c>
      <c r="L735" s="7">
        <f>(Table1[[#This Row],[Profit]]/Table1[[#This Row],[Price(in USD)]])*100</f>
        <v>84.072580645161281</v>
      </c>
      <c r="M735" s="5" t="s">
        <v>25</v>
      </c>
      <c r="N735" s="5" t="str">
        <f>SUBSTITUTE(SUBSTITUTE(SUBSTITUTE(Table1[[#This Row],[Marital Status]],"M","Married"),"S","Single"),"D","Divorced")</f>
        <v>Single</v>
      </c>
      <c r="O735" s="5" t="s">
        <v>15</v>
      </c>
      <c r="P735" s="5" t="str">
        <f>CLEAN(Table1[[#This Row],[Education]])</f>
        <v>Bachelors</v>
      </c>
      <c r="Q735" s="5" t="s">
        <v>31</v>
      </c>
      <c r="R735" s="5" t="s">
        <v>18</v>
      </c>
      <c r="S735" s="5" t="s">
        <v>44</v>
      </c>
      <c r="T735" s="5" t="s">
        <v>73</v>
      </c>
      <c r="U735" s="5">
        <v>44</v>
      </c>
      <c r="V735" s="7">
        <f>IF(ISBLANK(Table1[[#This Row],[Age of the buyer]]),AVERAGE(Table1[Age of the buyer]),Table1[[#This Row],[Age of the buyer]])</f>
        <v>44</v>
      </c>
    </row>
    <row r="736" spans="1:22" hidden="1" x14ac:dyDescent="0.45">
      <c r="A736" s="5">
        <v>16867</v>
      </c>
      <c r="B736" s="5" t="s">
        <v>14</v>
      </c>
      <c r="C736" s="5" t="str">
        <f>SUBSTITUTE(SUBSTITUTE(Table1[[#This Row],[Gender]],"F","Female"),"M","Male")</f>
        <v>Female</v>
      </c>
      <c r="D736" s="6">
        <v>130000</v>
      </c>
      <c r="E736" s="6" t="str">
        <f>SUBSTITUTE(Table1[[#This Row],[Income]],"$","")</f>
        <v>130000</v>
      </c>
      <c r="F736" s="5">
        <v>4022</v>
      </c>
      <c r="G736" s="8">
        <v>44824</v>
      </c>
      <c r="H736" s="8" t="s">
        <v>63</v>
      </c>
      <c r="I736" s="8" t="s">
        <v>72</v>
      </c>
      <c r="J736" s="7">
        <v>1503</v>
      </c>
      <c r="K736" s="7">
        <f>Table1[[#This Row],[Price(in USD)]]-Table1[[#This Row],[Production Cost (in USD)]]</f>
        <v>2519</v>
      </c>
      <c r="L736" s="7">
        <f>(Table1[[#This Row],[Profit]]/Table1[[#This Row],[Price(in USD)]])*100</f>
        <v>62.630532073595226</v>
      </c>
      <c r="M736" s="5" t="s">
        <v>25</v>
      </c>
      <c r="N736" s="5" t="str">
        <f>SUBSTITUTE(SUBSTITUTE(SUBSTITUTE(Table1[[#This Row],[Marital Status]],"M","Married"),"S","Single"),"D","Divorced")</f>
        <v>Single</v>
      </c>
      <c r="O736" s="5" t="s">
        <v>15</v>
      </c>
      <c r="P736" s="5" t="str">
        <f>CLEAN(Table1[[#This Row],[Education]])</f>
        <v>Bachelors</v>
      </c>
      <c r="Q736" s="5" t="s">
        <v>31</v>
      </c>
      <c r="R736" s="5" t="s">
        <v>18</v>
      </c>
      <c r="S736" s="5" t="s">
        <v>44</v>
      </c>
      <c r="T736" s="5" t="s">
        <v>76</v>
      </c>
      <c r="U736" s="5">
        <v>45</v>
      </c>
      <c r="V736" s="7">
        <f>IF(ISBLANK(Table1[[#This Row],[Age of the buyer]]),AVERAGE(Table1[Age of the buyer]),Table1[[#This Row],[Age of the buyer]])</f>
        <v>45</v>
      </c>
    </row>
    <row r="737" spans="1:22" hidden="1" x14ac:dyDescent="0.45">
      <c r="A737" s="5">
        <v>14514</v>
      </c>
      <c r="B737" s="5" t="s">
        <v>14</v>
      </c>
      <c r="C737" s="5" t="str">
        <f>SUBSTITUTE(SUBSTITUTE(Table1[[#This Row],[Gender]],"F","Female"),"M","Male")</f>
        <v>Female</v>
      </c>
      <c r="D737" s="6">
        <v>30000</v>
      </c>
      <c r="E737" s="6" t="str">
        <f>SUBSTITUTE(Table1[[#This Row],[Income]],"$","")</f>
        <v>30000</v>
      </c>
      <c r="F737" s="5">
        <v>3418</v>
      </c>
      <c r="G737" s="8">
        <v>44805</v>
      </c>
      <c r="H737" s="8" t="s">
        <v>66</v>
      </c>
      <c r="I737" s="8" t="s">
        <v>72</v>
      </c>
      <c r="J737" s="7">
        <v>1890</v>
      </c>
      <c r="K737" s="7">
        <f>Table1[[#This Row],[Price(in USD)]]-Table1[[#This Row],[Production Cost (in USD)]]</f>
        <v>1528</v>
      </c>
      <c r="L737" s="7">
        <f>(Table1[[#This Row],[Profit]]/Table1[[#This Row],[Price(in USD)]])*100</f>
        <v>44.704505558806318</v>
      </c>
      <c r="M737" s="5" t="s">
        <v>25</v>
      </c>
      <c r="N737" s="5" t="str">
        <f>SUBSTITUTE(SUBSTITUTE(SUBSTITUTE(Table1[[#This Row],[Marital Status]],"M","Married"),"S","Single"),"D","Divorced")</f>
        <v>Single</v>
      </c>
      <c r="O737" s="5" t="s">
        <v>21</v>
      </c>
      <c r="P737" s="5" t="str">
        <f>CLEAN(Table1[[#This Row],[Education]])</f>
        <v>Partial College</v>
      </c>
      <c r="Q737" s="5" t="s">
        <v>16</v>
      </c>
      <c r="R737" s="5" t="s">
        <v>26</v>
      </c>
      <c r="S737" s="5" t="s">
        <v>44</v>
      </c>
      <c r="T737" s="5" t="s">
        <v>74</v>
      </c>
      <c r="U737" s="5">
        <v>26</v>
      </c>
      <c r="V737" s="7">
        <f>IF(ISBLANK(Table1[[#This Row],[Age of the buyer]]),AVERAGE(Table1[Age of the buyer]),Table1[[#This Row],[Age of the buyer]])</f>
        <v>26</v>
      </c>
    </row>
    <row r="738" spans="1:22" hidden="1" x14ac:dyDescent="0.45">
      <c r="A738" s="5">
        <v>19634</v>
      </c>
      <c r="B738" s="5" t="s">
        <v>13</v>
      </c>
      <c r="C738" s="5" t="str">
        <f>SUBSTITUTE(SUBSTITUTE(Table1[[#This Row],[Gender]],"F","Female"),"M","Male")</f>
        <v>Male</v>
      </c>
      <c r="D738" s="6">
        <v>40000</v>
      </c>
      <c r="E738" s="6" t="str">
        <f>SUBSTITUTE(Table1[[#This Row],[Income]],"$","")</f>
        <v>40000</v>
      </c>
      <c r="F738" s="5">
        <v>4568</v>
      </c>
      <c r="G738" s="8">
        <v>45135</v>
      </c>
      <c r="H738" s="8" t="s">
        <v>66</v>
      </c>
      <c r="I738" s="8" t="s">
        <v>71</v>
      </c>
      <c r="J738" s="7">
        <v>880</v>
      </c>
      <c r="K738" s="7">
        <f>Table1[[#This Row],[Price(in USD)]]-Table1[[#This Row],[Production Cost (in USD)]]</f>
        <v>3688</v>
      </c>
      <c r="L738" s="7">
        <f>(Table1[[#This Row],[Profit]]/Table1[[#This Row],[Price(in USD)]])*100</f>
        <v>80.735551663747813</v>
      </c>
      <c r="M738" s="5" t="s">
        <v>13</v>
      </c>
      <c r="N738" s="5" t="str">
        <f>SUBSTITUTE(SUBSTITUTE(SUBSTITUTE(Table1[[#This Row],[Marital Status]],"M","Married"),"S","Single"),"D","Divorced")</f>
        <v>Married</v>
      </c>
      <c r="O738" s="5" t="s">
        <v>30</v>
      </c>
      <c r="P738" s="5" t="str">
        <f>CLEAN(Table1[[#This Row],[Education]])</f>
        <v>High School</v>
      </c>
      <c r="Q738" s="5" t="s">
        <v>16</v>
      </c>
      <c r="R738" s="5" t="s">
        <v>26</v>
      </c>
      <c r="S738" s="5" t="s">
        <v>44</v>
      </c>
      <c r="T738" s="5" t="s">
        <v>76</v>
      </c>
      <c r="U738" s="5">
        <v>31</v>
      </c>
      <c r="V738" s="7">
        <f>IF(ISBLANK(Table1[[#This Row],[Age of the buyer]]),AVERAGE(Table1[Age of the buyer]),Table1[[#This Row],[Age of the buyer]])</f>
        <v>31</v>
      </c>
    </row>
    <row r="739" spans="1:22" hidden="1" x14ac:dyDescent="0.45">
      <c r="A739" s="5">
        <v>18504</v>
      </c>
      <c r="B739" s="5" t="s">
        <v>13</v>
      </c>
      <c r="C739" s="5" t="str">
        <f>SUBSTITUTE(SUBSTITUTE(Table1[[#This Row],[Gender]],"F","Female"),"M","Male")</f>
        <v>Male</v>
      </c>
      <c r="D739" s="6">
        <v>70000</v>
      </c>
      <c r="E739" s="6" t="str">
        <f>SUBSTITUTE(Table1[[#This Row],[Income]],"$","")</f>
        <v>70000</v>
      </c>
      <c r="F739" s="5">
        <v>4515</v>
      </c>
      <c r="G739" s="8">
        <v>44716</v>
      </c>
      <c r="H739" s="8" t="s">
        <v>67</v>
      </c>
      <c r="I739" s="8" t="s">
        <v>72</v>
      </c>
      <c r="J739" s="7">
        <v>1347</v>
      </c>
      <c r="K739" s="7">
        <f>Table1[[#This Row],[Price(in USD)]]-Table1[[#This Row],[Production Cost (in USD)]]</f>
        <v>3168</v>
      </c>
      <c r="L739" s="7">
        <f>(Table1[[#This Row],[Profit]]/Table1[[#This Row],[Price(in USD)]])*100</f>
        <v>70.166112956810636</v>
      </c>
      <c r="M739" s="5" t="s">
        <v>13</v>
      </c>
      <c r="N739" s="5" t="str">
        <f>SUBSTITUTE(SUBSTITUTE(SUBSTITUTE(Table1[[#This Row],[Marital Status]],"M","Married"),"S","Single"),"D","Divorced")</f>
        <v>Married</v>
      </c>
      <c r="O739" s="5" t="s">
        <v>32</v>
      </c>
      <c r="P739" s="5" t="str">
        <f>CLEAN(Table1[[#This Row],[Education]])</f>
        <v>Partial High School</v>
      </c>
      <c r="Q739" s="5" t="s">
        <v>16</v>
      </c>
      <c r="R739" s="5" t="s">
        <v>29</v>
      </c>
      <c r="S739" s="5" t="s">
        <v>44</v>
      </c>
      <c r="T739" s="5" t="s">
        <v>74</v>
      </c>
      <c r="U739" s="5">
        <v>49</v>
      </c>
      <c r="V739" s="7">
        <f>IF(ISBLANK(Table1[[#This Row],[Age of the buyer]]),AVERAGE(Table1[Age of the buyer]),Table1[[#This Row],[Age of the buyer]])</f>
        <v>49</v>
      </c>
    </row>
    <row r="740" spans="1:22" hidden="1" x14ac:dyDescent="0.45">
      <c r="A740" s="5">
        <v>28799</v>
      </c>
      <c r="B740" s="5" t="s">
        <v>14</v>
      </c>
      <c r="C740" s="5" t="str">
        <f>SUBSTITUTE(SUBSTITUTE(Table1[[#This Row],[Gender]],"F","Female"),"M","Male")</f>
        <v>Female</v>
      </c>
      <c r="D740" s="6">
        <v>40000</v>
      </c>
      <c r="E740" s="6" t="str">
        <f>SUBSTITUTE(Table1[[#This Row],[Income]],"$","")</f>
        <v>40000</v>
      </c>
      <c r="F740" s="5">
        <v>4927</v>
      </c>
      <c r="G740" s="8">
        <v>45149</v>
      </c>
      <c r="H740" s="8" t="s">
        <v>66</v>
      </c>
      <c r="I740" s="8" t="s">
        <v>71</v>
      </c>
      <c r="J740" s="7">
        <v>1627</v>
      </c>
      <c r="K740" s="7">
        <f>Table1[[#This Row],[Price(in USD)]]-Table1[[#This Row],[Production Cost (in USD)]]</f>
        <v>3300</v>
      </c>
      <c r="L740" s="7">
        <f>(Table1[[#This Row],[Profit]]/Table1[[#This Row],[Price(in USD)]])*100</f>
        <v>66.977877004262226</v>
      </c>
      <c r="M740" s="5" t="s">
        <v>25</v>
      </c>
      <c r="N740" s="5" t="str">
        <f>SUBSTITUTE(SUBSTITUTE(SUBSTITUTE(Table1[[#This Row],[Marital Status]],"M","Married"),"S","Single"),"D","Divorced")</f>
        <v>Single</v>
      </c>
      <c r="O740" s="5" t="s">
        <v>21</v>
      </c>
      <c r="P740" s="5" t="str">
        <f>CLEAN(Table1[[#This Row],[Education]])</f>
        <v>Partial College</v>
      </c>
      <c r="Q740" s="5" t="s">
        <v>22</v>
      </c>
      <c r="R740" s="5" t="s">
        <v>29</v>
      </c>
      <c r="S740" s="5" t="s">
        <v>44</v>
      </c>
      <c r="T740" s="5" t="s">
        <v>78</v>
      </c>
      <c r="U740" s="5">
        <v>47</v>
      </c>
      <c r="V740" s="7">
        <f>IF(ISBLANK(Table1[[#This Row],[Age of the buyer]]),AVERAGE(Table1[Age of the buyer]),Table1[[#This Row],[Age of the buyer]])</f>
        <v>47</v>
      </c>
    </row>
    <row r="741" spans="1:22" hidden="1" x14ac:dyDescent="0.45">
      <c r="A741" s="5">
        <v>11225</v>
      </c>
      <c r="B741" s="5" t="s">
        <v>14</v>
      </c>
      <c r="C741" s="5" t="str">
        <f>SUBSTITUTE(SUBSTITUTE(Table1[[#This Row],[Gender]],"F","Female"),"M","Male")</f>
        <v>Female</v>
      </c>
      <c r="D741" s="6">
        <v>60000</v>
      </c>
      <c r="E741" s="6" t="str">
        <f>SUBSTITUTE(Table1[[#This Row],[Income]],"$","")</f>
        <v>60000</v>
      </c>
      <c r="F741" s="5">
        <v>3759</v>
      </c>
      <c r="G741" s="8">
        <v>44939</v>
      </c>
      <c r="H741" s="8" t="s">
        <v>65</v>
      </c>
      <c r="I741" s="8" t="s">
        <v>71</v>
      </c>
      <c r="J741" s="7">
        <v>1150</v>
      </c>
      <c r="K741" s="7">
        <f>Table1[[#This Row],[Price(in USD)]]-Table1[[#This Row],[Production Cost (in USD)]]</f>
        <v>2609</v>
      </c>
      <c r="L741" s="7">
        <f>(Table1[[#This Row],[Profit]]/Table1[[#This Row],[Price(in USD)]])*100</f>
        <v>69.406757116254326</v>
      </c>
      <c r="M741" s="5" t="s">
        <v>13</v>
      </c>
      <c r="N741" s="5" t="str">
        <f>SUBSTITUTE(SUBSTITUTE(SUBSTITUTE(Table1[[#This Row],[Marital Status]],"M","Married"),"S","Single"),"D","Divorced")</f>
        <v>Married</v>
      </c>
      <c r="O741" s="5" t="s">
        <v>21</v>
      </c>
      <c r="P741" s="5" t="str">
        <f>CLEAN(Table1[[#This Row],[Education]])</f>
        <v>Partial College</v>
      </c>
      <c r="Q741" s="5" t="s">
        <v>23</v>
      </c>
      <c r="R741" s="5" t="s">
        <v>34</v>
      </c>
      <c r="S741" s="5" t="s">
        <v>48</v>
      </c>
      <c r="T741" s="5" t="s">
        <v>73</v>
      </c>
      <c r="U741" s="5">
        <v>55</v>
      </c>
      <c r="V741" s="7">
        <f>IF(ISBLANK(Table1[[#This Row],[Age of the buyer]]),AVERAGE(Table1[Age of the buyer]),Table1[[#This Row],[Age of the buyer]])</f>
        <v>55</v>
      </c>
    </row>
    <row r="742" spans="1:22" hidden="1" x14ac:dyDescent="0.45">
      <c r="A742" s="5">
        <v>17657</v>
      </c>
      <c r="B742" s="5" t="s">
        <v>13</v>
      </c>
      <c r="C742" s="5" t="str">
        <f>SUBSTITUTE(SUBSTITUTE(Table1[[#This Row],[Gender]],"F","Female"),"M","Male")</f>
        <v>Male</v>
      </c>
      <c r="D742" s="6">
        <v>40000</v>
      </c>
      <c r="E742" s="6" t="str">
        <f>SUBSTITUTE(Table1[[#This Row],[Income]],"$","")</f>
        <v>40000</v>
      </c>
      <c r="F742" s="5">
        <v>3680</v>
      </c>
      <c r="G742" s="8">
        <v>44618</v>
      </c>
      <c r="H742" s="8" t="s">
        <v>66</v>
      </c>
      <c r="I742" s="8" t="s">
        <v>71</v>
      </c>
      <c r="J742" s="7">
        <v>952</v>
      </c>
      <c r="K742" s="7">
        <f>Table1[[#This Row],[Price(in USD)]]-Table1[[#This Row],[Production Cost (in USD)]]</f>
        <v>2728</v>
      </c>
      <c r="L742" s="7">
        <f>(Table1[[#This Row],[Profit]]/Table1[[#This Row],[Price(in USD)]])*100</f>
        <v>74.130434782608702</v>
      </c>
      <c r="M742" s="5" t="s">
        <v>13</v>
      </c>
      <c r="N742" s="5" t="str">
        <f>SUBSTITUTE(SUBSTITUTE(SUBSTITUTE(Table1[[#This Row],[Marital Status]],"M","Married"),"S","Single"),"D","Divorced")</f>
        <v>Married</v>
      </c>
      <c r="O742" s="5" t="s">
        <v>21</v>
      </c>
      <c r="P742" s="5" t="str">
        <f>CLEAN(Table1[[#This Row],[Education]])</f>
        <v>Partial College</v>
      </c>
      <c r="Q742" s="5" t="s">
        <v>22</v>
      </c>
      <c r="R742" s="5" t="s">
        <v>18</v>
      </c>
      <c r="S742" s="5" t="s">
        <v>44</v>
      </c>
      <c r="T742" s="5" t="s">
        <v>76</v>
      </c>
      <c r="U742" s="5">
        <v>30</v>
      </c>
      <c r="V742" s="7">
        <f>IF(ISBLANK(Table1[[#This Row],[Age of the buyer]]),AVERAGE(Table1[Age of the buyer]),Table1[[#This Row],[Age of the buyer]])</f>
        <v>30</v>
      </c>
    </row>
    <row r="743" spans="1:22" hidden="1" x14ac:dyDescent="0.45">
      <c r="A743" s="5">
        <v>14913</v>
      </c>
      <c r="B743" s="5" t="s">
        <v>14</v>
      </c>
      <c r="C743" s="5" t="str">
        <f>SUBSTITUTE(SUBSTITUTE(Table1[[#This Row],[Gender]],"F","Female"),"M","Male")</f>
        <v>Female</v>
      </c>
      <c r="D743" s="6">
        <v>40000</v>
      </c>
      <c r="E743" s="6" t="str">
        <f>SUBSTITUTE(Table1[[#This Row],[Income]],"$","")</f>
        <v>40000</v>
      </c>
      <c r="F743" s="5">
        <v>4817</v>
      </c>
      <c r="G743" s="8">
        <v>45277</v>
      </c>
      <c r="H743" s="8" t="s">
        <v>64</v>
      </c>
      <c r="I743" s="8" t="s">
        <v>72</v>
      </c>
      <c r="J743" s="7">
        <v>1481</v>
      </c>
      <c r="K743" s="7">
        <f>Table1[[#This Row],[Price(in USD)]]-Table1[[#This Row],[Production Cost (in USD)]]</f>
        <v>3336</v>
      </c>
      <c r="L743" s="7">
        <f>(Table1[[#This Row],[Profit]]/Table1[[#This Row],[Price(in USD)]])*100</f>
        <v>69.254722856549719</v>
      </c>
      <c r="M743" s="5" t="s">
        <v>13</v>
      </c>
      <c r="N743" s="5" t="str">
        <f>SUBSTITUTE(SUBSTITUTE(SUBSTITUTE(Table1[[#This Row],[Marital Status]],"M","Married"),"S","Single"),"D","Divorced")</f>
        <v>Married</v>
      </c>
      <c r="O743" s="5" t="s">
        <v>21</v>
      </c>
      <c r="P743" s="5" t="str">
        <f>CLEAN(Table1[[#This Row],[Education]])</f>
        <v>Partial College</v>
      </c>
      <c r="Q743" s="5" t="s">
        <v>22</v>
      </c>
      <c r="R743" s="5" t="s">
        <v>29</v>
      </c>
      <c r="S743" s="5" t="s">
        <v>44</v>
      </c>
      <c r="T743" s="5" t="s">
        <v>77</v>
      </c>
      <c r="U743" s="5">
        <v>48</v>
      </c>
      <c r="V743" s="7">
        <f>IF(ISBLANK(Table1[[#This Row],[Age of the buyer]]),AVERAGE(Table1[Age of the buyer]),Table1[[#This Row],[Age of the buyer]])</f>
        <v>48</v>
      </c>
    </row>
    <row r="744" spans="1:22" hidden="1" x14ac:dyDescent="0.45">
      <c r="A744" s="5">
        <v>14077</v>
      </c>
      <c r="B744" s="5" t="s">
        <v>13</v>
      </c>
      <c r="C744" s="5" t="str">
        <f>SUBSTITUTE(SUBSTITUTE(Table1[[#This Row],[Gender]],"F","Female"),"M","Male")</f>
        <v>Male</v>
      </c>
      <c r="D744" s="6">
        <v>30000</v>
      </c>
      <c r="E744" s="6" t="str">
        <f>SUBSTITUTE(Table1[[#This Row],[Income]],"$","")</f>
        <v>30000</v>
      </c>
      <c r="F744" s="5">
        <v>4979</v>
      </c>
      <c r="G744" s="8">
        <v>44746</v>
      </c>
      <c r="H744" s="8" t="s">
        <v>64</v>
      </c>
      <c r="I744" s="8" t="s">
        <v>71</v>
      </c>
      <c r="J744" s="7">
        <v>1347</v>
      </c>
      <c r="K744" s="7">
        <f>Table1[[#This Row],[Price(in USD)]]-Table1[[#This Row],[Production Cost (in USD)]]</f>
        <v>3632</v>
      </c>
      <c r="L744" s="7">
        <f>(Table1[[#This Row],[Profit]]/Table1[[#This Row],[Price(in USD)]])*100</f>
        <v>72.946374774051009</v>
      </c>
      <c r="M744" s="5" t="s">
        <v>25</v>
      </c>
      <c r="N744" s="5" t="str">
        <f>SUBSTITUTE(SUBSTITUTE(SUBSTITUTE(Table1[[#This Row],[Marital Status]],"M","Married"),"S","Single"),"D","Divorced")</f>
        <v>Single</v>
      </c>
      <c r="O744" s="5" t="s">
        <v>30</v>
      </c>
      <c r="P744" s="5" t="str">
        <f>CLEAN(Table1[[#This Row],[Education]])</f>
        <v>High School</v>
      </c>
      <c r="Q744" s="5" t="s">
        <v>16</v>
      </c>
      <c r="R744" s="5" t="s">
        <v>26</v>
      </c>
      <c r="S744" s="5" t="s">
        <v>44</v>
      </c>
      <c r="T744" s="5" t="s">
        <v>78</v>
      </c>
      <c r="U744" s="5">
        <v>30</v>
      </c>
      <c r="V744" s="7">
        <f>IF(ISBLANK(Table1[[#This Row],[Age of the buyer]]),AVERAGE(Table1[Age of the buyer]),Table1[[#This Row],[Age of the buyer]])</f>
        <v>30</v>
      </c>
    </row>
    <row r="745" spans="1:22" hidden="1" x14ac:dyDescent="0.45">
      <c r="A745" s="5">
        <v>13296</v>
      </c>
      <c r="B745" s="5" t="s">
        <v>13</v>
      </c>
      <c r="C745" s="5" t="str">
        <f>SUBSTITUTE(SUBSTITUTE(Table1[[#This Row],[Gender]],"F","Female"),"M","Male")</f>
        <v>Male</v>
      </c>
      <c r="D745" s="6">
        <v>110000</v>
      </c>
      <c r="E745" s="6" t="str">
        <f>SUBSTITUTE(Table1[[#This Row],[Income]],"$","")</f>
        <v>110000</v>
      </c>
      <c r="F745" s="5">
        <v>3586</v>
      </c>
      <c r="G745" s="8">
        <v>44954</v>
      </c>
      <c r="H745" s="8" t="s">
        <v>59</v>
      </c>
      <c r="I745" s="8" t="s">
        <v>71</v>
      </c>
      <c r="J745" s="7">
        <v>1885</v>
      </c>
      <c r="K745" s="7">
        <f>Table1[[#This Row],[Price(in USD)]]-Table1[[#This Row],[Production Cost (in USD)]]</f>
        <v>1701</v>
      </c>
      <c r="L745" s="7">
        <f>(Table1[[#This Row],[Profit]]/Table1[[#This Row],[Price(in USD)]])*100</f>
        <v>47.434467373117677</v>
      </c>
      <c r="M745" s="5" t="s">
        <v>13</v>
      </c>
      <c r="N745" s="5" t="str">
        <f>SUBSTITUTE(SUBSTITUTE(SUBSTITUTE(Table1[[#This Row],[Marital Status]],"M","Married"),"S","Single"),"D","Divorced")</f>
        <v>Married</v>
      </c>
      <c r="O745" s="5" t="s">
        <v>15</v>
      </c>
      <c r="P745" s="5" t="str">
        <f>CLEAN(Table1[[#This Row],[Education]])</f>
        <v>Bachelors</v>
      </c>
      <c r="Q745" s="5" t="s">
        <v>31</v>
      </c>
      <c r="R745" s="5" t="s">
        <v>26</v>
      </c>
      <c r="S745" s="5" t="s">
        <v>44</v>
      </c>
      <c r="T745" s="5" t="s">
        <v>77</v>
      </c>
      <c r="U745" s="5">
        <v>45</v>
      </c>
      <c r="V745" s="7">
        <f>IF(ISBLANK(Table1[[#This Row],[Age of the buyer]]),AVERAGE(Table1[Age of the buyer]),Table1[[#This Row],[Age of the buyer]])</f>
        <v>45</v>
      </c>
    </row>
    <row r="746" spans="1:22" hidden="1" x14ac:dyDescent="0.45">
      <c r="A746" s="5">
        <v>20535</v>
      </c>
      <c r="B746" s="5" t="s">
        <v>14</v>
      </c>
      <c r="C746" s="5" t="str">
        <f>SUBSTITUTE(SUBSTITUTE(Table1[[#This Row],[Gender]],"F","Female"),"M","Male")</f>
        <v>Female</v>
      </c>
      <c r="D746" s="6">
        <v>70000</v>
      </c>
      <c r="E746" s="6" t="str">
        <f>SUBSTITUTE(Table1[[#This Row],[Income]],"$","")</f>
        <v>70000</v>
      </c>
      <c r="F746" s="5">
        <v>4228</v>
      </c>
      <c r="G746" s="8">
        <v>45285</v>
      </c>
      <c r="H746" s="8" t="s">
        <v>60</v>
      </c>
      <c r="I746" s="8" t="s">
        <v>71</v>
      </c>
      <c r="J746" s="7">
        <v>822</v>
      </c>
      <c r="K746" s="7">
        <f>Table1[[#This Row],[Price(in USD)]]-Table1[[#This Row],[Production Cost (in USD)]]</f>
        <v>3406</v>
      </c>
      <c r="L746" s="7">
        <f>(Table1[[#This Row],[Profit]]/Table1[[#This Row],[Price(in USD)]])*100</f>
        <v>80.558183538315987</v>
      </c>
      <c r="M746" s="5" t="s">
        <v>13</v>
      </c>
      <c r="N746" s="5" t="str">
        <f>SUBSTITUTE(SUBSTITUTE(SUBSTITUTE(Table1[[#This Row],[Marital Status]],"M","Married"),"S","Single"),"D","Divorced")</f>
        <v>Married</v>
      </c>
      <c r="O746" s="5" t="s">
        <v>21</v>
      </c>
      <c r="P746" s="5" t="str">
        <f>CLEAN(Table1[[#This Row],[Education]])</f>
        <v>Partial College</v>
      </c>
      <c r="Q746" s="5" t="s">
        <v>23</v>
      </c>
      <c r="R746" s="5" t="s">
        <v>34</v>
      </c>
      <c r="S746" s="5" t="s">
        <v>44</v>
      </c>
      <c r="T746" s="5" t="s">
        <v>78</v>
      </c>
      <c r="U746" s="5">
        <v>56</v>
      </c>
      <c r="V746" s="7">
        <f>IF(ISBLANK(Table1[[#This Row],[Age of the buyer]]),AVERAGE(Table1[Age of the buyer]),Table1[[#This Row],[Age of the buyer]])</f>
        <v>56</v>
      </c>
    </row>
    <row r="747" spans="1:22" hidden="1" x14ac:dyDescent="0.45">
      <c r="A747" s="5">
        <v>12452</v>
      </c>
      <c r="B747" s="5" t="s">
        <v>13</v>
      </c>
      <c r="C747" s="5" t="str">
        <f>SUBSTITUTE(SUBSTITUTE(Table1[[#This Row],[Gender]],"F","Female"),"M","Male")</f>
        <v>Male</v>
      </c>
      <c r="D747" s="6">
        <v>60000</v>
      </c>
      <c r="E747" s="6" t="str">
        <f>SUBSTITUTE(Table1[[#This Row],[Income]],"$","")</f>
        <v>60000</v>
      </c>
      <c r="F747" s="5">
        <v>3867</v>
      </c>
      <c r="G747" s="8">
        <v>45171</v>
      </c>
      <c r="H747" s="8" t="s">
        <v>64</v>
      </c>
      <c r="I747" s="8" t="s">
        <v>72</v>
      </c>
      <c r="J747" s="7">
        <v>1546</v>
      </c>
      <c r="K747" s="7">
        <f>Table1[[#This Row],[Price(in USD)]]-Table1[[#This Row],[Production Cost (in USD)]]</f>
        <v>2321</v>
      </c>
      <c r="L747" s="7">
        <f>(Table1[[#This Row],[Profit]]/Table1[[#This Row],[Price(in USD)]])*100</f>
        <v>60.020687871735191</v>
      </c>
      <c r="M747" s="5" t="s">
        <v>13</v>
      </c>
      <c r="N747" s="5" t="str">
        <f>SUBSTITUTE(SUBSTITUTE(SUBSTITUTE(Table1[[#This Row],[Marital Status]],"M","Married"),"S","Single"),"D","Divorced")</f>
        <v>Married</v>
      </c>
      <c r="O747" s="5" t="s">
        <v>37</v>
      </c>
      <c r="P747" s="5" t="str">
        <f>CLEAN(Table1[[#This Row],[Education]])</f>
        <v>Graduate Degree</v>
      </c>
      <c r="Q747" s="5" t="s">
        <v>16</v>
      </c>
      <c r="R747" s="5" t="s">
        <v>29</v>
      </c>
      <c r="S747" s="5" t="s">
        <v>44</v>
      </c>
      <c r="T747" s="5" t="s">
        <v>74</v>
      </c>
      <c r="U747" s="5">
        <v>47</v>
      </c>
      <c r="V747" s="7">
        <f>IF(ISBLANK(Table1[[#This Row],[Age of the buyer]]),AVERAGE(Table1[Age of the buyer]),Table1[[#This Row],[Age of the buyer]])</f>
        <v>47</v>
      </c>
    </row>
    <row r="748" spans="1:22" hidden="1" x14ac:dyDescent="0.45">
      <c r="A748" s="5">
        <v>28043</v>
      </c>
      <c r="B748" s="5" t="s">
        <v>14</v>
      </c>
      <c r="C748" s="5" t="str">
        <f>SUBSTITUTE(SUBSTITUTE(Table1[[#This Row],[Gender]],"F","Female"),"M","Male")</f>
        <v>Female</v>
      </c>
      <c r="D748" s="6">
        <v>60000</v>
      </c>
      <c r="E748" s="6" t="str">
        <f>SUBSTITUTE(Table1[[#This Row],[Income]],"$","")</f>
        <v>60000</v>
      </c>
      <c r="F748" s="5">
        <v>5119</v>
      </c>
      <c r="G748" s="8">
        <v>44821</v>
      </c>
      <c r="H748" s="8" t="s">
        <v>61</v>
      </c>
      <c r="I748" s="8" t="s">
        <v>72</v>
      </c>
      <c r="J748" s="7">
        <v>2050</v>
      </c>
      <c r="K748" s="7">
        <f>Table1[[#This Row],[Price(in USD)]]-Table1[[#This Row],[Production Cost (in USD)]]</f>
        <v>3069</v>
      </c>
      <c r="L748" s="7">
        <f>(Table1[[#This Row],[Profit]]/Table1[[#This Row],[Price(in USD)]])*100</f>
        <v>59.953115842938075</v>
      </c>
      <c r="M748" s="5" t="s">
        <v>13</v>
      </c>
      <c r="N748" s="5" t="str">
        <f>SUBSTITUTE(SUBSTITUTE(SUBSTITUTE(Table1[[#This Row],[Marital Status]],"M","Married"),"S","Single"),"D","Divorced")</f>
        <v>Married</v>
      </c>
      <c r="O748" s="5" t="s">
        <v>15</v>
      </c>
      <c r="P748" s="5" t="str">
        <f>CLEAN(Table1[[#This Row],[Education]])</f>
        <v>Bachelors</v>
      </c>
      <c r="Q748" s="5" t="s">
        <v>31</v>
      </c>
      <c r="R748" s="5" t="s">
        <v>34</v>
      </c>
      <c r="S748" s="5" t="s">
        <v>45</v>
      </c>
      <c r="T748" s="5" t="s">
        <v>77</v>
      </c>
      <c r="U748" s="5">
        <v>56</v>
      </c>
      <c r="V748" s="7">
        <f>IF(ISBLANK(Table1[[#This Row],[Age of the buyer]]),AVERAGE(Table1[Age of the buyer]),Table1[[#This Row],[Age of the buyer]])</f>
        <v>56</v>
      </c>
    </row>
    <row r="749" spans="1:22" hidden="1" x14ac:dyDescent="0.45">
      <c r="A749" s="5">
        <v>12957</v>
      </c>
      <c r="B749" s="5" t="s">
        <v>14</v>
      </c>
      <c r="C749" s="5" t="str">
        <f>SUBSTITUTE(SUBSTITUTE(Table1[[#This Row],[Gender]],"F","Female"),"M","Male")</f>
        <v>Female</v>
      </c>
      <c r="D749" s="6">
        <v>70000</v>
      </c>
      <c r="E749" s="6" t="str">
        <f>SUBSTITUTE(Table1[[#This Row],[Income]],"$","")</f>
        <v>70000</v>
      </c>
      <c r="F749" s="5">
        <v>3712</v>
      </c>
      <c r="G749" s="8">
        <v>44931</v>
      </c>
      <c r="H749" s="8" t="s">
        <v>60</v>
      </c>
      <c r="I749" s="8" t="s">
        <v>71</v>
      </c>
      <c r="J749" s="7">
        <v>1921</v>
      </c>
      <c r="K749" s="7">
        <f>Table1[[#This Row],[Price(in USD)]]-Table1[[#This Row],[Production Cost (in USD)]]</f>
        <v>1791</v>
      </c>
      <c r="L749" s="7">
        <f>(Table1[[#This Row],[Profit]]/Table1[[#This Row],[Price(in USD)]])*100</f>
        <v>48.248922413793103</v>
      </c>
      <c r="M749" s="5" t="s">
        <v>25</v>
      </c>
      <c r="N749" s="5" t="str">
        <f>SUBSTITUTE(SUBSTITUTE(SUBSTITUTE(Table1[[#This Row],[Marital Status]],"M","Married"),"S","Single"),"D","Divorced")</f>
        <v>Single</v>
      </c>
      <c r="O749" s="5" t="s">
        <v>15</v>
      </c>
      <c r="P749" s="5" t="str">
        <f>CLEAN(Table1[[#This Row],[Education]])</f>
        <v>Bachelors</v>
      </c>
      <c r="Q749" s="5" t="s">
        <v>23</v>
      </c>
      <c r="R749" s="5" t="s">
        <v>18</v>
      </c>
      <c r="S749" s="5" t="s">
        <v>44</v>
      </c>
      <c r="T749" s="5" t="s">
        <v>75</v>
      </c>
      <c r="U749" s="5">
        <v>44</v>
      </c>
      <c r="V749" s="7">
        <f>IF(ISBLANK(Table1[[#This Row],[Age of the buyer]]),AVERAGE(Table1[Age of the buyer]),Table1[[#This Row],[Age of the buyer]])</f>
        <v>44</v>
      </c>
    </row>
    <row r="750" spans="1:22" hidden="1" x14ac:dyDescent="0.45">
      <c r="A750" s="5">
        <v>15412</v>
      </c>
      <c r="B750" s="5" t="s">
        <v>13</v>
      </c>
      <c r="C750" s="5" t="str">
        <f>SUBSTITUTE(SUBSTITUTE(Table1[[#This Row],[Gender]],"F","Female"),"M","Male")</f>
        <v>Male</v>
      </c>
      <c r="D750" s="6">
        <v>130000</v>
      </c>
      <c r="E750" s="6" t="str">
        <f>SUBSTITUTE(Table1[[#This Row],[Income]],"$","")</f>
        <v>130000</v>
      </c>
      <c r="F750" s="5">
        <v>4213</v>
      </c>
      <c r="G750" s="8">
        <v>44867</v>
      </c>
      <c r="H750" s="8" t="s">
        <v>58</v>
      </c>
      <c r="I750" s="8" t="s">
        <v>71</v>
      </c>
      <c r="J750" s="7">
        <v>1086</v>
      </c>
      <c r="K750" s="7">
        <f>Table1[[#This Row],[Price(in USD)]]-Table1[[#This Row],[Production Cost (in USD)]]</f>
        <v>3127</v>
      </c>
      <c r="L750" s="7">
        <f>(Table1[[#This Row],[Profit]]/Table1[[#This Row],[Price(in USD)]])*100</f>
        <v>74.222644196534532</v>
      </c>
      <c r="M750" s="5" t="s">
        <v>13</v>
      </c>
      <c r="N750" s="5" t="str">
        <f>SUBSTITUTE(SUBSTITUTE(SUBSTITUTE(Table1[[#This Row],[Marital Status]],"M","Married"),"S","Single"),"D","Divorced")</f>
        <v>Married</v>
      </c>
      <c r="O750" s="5" t="s">
        <v>37</v>
      </c>
      <c r="P750" s="5" t="str">
        <f>CLEAN(Table1[[#This Row],[Education]])</f>
        <v>Graduate Degree</v>
      </c>
      <c r="Q750" s="5" t="s">
        <v>31</v>
      </c>
      <c r="R750" s="5" t="s">
        <v>24</v>
      </c>
      <c r="S750" s="5" t="s">
        <v>44</v>
      </c>
      <c r="T750" s="5" t="s">
        <v>78</v>
      </c>
      <c r="U750" s="5">
        <v>69</v>
      </c>
      <c r="V750" s="7">
        <f>IF(ISBLANK(Table1[[#This Row],[Age of the buyer]]),AVERAGE(Table1[Age of the buyer]),Table1[[#This Row],[Age of the buyer]])</f>
        <v>69</v>
      </c>
    </row>
    <row r="751" spans="1:22" hidden="1" x14ac:dyDescent="0.45">
      <c r="A751" s="5">
        <v>20514</v>
      </c>
      <c r="B751" s="5" t="s">
        <v>14</v>
      </c>
      <c r="C751" s="5" t="str">
        <f>SUBSTITUTE(SUBSTITUTE(Table1[[#This Row],[Gender]],"F","Female"),"M","Male")</f>
        <v>Female</v>
      </c>
      <c r="D751" s="6">
        <v>70000</v>
      </c>
      <c r="E751" s="6" t="str">
        <f>SUBSTITUTE(Table1[[#This Row],[Income]],"$","")</f>
        <v>70000</v>
      </c>
      <c r="F751" s="5">
        <v>4929</v>
      </c>
      <c r="G751" s="8">
        <v>44892</v>
      </c>
      <c r="H751" s="8" t="s">
        <v>67</v>
      </c>
      <c r="I751" s="8" t="s">
        <v>71</v>
      </c>
      <c r="J751" s="7">
        <v>1393</v>
      </c>
      <c r="K751" s="7">
        <f>Table1[[#This Row],[Price(in USD)]]-Table1[[#This Row],[Production Cost (in USD)]]</f>
        <v>3536</v>
      </c>
      <c r="L751" s="7">
        <f>(Table1[[#This Row],[Profit]]/Table1[[#This Row],[Price(in USD)]])*100</f>
        <v>71.738689389328471</v>
      </c>
      <c r="M751" s="5" t="s">
        <v>13</v>
      </c>
      <c r="N751" s="5" t="str">
        <f>SUBSTITUTE(SUBSTITUTE(SUBSTITUTE(Table1[[#This Row],[Marital Status]],"M","Married"),"S","Single"),"D","Divorced")</f>
        <v>Married</v>
      </c>
      <c r="O751" s="5" t="s">
        <v>21</v>
      </c>
      <c r="P751" s="5" t="str">
        <f>CLEAN(Table1[[#This Row],[Education]])</f>
        <v>Partial College</v>
      </c>
      <c r="Q751" s="5" t="s">
        <v>23</v>
      </c>
      <c r="R751" s="5" t="s">
        <v>24</v>
      </c>
      <c r="S751" s="5" t="s">
        <v>44</v>
      </c>
      <c r="T751" s="5" t="s">
        <v>73</v>
      </c>
      <c r="U751" s="5">
        <v>59</v>
      </c>
      <c r="V751" s="7">
        <f>IF(ISBLANK(Table1[[#This Row],[Age of the buyer]]),AVERAGE(Table1[Age of the buyer]),Table1[[#This Row],[Age of the buyer]])</f>
        <v>59</v>
      </c>
    </row>
    <row r="752" spans="1:22" hidden="1" x14ac:dyDescent="0.45">
      <c r="A752" s="5">
        <v>20758</v>
      </c>
      <c r="B752" s="5" t="s">
        <v>13</v>
      </c>
      <c r="C752" s="5" t="str">
        <f>SUBSTITUTE(SUBSTITUTE(Table1[[#This Row],[Gender]],"F","Female"),"M","Male")</f>
        <v>Male</v>
      </c>
      <c r="D752" s="6">
        <v>30000</v>
      </c>
      <c r="E752" s="6" t="str">
        <f>SUBSTITUTE(Table1[[#This Row],[Income]],"$","")</f>
        <v>30000</v>
      </c>
      <c r="F752" s="5">
        <v>3559</v>
      </c>
      <c r="G752" s="8">
        <v>44752</v>
      </c>
      <c r="H752" s="8" t="s">
        <v>64</v>
      </c>
      <c r="I752" s="8" t="s">
        <v>71</v>
      </c>
      <c r="J752" s="7">
        <v>1438</v>
      </c>
      <c r="K752" s="7">
        <f>Table1[[#This Row],[Price(in USD)]]-Table1[[#This Row],[Production Cost (in USD)]]</f>
        <v>2121</v>
      </c>
      <c r="L752" s="7">
        <f>(Table1[[#This Row],[Profit]]/Table1[[#This Row],[Price(in USD)]])*100</f>
        <v>59.595391964034839</v>
      </c>
      <c r="M752" s="5" t="s">
        <v>13</v>
      </c>
      <c r="N752" s="5" t="str">
        <f>SUBSTITUTE(SUBSTITUTE(SUBSTITUTE(Table1[[#This Row],[Marital Status]],"M","Married"),"S","Single"),"D","Divorced")</f>
        <v>Married</v>
      </c>
      <c r="O752" s="5" t="s">
        <v>30</v>
      </c>
      <c r="P752" s="5" t="str">
        <f>CLEAN(Table1[[#This Row],[Education]])</f>
        <v>High School</v>
      </c>
      <c r="Q752" s="5" t="s">
        <v>16</v>
      </c>
      <c r="R752" s="5" t="s">
        <v>29</v>
      </c>
      <c r="S752" s="5" t="s">
        <v>44</v>
      </c>
      <c r="T752" s="5" t="s">
        <v>76</v>
      </c>
      <c r="U752" s="5">
        <v>50</v>
      </c>
      <c r="V752" s="7">
        <f>IF(ISBLANK(Table1[[#This Row],[Age of the buyer]]),AVERAGE(Table1[Age of the buyer]),Table1[[#This Row],[Age of the buyer]])</f>
        <v>50</v>
      </c>
    </row>
    <row r="753" spans="1:22" x14ac:dyDescent="0.45">
      <c r="A753" s="5">
        <v>11801</v>
      </c>
      <c r="B753" s="5" t="s">
        <v>13</v>
      </c>
      <c r="C753" s="5" t="str">
        <f>SUBSTITUTE(SUBSTITUTE(Table1[[#This Row],[Gender]],"F","Female"),"M","Male")</f>
        <v>Male</v>
      </c>
      <c r="D753" s="6">
        <v>60000</v>
      </c>
      <c r="E753" s="6" t="str">
        <f>SUBSTITUTE(Table1[[#This Row],[Income]],"$","")</f>
        <v>60000</v>
      </c>
      <c r="F753" s="5">
        <v>5416</v>
      </c>
      <c r="G753" s="8">
        <v>44689</v>
      </c>
      <c r="H753" s="8" t="s">
        <v>62</v>
      </c>
      <c r="I753" s="8" t="s">
        <v>71</v>
      </c>
      <c r="J753" s="7">
        <v>1744</v>
      </c>
      <c r="K753" s="7">
        <f>Table1[[#This Row],[Price(in USD)]]-Table1[[#This Row],[Production Cost (in USD)]]</f>
        <v>3672</v>
      </c>
      <c r="L753" s="7">
        <f>(Table1[[#This Row],[Profit]]/Table1[[#This Row],[Price(in USD)]])*100</f>
        <v>67.799113737075331</v>
      </c>
      <c r="M753" s="5" t="s">
        <v>13</v>
      </c>
      <c r="N753" s="5" t="str">
        <f>SUBSTITUTE(SUBSTITUTE(SUBSTITUTE(Table1[[#This Row],[Marital Status]],"M","Married"),"S","Single"),"D","Divorced")</f>
        <v>Married</v>
      </c>
      <c r="O753" s="5" t="s">
        <v>37</v>
      </c>
      <c r="P753" s="5" t="str">
        <f>CLEAN(Table1[[#This Row],[Education]])</f>
        <v>Graduate Degree</v>
      </c>
      <c r="Q753" s="5" t="s">
        <v>23</v>
      </c>
      <c r="R753" s="5" t="s">
        <v>24</v>
      </c>
      <c r="S753" s="5" t="s">
        <v>44</v>
      </c>
      <c r="T753" s="5" t="s">
        <v>74</v>
      </c>
      <c r="U753" s="5">
        <v>36</v>
      </c>
      <c r="V753" s="7">
        <f>IF(ISBLANK(Table1[[#This Row],[Age of the buyer]]),AVERAGE(Table1[Age of the buyer]),Table1[[#This Row],[Age of the buyer]])</f>
        <v>36</v>
      </c>
    </row>
    <row r="754" spans="1:22" hidden="1" x14ac:dyDescent="0.45">
      <c r="A754" s="5">
        <v>22211</v>
      </c>
      <c r="B754" s="5" t="s">
        <v>13</v>
      </c>
      <c r="C754" s="5" t="str">
        <f>SUBSTITUTE(SUBSTITUTE(Table1[[#This Row],[Gender]],"F","Female"),"M","Male")</f>
        <v>Male</v>
      </c>
      <c r="D754" s="6">
        <v>60000</v>
      </c>
      <c r="E754" s="6" t="str">
        <f>SUBSTITUTE(Table1[[#This Row],[Income]],"$","")</f>
        <v>60000</v>
      </c>
      <c r="F754" s="5">
        <v>4751</v>
      </c>
      <c r="G754" s="8">
        <v>45119</v>
      </c>
      <c r="H754" s="8" t="s">
        <v>60</v>
      </c>
      <c r="I754" s="8" t="s">
        <v>71</v>
      </c>
      <c r="J754" s="7">
        <v>1659</v>
      </c>
      <c r="K754" s="7">
        <f>Table1[[#This Row],[Price(in USD)]]-Table1[[#This Row],[Production Cost (in USD)]]</f>
        <v>3092</v>
      </c>
      <c r="L754" s="7">
        <f>(Table1[[#This Row],[Profit]]/Table1[[#This Row],[Price(in USD)]])*100</f>
        <v>65.081035571458642</v>
      </c>
      <c r="M754" s="5" t="s">
        <v>13</v>
      </c>
      <c r="N754" s="5" t="str">
        <f>SUBSTITUTE(SUBSTITUTE(SUBSTITUTE(Table1[[#This Row],[Marital Status]],"M","Married"),"S","Single"),"D","Divorced")</f>
        <v>Married</v>
      </c>
      <c r="O754" s="5" t="s">
        <v>21</v>
      </c>
      <c r="P754" s="5" t="str">
        <f>CLEAN(Table1[[#This Row],[Education]])</f>
        <v>Partial College</v>
      </c>
      <c r="Q754" s="5" t="s">
        <v>23</v>
      </c>
      <c r="R754" s="5" t="s">
        <v>26</v>
      </c>
      <c r="S754" s="5" t="s">
        <v>44</v>
      </c>
      <c r="T754" s="5" t="s">
        <v>76</v>
      </c>
      <c r="U754" s="5">
        <v>32</v>
      </c>
      <c r="V754" s="7">
        <f>IF(ISBLANK(Table1[[#This Row],[Age of the buyer]]),AVERAGE(Table1[Age of the buyer]),Table1[[#This Row],[Age of the buyer]])</f>
        <v>32</v>
      </c>
    </row>
    <row r="755" spans="1:22" hidden="1" x14ac:dyDescent="0.45">
      <c r="A755" s="5">
        <v>28087</v>
      </c>
      <c r="B755" s="5" t="s">
        <v>14</v>
      </c>
      <c r="C755" s="5" t="str">
        <f>SUBSTITUTE(SUBSTITUTE(Table1[[#This Row],[Gender]],"F","Female"),"M","Male")</f>
        <v>Female</v>
      </c>
      <c r="D755" s="6">
        <v>40000</v>
      </c>
      <c r="E755" s="6" t="str">
        <f>SUBSTITUTE(Table1[[#This Row],[Income]],"$","")</f>
        <v>40000</v>
      </c>
      <c r="F755" s="5">
        <v>5352</v>
      </c>
      <c r="G755" s="8">
        <v>44716</v>
      </c>
      <c r="H755" s="8" t="s">
        <v>58</v>
      </c>
      <c r="I755" s="8" t="s">
        <v>71</v>
      </c>
      <c r="J755" s="7">
        <v>2009</v>
      </c>
      <c r="K755" s="7">
        <f>Table1[[#This Row],[Price(in USD)]]-Table1[[#This Row],[Production Cost (in USD)]]</f>
        <v>3343</v>
      </c>
      <c r="L755" s="7">
        <f>(Table1[[#This Row],[Profit]]/Table1[[#This Row],[Price(in USD)]])*100</f>
        <v>62.462630792227202</v>
      </c>
      <c r="M755" s="5" t="s">
        <v>25</v>
      </c>
      <c r="N755" s="5" t="str">
        <f>SUBSTITUTE(SUBSTITUTE(SUBSTITUTE(Table1[[#This Row],[Marital Status]],"M","Married"),"S","Single"),"D","Divorced")</f>
        <v>Single</v>
      </c>
      <c r="O755" s="5" t="s">
        <v>21</v>
      </c>
      <c r="P755" s="5" t="str">
        <f>CLEAN(Table1[[#This Row],[Education]])</f>
        <v>Partial College</v>
      </c>
      <c r="Q755" s="5" t="s">
        <v>16</v>
      </c>
      <c r="R755" s="5" t="s">
        <v>29</v>
      </c>
      <c r="S755" s="5" t="s">
        <v>44</v>
      </c>
      <c r="T755" s="5" t="s">
        <v>76</v>
      </c>
      <c r="U755" s="5">
        <v>27</v>
      </c>
      <c r="V755" s="7">
        <f>IF(ISBLANK(Table1[[#This Row],[Age of the buyer]]),AVERAGE(Table1[Age of the buyer]),Table1[[#This Row],[Age of the buyer]])</f>
        <v>27</v>
      </c>
    </row>
    <row r="756" spans="1:22" x14ac:dyDescent="0.45">
      <c r="A756" s="5">
        <v>23668</v>
      </c>
      <c r="B756" s="5" t="s">
        <v>14</v>
      </c>
      <c r="C756" s="5" t="str">
        <f>SUBSTITUTE(SUBSTITUTE(Table1[[#This Row],[Gender]],"F","Female"),"M","Male")</f>
        <v>Female</v>
      </c>
      <c r="D756" s="6">
        <v>40000</v>
      </c>
      <c r="E756" s="6" t="str">
        <f>SUBSTITUTE(Table1[[#This Row],[Income]],"$","")</f>
        <v>40000</v>
      </c>
      <c r="F756" s="5">
        <v>3310</v>
      </c>
      <c r="G756" s="8">
        <v>45059</v>
      </c>
      <c r="H756" s="8" t="s">
        <v>62</v>
      </c>
      <c r="I756" s="8" t="s">
        <v>72</v>
      </c>
      <c r="J756" s="7">
        <v>1743</v>
      </c>
      <c r="K756" s="7">
        <f>Table1[[#This Row],[Price(in USD)]]-Table1[[#This Row],[Production Cost (in USD)]]</f>
        <v>1567</v>
      </c>
      <c r="L756" s="7">
        <f>(Table1[[#This Row],[Profit]]/Table1[[#This Row],[Price(in USD)]])*100</f>
        <v>47.341389728096679</v>
      </c>
      <c r="M756" s="5" t="s">
        <v>13</v>
      </c>
      <c r="N756" s="5" t="str">
        <f>SUBSTITUTE(SUBSTITUTE(SUBSTITUTE(Table1[[#This Row],[Marital Status]],"M","Married"),"S","Single"),"D","Divorced")</f>
        <v>Married</v>
      </c>
      <c r="O756" s="5" t="s">
        <v>30</v>
      </c>
      <c r="P756" s="5" t="str">
        <f>CLEAN(Table1[[#This Row],[Education]])</f>
        <v>High School</v>
      </c>
      <c r="Q756" s="5" t="s">
        <v>23</v>
      </c>
      <c r="R756" s="5" t="s">
        <v>26</v>
      </c>
      <c r="S756" s="5" t="s">
        <v>44</v>
      </c>
      <c r="T756" s="5" t="s">
        <v>78</v>
      </c>
      <c r="U756" s="5">
        <v>59</v>
      </c>
      <c r="V756" s="7">
        <f>IF(ISBLANK(Table1[[#This Row],[Age of the buyer]]),AVERAGE(Table1[Age of the buyer]),Table1[[#This Row],[Age of the buyer]])</f>
        <v>59</v>
      </c>
    </row>
    <row r="757" spans="1:22" hidden="1" x14ac:dyDescent="0.45">
      <c r="A757" s="5">
        <v>27441</v>
      </c>
      <c r="B757" s="5" t="s">
        <v>13</v>
      </c>
      <c r="C757" s="5" t="str">
        <f>SUBSTITUTE(SUBSTITUTE(Table1[[#This Row],[Gender]],"F","Female"),"M","Male")</f>
        <v>Male</v>
      </c>
      <c r="D757" s="6">
        <v>60000</v>
      </c>
      <c r="E757" s="6" t="str">
        <f>SUBSTITUTE(Table1[[#This Row],[Income]],"$","")</f>
        <v>60000</v>
      </c>
      <c r="F757" s="5">
        <v>5220</v>
      </c>
      <c r="G757" s="8">
        <v>45037</v>
      </c>
      <c r="H757" s="8" t="s">
        <v>65</v>
      </c>
      <c r="I757" s="8" t="s">
        <v>71</v>
      </c>
      <c r="J757" s="7">
        <v>802</v>
      </c>
      <c r="K757" s="7">
        <f>Table1[[#This Row],[Price(in USD)]]-Table1[[#This Row],[Production Cost (in USD)]]</f>
        <v>4418</v>
      </c>
      <c r="L757" s="7">
        <f>(Table1[[#This Row],[Profit]]/Table1[[#This Row],[Price(in USD)]])*100</f>
        <v>84.636015325670499</v>
      </c>
      <c r="M757" s="5" t="s">
        <v>13</v>
      </c>
      <c r="N757" s="5" t="str">
        <f>SUBSTITUTE(SUBSTITUTE(SUBSTITUTE(Table1[[#This Row],[Marital Status]],"M","Married"),"S","Single"),"D","Divorced")</f>
        <v>Married</v>
      </c>
      <c r="O757" s="5" t="s">
        <v>30</v>
      </c>
      <c r="P757" s="5" t="str">
        <f>CLEAN(Table1[[#This Row],[Education]])</f>
        <v>High School</v>
      </c>
      <c r="Q757" s="5" t="s">
        <v>23</v>
      </c>
      <c r="R757" s="5" t="s">
        <v>24</v>
      </c>
      <c r="S757" s="5" t="s">
        <v>44</v>
      </c>
      <c r="T757" s="5" t="s">
        <v>74</v>
      </c>
      <c r="U757" s="5">
        <v>53</v>
      </c>
      <c r="V757" s="7">
        <f>IF(ISBLANK(Table1[[#This Row],[Age of the buyer]]),AVERAGE(Table1[Age of the buyer]),Table1[[#This Row],[Age of the buyer]])</f>
        <v>53</v>
      </c>
    </row>
    <row r="758" spans="1:22" x14ac:dyDescent="0.45">
      <c r="A758" s="5">
        <v>27261</v>
      </c>
      <c r="B758" s="5" t="s">
        <v>13</v>
      </c>
      <c r="C758" s="5" t="str">
        <f>SUBSTITUTE(SUBSTITUTE(Table1[[#This Row],[Gender]],"F","Female"),"M","Male")</f>
        <v>Male</v>
      </c>
      <c r="D758" s="6">
        <v>40000</v>
      </c>
      <c r="E758" s="6" t="str">
        <f>SUBSTITUTE(Table1[[#This Row],[Income]],"$","")</f>
        <v>40000</v>
      </c>
      <c r="F758" s="5">
        <v>4532</v>
      </c>
      <c r="G758" s="8">
        <v>45073</v>
      </c>
      <c r="H758" s="8" t="s">
        <v>62</v>
      </c>
      <c r="I758" s="8" t="s">
        <v>71</v>
      </c>
      <c r="J758" s="7">
        <v>1786</v>
      </c>
      <c r="K758" s="7">
        <f>Table1[[#This Row],[Price(in USD)]]-Table1[[#This Row],[Production Cost (in USD)]]</f>
        <v>2746</v>
      </c>
      <c r="L758" s="7">
        <f>(Table1[[#This Row],[Profit]]/Table1[[#This Row],[Price(in USD)]])*100</f>
        <v>60.591350397175638</v>
      </c>
      <c r="M758" s="5" t="s">
        <v>13</v>
      </c>
      <c r="N758" s="5" t="str">
        <f>SUBSTITUTE(SUBSTITUTE(SUBSTITUTE(Table1[[#This Row],[Marital Status]],"M","Married"),"S","Single"),"D","Divorced")</f>
        <v>Married</v>
      </c>
      <c r="O758" s="5" t="s">
        <v>15</v>
      </c>
      <c r="P758" s="5" t="str">
        <f>CLEAN(Table1[[#This Row],[Education]])</f>
        <v>Bachelors</v>
      </c>
      <c r="Q758" s="5" t="s">
        <v>16</v>
      </c>
      <c r="R758" s="5" t="s">
        <v>18</v>
      </c>
      <c r="S758" s="5" t="s">
        <v>44</v>
      </c>
      <c r="T758" s="5" t="s">
        <v>77</v>
      </c>
      <c r="U758" s="5">
        <v>36</v>
      </c>
      <c r="V758" s="7">
        <f>IF(ISBLANK(Table1[[#This Row],[Age of the buyer]]),AVERAGE(Table1[Age of the buyer]),Table1[[#This Row],[Age of the buyer]])</f>
        <v>36</v>
      </c>
    </row>
    <row r="759" spans="1:22" hidden="1" x14ac:dyDescent="0.45">
      <c r="A759" s="5">
        <v>18649</v>
      </c>
      <c r="B759" s="5" t="s">
        <v>13</v>
      </c>
      <c r="C759" s="5" t="str">
        <f>SUBSTITUTE(SUBSTITUTE(Table1[[#This Row],[Gender]],"F","Female"),"M","Male")</f>
        <v>Male</v>
      </c>
      <c r="D759" s="6">
        <v>30000</v>
      </c>
      <c r="E759" s="6" t="str">
        <f>SUBSTITUTE(Table1[[#This Row],[Income]],"$","")</f>
        <v>30000</v>
      </c>
      <c r="F759" s="5">
        <v>4320</v>
      </c>
      <c r="G759" s="8">
        <v>45156</v>
      </c>
      <c r="H759" s="8" t="s">
        <v>59</v>
      </c>
      <c r="I759" s="8" t="s">
        <v>72</v>
      </c>
      <c r="J759" s="7">
        <v>2007</v>
      </c>
      <c r="K759" s="7">
        <f>Table1[[#This Row],[Price(in USD)]]-Table1[[#This Row],[Production Cost (in USD)]]</f>
        <v>2313</v>
      </c>
      <c r="L759" s="7">
        <f>(Table1[[#This Row],[Profit]]/Table1[[#This Row],[Price(in USD)]])*100</f>
        <v>53.541666666666664</v>
      </c>
      <c r="M759" s="5" t="s">
        <v>25</v>
      </c>
      <c r="N759" s="5" t="str">
        <f>SUBSTITUTE(SUBSTITUTE(SUBSTITUTE(Table1[[#This Row],[Marital Status]],"M","Married"),"S","Single"),"D","Divorced")</f>
        <v>Single</v>
      </c>
      <c r="O759" s="5" t="s">
        <v>30</v>
      </c>
      <c r="P759" s="5" t="str">
        <f>CLEAN(Table1[[#This Row],[Education]])</f>
        <v>High School</v>
      </c>
      <c r="Q759" s="5" t="s">
        <v>22</v>
      </c>
      <c r="R759" s="5" t="s">
        <v>29</v>
      </c>
      <c r="S759" s="5" t="s">
        <v>44</v>
      </c>
      <c r="T759" s="5" t="s">
        <v>76</v>
      </c>
      <c r="U759" s="5">
        <v>51</v>
      </c>
      <c r="V759" s="7">
        <f>IF(ISBLANK(Table1[[#This Row],[Age of the buyer]]),AVERAGE(Table1[Age of the buyer]),Table1[[#This Row],[Age of the buyer]])</f>
        <v>51</v>
      </c>
    </row>
    <row r="760" spans="1:22" x14ac:dyDescent="0.45">
      <c r="A760" s="5">
        <v>21714</v>
      </c>
      <c r="B760" s="5" t="s">
        <v>14</v>
      </c>
      <c r="C760" s="5" t="str">
        <f>SUBSTITUTE(SUBSTITUTE(Table1[[#This Row],[Gender]],"F","Female"),"M","Male")</f>
        <v>Female</v>
      </c>
      <c r="D760" s="6">
        <v>80000</v>
      </c>
      <c r="E760" s="6" t="str">
        <f>SUBSTITUTE(Table1[[#This Row],[Income]],"$","")</f>
        <v>80000</v>
      </c>
      <c r="F760" s="5">
        <v>5367</v>
      </c>
      <c r="G760" s="8">
        <v>44562</v>
      </c>
      <c r="H760" s="8" t="s">
        <v>62</v>
      </c>
      <c r="I760" s="8" t="s">
        <v>71</v>
      </c>
      <c r="J760" s="7">
        <v>2038</v>
      </c>
      <c r="K760" s="7">
        <f>Table1[[#This Row],[Price(in USD)]]-Table1[[#This Row],[Production Cost (in USD)]]</f>
        <v>3329</v>
      </c>
      <c r="L760" s="7">
        <f>(Table1[[#This Row],[Profit]]/Table1[[#This Row],[Price(in USD)]])*100</f>
        <v>62.027203279299428</v>
      </c>
      <c r="M760" s="5" t="s">
        <v>25</v>
      </c>
      <c r="N760" s="5" t="str">
        <f>SUBSTITUTE(SUBSTITUTE(SUBSTITUTE(Table1[[#This Row],[Marital Status]],"M","Married"),"S","Single"),"D","Divorced")</f>
        <v>Single</v>
      </c>
      <c r="O760" s="5" t="s">
        <v>37</v>
      </c>
      <c r="P760" s="5" t="str">
        <f>CLEAN(Table1[[#This Row],[Education]])</f>
        <v>Graduate Degree</v>
      </c>
      <c r="Q760" s="5" t="s">
        <v>16</v>
      </c>
      <c r="R760" s="5" t="s">
        <v>18</v>
      </c>
      <c r="S760" s="5" t="s">
        <v>44</v>
      </c>
      <c r="T760" s="5" t="s">
        <v>76</v>
      </c>
      <c r="U760" s="5">
        <v>47</v>
      </c>
      <c r="V760" s="7">
        <f>IF(ISBLANK(Table1[[#This Row],[Age of the buyer]]),AVERAGE(Table1[Age of the buyer]),Table1[[#This Row],[Age of the buyer]])</f>
        <v>47</v>
      </c>
    </row>
    <row r="761" spans="1:22" hidden="1" x14ac:dyDescent="0.45">
      <c r="A761" s="5">
        <v>23217</v>
      </c>
      <c r="B761" s="5" t="s">
        <v>14</v>
      </c>
      <c r="C761" s="5" t="str">
        <f>SUBSTITUTE(SUBSTITUTE(Table1[[#This Row],[Gender]],"F","Female"),"M","Male")</f>
        <v>Female</v>
      </c>
      <c r="D761" s="6">
        <v>60000</v>
      </c>
      <c r="E761" s="6" t="str">
        <f>SUBSTITUTE(Table1[[#This Row],[Income]],"$","")</f>
        <v>60000</v>
      </c>
      <c r="F761" s="5">
        <v>3454</v>
      </c>
      <c r="G761" s="8">
        <v>44846</v>
      </c>
      <c r="H761" s="8" t="s">
        <v>61</v>
      </c>
      <c r="I761" s="8" t="s">
        <v>71</v>
      </c>
      <c r="J761" s="7">
        <v>835</v>
      </c>
      <c r="K761" s="7">
        <f>Table1[[#This Row],[Price(in USD)]]-Table1[[#This Row],[Production Cost (in USD)]]</f>
        <v>2619</v>
      </c>
      <c r="L761" s="7">
        <f>(Table1[[#This Row],[Profit]]/Table1[[#This Row],[Price(in USD)]])*100</f>
        <v>75.82513028372901</v>
      </c>
      <c r="M761" s="5" t="s">
        <v>25</v>
      </c>
      <c r="N761" s="5" t="str">
        <f>SUBSTITUTE(SUBSTITUTE(SUBSTITUTE(Table1[[#This Row],[Marital Status]],"M","Married"),"S","Single"),"D","Divorced")</f>
        <v>Single</v>
      </c>
      <c r="O761" s="5" t="s">
        <v>37</v>
      </c>
      <c r="P761" s="5" t="str">
        <f>CLEAN(Table1[[#This Row],[Education]])</f>
        <v>Graduate Degree</v>
      </c>
      <c r="Q761" s="5" t="s">
        <v>23</v>
      </c>
      <c r="R761" s="5" t="s">
        <v>24</v>
      </c>
      <c r="S761" s="5" t="s">
        <v>44</v>
      </c>
      <c r="T761" s="5" t="s">
        <v>74</v>
      </c>
      <c r="U761" s="5">
        <v>43</v>
      </c>
      <c r="V761" s="7">
        <f>IF(ISBLANK(Table1[[#This Row],[Age of the buyer]]),AVERAGE(Table1[Age of the buyer]),Table1[[#This Row],[Age of the buyer]])</f>
        <v>43</v>
      </c>
    </row>
    <row r="762" spans="1:22" hidden="1" x14ac:dyDescent="0.45">
      <c r="A762" s="5">
        <v>23797</v>
      </c>
      <c r="B762" s="5" t="s">
        <v>13</v>
      </c>
      <c r="C762" s="5" t="str">
        <f>SUBSTITUTE(SUBSTITUTE(Table1[[#This Row],[Gender]],"F","Female"),"M","Male")</f>
        <v>Male</v>
      </c>
      <c r="D762" s="6">
        <v>20000</v>
      </c>
      <c r="E762" s="6" t="str">
        <f>SUBSTITUTE(Table1[[#This Row],[Income]],"$","")</f>
        <v>20000</v>
      </c>
      <c r="F762" s="5">
        <v>4010</v>
      </c>
      <c r="G762" s="8">
        <v>45128</v>
      </c>
      <c r="H762" s="8" t="s">
        <v>66</v>
      </c>
      <c r="I762" s="8" t="s">
        <v>72</v>
      </c>
      <c r="J762" s="7">
        <v>1332</v>
      </c>
      <c r="K762" s="7">
        <f>Table1[[#This Row],[Price(in USD)]]-Table1[[#This Row],[Production Cost (in USD)]]</f>
        <v>2678</v>
      </c>
      <c r="L762" s="7">
        <f>(Table1[[#This Row],[Profit]]/Table1[[#This Row],[Price(in USD)]])*100</f>
        <v>66.783042394014956</v>
      </c>
      <c r="M762" s="5" t="s">
        <v>25</v>
      </c>
      <c r="N762" s="5" t="str">
        <f>SUBSTITUTE(SUBSTITUTE(SUBSTITUTE(Table1[[#This Row],[Marital Status]],"M","Married"),"S","Single"),"D","Divorced")</f>
        <v>Single</v>
      </c>
      <c r="O762" s="5" t="s">
        <v>32</v>
      </c>
      <c r="P762" s="5" t="str">
        <f>CLEAN(Table1[[#This Row],[Education]])</f>
        <v>Partial High School</v>
      </c>
      <c r="Q762" s="5" t="s">
        <v>22</v>
      </c>
      <c r="R762" s="5" t="s">
        <v>18</v>
      </c>
      <c r="S762" s="5" t="s">
        <v>44</v>
      </c>
      <c r="T762" s="5" t="s">
        <v>78</v>
      </c>
      <c r="U762" s="5">
        <v>50</v>
      </c>
      <c r="V762" s="7">
        <f>IF(ISBLANK(Table1[[#This Row],[Age of the buyer]]),AVERAGE(Table1[Age of the buyer]),Table1[[#This Row],[Age of the buyer]])</f>
        <v>50</v>
      </c>
    </row>
    <row r="763" spans="1:22" x14ac:dyDescent="0.45">
      <c r="A763" s="5">
        <v>13216</v>
      </c>
      <c r="B763" s="5" t="s">
        <v>14</v>
      </c>
      <c r="C763" s="5" t="str">
        <f>SUBSTITUTE(SUBSTITUTE(Table1[[#This Row],[Gender]],"F","Female"),"M","Male")</f>
        <v>Female</v>
      </c>
      <c r="D763" s="6">
        <v>60000</v>
      </c>
      <c r="E763" s="6" t="str">
        <f>SUBSTITUTE(Table1[[#This Row],[Income]],"$","")</f>
        <v>60000</v>
      </c>
      <c r="F763" s="5">
        <v>5060</v>
      </c>
      <c r="G763" s="8">
        <v>44939</v>
      </c>
      <c r="H763" s="8" t="s">
        <v>62</v>
      </c>
      <c r="I763" s="8" t="s">
        <v>71</v>
      </c>
      <c r="J763" s="7">
        <v>924</v>
      </c>
      <c r="K763" s="7">
        <f>Table1[[#This Row],[Price(in USD)]]-Table1[[#This Row],[Production Cost (in USD)]]</f>
        <v>4136</v>
      </c>
      <c r="L763" s="7">
        <f>(Table1[[#This Row],[Profit]]/Table1[[#This Row],[Price(in USD)]])*100</f>
        <v>81.739130434782609</v>
      </c>
      <c r="M763" s="5" t="s">
        <v>13</v>
      </c>
      <c r="N763" s="5" t="str">
        <f>SUBSTITUTE(SUBSTITUTE(SUBSTITUTE(Table1[[#This Row],[Marital Status]],"M","Married"),"S","Single"),"D","Divorced")</f>
        <v>Married</v>
      </c>
      <c r="O763" s="5" t="s">
        <v>15</v>
      </c>
      <c r="P763" s="5" t="str">
        <f>CLEAN(Table1[[#This Row],[Education]])</f>
        <v>Bachelors</v>
      </c>
      <c r="Q763" s="5" t="s">
        <v>31</v>
      </c>
      <c r="R763" s="5" t="s">
        <v>34</v>
      </c>
      <c r="S763" s="5" t="s">
        <v>44</v>
      </c>
      <c r="T763" s="5" t="s">
        <v>73</v>
      </c>
      <c r="U763" s="5">
        <v>59</v>
      </c>
      <c r="V763" s="7">
        <f>IF(ISBLANK(Table1[[#This Row],[Age of the buyer]]),AVERAGE(Table1[Age of the buyer]),Table1[[#This Row],[Age of the buyer]])</f>
        <v>59</v>
      </c>
    </row>
    <row r="764" spans="1:22" hidden="1" x14ac:dyDescent="0.45">
      <c r="A764" s="5">
        <v>20657</v>
      </c>
      <c r="B764" s="5" t="s">
        <v>13</v>
      </c>
      <c r="C764" s="5" t="str">
        <f>SUBSTITUTE(SUBSTITUTE(Table1[[#This Row],[Gender]],"F","Female"),"M","Male")</f>
        <v>Male</v>
      </c>
      <c r="D764" s="6">
        <v>50000</v>
      </c>
      <c r="E764" s="6" t="str">
        <f>SUBSTITUTE(Table1[[#This Row],[Income]],"$","")</f>
        <v>50000</v>
      </c>
      <c r="F764" s="5">
        <v>3901</v>
      </c>
      <c r="G764" s="8">
        <v>44726</v>
      </c>
      <c r="H764" s="8" t="s">
        <v>60</v>
      </c>
      <c r="I764" s="8" t="s">
        <v>71</v>
      </c>
      <c r="J764" s="7">
        <v>1829</v>
      </c>
      <c r="K764" s="7">
        <f>Table1[[#This Row],[Price(in USD)]]-Table1[[#This Row],[Production Cost (in USD)]]</f>
        <v>2072</v>
      </c>
      <c r="L764" s="7">
        <f>(Table1[[#This Row],[Profit]]/Table1[[#This Row],[Price(in USD)]])*100</f>
        <v>53.114586003588826</v>
      </c>
      <c r="M764" s="5" t="s">
        <v>25</v>
      </c>
      <c r="N764" s="5" t="str">
        <f>SUBSTITUTE(SUBSTITUTE(SUBSTITUTE(Table1[[#This Row],[Marital Status]],"M","Married"),"S","Single"),"D","Divorced")</f>
        <v>Single</v>
      </c>
      <c r="O764" s="5" t="s">
        <v>15</v>
      </c>
      <c r="P764" s="5" t="str">
        <f>CLEAN(Table1[[#This Row],[Education]])</f>
        <v>Bachelors</v>
      </c>
      <c r="Q764" s="5" t="s">
        <v>16</v>
      </c>
      <c r="R764" s="5" t="s">
        <v>24</v>
      </c>
      <c r="S764" s="5" t="s">
        <v>44</v>
      </c>
      <c r="T764" s="5" t="s">
        <v>76</v>
      </c>
      <c r="U764" s="5">
        <v>37</v>
      </c>
      <c r="V764" s="7">
        <f>IF(ISBLANK(Table1[[#This Row],[Age of the buyer]]),AVERAGE(Table1[Age of the buyer]),Table1[[#This Row],[Age of the buyer]])</f>
        <v>37</v>
      </c>
    </row>
    <row r="765" spans="1:22" hidden="1" x14ac:dyDescent="0.45">
      <c r="A765" s="5">
        <v>12882</v>
      </c>
      <c r="B765" s="5" t="s">
        <v>13</v>
      </c>
      <c r="C765" s="5" t="str">
        <f>SUBSTITUTE(SUBSTITUTE(Table1[[#This Row],[Gender]],"F","Female"),"M","Male")</f>
        <v>Male</v>
      </c>
      <c r="D765" s="6">
        <v>50000</v>
      </c>
      <c r="E765" s="6" t="str">
        <f>SUBSTITUTE(Table1[[#This Row],[Income]],"$","")</f>
        <v>50000</v>
      </c>
      <c r="F765" s="5">
        <v>4305</v>
      </c>
      <c r="G765" s="8">
        <v>44570</v>
      </c>
      <c r="H765" s="8" t="s">
        <v>58</v>
      </c>
      <c r="I765" s="8" t="s">
        <v>71</v>
      </c>
      <c r="J765" s="7">
        <v>825</v>
      </c>
      <c r="K765" s="7">
        <f>Table1[[#This Row],[Price(in USD)]]-Table1[[#This Row],[Production Cost (in USD)]]</f>
        <v>3480</v>
      </c>
      <c r="L765" s="7">
        <f>(Table1[[#This Row],[Profit]]/Table1[[#This Row],[Price(in USD)]])*100</f>
        <v>80.836236933797906</v>
      </c>
      <c r="M765" s="5" t="s">
        <v>13</v>
      </c>
      <c r="N765" s="5" t="str">
        <f>SUBSTITUTE(SUBSTITUTE(SUBSTITUTE(Table1[[#This Row],[Marital Status]],"M","Married"),"S","Single"),"D","Divorced")</f>
        <v>Married</v>
      </c>
      <c r="O765" s="5" t="s">
        <v>37</v>
      </c>
      <c r="P765" s="5" t="str">
        <f>CLEAN(Table1[[#This Row],[Education]])</f>
        <v>Graduate Degree</v>
      </c>
      <c r="Q765" s="5" t="s">
        <v>16</v>
      </c>
      <c r="R765" s="5" t="s">
        <v>18</v>
      </c>
      <c r="S765" s="5" t="s">
        <v>44</v>
      </c>
      <c r="T765" s="5" t="s">
        <v>77</v>
      </c>
      <c r="U765" s="5">
        <v>33</v>
      </c>
      <c r="V765" s="7">
        <f>IF(ISBLANK(Table1[[#This Row],[Age of the buyer]]),AVERAGE(Table1[Age of the buyer]),Table1[[#This Row],[Age of the buyer]])</f>
        <v>33</v>
      </c>
    </row>
    <row r="766" spans="1:22" hidden="1" x14ac:dyDescent="0.45">
      <c r="A766" s="5">
        <v>25908</v>
      </c>
      <c r="B766" s="5" t="s">
        <v>14</v>
      </c>
      <c r="C766" s="5" t="str">
        <f>SUBSTITUTE(SUBSTITUTE(Table1[[#This Row],[Gender]],"F","Female"),"M","Male")</f>
        <v>Female</v>
      </c>
      <c r="D766" s="6">
        <v>60000</v>
      </c>
      <c r="E766" s="6" t="str">
        <f>SUBSTITUTE(Table1[[#This Row],[Income]],"$","")</f>
        <v>60000</v>
      </c>
      <c r="F766" s="5">
        <v>4590</v>
      </c>
      <c r="G766" s="8">
        <v>45257</v>
      </c>
      <c r="H766" s="8" t="s">
        <v>66</v>
      </c>
      <c r="I766" s="8" t="s">
        <v>72</v>
      </c>
      <c r="J766" s="7">
        <v>2020</v>
      </c>
      <c r="K766" s="7">
        <f>Table1[[#This Row],[Price(in USD)]]-Table1[[#This Row],[Production Cost (in USD)]]</f>
        <v>2570</v>
      </c>
      <c r="L766" s="7">
        <f>(Table1[[#This Row],[Profit]]/Table1[[#This Row],[Price(in USD)]])*100</f>
        <v>55.991285403050107</v>
      </c>
      <c r="M766" s="5" t="s">
        <v>13</v>
      </c>
      <c r="N766" s="5" t="str">
        <f>SUBSTITUTE(SUBSTITUTE(SUBSTITUTE(Table1[[#This Row],[Marital Status]],"M","Married"),"S","Single"),"D","Divorced")</f>
        <v>Married</v>
      </c>
      <c r="O766" s="5" t="s">
        <v>21</v>
      </c>
      <c r="P766" s="5" t="str">
        <f>CLEAN(Table1[[#This Row],[Education]])</f>
        <v>Partial College</v>
      </c>
      <c r="Q766" s="5" t="s">
        <v>16</v>
      </c>
      <c r="R766" s="5" t="s">
        <v>29</v>
      </c>
      <c r="S766" s="5" t="s">
        <v>44</v>
      </c>
      <c r="T766" s="5" t="s">
        <v>76</v>
      </c>
      <c r="U766" s="5">
        <v>27</v>
      </c>
      <c r="V766" s="7">
        <f>IF(ISBLANK(Table1[[#This Row],[Age of the buyer]]),AVERAGE(Table1[Age of the buyer]),Table1[[#This Row],[Age of the buyer]])</f>
        <v>27</v>
      </c>
    </row>
    <row r="767" spans="1:22" hidden="1" x14ac:dyDescent="0.45">
      <c r="A767" s="5">
        <v>16753</v>
      </c>
      <c r="B767" s="5" t="s">
        <v>14</v>
      </c>
      <c r="C767" s="5" t="str">
        <f>SUBSTITUTE(SUBSTITUTE(Table1[[#This Row],[Gender]],"F","Female"),"M","Male")</f>
        <v>Female</v>
      </c>
      <c r="D767" s="6">
        <v>70000</v>
      </c>
      <c r="E767" s="6" t="str">
        <f>SUBSTITUTE(Table1[[#This Row],[Income]],"$","")</f>
        <v>70000</v>
      </c>
      <c r="F767" s="5">
        <v>4188</v>
      </c>
      <c r="G767" s="8">
        <v>44809</v>
      </c>
      <c r="H767" s="8" t="s">
        <v>64</v>
      </c>
      <c r="I767" s="8" t="s">
        <v>71</v>
      </c>
      <c r="J767" s="7">
        <v>849</v>
      </c>
      <c r="K767" s="7">
        <f>Table1[[#This Row],[Price(in USD)]]-Table1[[#This Row],[Production Cost (in USD)]]</f>
        <v>3339</v>
      </c>
      <c r="L767" s="7">
        <f>(Table1[[#This Row],[Profit]]/Table1[[#This Row],[Price(in USD)]])*100</f>
        <v>79.727793696275072</v>
      </c>
      <c r="M767" s="5" t="s">
        <v>25</v>
      </c>
      <c r="N767" s="5" t="str">
        <f>SUBSTITUTE(SUBSTITUTE(SUBSTITUTE(Table1[[#This Row],[Marital Status]],"M","Married"),"S","Single"),"D","Divorced")</f>
        <v>Single</v>
      </c>
      <c r="O767" s="5" t="s">
        <v>21</v>
      </c>
      <c r="P767" s="5" t="str">
        <f>CLEAN(Table1[[#This Row],[Education]])</f>
        <v>Partial College</v>
      </c>
      <c r="Q767" s="5" t="s">
        <v>16</v>
      </c>
      <c r="R767" s="5" t="s">
        <v>26</v>
      </c>
      <c r="S767" s="5" t="s">
        <v>44</v>
      </c>
      <c r="T767" s="5" t="s">
        <v>74</v>
      </c>
      <c r="U767" s="5">
        <v>34</v>
      </c>
      <c r="V767" s="7">
        <f>IF(ISBLANK(Table1[[#This Row],[Age of the buyer]]),AVERAGE(Table1[Age of the buyer]),Table1[[#This Row],[Age of the buyer]])</f>
        <v>34</v>
      </c>
    </row>
    <row r="768" spans="1:22" x14ac:dyDescent="0.45">
      <c r="A768" s="5">
        <v>14608</v>
      </c>
      <c r="B768" s="5" t="s">
        <v>13</v>
      </c>
      <c r="C768" s="5" t="str">
        <f>SUBSTITUTE(SUBSTITUTE(Table1[[#This Row],[Gender]],"F","Female"),"M","Male")</f>
        <v>Male</v>
      </c>
      <c r="D768" s="6">
        <v>50000</v>
      </c>
      <c r="E768" s="6" t="str">
        <f>SUBSTITUTE(Table1[[#This Row],[Income]],"$","")</f>
        <v>50000</v>
      </c>
      <c r="F768" s="5">
        <v>5281</v>
      </c>
      <c r="G768" s="8">
        <v>45273</v>
      </c>
      <c r="H768" s="8" t="s">
        <v>62</v>
      </c>
      <c r="I768" s="8" t="s">
        <v>72</v>
      </c>
      <c r="J768" s="7">
        <v>1925</v>
      </c>
      <c r="K768" s="7">
        <f>Table1[[#This Row],[Price(in USD)]]-Table1[[#This Row],[Production Cost (in USD)]]</f>
        <v>3356</v>
      </c>
      <c r="L768" s="7">
        <f>(Table1[[#This Row],[Profit]]/Table1[[#This Row],[Price(in USD)]])*100</f>
        <v>63.548570346525281</v>
      </c>
      <c r="M768" s="5" t="s">
        <v>13</v>
      </c>
      <c r="N768" s="5" t="str">
        <f>SUBSTITUTE(SUBSTITUTE(SUBSTITUTE(Table1[[#This Row],[Marital Status]],"M","Married"),"S","Single"),"D","Divorced")</f>
        <v>Married</v>
      </c>
      <c r="O768" s="5" t="s">
        <v>15</v>
      </c>
      <c r="P768" s="5" t="str">
        <f>CLEAN(Table1[[#This Row],[Education]])</f>
        <v>Bachelors</v>
      </c>
      <c r="Q768" s="5" t="s">
        <v>16</v>
      </c>
      <c r="R768" s="5" t="s">
        <v>34</v>
      </c>
      <c r="S768" s="5" t="s">
        <v>44</v>
      </c>
      <c r="T768" s="5" t="s">
        <v>78</v>
      </c>
      <c r="U768" s="5">
        <v>42</v>
      </c>
      <c r="V768" s="7">
        <f>IF(ISBLANK(Table1[[#This Row],[Age of the buyer]]),AVERAGE(Table1[Age of the buyer]),Table1[[#This Row],[Age of the buyer]])</f>
        <v>42</v>
      </c>
    </row>
    <row r="769" spans="1:22" hidden="1" x14ac:dyDescent="0.45">
      <c r="A769" s="5">
        <v>24979</v>
      </c>
      <c r="B769" s="5" t="s">
        <v>14</v>
      </c>
      <c r="C769" s="5" t="str">
        <f>SUBSTITUTE(SUBSTITUTE(Table1[[#This Row],[Gender]],"F","Female"),"M","Male")</f>
        <v>Female</v>
      </c>
      <c r="D769" s="6">
        <v>60000</v>
      </c>
      <c r="E769" s="6" t="str">
        <f>SUBSTITUTE(Table1[[#This Row],[Income]],"$","")</f>
        <v>60000</v>
      </c>
      <c r="F769" s="5">
        <v>4153</v>
      </c>
      <c r="G769" s="8">
        <v>44599</v>
      </c>
      <c r="H769" s="8" t="s">
        <v>60</v>
      </c>
      <c r="I769" s="8" t="s">
        <v>71</v>
      </c>
      <c r="J769" s="7">
        <v>1576</v>
      </c>
      <c r="K769" s="7">
        <f>Table1[[#This Row],[Price(in USD)]]-Table1[[#This Row],[Production Cost (in USD)]]</f>
        <v>2577</v>
      </c>
      <c r="L769" s="7">
        <f>(Table1[[#This Row],[Profit]]/Table1[[#This Row],[Price(in USD)]])*100</f>
        <v>62.051529015169763</v>
      </c>
      <c r="M769" s="5" t="s">
        <v>13</v>
      </c>
      <c r="N769" s="5" t="str">
        <f>SUBSTITUTE(SUBSTITUTE(SUBSTITUTE(Table1[[#This Row],[Marital Status]],"M","Married"),"S","Single"),"D","Divorced")</f>
        <v>Married</v>
      </c>
      <c r="O769" s="5" t="s">
        <v>21</v>
      </c>
      <c r="P769" s="5" t="str">
        <f>CLEAN(Table1[[#This Row],[Education]])</f>
        <v>Partial College</v>
      </c>
      <c r="Q769" s="5" t="s">
        <v>23</v>
      </c>
      <c r="R769" s="5" t="s">
        <v>24</v>
      </c>
      <c r="S769" s="5" t="s">
        <v>44</v>
      </c>
      <c r="T769" s="5" t="s">
        <v>73</v>
      </c>
      <c r="U769" s="5">
        <v>57</v>
      </c>
      <c r="V769" s="7">
        <f>IF(ISBLANK(Table1[[#This Row],[Age of the buyer]]),AVERAGE(Table1[Age of the buyer]),Table1[[#This Row],[Age of the buyer]])</f>
        <v>57</v>
      </c>
    </row>
    <row r="770" spans="1:22" hidden="1" x14ac:dyDescent="0.45">
      <c r="A770" s="5">
        <v>13313</v>
      </c>
      <c r="B770" s="5" t="s">
        <v>14</v>
      </c>
      <c r="C770" s="5" t="str">
        <f>SUBSTITUTE(SUBSTITUTE(Table1[[#This Row],[Gender]],"F","Female"),"M","Male")</f>
        <v>Female</v>
      </c>
      <c r="D770" s="6">
        <v>120000</v>
      </c>
      <c r="E770" s="6" t="str">
        <f>SUBSTITUTE(Table1[[#This Row],[Income]],"$","")</f>
        <v>120000</v>
      </c>
      <c r="F770" s="5">
        <v>4598</v>
      </c>
      <c r="G770" s="8">
        <v>45226</v>
      </c>
      <c r="H770" s="8" t="s">
        <v>58</v>
      </c>
      <c r="I770" s="8" t="s">
        <v>72</v>
      </c>
      <c r="J770" s="7">
        <v>1435</v>
      </c>
      <c r="K770" s="7">
        <f>Table1[[#This Row],[Price(in USD)]]-Table1[[#This Row],[Production Cost (in USD)]]</f>
        <v>3163</v>
      </c>
      <c r="L770" s="7">
        <f>(Table1[[#This Row],[Profit]]/Table1[[#This Row],[Price(in USD)]])*100</f>
        <v>68.790778599391047</v>
      </c>
      <c r="M770" s="5" t="s">
        <v>13</v>
      </c>
      <c r="N770" s="5" t="str">
        <f>SUBSTITUTE(SUBSTITUTE(SUBSTITUTE(Table1[[#This Row],[Marital Status]],"M","Married"),"S","Single"),"D","Divorced")</f>
        <v>Married</v>
      </c>
      <c r="O770" s="5" t="s">
        <v>30</v>
      </c>
      <c r="P770" s="5" t="str">
        <f>CLEAN(Table1[[#This Row],[Education]])</f>
        <v>High School</v>
      </c>
      <c r="Q770" s="5" t="s">
        <v>23</v>
      </c>
      <c r="R770" s="5" t="s">
        <v>24</v>
      </c>
      <c r="S770" s="5" t="s">
        <v>44</v>
      </c>
      <c r="T770" s="5" t="s">
        <v>76</v>
      </c>
      <c r="U770" s="5">
        <v>45</v>
      </c>
      <c r="V770" s="7">
        <f>IF(ISBLANK(Table1[[#This Row],[Age of the buyer]]),AVERAGE(Table1[Age of the buyer]),Table1[[#This Row],[Age of the buyer]])</f>
        <v>45</v>
      </c>
    </row>
    <row r="771" spans="1:22" hidden="1" x14ac:dyDescent="0.45">
      <c r="A771" s="5">
        <v>18952</v>
      </c>
      <c r="B771" s="5" t="s">
        <v>14</v>
      </c>
      <c r="C771" s="5" t="str">
        <f>SUBSTITUTE(SUBSTITUTE(Table1[[#This Row],[Gender]],"F","Female"),"M","Male")</f>
        <v>Female</v>
      </c>
      <c r="D771" s="6">
        <v>100000</v>
      </c>
      <c r="E771" s="6" t="str">
        <f>SUBSTITUTE(Table1[[#This Row],[Income]],"$","")</f>
        <v>100000</v>
      </c>
      <c r="F771" s="5">
        <v>4749</v>
      </c>
      <c r="G771" s="8">
        <v>44634</v>
      </c>
      <c r="H771" s="8" t="s">
        <v>58</v>
      </c>
      <c r="I771" s="8" t="s">
        <v>72</v>
      </c>
      <c r="J771" s="7">
        <v>1815</v>
      </c>
      <c r="K771" s="7">
        <f>Table1[[#This Row],[Price(in USD)]]-Table1[[#This Row],[Production Cost (in USD)]]</f>
        <v>2934</v>
      </c>
      <c r="L771" s="7">
        <f>(Table1[[#This Row],[Profit]]/Table1[[#This Row],[Price(in USD)]])*100</f>
        <v>61.78142766898295</v>
      </c>
      <c r="M771" s="5" t="s">
        <v>13</v>
      </c>
      <c r="N771" s="5" t="str">
        <f>SUBSTITUTE(SUBSTITUTE(SUBSTITUTE(Table1[[#This Row],[Marital Status]],"M","Married"),"S","Single"),"D","Divorced")</f>
        <v>Married</v>
      </c>
      <c r="O771" s="5" t="s">
        <v>15</v>
      </c>
      <c r="P771" s="5" t="str">
        <f>CLEAN(Table1[[#This Row],[Education]])</f>
        <v>Bachelors</v>
      </c>
      <c r="Q771" s="5" t="s">
        <v>31</v>
      </c>
      <c r="R771" s="5" t="s">
        <v>18</v>
      </c>
      <c r="S771" s="5" t="s">
        <v>44</v>
      </c>
      <c r="T771" s="5" t="s">
        <v>77</v>
      </c>
      <c r="U771" s="5">
        <v>40</v>
      </c>
      <c r="V771" s="7">
        <f>IF(ISBLANK(Table1[[#This Row],[Age of the buyer]]),AVERAGE(Table1[Age of the buyer]),Table1[[#This Row],[Age of the buyer]])</f>
        <v>40</v>
      </c>
    </row>
    <row r="772" spans="1:22" hidden="1" x14ac:dyDescent="0.45">
      <c r="A772" s="5">
        <v>17699</v>
      </c>
      <c r="B772" s="5" t="s">
        <v>13</v>
      </c>
      <c r="C772" s="5" t="str">
        <f>SUBSTITUTE(SUBSTITUTE(Table1[[#This Row],[Gender]],"F","Female"),"M","Male")</f>
        <v>Male</v>
      </c>
      <c r="D772" s="6">
        <v>60000</v>
      </c>
      <c r="E772" s="6" t="str">
        <f>SUBSTITUTE(Table1[[#This Row],[Income]],"$","")</f>
        <v>60000</v>
      </c>
      <c r="F772" s="5">
        <v>4249</v>
      </c>
      <c r="G772" s="8">
        <v>44730</v>
      </c>
      <c r="H772" s="8" t="s">
        <v>65</v>
      </c>
      <c r="I772" s="8" t="s">
        <v>72</v>
      </c>
      <c r="J772" s="7">
        <v>1974</v>
      </c>
      <c r="K772" s="7">
        <f>Table1[[#This Row],[Price(in USD)]]-Table1[[#This Row],[Production Cost (in USD)]]</f>
        <v>2275</v>
      </c>
      <c r="L772" s="7">
        <f>(Table1[[#This Row],[Profit]]/Table1[[#This Row],[Price(in USD)]])*100</f>
        <v>53.542009884678741</v>
      </c>
      <c r="M772" s="5" t="s">
        <v>13</v>
      </c>
      <c r="N772" s="5" t="str">
        <f>SUBSTITUTE(SUBSTITUTE(SUBSTITUTE(Table1[[#This Row],[Marital Status]],"M","Married"),"S","Single"),"D","Divorced")</f>
        <v>Married</v>
      </c>
      <c r="O772" s="5" t="s">
        <v>37</v>
      </c>
      <c r="P772" s="5" t="str">
        <f>CLEAN(Table1[[#This Row],[Education]])</f>
        <v>Graduate Degree</v>
      </c>
      <c r="Q772" s="5" t="s">
        <v>16</v>
      </c>
      <c r="R772" s="5" t="s">
        <v>18</v>
      </c>
      <c r="S772" s="5" t="s">
        <v>44</v>
      </c>
      <c r="T772" s="5" t="s">
        <v>78</v>
      </c>
      <c r="U772" s="5">
        <v>55</v>
      </c>
      <c r="V772" s="7">
        <f>IF(ISBLANK(Table1[[#This Row],[Age of the buyer]]),AVERAGE(Table1[Age of the buyer]),Table1[[#This Row],[Age of the buyer]])</f>
        <v>55</v>
      </c>
    </row>
    <row r="773" spans="1:22" hidden="1" x14ac:dyDescent="0.45">
      <c r="A773" s="5">
        <v>14657</v>
      </c>
      <c r="B773" s="5" t="s">
        <v>13</v>
      </c>
      <c r="C773" s="5" t="str">
        <f>SUBSTITUTE(SUBSTITUTE(Table1[[#This Row],[Gender]],"F","Female"),"M","Male")</f>
        <v>Male</v>
      </c>
      <c r="D773" s="6">
        <v>80000</v>
      </c>
      <c r="E773" s="6" t="str">
        <f>SUBSTITUTE(Table1[[#This Row],[Income]],"$","")</f>
        <v>80000</v>
      </c>
      <c r="F773" s="5">
        <v>5294</v>
      </c>
      <c r="G773" s="8">
        <v>45087</v>
      </c>
      <c r="H773" s="8" t="s">
        <v>67</v>
      </c>
      <c r="I773" s="8" t="s">
        <v>71</v>
      </c>
      <c r="J773" s="7">
        <v>917</v>
      </c>
      <c r="K773" s="7">
        <f>Table1[[#This Row],[Price(in USD)]]-Table1[[#This Row],[Production Cost (in USD)]]</f>
        <v>4377</v>
      </c>
      <c r="L773" s="7">
        <f>(Table1[[#This Row],[Profit]]/Table1[[#This Row],[Price(in USD)]])*100</f>
        <v>82.678503966754818</v>
      </c>
      <c r="M773" s="5" t="s">
        <v>13</v>
      </c>
      <c r="N773" s="5" t="str">
        <f>SUBSTITUTE(SUBSTITUTE(SUBSTITUTE(Table1[[#This Row],[Marital Status]],"M","Married"),"S","Single"),"D","Divorced")</f>
        <v>Married</v>
      </c>
      <c r="O773" s="5" t="s">
        <v>21</v>
      </c>
      <c r="P773" s="5" t="str">
        <f>CLEAN(Table1[[#This Row],[Education]])</f>
        <v>Partial College</v>
      </c>
      <c r="Q773" s="5" t="s">
        <v>16</v>
      </c>
      <c r="R773" s="5" t="s">
        <v>18</v>
      </c>
      <c r="S773" s="5" t="s">
        <v>44</v>
      </c>
      <c r="T773" s="5" t="s">
        <v>77</v>
      </c>
      <c r="U773" s="5">
        <v>47</v>
      </c>
      <c r="V773" s="7">
        <f>IF(ISBLANK(Table1[[#This Row],[Age of the buyer]]),AVERAGE(Table1[Age of the buyer]),Table1[[#This Row],[Age of the buyer]])</f>
        <v>47</v>
      </c>
    </row>
    <row r="774" spans="1:22" hidden="1" x14ac:dyDescent="0.45">
      <c r="A774" s="5">
        <v>11540</v>
      </c>
      <c r="B774" s="5" t="s">
        <v>13</v>
      </c>
      <c r="C774" s="5" t="str">
        <f>SUBSTITUTE(SUBSTITUTE(Table1[[#This Row],[Gender]],"F","Female"),"M","Male")</f>
        <v>Male</v>
      </c>
      <c r="D774" s="6">
        <v>60000</v>
      </c>
      <c r="E774" s="6" t="str">
        <f>SUBSTITUTE(Table1[[#This Row],[Income]],"$","")</f>
        <v>60000</v>
      </c>
      <c r="F774" s="5">
        <v>4863</v>
      </c>
      <c r="G774" s="8">
        <v>45060</v>
      </c>
      <c r="H774" s="8" t="s">
        <v>65</v>
      </c>
      <c r="I774" s="8" t="s">
        <v>72</v>
      </c>
      <c r="J774" s="7">
        <v>1086</v>
      </c>
      <c r="K774" s="7">
        <f>Table1[[#This Row],[Price(in USD)]]-Table1[[#This Row],[Production Cost (in USD)]]</f>
        <v>3777</v>
      </c>
      <c r="L774" s="7">
        <f>(Table1[[#This Row],[Profit]]/Table1[[#This Row],[Price(in USD)]])*100</f>
        <v>77.668106107341146</v>
      </c>
      <c r="M774" s="5" t="s">
        <v>25</v>
      </c>
      <c r="N774" s="5" t="str">
        <f>SUBSTITUTE(SUBSTITUTE(SUBSTITUTE(Table1[[#This Row],[Marital Status]],"M","Married"),"S","Single"),"D","Divorced")</f>
        <v>Single</v>
      </c>
      <c r="O774" s="5" t="s">
        <v>37</v>
      </c>
      <c r="P774" s="5" t="str">
        <f>CLEAN(Table1[[#This Row],[Education]])</f>
        <v>Graduate Degree</v>
      </c>
      <c r="Q774" s="5" t="s">
        <v>16</v>
      </c>
      <c r="R774" s="5" t="s">
        <v>29</v>
      </c>
      <c r="S774" s="5" t="s">
        <v>44</v>
      </c>
      <c r="T774" s="5" t="s">
        <v>78</v>
      </c>
      <c r="U774" s="5">
        <v>47</v>
      </c>
      <c r="V774" s="7">
        <f>IF(ISBLANK(Table1[[#This Row],[Age of the buyer]]),AVERAGE(Table1[Age of the buyer]),Table1[[#This Row],[Age of the buyer]])</f>
        <v>47</v>
      </c>
    </row>
    <row r="775" spans="1:22" hidden="1" x14ac:dyDescent="0.45">
      <c r="A775" s="5">
        <v>11783</v>
      </c>
      <c r="B775" s="5" t="s">
        <v>14</v>
      </c>
      <c r="C775" s="5" t="str">
        <f>SUBSTITUTE(SUBSTITUTE(Table1[[#This Row],[Gender]],"F","Female"),"M","Male")</f>
        <v>Female</v>
      </c>
      <c r="D775" s="6">
        <v>60000</v>
      </c>
      <c r="E775" s="6" t="str">
        <f>SUBSTITUTE(Table1[[#This Row],[Income]],"$","")</f>
        <v>60000</v>
      </c>
      <c r="F775" s="5">
        <v>5447</v>
      </c>
      <c r="G775" s="8">
        <v>44766</v>
      </c>
      <c r="H775" s="8" t="s">
        <v>61</v>
      </c>
      <c r="I775" s="8" t="s">
        <v>72</v>
      </c>
      <c r="J775" s="7">
        <v>955</v>
      </c>
      <c r="K775" s="7">
        <f>Table1[[#This Row],[Price(in USD)]]-Table1[[#This Row],[Production Cost (in USD)]]</f>
        <v>4492</v>
      </c>
      <c r="L775" s="7">
        <f>(Table1[[#This Row],[Profit]]/Table1[[#This Row],[Price(in USD)]])*100</f>
        <v>82.467413255002754</v>
      </c>
      <c r="M775" s="5" t="s">
        <v>13</v>
      </c>
      <c r="N775" s="5" t="str">
        <f>SUBSTITUTE(SUBSTITUTE(SUBSTITUTE(Table1[[#This Row],[Marital Status]],"M","Married"),"S","Single"),"D","Divorced")</f>
        <v>Married</v>
      </c>
      <c r="O775" s="5" t="s">
        <v>37</v>
      </c>
      <c r="P775" s="5" t="str">
        <f>CLEAN(Table1[[#This Row],[Education]])</f>
        <v>Graduate Degree</v>
      </c>
      <c r="Q775" s="5" t="s">
        <v>16</v>
      </c>
      <c r="R775" s="5" t="s">
        <v>18</v>
      </c>
      <c r="S775" s="5" t="s">
        <v>44</v>
      </c>
      <c r="T775" s="5" t="s">
        <v>74</v>
      </c>
      <c r="U775" s="5">
        <v>34</v>
      </c>
      <c r="V775" s="7">
        <f>IF(ISBLANK(Table1[[#This Row],[Age of the buyer]]),AVERAGE(Table1[Age of the buyer]),Table1[[#This Row],[Age of the buyer]])</f>
        <v>34</v>
      </c>
    </row>
    <row r="776" spans="1:22" hidden="1" x14ac:dyDescent="0.45">
      <c r="A776" s="5">
        <v>14602</v>
      </c>
      <c r="B776" s="5" t="s">
        <v>14</v>
      </c>
      <c r="C776" s="5" t="str">
        <f>SUBSTITUTE(SUBSTITUTE(Table1[[#This Row],[Gender]],"F","Female"),"M","Male")</f>
        <v>Female</v>
      </c>
      <c r="D776" s="6">
        <v>80000</v>
      </c>
      <c r="E776" s="6" t="str">
        <f>SUBSTITUTE(Table1[[#This Row],[Income]],"$","")</f>
        <v>80000</v>
      </c>
      <c r="F776" s="5">
        <v>3678</v>
      </c>
      <c r="G776" s="8">
        <v>44869</v>
      </c>
      <c r="H776" s="8" t="s">
        <v>59</v>
      </c>
      <c r="I776" s="8" t="s">
        <v>71</v>
      </c>
      <c r="J776" s="7">
        <v>1920</v>
      </c>
      <c r="K776" s="7">
        <f>Table1[[#This Row],[Price(in USD)]]-Table1[[#This Row],[Production Cost (in USD)]]</f>
        <v>1758</v>
      </c>
      <c r="L776" s="7">
        <f>(Table1[[#This Row],[Profit]]/Table1[[#This Row],[Price(in USD)]])*100</f>
        <v>47.797716150081563</v>
      </c>
      <c r="M776" s="5" t="s">
        <v>13</v>
      </c>
      <c r="N776" s="5" t="str">
        <f>SUBSTITUTE(SUBSTITUTE(SUBSTITUTE(Table1[[#This Row],[Marital Status]],"M","Married"),"S","Single"),"D","Divorced")</f>
        <v>Married</v>
      </c>
      <c r="O776" s="5" t="s">
        <v>37</v>
      </c>
      <c r="P776" s="5" t="str">
        <f>CLEAN(Table1[[#This Row],[Education]])</f>
        <v>Graduate Degree</v>
      </c>
      <c r="Q776" s="5" t="s">
        <v>23</v>
      </c>
      <c r="R776" s="5" t="s">
        <v>18</v>
      </c>
      <c r="S776" s="5" t="s">
        <v>44</v>
      </c>
      <c r="T776" s="5" t="s">
        <v>77</v>
      </c>
      <c r="U776" s="5">
        <v>36</v>
      </c>
      <c r="V776" s="7">
        <f>IF(ISBLANK(Table1[[#This Row],[Age of the buyer]]),AVERAGE(Table1[Age of the buyer]),Table1[[#This Row],[Age of the buyer]])</f>
        <v>36</v>
      </c>
    </row>
    <row r="777" spans="1:22" hidden="1" x14ac:dyDescent="0.45">
      <c r="A777" s="5">
        <v>29030</v>
      </c>
      <c r="B777" s="5" t="s">
        <v>13</v>
      </c>
      <c r="C777" s="5" t="str">
        <f>SUBSTITUTE(SUBSTITUTE(Table1[[#This Row],[Gender]],"F","Female"),"M","Male")</f>
        <v>Male</v>
      </c>
      <c r="D777" s="6">
        <v>70000</v>
      </c>
      <c r="E777" s="6" t="str">
        <f>SUBSTITUTE(Table1[[#This Row],[Income]],"$","")</f>
        <v>70000</v>
      </c>
      <c r="F777" s="5">
        <v>3321</v>
      </c>
      <c r="G777" s="8">
        <v>44655</v>
      </c>
      <c r="H777" s="8" t="s">
        <v>63</v>
      </c>
      <c r="I777" s="8" t="s">
        <v>71</v>
      </c>
      <c r="J777" s="7">
        <v>1756</v>
      </c>
      <c r="K777" s="7">
        <f>Table1[[#This Row],[Price(in USD)]]-Table1[[#This Row],[Production Cost (in USD)]]</f>
        <v>1565</v>
      </c>
      <c r="L777" s="7">
        <f>(Table1[[#This Row],[Profit]]/Table1[[#This Row],[Price(in USD)]])*100</f>
        <v>47.12436013249021</v>
      </c>
      <c r="M777" s="5" t="s">
        <v>13</v>
      </c>
      <c r="N777" s="5" t="str">
        <f>SUBSTITUTE(SUBSTITUTE(SUBSTITUTE(Table1[[#This Row],[Marital Status]],"M","Married"),"S","Single"),"D","Divorced")</f>
        <v>Married</v>
      </c>
      <c r="O777" s="5" t="s">
        <v>32</v>
      </c>
      <c r="P777" s="5" t="str">
        <f>CLEAN(Table1[[#This Row],[Education]])</f>
        <v>Partial High School</v>
      </c>
      <c r="Q777" s="5" t="s">
        <v>16</v>
      </c>
      <c r="R777" s="5" t="s">
        <v>34</v>
      </c>
      <c r="S777" s="5" t="s">
        <v>44</v>
      </c>
      <c r="T777" s="5" t="s">
        <v>75</v>
      </c>
      <c r="U777" s="5">
        <v>54</v>
      </c>
      <c r="V777" s="7">
        <f>IF(ISBLANK(Table1[[#This Row],[Age of the buyer]]),AVERAGE(Table1[Age of the buyer]),Table1[[#This Row],[Age of the buyer]])</f>
        <v>54</v>
      </c>
    </row>
    <row r="778" spans="1:22" hidden="1" x14ac:dyDescent="0.45">
      <c r="A778" s="5">
        <v>26490</v>
      </c>
      <c r="B778" s="5" t="s">
        <v>13</v>
      </c>
      <c r="C778" s="5" t="str">
        <f>SUBSTITUTE(SUBSTITUTE(Table1[[#This Row],[Gender]],"F","Female"),"M","Male")</f>
        <v>Male</v>
      </c>
      <c r="D778" s="6">
        <v>70000</v>
      </c>
      <c r="E778" s="6" t="str">
        <f>SUBSTITUTE(Table1[[#This Row],[Income]],"$","")</f>
        <v>70000</v>
      </c>
      <c r="F778" s="5">
        <v>5332</v>
      </c>
      <c r="G778" s="8">
        <v>44955</v>
      </c>
      <c r="H778" s="8" t="s">
        <v>64</v>
      </c>
      <c r="I778" s="8" t="s">
        <v>71</v>
      </c>
      <c r="J778" s="7">
        <v>1865</v>
      </c>
      <c r="K778" s="7">
        <f>Table1[[#This Row],[Price(in USD)]]-Table1[[#This Row],[Production Cost (in USD)]]</f>
        <v>3467</v>
      </c>
      <c r="L778" s="7">
        <f>(Table1[[#This Row],[Profit]]/Table1[[#This Row],[Price(in USD)]])*100</f>
        <v>65.022505626406598</v>
      </c>
      <c r="M778" s="5" t="s">
        <v>25</v>
      </c>
      <c r="N778" s="5" t="str">
        <f>SUBSTITUTE(SUBSTITUTE(SUBSTITUTE(Table1[[#This Row],[Marital Status]],"M","Married"),"S","Single"),"D","Divorced")</f>
        <v>Single</v>
      </c>
      <c r="O778" s="5" t="s">
        <v>15</v>
      </c>
      <c r="P778" s="5" t="str">
        <f>CLEAN(Table1[[#This Row],[Education]])</f>
        <v>Bachelors</v>
      </c>
      <c r="Q778" s="5" t="s">
        <v>31</v>
      </c>
      <c r="R778" s="5" t="s">
        <v>24</v>
      </c>
      <c r="S778" s="5" t="s">
        <v>44</v>
      </c>
      <c r="T778" s="5" t="s">
        <v>78</v>
      </c>
      <c r="U778" s="5">
        <v>59</v>
      </c>
      <c r="V778" s="7">
        <f>IF(ISBLANK(Table1[[#This Row],[Age of the buyer]]),AVERAGE(Table1[Age of the buyer]),Table1[[#This Row],[Age of the buyer]])</f>
        <v>59</v>
      </c>
    </row>
    <row r="779" spans="1:22" hidden="1" x14ac:dyDescent="0.45">
      <c r="A779" s="5">
        <v>13151</v>
      </c>
      <c r="B779" s="5" t="s">
        <v>13</v>
      </c>
      <c r="C779" s="5" t="str">
        <f>SUBSTITUTE(SUBSTITUTE(Table1[[#This Row],[Gender]],"F","Female"),"M","Male")</f>
        <v>Male</v>
      </c>
      <c r="D779" s="6">
        <v>40000</v>
      </c>
      <c r="E779" s="6" t="str">
        <f>SUBSTITUTE(Table1[[#This Row],[Income]],"$","")</f>
        <v>40000</v>
      </c>
      <c r="F779" s="5">
        <v>3722</v>
      </c>
      <c r="G779" s="8">
        <v>44570</v>
      </c>
      <c r="H779" s="8" t="s">
        <v>67</v>
      </c>
      <c r="I779" s="8" t="s">
        <v>71</v>
      </c>
      <c r="J779" s="7">
        <v>865</v>
      </c>
      <c r="K779" s="7">
        <f>Table1[[#This Row],[Price(in USD)]]-Table1[[#This Row],[Production Cost (in USD)]]</f>
        <v>2857</v>
      </c>
      <c r="L779" s="7">
        <f>(Table1[[#This Row],[Profit]]/Table1[[#This Row],[Price(in USD)]])*100</f>
        <v>76.759806555615256</v>
      </c>
      <c r="M779" s="5" t="s">
        <v>25</v>
      </c>
      <c r="N779" s="5" t="str">
        <f>SUBSTITUTE(SUBSTITUTE(SUBSTITUTE(Table1[[#This Row],[Marital Status]],"M","Married"),"S","Single"),"D","Divorced")</f>
        <v>Single</v>
      </c>
      <c r="O779" s="5" t="s">
        <v>30</v>
      </c>
      <c r="P779" s="5" t="str">
        <f>CLEAN(Table1[[#This Row],[Education]])</f>
        <v>High School</v>
      </c>
      <c r="Q779" s="5" t="s">
        <v>16</v>
      </c>
      <c r="R779" s="5" t="s">
        <v>26</v>
      </c>
      <c r="S779" s="5" t="s">
        <v>44</v>
      </c>
      <c r="T779" s="5" t="s">
        <v>73</v>
      </c>
      <c r="U779" s="5">
        <v>27</v>
      </c>
      <c r="V779" s="7">
        <f>IF(ISBLANK(Table1[[#This Row],[Age of the buyer]]),AVERAGE(Table1[Age of the buyer]),Table1[[#This Row],[Age of the buyer]])</f>
        <v>27</v>
      </c>
    </row>
    <row r="780" spans="1:22" hidden="1" x14ac:dyDescent="0.45">
      <c r="A780" s="5">
        <v>17260</v>
      </c>
      <c r="B780" s="5" t="s">
        <v>13</v>
      </c>
      <c r="C780" s="5" t="str">
        <f>SUBSTITUTE(SUBSTITUTE(Table1[[#This Row],[Gender]],"F","Female"),"M","Male")</f>
        <v>Male</v>
      </c>
      <c r="D780" s="6">
        <v>90000</v>
      </c>
      <c r="E780" s="6" t="str">
        <f>SUBSTITUTE(Table1[[#This Row],[Income]],"$","")</f>
        <v>90000</v>
      </c>
      <c r="F780" s="5">
        <v>4718</v>
      </c>
      <c r="G780" s="8">
        <v>45261</v>
      </c>
      <c r="H780" s="8" t="s">
        <v>58</v>
      </c>
      <c r="I780" s="8" t="s">
        <v>71</v>
      </c>
      <c r="J780" s="7">
        <v>1941</v>
      </c>
      <c r="K780" s="7">
        <f>Table1[[#This Row],[Price(in USD)]]-Table1[[#This Row],[Production Cost (in USD)]]</f>
        <v>2777</v>
      </c>
      <c r="L780" s="7">
        <f>(Table1[[#This Row],[Profit]]/Table1[[#This Row],[Price(in USD)]])*100</f>
        <v>58.859686307757521</v>
      </c>
      <c r="M780" s="5" t="s">
        <v>13</v>
      </c>
      <c r="N780" s="5" t="str">
        <f>SUBSTITUTE(SUBSTITUTE(SUBSTITUTE(Table1[[#This Row],[Marital Status]],"M","Married"),"S","Single"),"D","Divorced")</f>
        <v>Married</v>
      </c>
      <c r="O780" s="5" t="s">
        <v>21</v>
      </c>
      <c r="P780" s="5" t="str">
        <f>CLEAN(Table1[[#This Row],[Education]])</f>
        <v>Partial College</v>
      </c>
      <c r="Q780" s="5" t="s">
        <v>23</v>
      </c>
      <c r="R780" s="5" t="s">
        <v>18</v>
      </c>
      <c r="S780" s="5" t="s">
        <v>45</v>
      </c>
      <c r="T780" s="5" t="s">
        <v>76</v>
      </c>
      <c r="U780" s="5">
        <v>41</v>
      </c>
      <c r="V780" s="7">
        <f>IF(ISBLANK(Table1[[#This Row],[Age of the buyer]]),AVERAGE(Table1[Age of the buyer]),Table1[[#This Row],[Age of the buyer]])</f>
        <v>41</v>
      </c>
    </row>
    <row r="781" spans="1:22" x14ac:dyDescent="0.45">
      <c r="A781" s="5">
        <v>15372</v>
      </c>
      <c r="B781" s="5" t="s">
        <v>13</v>
      </c>
      <c r="C781" s="5" t="str">
        <f>SUBSTITUTE(SUBSTITUTE(Table1[[#This Row],[Gender]],"F","Female"),"M","Male")</f>
        <v>Male</v>
      </c>
      <c r="D781" s="6">
        <v>80000</v>
      </c>
      <c r="E781" s="6" t="str">
        <f>SUBSTITUTE(Table1[[#This Row],[Income]],"$","")</f>
        <v>80000</v>
      </c>
      <c r="F781" s="5">
        <v>5367</v>
      </c>
      <c r="G781" s="8">
        <v>44847</v>
      </c>
      <c r="H781" s="8" t="s">
        <v>62</v>
      </c>
      <c r="I781" s="8" t="s">
        <v>71</v>
      </c>
      <c r="J781" s="7">
        <v>2020</v>
      </c>
      <c r="K781" s="7">
        <f>Table1[[#This Row],[Price(in USD)]]-Table1[[#This Row],[Production Cost (in USD)]]</f>
        <v>3347</v>
      </c>
      <c r="L781" s="7">
        <f>(Table1[[#This Row],[Profit]]/Table1[[#This Row],[Price(in USD)]])*100</f>
        <v>62.362586174771749</v>
      </c>
      <c r="M781" s="5" t="s">
        <v>13</v>
      </c>
      <c r="N781" s="5" t="str">
        <f>SUBSTITUTE(SUBSTITUTE(SUBSTITUTE(Table1[[#This Row],[Marital Status]],"M","Married"),"S","Single"),"D","Divorced")</f>
        <v>Married</v>
      </c>
      <c r="O781" s="5" t="s">
        <v>21</v>
      </c>
      <c r="P781" s="5" t="str">
        <f>CLEAN(Table1[[#This Row],[Education]])</f>
        <v>Partial College</v>
      </c>
      <c r="Q781" s="5" t="s">
        <v>23</v>
      </c>
      <c r="R781" s="5" t="s">
        <v>24</v>
      </c>
      <c r="S781" s="5" t="s">
        <v>44</v>
      </c>
      <c r="T781" s="5" t="s">
        <v>74</v>
      </c>
      <c r="U781" s="5">
        <v>50</v>
      </c>
      <c r="V781" s="7">
        <f>IF(ISBLANK(Table1[[#This Row],[Age of the buyer]]),AVERAGE(Table1[Age of the buyer]),Table1[[#This Row],[Age of the buyer]])</f>
        <v>50</v>
      </c>
    </row>
    <row r="782" spans="1:22" hidden="1" x14ac:dyDescent="0.45">
      <c r="A782" s="5">
        <v>18105</v>
      </c>
      <c r="B782" s="5" t="s">
        <v>14</v>
      </c>
      <c r="C782" s="5" t="str">
        <f>SUBSTITUTE(SUBSTITUTE(Table1[[#This Row],[Gender]],"F","Female"),"M","Male")</f>
        <v>Female</v>
      </c>
      <c r="D782" s="6">
        <v>60000</v>
      </c>
      <c r="E782" s="6" t="str">
        <f>SUBSTITUTE(Table1[[#This Row],[Income]],"$","")</f>
        <v>60000</v>
      </c>
      <c r="F782" s="5">
        <v>4308</v>
      </c>
      <c r="G782" s="8">
        <v>44769</v>
      </c>
      <c r="H782" s="8" t="s">
        <v>58</v>
      </c>
      <c r="I782" s="8" t="s">
        <v>72</v>
      </c>
      <c r="J782" s="7">
        <v>1082</v>
      </c>
      <c r="K782" s="7">
        <f>Table1[[#This Row],[Price(in USD)]]-Table1[[#This Row],[Production Cost (in USD)]]</f>
        <v>3226</v>
      </c>
      <c r="L782" s="7">
        <f>(Table1[[#This Row],[Profit]]/Table1[[#This Row],[Price(in USD)]])*100</f>
        <v>74.883936861652742</v>
      </c>
      <c r="M782" s="5" t="s">
        <v>13</v>
      </c>
      <c r="N782" s="5" t="str">
        <f>SUBSTITUTE(SUBSTITUTE(SUBSTITUTE(Table1[[#This Row],[Marital Status]],"M","Married"),"S","Single"),"D","Divorced")</f>
        <v>Married</v>
      </c>
      <c r="O782" s="5" t="s">
        <v>21</v>
      </c>
      <c r="P782" s="5" t="str">
        <f>CLEAN(Table1[[#This Row],[Education]])</f>
        <v>Partial College</v>
      </c>
      <c r="Q782" s="5" t="s">
        <v>23</v>
      </c>
      <c r="R782" s="5" t="s">
        <v>34</v>
      </c>
      <c r="S782" s="5" t="s">
        <v>44</v>
      </c>
      <c r="T782" s="5" t="s">
        <v>76</v>
      </c>
      <c r="U782" s="5">
        <v>55</v>
      </c>
      <c r="V782" s="7">
        <f>IF(ISBLANK(Table1[[#This Row],[Age of the buyer]]),AVERAGE(Table1[Age of the buyer]),Table1[[#This Row],[Age of the buyer]])</f>
        <v>55</v>
      </c>
    </row>
    <row r="783" spans="1:22" hidden="1" x14ac:dyDescent="0.45">
      <c r="A783" s="5">
        <v>19660</v>
      </c>
      <c r="B783" s="5" t="s">
        <v>13</v>
      </c>
      <c r="C783" s="5" t="str">
        <f>SUBSTITUTE(SUBSTITUTE(Table1[[#This Row],[Gender]],"F","Female"),"M","Male")</f>
        <v>Male</v>
      </c>
      <c r="D783" s="6">
        <v>80000</v>
      </c>
      <c r="E783" s="6" t="str">
        <f>SUBSTITUTE(Table1[[#This Row],[Income]],"$","")</f>
        <v>80000</v>
      </c>
      <c r="F783" s="5">
        <v>5155</v>
      </c>
      <c r="G783" s="8">
        <v>45234</v>
      </c>
      <c r="H783" s="8" t="s">
        <v>59</v>
      </c>
      <c r="I783" s="8" t="s">
        <v>72</v>
      </c>
      <c r="J783" s="7">
        <v>1767</v>
      </c>
      <c r="K783" s="7">
        <f>Table1[[#This Row],[Price(in USD)]]-Table1[[#This Row],[Production Cost (in USD)]]</f>
        <v>3388</v>
      </c>
      <c r="L783" s="7">
        <f>(Table1[[#This Row],[Profit]]/Table1[[#This Row],[Price(in USD)]])*100</f>
        <v>65.722599418040744</v>
      </c>
      <c r="M783" s="5" t="s">
        <v>13</v>
      </c>
      <c r="N783" s="5" t="str">
        <f>SUBSTITUTE(SUBSTITUTE(SUBSTITUTE(Table1[[#This Row],[Marital Status]],"M","Married"),"S","Single"),"D","Divorced")</f>
        <v>Married</v>
      </c>
      <c r="O783" s="5" t="s">
        <v>15</v>
      </c>
      <c r="P783" s="5" t="str">
        <f>CLEAN(Table1[[#This Row],[Education]])</f>
        <v>Bachelors</v>
      </c>
      <c r="Q783" s="5" t="s">
        <v>31</v>
      </c>
      <c r="R783" s="5" t="s">
        <v>18</v>
      </c>
      <c r="S783" s="5" t="s">
        <v>44</v>
      </c>
      <c r="T783" s="5" t="s">
        <v>76</v>
      </c>
      <c r="U783" s="5">
        <v>43</v>
      </c>
      <c r="V783" s="7">
        <f>IF(ISBLANK(Table1[[#This Row],[Age of the buyer]]),AVERAGE(Table1[Age of the buyer]),Table1[[#This Row],[Age of the buyer]])</f>
        <v>43</v>
      </c>
    </row>
    <row r="784" spans="1:22" hidden="1" x14ac:dyDescent="0.45">
      <c r="A784" s="5">
        <v>16112</v>
      </c>
      <c r="B784" s="5" t="s">
        <v>13</v>
      </c>
      <c r="C784" s="5" t="str">
        <f>SUBSTITUTE(SUBSTITUTE(Table1[[#This Row],[Gender]],"F","Female"),"M","Male")</f>
        <v>Male</v>
      </c>
      <c r="D784" s="6">
        <v>70000</v>
      </c>
      <c r="E784" s="6" t="str">
        <f>SUBSTITUTE(Table1[[#This Row],[Income]],"$","")</f>
        <v>70000</v>
      </c>
      <c r="F784" s="5">
        <v>3858</v>
      </c>
      <c r="G784" s="8">
        <v>44658</v>
      </c>
      <c r="H784" s="8" t="s">
        <v>60</v>
      </c>
      <c r="I784" s="8" t="s">
        <v>71</v>
      </c>
      <c r="J784" s="7">
        <v>1449</v>
      </c>
      <c r="K784" s="7">
        <f>Table1[[#This Row],[Price(in USD)]]-Table1[[#This Row],[Production Cost (in USD)]]</f>
        <v>2409</v>
      </c>
      <c r="L784" s="7">
        <f>(Table1[[#This Row],[Profit]]/Table1[[#This Row],[Price(in USD)]])*100</f>
        <v>62.441679626749611</v>
      </c>
      <c r="M784" s="5" t="s">
        <v>25</v>
      </c>
      <c r="N784" s="5" t="str">
        <f>SUBSTITUTE(SUBSTITUTE(SUBSTITUTE(Table1[[#This Row],[Marital Status]],"M","Married"),"S","Single"),"D","Divorced")</f>
        <v>Single</v>
      </c>
      <c r="O784" s="5" t="s">
        <v>15</v>
      </c>
      <c r="P784" s="5" t="str">
        <f>CLEAN(Table1[[#This Row],[Education]])</f>
        <v>Bachelors</v>
      </c>
      <c r="Q784" s="5" t="s">
        <v>23</v>
      </c>
      <c r="R784" s="5" t="s">
        <v>24</v>
      </c>
      <c r="S784" s="5" t="s">
        <v>44</v>
      </c>
      <c r="T784" s="5" t="s">
        <v>78</v>
      </c>
      <c r="U784" s="5">
        <v>43</v>
      </c>
      <c r="V784" s="7">
        <f>IF(ISBLANK(Table1[[#This Row],[Age of the buyer]]),AVERAGE(Table1[Age of the buyer]),Table1[[#This Row],[Age of the buyer]])</f>
        <v>43</v>
      </c>
    </row>
    <row r="785" spans="1:22" hidden="1" x14ac:dyDescent="0.45">
      <c r="A785" s="5">
        <v>20698</v>
      </c>
      <c r="B785" s="5" t="s">
        <v>13</v>
      </c>
      <c r="C785" s="5" t="str">
        <f>SUBSTITUTE(SUBSTITUTE(Table1[[#This Row],[Gender]],"F","Female"),"M","Male")</f>
        <v>Male</v>
      </c>
      <c r="D785" s="6">
        <v>60000</v>
      </c>
      <c r="E785" s="6" t="str">
        <f>SUBSTITUTE(Table1[[#This Row],[Income]],"$","")</f>
        <v>60000</v>
      </c>
      <c r="F785" s="5">
        <v>3856</v>
      </c>
      <c r="G785" s="8">
        <v>45149</v>
      </c>
      <c r="H785" s="8" t="s">
        <v>64</v>
      </c>
      <c r="I785" s="8" t="s">
        <v>71</v>
      </c>
      <c r="J785" s="7">
        <v>1561</v>
      </c>
      <c r="K785" s="7">
        <f>Table1[[#This Row],[Price(in USD)]]-Table1[[#This Row],[Production Cost (in USD)]]</f>
        <v>2295</v>
      </c>
      <c r="L785" s="7">
        <f>(Table1[[#This Row],[Profit]]/Table1[[#This Row],[Price(in USD)]])*100</f>
        <v>59.517634854771785</v>
      </c>
      <c r="M785" s="5" t="s">
        <v>13</v>
      </c>
      <c r="N785" s="5" t="str">
        <f>SUBSTITUTE(SUBSTITUTE(SUBSTITUTE(Table1[[#This Row],[Marital Status]],"M","Married"),"S","Single"),"D","Divorced")</f>
        <v>Married</v>
      </c>
      <c r="O785" s="5" t="s">
        <v>15</v>
      </c>
      <c r="P785" s="5" t="str">
        <f>CLEAN(Table1[[#This Row],[Education]])</f>
        <v>Bachelors</v>
      </c>
      <c r="Q785" s="5" t="s">
        <v>16</v>
      </c>
      <c r="R785" s="5" t="s">
        <v>26</v>
      </c>
      <c r="S785" s="5" t="s">
        <v>44</v>
      </c>
      <c r="T785" s="5" t="s">
        <v>74</v>
      </c>
      <c r="U785" s="5">
        <v>42</v>
      </c>
      <c r="V785" s="7">
        <f>IF(ISBLANK(Table1[[#This Row],[Age of the buyer]]),AVERAGE(Table1[Age of the buyer]),Table1[[#This Row],[Age of the buyer]])</f>
        <v>42</v>
      </c>
    </row>
    <row r="786" spans="1:22" hidden="1" x14ac:dyDescent="0.45">
      <c r="A786" s="5">
        <v>20076</v>
      </c>
      <c r="B786" s="5" t="s">
        <v>14</v>
      </c>
      <c r="C786" s="5" t="str">
        <f>SUBSTITUTE(SUBSTITUTE(Table1[[#This Row],[Gender]],"F","Female"),"M","Male")</f>
        <v>Female</v>
      </c>
      <c r="D786" s="6">
        <v>10000</v>
      </c>
      <c r="E786" s="6" t="str">
        <f>SUBSTITUTE(Table1[[#This Row],[Income]],"$","")</f>
        <v>10000</v>
      </c>
      <c r="F786" s="5">
        <v>4220</v>
      </c>
      <c r="G786" s="8">
        <v>44781</v>
      </c>
      <c r="H786" s="8" t="s">
        <v>61</v>
      </c>
      <c r="I786" s="8" t="s">
        <v>71</v>
      </c>
      <c r="J786" s="7">
        <v>1039</v>
      </c>
      <c r="K786" s="7">
        <f>Table1[[#This Row],[Price(in USD)]]-Table1[[#This Row],[Production Cost (in USD)]]</f>
        <v>3181</v>
      </c>
      <c r="L786" s="7">
        <f>(Table1[[#This Row],[Profit]]/Table1[[#This Row],[Price(in USD)]])*100</f>
        <v>75.379146919431278</v>
      </c>
      <c r="M786" s="5" t="s">
        <v>25</v>
      </c>
      <c r="N786" s="5" t="str">
        <f>SUBSTITUTE(SUBSTITUTE(SUBSTITUTE(Table1[[#This Row],[Marital Status]],"M","Married"),"S","Single"),"D","Divorced")</f>
        <v>Single</v>
      </c>
      <c r="O786" s="5" t="s">
        <v>30</v>
      </c>
      <c r="P786" s="5" t="str">
        <f>CLEAN(Table1[[#This Row],[Education]])</f>
        <v>High School</v>
      </c>
      <c r="Q786" s="5" t="s">
        <v>28</v>
      </c>
      <c r="R786" s="5" t="s">
        <v>29</v>
      </c>
      <c r="S786" s="5" t="s">
        <v>44</v>
      </c>
      <c r="T786" s="5" t="s">
        <v>77</v>
      </c>
      <c r="U786" s="5">
        <v>53</v>
      </c>
      <c r="V786" s="7">
        <f>IF(ISBLANK(Table1[[#This Row],[Age of the buyer]]),AVERAGE(Table1[Age of the buyer]),Table1[[#This Row],[Age of the buyer]])</f>
        <v>53</v>
      </c>
    </row>
    <row r="787" spans="1:22" hidden="1" x14ac:dyDescent="0.45">
      <c r="A787" s="5">
        <v>24496</v>
      </c>
      <c r="B787" s="5" t="s">
        <v>14</v>
      </c>
      <c r="C787" s="5" t="str">
        <f>SUBSTITUTE(SUBSTITUTE(Table1[[#This Row],[Gender]],"F","Female"),"M","Male")</f>
        <v>Female</v>
      </c>
      <c r="D787" s="6">
        <v>40000</v>
      </c>
      <c r="E787" s="6" t="str">
        <f>SUBSTITUTE(Table1[[#This Row],[Income]],"$","")</f>
        <v>40000</v>
      </c>
      <c r="F787" s="5">
        <v>3902</v>
      </c>
      <c r="G787" s="8">
        <v>45165</v>
      </c>
      <c r="H787" s="8" t="s">
        <v>65</v>
      </c>
      <c r="I787" s="8" t="s">
        <v>71</v>
      </c>
      <c r="J787" s="7">
        <v>1011</v>
      </c>
      <c r="K787" s="7">
        <f>Table1[[#This Row],[Price(in USD)]]-Table1[[#This Row],[Production Cost (in USD)]]</f>
        <v>2891</v>
      </c>
      <c r="L787" s="7">
        <f>(Table1[[#This Row],[Profit]]/Table1[[#This Row],[Price(in USD)]])*100</f>
        <v>74.090210148641717</v>
      </c>
      <c r="M787" s="5" t="s">
        <v>25</v>
      </c>
      <c r="N787" s="5" t="str">
        <f>SUBSTITUTE(SUBSTITUTE(SUBSTITUTE(Table1[[#This Row],[Marital Status]],"M","Married"),"S","Single"),"D","Divorced")</f>
        <v>Single</v>
      </c>
      <c r="O787" s="5" t="s">
        <v>30</v>
      </c>
      <c r="P787" s="5" t="str">
        <f>CLEAN(Table1[[#This Row],[Education]])</f>
        <v>High School</v>
      </c>
      <c r="Q787" s="5" t="s">
        <v>16</v>
      </c>
      <c r="R787" s="5" t="s">
        <v>18</v>
      </c>
      <c r="S787" s="5" t="s">
        <v>44</v>
      </c>
      <c r="T787" s="5" t="s">
        <v>76</v>
      </c>
      <c r="U787" s="5">
        <v>28</v>
      </c>
      <c r="V787" s="7">
        <f>IF(ISBLANK(Table1[[#This Row],[Age of the buyer]]),AVERAGE(Table1[Age of the buyer]),Table1[[#This Row],[Age of the buyer]])</f>
        <v>28</v>
      </c>
    </row>
    <row r="788" spans="1:22" x14ac:dyDescent="0.45">
      <c r="A788" s="5">
        <v>15468</v>
      </c>
      <c r="B788" s="5" t="s">
        <v>14</v>
      </c>
      <c r="C788" s="5" t="str">
        <f>SUBSTITUTE(SUBSTITUTE(Table1[[#This Row],[Gender]],"F","Female"),"M","Male")</f>
        <v>Female</v>
      </c>
      <c r="D788" s="6">
        <v>50000</v>
      </c>
      <c r="E788" s="6" t="str">
        <f>SUBSTITUTE(Table1[[#This Row],[Income]],"$","")</f>
        <v>50000</v>
      </c>
      <c r="F788" s="5">
        <v>4668</v>
      </c>
      <c r="G788" s="8">
        <v>44979</v>
      </c>
      <c r="H788" s="8" t="s">
        <v>62</v>
      </c>
      <c r="I788" s="8" t="s">
        <v>72</v>
      </c>
      <c r="J788" s="7">
        <v>901</v>
      </c>
      <c r="K788" s="7">
        <f>Table1[[#This Row],[Price(in USD)]]-Table1[[#This Row],[Production Cost (in USD)]]</f>
        <v>3767</v>
      </c>
      <c r="L788" s="7">
        <f>(Table1[[#This Row],[Profit]]/Table1[[#This Row],[Price(in USD)]])*100</f>
        <v>80.69837189374465</v>
      </c>
      <c r="M788" s="5" t="s">
        <v>13</v>
      </c>
      <c r="N788" s="5" t="str">
        <f>SUBSTITUTE(SUBSTITUTE(SUBSTITUTE(Table1[[#This Row],[Marital Status]],"M","Married"),"S","Single"),"D","Divorced")</f>
        <v>Married</v>
      </c>
      <c r="O788" s="5" t="s">
        <v>15</v>
      </c>
      <c r="P788" s="5" t="str">
        <f>CLEAN(Table1[[#This Row],[Education]])</f>
        <v>Bachelors</v>
      </c>
      <c r="Q788" s="5" t="s">
        <v>16</v>
      </c>
      <c r="R788" s="5" t="s">
        <v>18</v>
      </c>
      <c r="S788" s="5" t="s">
        <v>44</v>
      </c>
      <c r="T788" s="5" t="s">
        <v>76</v>
      </c>
      <c r="U788" s="5">
        <v>35</v>
      </c>
      <c r="V788" s="7">
        <f>IF(ISBLANK(Table1[[#This Row],[Age of the buyer]]),AVERAGE(Table1[Age of the buyer]),Table1[[#This Row],[Age of the buyer]])</f>
        <v>35</v>
      </c>
    </row>
    <row r="789" spans="1:22" hidden="1" x14ac:dyDescent="0.45">
      <c r="A789" s="5">
        <v>28031</v>
      </c>
      <c r="B789" s="5" t="s">
        <v>14</v>
      </c>
      <c r="C789" s="5" t="str">
        <f>SUBSTITUTE(SUBSTITUTE(Table1[[#This Row],[Gender]],"F","Female"),"M","Male")</f>
        <v>Female</v>
      </c>
      <c r="D789" s="6">
        <v>70000</v>
      </c>
      <c r="E789" s="6" t="str">
        <f>SUBSTITUTE(Table1[[#This Row],[Income]],"$","")</f>
        <v>70000</v>
      </c>
      <c r="F789" s="5">
        <v>3661</v>
      </c>
      <c r="G789" s="8">
        <v>44971</v>
      </c>
      <c r="H789" s="8" t="s">
        <v>63</v>
      </c>
      <c r="I789" s="8" t="s">
        <v>71</v>
      </c>
      <c r="J789" s="7">
        <v>2037</v>
      </c>
      <c r="K789" s="7">
        <f>Table1[[#This Row],[Price(in USD)]]-Table1[[#This Row],[Production Cost (in USD)]]</f>
        <v>1624</v>
      </c>
      <c r="L789" s="7">
        <f>(Table1[[#This Row],[Profit]]/Table1[[#This Row],[Price(in USD)]])*100</f>
        <v>44.359464627151048</v>
      </c>
      <c r="M789" s="5" t="s">
        <v>25</v>
      </c>
      <c r="N789" s="5" t="str">
        <f>SUBSTITUTE(SUBSTITUTE(SUBSTITUTE(Table1[[#This Row],[Marital Status]],"M","Married"),"S","Single"),"D","Divorced")</f>
        <v>Single</v>
      </c>
      <c r="O789" s="5" t="s">
        <v>15</v>
      </c>
      <c r="P789" s="5" t="str">
        <f>CLEAN(Table1[[#This Row],[Education]])</f>
        <v>Bachelors</v>
      </c>
      <c r="Q789" s="5" t="s">
        <v>31</v>
      </c>
      <c r="R789" s="5" t="s">
        <v>24</v>
      </c>
      <c r="S789" s="5" t="s">
        <v>44</v>
      </c>
      <c r="T789" s="5" t="s">
        <v>74</v>
      </c>
      <c r="U789" s="5">
        <v>59</v>
      </c>
      <c r="V789" s="7">
        <f>IF(ISBLANK(Table1[[#This Row],[Age of the buyer]]),AVERAGE(Table1[Age of the buyer]),Table1[[#This Row],[Age of the buyer]])</f>
        <v>59</v>
      </c>
    </row>
    <row r="790" spans="1:22" x14ac:dyDescent="0.45">
      <c r="A790" s="5">
        <v>26270</v>
      </c>
      <c r="B790" s="5" t="s">
        <v>14</v>
      </c>
      <c r="C790" s="5" t="str">
        <f>SUBSTITUTE(SUBSTITUTE(Table1[[#This Row],[Gender]],"F","Female"),"M","Male")</f>
        <v>Female</v>
      </c>
      <c r="D790" s="6">
        <v>20000</v>
      </c>
      <c r="E790" s="6" t="str">
        <f>SUBSTITUTE(Table1[[#This Row],[Income]],"$","")</f>
        <v>20000</v>
      </c>
      <c r="F790" s="5">
        <v>3445</v>
      </c>
      <c r="G790" s="8">
        <v>44963</v>
      </c>
      <c r="H790" s="8" t="s">
        <v>62</v>
      </c>
      <c r="I790" s="8" t="s">
        <v>72</v>
      </c>
      <c r="J790" s="7">
        <v>806</v>
      </c>
      <c r="K790" s="7">
        <f>Table1[[#This Row],[Price(in USD)]]-Table1[[#This Row],[Production Cost (in USD)]]</f>
        <v>2639</v>
      </c>
      <c r="L790" s="7">
        <f>(Table1[[#This Row],[Profit]]/Table1[[#This Row],[Price(in USD)]])*100</f>
        <v>76.603773584905667</v>
      </c>
      <c r="M790" s="5" t="s">
        <v>25</v>
      </c>
      <c r="N790" s="5" t="str">
        <f>SUBSTITUTE(SUBSTITUTE(SUBSTITUTE(Table1[[#This Row],[Marital Status]],"M","Married"),"S","Single"),"D","Divorced")</f>
        <v>Single</v>
      </c>
      <c r="O790" s="5" t="s">
        <v>32</v>
      </c>
      <c r="P790" s="5" t="str">
        <f>CLEAN(Table1[[#This Row],[Education]])</f>
        <v>Partial High School</v>
      </c>
      <c r="Q790" s="5" t="s">
        <v>22</v>
      </c>
      <c r="R790" s="5" t="s">
        <v>29</v>
      </c>
      <c r="S790" s="5" t="s">
        <v>44</v>
      </c>
      <c r="T790" s="5" t="s">
        <v>78</v>
      </c>
      <c r="U790" s="5">
        <v>49</v>
      </c>
      <c r="V790" s="7">
        <f>IF(ISBLANK(Table1[[#This Row],[Age of the buyer]]),AVERAGE(Table1[Age of the buyer]),Table1[[#This Row],[Age of the buyer]])</f>
        <v>49</v>
      </c>
    </row>
    <row r="791" spans="1:22" hidden="1" x14ac:dyDescent="0.45">
      <c r="A791" s="5">
        <v>22221</v>
      </c>
      <c r="B791" s="5" t="s">
        <v>13</v>
      </c>
      <c r="C791" s="5" t="str">
        <f>SUBSTITUTE(SUBSTITUTE(Table1[[#This Row],[Gender]],"F","Female"),"M","Male")</f>
        <v>Male</v>
      </c>
      <c r="D791" s="6">
        <v>60000</v>
      </c>
      <c r="E791" s="6" t="str">
        <f>SUBSTITUTE(Table1[[#This Row],[Income]],"$","")</f>
        <v>60000</v>
      </c>
      <c r="F791" s="5">
        <v>3469</v>
      </c>
      <c r="G791" s="8">
        <v>45224</v>
      </c>
      <c r="H791" s="8" t="s">
        <v>63</v>
      </c>
      <c r="I791" s="8" t="s">
        <v>71</v>
      </c>
      <c r="J791" s="7">
        <v>1235</v>
      </c>
      <c r="K791" s="7">
        <f>Table1[[#This Row],[Price(in USD)]]-Table1[[#This Row],[Production Cost (in USD)]]</f>
        <v>2234</v>
      </c>
      <c r="L791" s="7">
        <f>(Table1[[#This Row],[Profit]]/Table1[[#This Row],[Price(in USD)]])*100</f>
        <v>64.398962236955896</v>
      </c>
      <c r="M791" s="5" t="s">
        <v>13</v>
      </c>
      <c r="N791" s="5" t="str">
        <f>SUBSTITUTE(SUBSTITUTE(SUBSTITUTE(Table1[[#This Row],[Marital Status]],"M","Married"),"S","Single"),"D","Divorced")</f>
        <v>Married</v>
      </c>
      <c r="O791" s="5" t="s">
        <v>30</v>
      </c>
      <c r="P791" s="5" t="str">
        <f>CLEAN(Table1[[#This Row],[Education]])</f>
        <v>High School</v>
      </c>
      <c r="Q791" s="5" t="s">
        <v>23</v>
      </c>
      <c r="R791" s="5" t="s">
        <v>29</v>
      </c>
      <c r="S791" s="5" t="s">
        <v>44</v>
      </c>
      <c r="T791" s="5" t="s">
        <v>73</v>
      </c>
      <c r="U791" s="5">
        <v>48</v>
      </c>
      <c r="V791" s="7">
        <f>IF(ISBLANK(Table1[[#This Row],[Age of the buyer]]),AVERAGE(Table1[Age of the buyer]),Table1[[#This Row],[Age of the buyer]])</f>
        <v>48</v>
      </c>
    </row>
    <row r="792" spans="1:22" hidden="1" x14ac:dyDescent="0.45">
      <c r="A792" s="5">
        <v>28228</v>
      </c>
      <c r="B792" s="5" t="s">
        <v>14</v>
      </c>
      <c r="C792" s="5" t="str">
        <f>SUBSTITUTE(SUBSTITUTE(Table1[[#This Row],[Gender]],"F","Female"),"M","Male")</f>
        <v>Female</v>
      </c>
      <c r="D792" s="6">
        <v>80000</v>
      </c>
      <c r="E792" s="6" t="str">
        <f>SUBSTITUTE(Table1[[#This Row],[Income]],"$","")</f>
        <v>80000</v>
      </c>
      <c r="F792" s="5">
        <v>3604</v>
      </c>
      <c r="G792" s="8">
        <v>45137</v>
      </c>
      <c r="H792" s="8" t="s">
        <v>65</v>
      </c>
      <c r="I792" s="8" t="s">
        <v>72</v>
      </c>
      <c r="J792" s="7">
        <v>1042</v>
      </c>
      <c r="K792" s="7">
        <f>Table1[[#This Row],[Price(in USD)]]-Table1[[#This Row],[Production Cost (in USD)]]</f>
        <v>2562</v>
      </c>
      <c r="L792" s="7">
        <f>(Table1[[#This Row],[Profit]]/Table1[[#This Row],[Price(in USD)]])*100</f>
        <v>71.087680355160927</v>
      </c>
      <c r="M792" s="5" t="s">
        <v>25</v>
      </c>
      <c r="N792" s="5" t="str">
        <f>SUBSTITUTE(SUBSTITUTE(SUBSTITUTE(Table1[[#This Row],[Marital Status]],"M","Married"),"S","Single"),"D","Divorced")</f>
        <v>Single</v>
      </c>
      <c r="O792" s="5" t="s">
        <v>32</v>
      </c>
      <c r="P792" s="5" t="str">
        <f>CLEAN(Table1[[#This Row],[Education]])</f>
        <v>Partial High School</v>
      </c>
      <c r="Q792" s="5" t="s">
        <v>16</v>
      </c>
      <c r="R792" s="5" t="s">
        <v>29</v>
      </c>
      <c r="S792" s="5" t="s">
        <v>44</v>
      </c>
      <c r="T792" s="5" t="s">
        <v>76</v>
      </c>
      <c r="U792" s="5">
        <v>50</v>
      </c>
      <c r="V792" s="7">
        <f>IF(ISBLANK(Table1[[#This Row],[Age of the buyer]]),AVERAGE(Table1[Age of the buyer]),Table1[[#This Row],[Age of the buyer]])</f>
        <v>50</v>
      </c>
    </row>
    <row r="793" spans="1:22" hidden="1" x14ac:dyDescent="0.45">
      <c r="A793" s="5">
        <v>18363</v>
      </c>
      <c r="B793" s="5" t="s">
        <v>13</v>
      </c>
      <c r="C793" s="5" t="str">
        <f>SUBSTITUTE(SUBSTITUTE(Table1[[#This Row],[Gender]],"F","Female"),"M","Male")</f>
        <v>Male</v>
      </c>
      <c r="D793" s="6">
        <v>40000</v>
      </c>
      <c r="E793" s="6" t="str">
        <f>SUBSTITUTE(Table1[[#This Row],[Income]],"$","")</f>
        <v>40000</v>
      </c>
      <c r="F793" s="5">
        <v>5397</v>
      </c>
      <c r="G793" s="8">
        <v>45185</v>
      </c>
      <c r="H793" s="8" t="s">
        <v>66</v>
      </c>
      <c r="I793" s="8" t="s">
        <v>71</v>
      </c>
      <c r="J793" s="7">
        <v>1194</v>
      </c>
      <c r="K793" s="7">
        <f>Table1[[#This Row],[Price(in USD)]]-Table1[[#This Row],[Production Cost (in USD)]]</f>
        <v>4203</v>
      </c>
      <c r="L793" s="7">
        <f>(Table1[[#This Row],[Profit]]/Table1[[#This Row],[Price(in USD)]])*100</f>
        <v>77.876598110061153</v>
      </c>
      <c r="M793" s="5" t="s">
        <v>13</v>
      </c>
      <c r="N793" s="5" t="str">
        <f>SUBSTITUTE(SUBSTITUTE(SUBSTITUTE(Table1[[#This Row],[Marital Status]],"M","Married"),"S","Single"),"D","Divorced")</f>
        <v>Married</v>
      </c>
      <c r="O793" s="5" t="s">
        <v>30</v>
      </c>
      <c r="P793" s="5" t="str">
        <f>CLEAN(Table1[[#This Row],[Education]])</f>
        <v>High School</v>
      </c>
      <c r="Q793" s="5" t="s">
        <v>16</v>
      </c>
      <c r="R793" s="5" t="s">
        <v>26</v>
      </c>
      <c r="S793" s="5" t="s">
        <v>44</v>
      </c>
      <c r="T793" s="5" t="s">
        <v>77</v>
      </c>
      <c r="U793" s="5">
        <v>28</v>
      </c>
      <c r="V793" s="7">
        <f>IF(ISBLANK(Table1[[#This Row],[Age of the buyer]]),AVERAGE(Table1[Age of the buyer]),Table1[[#This Row],[Age of the buyer]])</f>
        <v>28</v>
      </c>
    </row>
    <row r="794" spans="1:22" hidden="1" x14ac:dyDescent="0.45">
      <c r="A794" s="5">
        <v>23256</v>
      </c>
      <c r="B794" s="5" t="s">
        <v>13</v>
      </c>
      <c r="C794" s="5" t="str">
        <f>SUBSTITUTE(SUBSTITUTE(Table1[[#This Row],[Gender]],"F","Female"),"M","Male")</f>
        <v>Male</v>
      </c>
      <c r="D794" s="6">
        <v>30000</v>
      </c>
      <c r="E794" s="6" t="str">
        <f>SUBSTITUTE(Table1[[#This Row],[Income]],"$","")</f>
        <v>30000</v>
      </c>
      <c r="F794" s="5">
        <v>3553</v>
      </c>
      <c r="G794" s="8">
        <v>45072</v>
      </c>
      <c r="H794" s="8" t="s">
        <v>58</v>
      </c>
      <c r="I794" s="8" t="s">
        <v>71</v>
      </c>
      <c r="J794" s="7">
        <v>1913</v>
      </c>
      <c r="K794" s="7">
        <f>Table1[[#This Row],[Price(in USD)]]-Table1[[#This Row],[Production Cost (in USD)]]</f>
        <v>1640</v>
      </c>
      <c r="L794" s="7">
        <f>(Table1[[#This Row],[Profit]]/Table1[[#This Row],[Price(in USD)]])*100</f>
        <v>46.158176189135943</v>
      </c>
      <c r="M794" s="5" t="s">
        <v>25</v>
      </c>
      <c r="N794" s="5" t="str">
        <f>SUBSTITUTE(SUBSTITUTE(SUBSTITUTE(Table1[[#This Row],[Marital Status]],"M","Married"),"S","Single"),"D","Divorced")</f>
        <v>Single</v>
      </c>
      <c r="O794" s="5" t="s">
        <v>30</v>
      </c>
      <c r="P794" s="5" t="str">
        <f>CLEAN(Table1[[#This Row],[Education]])</f>
        <v>High School</v>
      </c>
      <c r="Q794" s="5" t="s">
        <v>22</v>
      </c>
      <c r="R794" s="5" t="s">
        <v>26</v>
      </c>
      <c r="S794" s="5" t="s">
        <v>44</v>
      </c>
      <c r="T794" s="5" t="s">
        <v>76</v>
      </c>
      <c r="U794" s="5">
        <v>52</v>
      </c>
      <c r="V794" s="7">
        <f>IF(ISBLANK(Table1[[#This Row],[Age of the buyer]]),AVERAGE(Table1[Age of the buyer]),Table1[[#This Row],[Age of the buyer]])</f>
        <v>52</v>
      </c>
    </row>
    <row r="795" spans="1:22" hidden="1" x14ac:dyDescent="0.45">
      <c r="A795" s="5">
        <v>12768</v>
      </c>
      <c r="B795" s="5" t="s">
        <v>13</v>
      </c>
      <c r="C795" s="5" t="str">
        <f>SUBSTITUTE(SUBSTITUTE(Table1[[#This Row],[Gender]],"F","Female"),"M","Male")</f>
        <v>Male</v>
      </c>
      <c r="D795" s="6">
        <v>30000</v>
      </c>
      <c r="E795" s="6" t="str">
        <f>SUBSTITUTE(Table1[[#This Row],[Income]],"$","")</f>
        <v>30000</v>
      </c>
      <c r="F795" s="5">
        <v>4407</v>
      </c>
      <c r="G795" s="8">
        <v>44588</v>
      </c>
      <c r="H795" s="8" t="s">
        <v>59</v>
      </c>
      <c r="I795" s="8" t="s">
        <v>72</v>
      </c>
      <c r="J795" s="7">
        <v>1879</v>
      </c>
      <c r="K795" s="7">
        <f>Table1[[#This Row],[Price(in USD)]]-Table1[[#This Row],[Production Cost (in USD)]]</f>
        <v>2528</v>
      </c>
      <c r="L795" s="7">
        <f>(Table1[[#This Row],[Profit]]/Table1[[#This Row],[Price(in USD)]])*100</f>
        <v>57.363285681869755</v>
      </c>
      <c r="M795" s="5" t="s">
        <v>13</v>
      </c>
      <c r="N795" s="5" t="str">
        <f>SUBSTITUTE(SUBSTITUTE(SUBSTITUTE(Table1[[#This Row],[Marital Status]],"M","Married"),"S","Single"),"D","Divorced")</f>
        <v>Married</v>
      </c>
      <c r="O795" s="5" t="s">
        <v>30</v>
      </c>
      <c r="P795" s="5" t="str">
        <f>CLEAN(Table1[[#This Row],[Education]])</f>
        <v>High School</v>
      </c>
      <c r="Q795" s="5" t="s">
        <v>22</v>
      </c>
      <c r="R795" s="5" t="s">
        <v>24</v>
      </c>
      <c r="S795" s="5" t="s">
        <v>44</v>
      </c>
      <c r="T795" s="5" t="s">
        <v>74</v>
      </c>
      <c r="U795" s="5">
        <v>52</v>
      </c>
      <c r="V795" s="7">
        <f>IF(ISBLANK(Table1[[#This Row],[Age of the buyer]]),AVERAGE(Table1[Age of the buyer]),Table1[[#This Row],[Age of the buyer]])</f>
        <v>52</v>
      </c>
    </row>
    <row r="796" spans="1:22" hidden="1" x14ac:dyDescent="0.45">
      <c r="A796" s="5">
        <v>20361</v>
      </c>
      <c r="B796" s="5" t="s">
        <v>13</v>
      </c>
      <c r="C796" s="5" t="str">
        <f>SUBSTITUTE(SUBSTITUTE(Table1[[#This Row],[Gender]],"F","Female"),"M","Male")</f>
        <v>Male</v>
      </c>
      <c r="D796" s="6">
        <v>50000</v>
      </c>
      <c r="E796" s="6" t="str">
        <f>SUBSTITUTE(Table1[[#This Row],[Income]],"$","")</f>
        <v>50000</v>
      </c>
      <c r="F796" s="5">
        <v>3801</v>
      </c>
      <c r="G796" s="8">
        <v>45206</v>
      </c>
      <c r="H796" s="8" t="s">
        <v>65</v>
      </c>
      <c r="I796" s="8" t="s">
        <v>72</v>
      </c>
      <c r="J796" s="7">
        <v>927</v>
      </c>
      <c r="K796" s="7">
        <f>Table1[[#This Row],[Price(in USD)]]-Table1[[#This Row],[Production Cost (in USD)]]</f>
        <v>2874</v>
      </c>
      <c r="L796" s="7">
        <f>(Table1[[#This Row],[Profit]]/Table1[[#This Row],[Price(in USD)]])*100</f>
        <v>75.611681136543012</v>
      </c>
      <c r="M796" s="5" t="s">
        <v>13</v>
      </c>
      <c r="N796" s="5" t="str">
        <f>SUBSTITUTE(SUBSTITUTE(SUBSTITUTE(Table1[[#This Row],[Marital Status]],"M","Married"),"S","Single"),"D","Divorced")</f>
        <v>Married</v>
      </c>
      <c r="O796" s="5" t="s">
        <v>37</v>
      </c>
      <c r="P796" s="5" t="str">
        <f>CLEAN(Table1[[#This Row],[Education]])</f>
        <v>Graduate Degree</v>
      </c>
      <c r="Q796" s="5" t="s">
        <v>31</v>
      </c>
      <c r="R796" s="5" t="s">
        <v>26</v>
      </c>
      <c r="S796" s="5" t="s">
        <v>44</v>
      </c>
      <c r="T796" s="5" t="s">
        <v>78</v>
      </c>
      <c r="U796" s="5">
        <v>69</v>
      </c>
      <c r="V796" s="7">
        <f>IF(ISBLANK(Table1[[#This Row],[Age of the buyer]]),AVERAGE(Table1[Age of the buyer]),Table1[[#This Row],[Age of the buyer]])</f>
        <v>69</v>
      </c>
    </row>
    <row r="797" spans="1:22" hidden="1" x14ac:dyDescent="0.45">
      <c r="A797" s="5">
        <v>21306</v>
      </c>
      <c r="B797" s="5" t="s">
        <v>13</v>
      </c>
      <c r="C797" s="5" t="str">
        <f>SUBSTITUTE(SUBSTITUTE(Table1[[#This Row],[Gender]],"F","Female"),"M","Male")</f>
        <v>Male</v>
      </c>
      <c r="D797" s="6">
        <v>60000</v>
      </c>
      <c r="E797" s="6" t="str">
        <f>SUBSTITUTE(Table1[[#This Row],[Income]],"$","")</f>
        <v>60000</v>
      </c>
      <c r="F797" s="5">
        <v>5113</v>
      </c>
      <c r="G797" s="8">
        <v>45095</v>
      </c>
      <c r="H797" s="8" t="s">
        <v>64</v>
      </c>
      <c r="I797" s="8" t="s">
        <v>71</v>
      </c>
      <c r="J797" s="7">
        <v>1740</v>
      </c>
      <c r="K797" s="7">
        <f>Table1[[#This Row],[Price(in USD)]]-Table1[[#This Row],[Production Cost (in USD)]]</f>
        <v>3373</v>
      </c>
      <c r="L797" s="7">
        <f>(Table1[[#This Row],[Profit]]/Table1[[#This Row],[Price(in USD)]])*100</f>
        <v>65.969098376686873</v>
      </c>
      <c r="M797" s="5" t="s">
        <v>25</v>
      </c>
      <c r="N797" s="5" t="str">
        <f>SUBSTITUTE(SUBSTITUTE(SUBSTITUTE(Table1[[#This Row],[Marital Status]],"M","Married"),"S","Single"),"D","Divorced")</f>
        <v>Single</v>
      </c>
      <c r="O797" s="5" t="s">
        <v>30</v>
      </c>
      <c r="P797" s="5" t="str">
        <f>CLEAN(Table1[[#This Row],[Education]])</f>
        <v>High School</v>
      </c>
      <c r="Q797" s="5" t="s">
        <v>23</v>
      </c>
      <c r="R797" s="5" t="s">
        <v>26</v>
      </c>
      <c r="S797" s="5" t="s">
        <v>48</v>
      </c>
      <c r="T797" s="5" t="s">
        <v>73</v>
      </c>
      <c r="U797" s="5">
        <v>51</v>
      </c>
      <c r="V797" s="7">
        <f>IF(ISBLANK(Table1[[#This Row],[Age of the buyer]]),AVERAGE(Table1[Age of the buyer]),Table1[[#This Row],[Age of the buyer]])</f>
        <v>51</v>
      </c>
    </row>
    <row r="798" spans="1:22" hidden="1" x14ac:dyDescent="0.45">
      <c r="A798" s="5">
        <v>13382</v>
      </c>
      <c r="B798" s="5" t="s">
        <v>13</v>
      </c>
      <c r="C798" s="5" t="str">
        <f>SUBSTITUTE(SUBSTITUTE(Table1[[#This Row],[Gender]],"F","Female"),"M","Male")</f>
        <v>Male</v>
      </c>
      <c r="D798" s="6">
        <v>70000</v>
      </c>
      <c r="E798" s="6" t="str">
        <f>SUBSTITUTE(Table1[[#This Row],[Income]],"$","")</f>
        <v>70000</v>
      </c>
      <c r="F798" s="5">
        <v>4622</v>
      </c>
      <c r="G798" s="8">
        <v>45115</v>
      </c>
      <c r="H798" s="8" t="s">
        <v>61</v>
      </c>
      <c r="I798" s="8" t="s">
        <v>72</v>
      </c>
      <c r="J798" s="7">
        <v>973</v>
      </c>
      <c r="K798" s="7">
        <f>Table1[[#This Row],[Price(in USD)]]-Table1[[#This Row],[Production Cost (in USD)]]</f>
        <v>3649</v>
      </c>
      <c r="L798" s="7">
        <f>(Table1[[#This Row],[Profit]]/Table1[[#This Row],[Price(in USD)]])*100</f>
        <v>78.948507139766335</v>
      </c>
      <c r="M798" s="5" t="s">
        <v>13</v>
      </c>
      <c r="N798" s="5" t="str">
        <f>SUBSTITUTE(SUBSTITUTE(SUBSTITUTE(Table1[[#This Row],[Marital Status]],"M","Married"),"S","Single"),"D","Divorced")</f>
        <v>Married</v>
      </c>
      <c r="O798" s="5" t="s">
        <v>21</v>
      </c>
      <c r="P798" s="5" t="str">
        <f>CLEAN(Table1[[#This Row],[Education]])</f>
        <v>Partial College</v>
      </c>
      <c r="Q798" s="5" t="s">
        <v>23</v>
      </c>
      <c r="R798" s="5" t="s">
        <v>29</v>
      </c>
      <c r="S798" s="5" t="s">
        <v>44</v>
      </c>
      <c r="T798" s="5" t="s">
        <v>76</v>
      </c>
      <c r="U798" s="5">
        <v>57</v>
      </c>
      <c r="V798" s="7">
        <f>IF(ISBLANK(Table1[[#This Row],[Age of the buyer]]),AVERAGE(Table1[Age of the buyer]),Table1[[#This Row],[Age of the buyer]])</f>
        <v>57</v>
      </c>
    </row>
    <row r="799" spans="1:22" hidden="1" x14ac:dyDescent="0.45">
      <c r="A799" s="5">
        <v>20310</v>
      </c>
      <c r="B799" s="5" t="s">
        <v>13</v>
      </c>
      <c r="C799" s="5" t="str">
        <f>SUBSTITUTE(SUBSTITUTE(Table1[[#This Row],[Gender]],"F","Female"),"M","Male")</f>
        <v>Male</v>
      </c>
      <c r="D799" s="6">
        <v>60000</v>
      </c>
      <c r="E799" s="6" t="str">
        <f>SUBSTITUTE(Table1[[#This Row],[Income]],"$","")</f>
        <v>60000</v>
      </c>
      <c r="F799" s="5">
        <v>4405</v>
      </c>
      <c r="G799" s="8">
        <v>44762</v>
      </c>
      <c r="H799" s="8" t="s">
        <v>61</v>
      </c>
      <c r="I799" s="8" t="s">
        <v>72</v>
      </c>
      <c r="J799" s="7">
        <v>1578</v>
      </c>
      <c r="K799" s="7">
        <f>Table1[[#This Row],[Price(in USD)]]-Table1[[#This Row],[Production Cost (in USD)]]</f>
        <v>2827</v>
      </c>
      <c r="L799" s="7">
        <f>(Table1[[#This Row],[Profit]]/Table1[[#This Row],[Price(in USD)]])*100</f>
        <v>64.17707150964813</v>
      </c>
      <c r="M799" s="5" t="s">
        <v>25</v>
      </c>
      <c r="N799" s="5" t="str">
        <f>SUBSTITUTE(SUBSTITUTE(SUBSTITUTE(Table1[[#This Row],[Marital Status]],"M","Married"),"S","Single"),"D","Divorced")</f>
        <v>Single</v>
      </c>
      <c r="O799" s="5" t="s">
        <v>21</v>
      </c>
      <c r="P799" s="5" t="str">
        <f>CLEAN(Table1[[#This Row],[Education]])</f>
        <v>Partial College</v>
      </c>
      <c r="Q799" s="5" t="s">
        <v>16</v>
      </c>
      <c r="R799" s="5" t="s">
        <v>26</v>
      </c>
      <c r="S799" s="5" t="s">
        <v>44</v>
      </c>
      <c r="T799" s="5" t="s">
        <v>77</v>
      </c>
      <c r="U799" s="5">
        <v>27</v>
      </c>
      <c r="V799" s="7">
        <f>IF(ISBLANK(Table1[[#This Row],[Age of the buyer]]),AVERAGE(Table1[Age of the buyer]),Table1[[#This Row],[Age of the buyer]])</f>
        <v>27</v>
      </c>
    </row>
    <row r="800" spans="1:22" hidden="1" x14ac:dyDescent="0.45">
      <c r="A800" s="5">
        <v>22971</v>
      </c>
      <c r="B800" s="5" t="s">
        <v>14</v>
      </c>
      <c r="C800" s="5" t="str">
        <f>SUBSTITUTE(SUBSTITUTE(Table1[[#This Row],[Gender]],"F","Female"),"M","Male")</f>
        <v>Female</v>
      </c>
      <c r="D800" s="6">
        <v>30000</v>
      </c>
      <c r="E800" s="6" t="str">
        <f>SUBSTITUTE(Table1[[#This Row],[Income]],"$","")</f>
        <v>30000</v>
      </c>
      <c r="F800" s="5">
        <v>3397</v>
      </c>
      <c r="G800" s="8">
        <v>44878</v>
      </c>
      <c r="H800" s="8" t="s">
        <v>58</v>
      </c>
      <c r="I800" s="8" t="s">
        <v>72</v>
      </c>
      <c r="J800" s="7">
        <v>1700</v>
      </c>
      <c r="K800" s="7">
        <f>Table1[[#This Row],[Price(in USD)]]-Table1[[#This Row],[Production Cost (in USD)]]</f>
        <v>1697</v>
      </c>
      <c r="L800" s="7">
        <f>(Table1[[#This Row],[Profit]]/Table1[[#This Row],[Price(in USD)]])*100</f>
        <v>49.955843391227553</v>
      </c>
      <c r="M800" s="5" t="s">
        <v>25</v>
      </c>
      <c r="N800" s="5" t="str">
        <f>SUBSTITUTE(SUBSTITUTE(SUBSTITUTE(Table1[[#This Row],[Marital Status]],"M","Married"),"S","Single"),"D","Divorced")</f>
        <v>Single</v>
      </c>
      <c r="O800" s="5" t="s">
        <v>30</v>
      </c>
      <c r="P800" s="5" t="str">
        <f>CLEAN(Table1[[#This Row],[Education]])</f>
        <v>High School</v>
      </c>
      <c r="Q800" s="5" t="s">
        <v>16</v>
      </c>
      <c r="R800" s="5" t="s">
        <v>18</v>
      </c>
      <c r="S800" s="5" t="s">
        <v>44</v>
      </c>
      <c r="T800" s="5" t="s">
        <v>78</v>
      </c>
      <c r="U800" s="5">
        <v>25</v>
      </c>
      <c r="V800" s="7">
        <f>IF(ISBLANK(Table1[[#This Row],[Age of the buyer]]),AVERAGE(Table1[Age of the buyer]),Table1[[#This Row],[Age of the buyer]])</f>
        <v>25</v>
      </c>
    </row>
    <row r="801" spans="1:22" hidden="1" x14ac:dyDescent="0.45">
      <c r="A801" s="5">
        <v>15287</v>
      </c>
      <c r="B801" s="5" t="s">
        <v>14</v>
      </c>
      <c r="C801" s="5" t="str">
        <f>SUBSTITUTE(SUBSTITUTE(Table1[[#This Row],[Gender]],"F","Female"),"M","Male")</f>
        <v>Female</v>
      </c>
      <c r="D801" s="6">
        <v>50000</v>
      </c>
      <c r="E801" s="6" t="str">
        <f>SUBSTITUTE(Table1[[#This Row],[Income]],"$","")</f>
        <v>50000</v>
      </c>
      <c r="F801" s="5">
        <v>3604</v>
      </c>
      <c r="G801" s="8">
        <v>44820</v>
      </c>
      <c r="H801" s="8" t="s">
        <v>66</v>
      </c>
      <c r="I801" s="8" t="s">
        <v>71</v>
      </c>
      <c r="J801" s="7">
        <v>1667</v>
      </c>
      <c r="K801" s="7">
        <f>Table1[[#This Row],[Price(in USD)]]-Table1[[#This Row],[Production Cost (in USD)]]</f>
        <v>1937</v>
      </c>
      <c r="L801" s="7">
        <f>(Table1[[#This Row],[Profit]]/Table1[[#This Row],[Price(in USD)]])*100</f>
        <v>53.745837957824641</v>
      </c>
      <c r="M801" s="5" t="s">
        <v>25</v>
      </c>
      <c r="N801" s="5" t="str">
        <f>SUBSTITUTE(SUBSTITUTE(SUBSTITUTE(Table1[[#This Row],[Marital Status]],"M","Married"),"S","Single"),"D","Divorced")</f>
        <v>Single</v>
      </c>
      <c r="O801" s="5" t="s">
        <v>37</v>
      </c>
      <c r="P801" s="5" t="str">
        <f>CLEAN(Table1[[#This Row],[Education]])</f>
        <v>Graduate Degree</v>
      </c>
      <c r="Q801" s="5" t="s">
        <v>16</v>
      </c>
      <c r="R801" s="5" t="s">
        <v>29</v>
      </c>
      <c r="S801" s="5" t="s">
        <v>44</v>
      </c>
      <c r="T801" s="5" t="s">
        <v>77</v>
      </c>
      <c r="U801" s="5">
        <v>33</v>
      </c>
      <c r="V801" s="7">
        <f>IF(ISBLANK(Table1[[#This Row],[Age of the buyer]]),AVERAGE(Table1[Age of the buyer]),Table1[[#This Row],[Age of the buyer]])</f>
        <v>33</v>
      </c>
    </row>
    <row r="802" spans="1:22" hidden="1" x14ac:dyDescent="0.45">
      <c r="A802" s="5">
        <v>15532</v>
      </c>
      <c r="B802" s="5" t="s">
        <v>13</v>
      </c>
      <c r="C802" s="5" t="str">
        <f>SUBSTITUTE(SUBSTITUTE(Table1[[#This Row],[Gender]],"F","Female"),"M","Male")</f>
        <v>Male</v>
      </c>
      <c r="D802" s="6">
        <v>60000</v>
      </c>
      <c r="E802" s="6" t="str">
        <f>SUBSTITUTE(Table1[[#This Row],[Income]],"$","")</f>
        <v>60000</v>
      </c>
      <c r="F802" s="5">
        <v>4590</v>
      </c>
      <c r="G802" s="8">
        <v>44772</v>
      </c>
      <c r="H802" s="8" t="s">
        <v>61</v>
      </c>
      <c r="I802" s="8" t="s">
        <v>71</v>
      </c>
      <c r="J802" s="7">
        <v>1274</v>
      </c>
      <c r="K802" s="7">
        <f>Table1[[#This Row],[Price(in USD)]]-Table1[[#This Row],[Production Cost (in USD)]]</f>
        <v>3316</v>
      </c>
      <c r="L802" s="7">
        <f>(Table1[[#This Row],[Profit]]/Table1[[#This Row],[Price(in USD)]])*100</f>
        <v>72.244008714596958</v>
      </c>
      <c r="M802" s="5" t="s">
        <v>25</v>
      </c>
      <c r="N802" s="5" t="str">
        <f>SUBSTITUTE(SUBSTITUTE(SUBSTITUTE(Table1[[#This Row],[Marital Status]],"M","Married"),"S","Single"),"D","Divorced")</f>
        <v>Single</v>
      </c>
      <c r="O802" s="5" t="s">
        <v>15</v>
      </c>
      <c r="P802" s="5" t="str">
        <f>CLEAN(Table1[[#This Row],[Education]])</f>
        <v>Bachelors</v>
      </c>
      <c r="Q802" s="5" t="s">
        <v>23</v>
      </c>
      <c r="R802" s="5" t="s">
        <v>24</v>
      </c>
      <c r="S802" s="5" t="s">
        <v>44</v>
      </c>
      <c r="T802" s="5" t="s">
        <v>78</v>
      </c>
      <c r="U802" s="5">
        <v>43</v>
      </c>
      <c r="V802" s="7">
        <f>IF(ISBLANK(Table1[[#This Row],[Age of the buyer]]),AVERAGE(Table1[Age of the buyer]),Table1[[#This Row],[Age of the buyer]])</f>
        <v>43</v>
      </c>
    </row>
    <row r="803" spans="1:22" hidden="1" x14ac:dyDescent="0.45">
      <c r="A803" s="5">
        <v>11255</v>
      </c>
      <c r="B803" s="5" t="s">
        <v>13</v>
      </c>
      <c r="C803" s="5" t="str">
        <f>SUBSTITUTE(SUBSTITUTE(Table1[[#This Row],[Gender]],"F","Female"),"M","Male")</f>
        <v>Male</v>
      </c>
      <c r="D803" s="6">
        <v>70000</v>
      </c>
      <c r="E803" s="6" t="str">
        <f>SUBSTITUTE(Table1[[#This Row],[Income]],"$","")</f>
        <v>70000</v>
      </c>
      <c r="F803" s="5">
        <v>4098</v>
      </c>
      <c r="G803" s="8">
        <v>45194</v>
      </c>
      <c r="H803" s="8" t="s">
        <v>58</v>
      </c>
      <c r="I803" s="8" t="s">
        <v>72</v>
      </c>
      <c r="J803" s="7">
        <v>1443</v>
      </c>
      <c r="K803" s="7">
        <f>Table1[[#This Row],[Price(in USD)]]-Table1[[#This Row],[Production Cost (in USD)]]</f>
        <v>2655</v>
      </c>
      <c r="L803" s="7">
        <f>(Table1[[#This Row],[Profit]]/Table1[[#This Row],[Price(in USD)]])*100</f>
        <v>64.787701317715957</v>
      </c>
      <c r="M803" s="5" t="s">
        <v>13</v>
      </c>
      <c r="N803" s="5" t="str">
        <f>SUBSTITUTE(SUBSTITUTE(SUBSTITUTE(Table1[[#This Row],[Marital Status]],"M","Married"),"S","Single"),"D","Divorced")</f>
        <v>Married</v>
      </c>
      <c r="O803" s="5" t="s">
        <v>37</v>
      </c>
      <c r="P803" s="5" t="str">
        <f>CLEAN(Table1[[#This Row],[Education]])</f>
        <v>Graduate Degree</v>
      </c>
      <c r="Q803" s="5" t="s">
        <v>31</v>
      </c>
      <c r="R803" s="5" t="s">
        <v>26</v>
      </c>
      <c r="S803" s="5" t="s">
        <v>44</v>
      </c>
      <c r="T803" s="5" t="s">
        <v>74</v>
      </c>
      <c r="U803" s="5">
        <v>73</v>
      </c>
      <c r="V803" s="7">
        <f>IF(ISBLANK(Table1[[#This Row],[Age of the buyer]]),AVERAGE(Table1[Age of the buyer]),Table1[[#This Row],[Age of the buyer]])</f>
        <v>73</v>
      </c>
    </row>
    <row r="804" spans="1:22" hidden="1" x14ac:dyDescent="0.45">
      <c r="A804" s="5">
        <v>28090</v>
      </c>
      <c r="B804" s="5" t="s">
        <v>13</v>
      </c>
      <c r="C804" s="5" t="str">
        <f>SUBSTITUTE(SUBSTITUTE(Table1[[#This Row],[Gender]],"F","Female"),"M","Male")</f>
        <v>Male</v>
      </c>
      <c r="D804" s="6">
        <v>40000</v>
      </c>
      <c r="E804" s="6" t="str">
        <f>SUBSTITUTE(Table1[[#This Row],[Income]],"$","")</f>
        <v>40000</v>
      </c>
      <c r="F804" s="5">
        <v>4916</v>
      </c>
      <c r="G804" s="8">
        <v>45199</v>
      </c>
      <c r="H804" s="8" t="s">
        <v>66</v>
      </c>
      <c r="I804" s="8" t="s">
        <v>71</v>
      </c>
      <c r="J804" s="7">
        <v>1903</v>
      </c>
      <c r="K804" s="7">
        <f>Table1[[#This Row],[Price(in USD)]]-Table1[[#This Row],[Production Cost (in USD)]]</f>
        <v>3013</v>
      </c>
      <c r="L804" s="7">
        <f>(Table1[[#This Row],[Profit]]/Table1[[#This Row],[Price(in USD)]])*100</f>
        <v>61.289666395443454</v>
      </c>
      <c r="M804" s="5" t="s">
        <v>13</v>
      </c>
      <c r="N804" s="5" t="str">
        <f>SUBSTITUTE(SUBSTITUTE(SUBSTITUTE(Table1[[#This Row],[Marital Status]],"M","Married"),"S","Single"),"D","Divorced")</f>
        <v>Married</v>
      </c>
      <c r="O804" s="5" t="s">
        <v>21</v>
      </c>
      <c r="P804" s="5" t="str">
        <f>CLEAN(Table1[[#This Row],[Education]])</f>
        <v>Partial College</v>
      </c>
      <c r="Q804" s="5" t="s">
        <v>16</v>
      </c>
      <c r="R804" s="5" t="s">
        <v>26</v>
      </c>
      <c r="S804" s="5" t="s">
        <v>44</v>
      </c>
      <c r="T804" s="5" t="s">
        <v>77</v>
      </c>
      <c r="U804" s="5">
        <v>27</v>
      </c>
      <c r="V804" s="7">
        <f>IF(ISBLANK(Table1[[#This Row],[Age of the buyer]]),AVERAGE(Table1[Age of the buyer]),Table1[[#This Row],[Age of the buyer]])</f>
        <v>27</v>
      </c>
    </row>
    <row r="805" spans="1:22" hidden="1" x14ac:dyDescent="0.45">
      <c r="A805" s="5">
        <v>15255</v>
      </c>
      <c r="B805" s="5" t="s">
        <v>13</v>
      </c>
      <c r="C805" s="5" t="str">
        <f>SUBSTITUTE(SUBSTITUTE(Table1[[#This Row],[Gender]],"F","Female"),"M","Male")</f>
        <v>Male</v>
      </c>
      <c r="D805" s="6">
        <v>40000</v>
      </c>
      <c r="E805" s="6" t="str">
        <f>SUBSTITUTE(Table1[[#This Row],[Income]],"$","")</f>
        <v>40000</v>
      </c>
      <c r="F805" s="5">
        <v>5378</v>
      </c>
      <c r="G805" s="8">
        <v>45227</v>
      </c>
      <c r="H805" s="8" t="s">
        <v>58</v>
      </c>
      <c r="I805" s="8" t="s">
        <v>72</v>
      </c>
      <c r="J805" s="7">
        <v>1953</v>
      </c>
      <c r="K805" s="7">
        <f>Table1[[#This Row],[Price(in USD)]]-Table1[[#This Row],[Production Cost (in USD)]]</f>
        <v>3425</v>
      </c>
      <c r="L805" s="7">
        <f>(Table1[[#This Row],[Profit]]/Table1[[#This Row],[Price(in USD)]])*100</f>
        <v>63.685384901450348</v>
      </c>
      <c r="M805" s="5" t="s">
        <v>13</v>
      </c>
      <c r="N805" s="5" t="str">
        <f>SUBSTITUTE(SUBSTITUTE(SUBSTITUTE(Table1[[#This Row],[Marital Status]],"M","Married"),"S","Single"),"D","Divorced")</f>
        <v>Married</v>
      </c>
      <c r="O805" s="5" t="s">
        <v>30</v>
      </c>
      <c r="P805" s="5" t="str">
        <f>CLEAN(Table1[[#This Row],[Education]])</f>
        <v>High School</v>
      </c>
      <c r="Q805" s="5" t="s">
        <v>16</v>
      </c>
      <c r="R805" s="5" t="s">
        <v>26</v>
      </c>
      <c r="S805" s="5" t="s">
        <v>44</v>
      </c>
      <c r="T805" s="5" t="s">
        <v>75</v>
      </c>
      <c r="U805" s="5">
        <v>28</v>
      </c>
      <c r="V805" s="7">
        <f>IF(ISBLANK(Table1[[#This Row],[Age of the buyer]]),AVERAGE(Table1[Age of the buyer]),Table1[[#This Row],[Age of the buyer]])</f>
        <v>28</v>
      </c>
    </row>
    <row r="806" spans="1:22" hidden="1" x14ac:dyDescent="0.45">
      <c r="A806" s="5">
        <v>13154</v>
      </c>
      <c r="B806" s="5" t="s">
        <v>13</v>
      </c>
      <c r="C806" s="5" t="str">
        <f>SUBSTITUTE(SUBSTITUTE(Table1[[#This Row],[Gender]],"F","Female"),"M","Male")</f>
        <v>Male</v>
      </c>
      <c r="D806" s="6">
        <v>40000</v>
      </c>
      <c r="E806" s="6" t="str">
        <f>SUBSTITUTE(Table1[[#This Row],[Income]],"$","")</f>
        <v>40000</v>
      </c>
      <c r="F806" s="5">
        <v>3998</v>
      </c>
      <c r="G806" s="8">
        <v>44868</v>
      </c>
      <c r="H806" s="8" t="s">
        <v>58</v>
      </c>
      <c r="I806" s="8" t="s">
        <v>72</v>
      </c>
      <c r="J806" s="7">
        <v>1197</v>
      </c>
      <c r="K806" s="7">
        <f>Table1[[#This Row],[Price(in USD)]]-Table1[[#This Row],[Production Cost (in USD)]]</f>
        <v>2801</v>
      </c>
      <c r="L806" s="7">
        <f>(Table1[[#This Row],[Profit]]/Table1[[#This Row],[Price(in USD)]])*100</f>
        <v>70.060030015007499</v>
      </c>
      <c r="M806" s="5" t="s">
        <v>13</v>
      </c>
      <c r="N806" s="5" t="str">
        <f>SUBSTITUTE(SUBSTITUTE(SUBSTITUTE(Table1[[#This Row],[Marital Status]],"M","Married"),"S","Single"),"D","Divorced")</f>
        <v>Married</v>
      </c>
      <c r="O806" s="5" t="s">
        <v>30</v>
      </c>
      <c r="P806" s="5" t="str">
        <f>CLEAN(Table1[[#This Row],[Education]])</f>
        <v>High School</v>
      </c>
      <c r="Q806" s="5" t="s">
        <v>16</v>
      </c>
      <c r="R806" s="5" t="s">
        <v>18</v>
      </c>
      <c r="S806" s="5" t="s">
        <v>44</v>
      </c>
      <c r="T806" s="5" t="s">
        <v>78</v>
      </c>
      <c r="U806" s="5">
        <v>27</v>
      </c>
      <c r="V806" s="7">
        <f>IF(ISBLANK(Table1[[#This Row],[Age of the buyer]]),AVERAGE(Table1[Age of the buyer]),Table1[[#This Row],[Age of the buyer]])</f>
        <v>27</v>
      </c>
    </row>
    <row r="807" spans="1:22" hidden="1" x14ac:dyDescent="0.45">
      <c r="A807" s="5">
        <v>26778</v>
      </c>
      <c r="B807" s="5" t="s">
        <v>14</v>
      </c>
      <c r="C807" s="5" t="str">
        <f>SUBSTITUTE(SUBSTITUTE(Table1[[#This Row],[Gender]],"F","Female"),"M","Male")</f>
        <v>Female</v>
      </c>
      <c r="D807" s="6">
        <v>40000</v>
      </c>
      <c r="E807" s="6" t="str">
        <f>SUBSTITUTE(Table1[[#This Row],[Income]],"$","")</f>
        <v>40000</v>
      </c>
      <c r="F807" s="5">
        <v>4935</v>
      </c>
      <c r="G807" s="8">
        <v>44675</v>
      </c>
      <c r="H807" s="8" t="s">
        <v>64</v>
      </c>
      <c r="I807" s="8" t="s">
        <v>72</v>
      </c>
      <c r="J807" s="7">
        <v>1247</v>
      </c>
      <c r="K807" s="7">
        <f>Table1[[#This Row],[Price(in USD)]]-Table1[[#This Row],[Production Cost (in USD)]]</f>
        <v>3688</v>
      </c>
      <c r="L807" s="7">
        <f>(Table1[[#This Row],[Profit]]/Table1[[#This Row],[Price(in USD)]])*100</f>
        <v>74.731509625126648</v>
      </c>
      <c r="M807" s="5" t="s">
        <v>25</v>
      </c>
      <c r="N807" s="5" t="str">
        <f>SUBSTITUTE(SUBSTITUTE(SUBSTITUTE(Table1[[#This Row],[Marital Status]],"M","Married"),"S","Single"),"D","Divorced")</f>
        <v>Single</v>
      </c>
      <c r="O807" s="5" t="s">
        <v>30</v>
      </c>
      <c r="P807" s="5" t="str">
        <f>CLEAN(Table1[[#This Row],[Education]])</f>
        <v>High School</v>
      </c>
      <c r="Q807" s="5" t="s">
        <v>16</v>
      </c>
      <c r="R807" s="5" t="s">
        <v>26</v>
      </c>
      <c r="S807" s="5" t="s">
        <v>44</v>
      </c>
      <c r="T807" s="5" t="s">
        <v>73</v>
      </c>
      <c r="U807" s="5">
        <v>31</v>
      </c>
      <c r="V807" s="7">
        <f>IF(ISBLANK(Table1[[#This Row],[Age of the buyer]]),AVERAGE(Table1[Age of the buyer]),Table1[[#This Row],[Age of the buyer]])</f>
        <v>31</v>
      </c>
    </row>
    <row r="808" spans="1:22" hidden="1" x14ac:dyDescent="0.45">
      <c r="A808" s="5">
        <v>23248</v>
      </c>
      <c r="B808" s="5" t="s">
        <v>14</v>
      </c>
      <c r="C808" s="5" t="str">
        <f>SUBSTITUTE(SUBSTITUTE(Table1[[#This Row],[Gender]],"F","Female"),"M","Male")</f>
        <v>Female</v>
      </c>
      <c r="D808" s="6">
        <v>10000</v>
      </c>
      <c r="E808" s="6" t="str">
        <f>SUBSTITUTE(Table1[[#This Row],[Income]],"$","")</f>
        <v>10000</v>
      </c>
      <c r="F808" s="5">
        <v>3894</v>
      </c>
      <c r="G808" s="8">
        <v>44715</v>
      </c>
      <c r="H808" s="8" t="s">
        <v>63</v>
      </c>
      <c r="I808" s="8" t="s">
        <v>71</v>
      </c>
      <c r="J808" s="7">
        <v>1782</v>
      </c>
      <c r="K808" s="7">
        <f>Table1[[#This Row],[Price(in USD)]]-Table1[[#This Row],[Production Cost (in USD)]]</f>
        <v>2112</v>
      </c>
      <c r="L808" s="7">
        <f>(Table1[[#This Row],[Profit]]/Table1[[#This Row],[Price(in USD)]])*100</f>
        <v>54.237288135593218</v>
      </c>
      <c r="M808" s="5" t="s">
        <v>13</v>
      </c>
      <c r="N808" s="5" t="str">
        <f>SUBSTITUTE(SUBSTITUTE(SUBSTITUTE(Table1[[#This Row],[Marital Status]],"M","Married"),"S","Single"),"D","Divorced")</f>
        <v>Married</v>
      </c>
      <c r="O808" s="5" t="s">
        <v>30</v>
      </c>
      <c r="P808" s="5" t="str">
        <f>CLEAN(Table1[[#This Row],[Education]])</f>
        <v>High School</v>
      </c>
      <c r="Q808" s="5" t="s">
        <v>28</v>
      </c>
      <c r="R808" s="5" t="s">
        <v>29</v>
      </c>
      <c r="S808" s="5" t="s">
        <v>44</v>
      </c>
      <c r="T808" s="5" t="s">
        <v>76</v>
      </c>
      <c r="U808" s="5">
        <v>53</v>
      </c>
      <c r="V808" s="7">
        <f>IF(ISBLANK(Table1[[#This Row],[Age of the buyer]]),AVERAGE(Table1[Age of the buyer]),Table1[[#This Row],[Age of the buyer]])</f>
        <v>53</v>
      </c>
    </row>
    <row r="809" spans="1:22" hidden="1" x14ac:dyDescent="0.45">
      <c r="A809" s="5">
        <v>21417</v>
      </c>
      <c r="B809" s="5" t="s">
        <v>14</v>
      </c>
      <c r="C809" s="5" t="str">
        <f>SUBSTITUTE(SUBSTITUTE(Table1[[#This Row],[Gender]],"F","Female"),"M","Male")</f>
        <v>Female</v>
      </c>
      <c r="D809" s="6">
        <v>60000</v>
      </c>
      <c r="E809" s="6" t="str">
        <f>SUBSTITUTE(Table1[[#This Row],[Income]],"$","")</f>
        <v>60000</v>
      </c>
      <c r="F809" s="5">
        <v>4446</v>
      </c>
      <c r="G809" s="8">
        <v>45109</v>
      </c>
      <c r="H809" s="8" t="s">
        <v>60</v>
      </c>
      <c r="I809" s="8" t="s">
        <v>71</v>
      </c>
      <c r="J809" s="7">
        <v>1415</v>
      </c>
      <c r="K809" s="7">
        <f>Table1[[#This Row],[Price(in USD)]]-Table1[[#This Row],[Production Cost (in USD)]]</f>
        <v>3031</v>
      </c>
      <c r="L809" s="7">
        <f>(Table1[[#This Row],[Profit]]/Table1[[#This Row],[Price(in USD)]])*100</f>
        <v>68.173639226270808</v>
      </c>
      <c r="M809" s="5" t="s">
        <v>25</v>
      </c>
      <c r="N809" s="5" t="str">
        <f>SUBSTITUTE(SUBSTITUTE(SUBSTITUTE(Table1[[#This Row],[Marital Status]],"M","Married"),"S","Single"),"D","Divorced")</f>
        <v>Single</v>
      </c>
      <c r="O809" s="5" t="s">
        <v>21</v>
      </c>
      <c r="P809" s="5" t="str">
        <f>CLEAN(Table1[[#This Row],[Education]])</f>
        <v>Partial College</v>
      </c>
      <c r="Q809" s="5" t="s">
        <v>23</v>
      </c>
      <c r="R809" s="5" t="s">
        <v>29</v>
      </c>
      <c r="S809" s="5" t="s">
        <v>44</v>
      </c>
      <c r="T809" s="5" t="s">
        <v>74</v>
      </c>
      <c r="U809" s="5">
        <v>32</v>
      </c>
      <c r="V809" s="7">
        <f>IF(ISBLANK(Table1[[#This Row],[Age of the buyer]]),AVERAGE(Table1[Age of the buyer]),Table1[[#This Row],[Age of the buyer]])</f>
        <v>32</v>
      </c>
    </row>
    <row r="810" spans="1:22" hidden="1" x14ac:dyDescent="0.45">
      <c r="A810" s="5">
        <v>17668</v>
      </c>
      <c r="B810" s="5" t="s">
        <v>13</v>
      </c>
      <c r="C810" s="5" t="str">
        <f>SUBSTITUTE(SUBSTITUTE(Table1[[#This Row],[Gender]],"F","Female"),"M","Male")</f>
        <v>Male</v>
      </c>
      <c r="D810" s="6">
        <v>30000</v>
      </c>
      <c r="E810" s="6" t="str">
        <f>SUBSTITUTE(Table1[[#This Row],[Income]],"$","")</f>
        <v>30000</v>
      </c>
      <c r="F810" s="5">
        <v>4278</v>
      </c>
      <c r="G810" s="8">
        <v>44706</v>
      </c>
      <c r="H810" s="8" t="s">
        <v>66</v>
      </c>
      <c r="I810" s="8" t="s">
        <v>71</v>
      </c>
      <c r="J810" s="7">
        <v>860</v>
      </c>
      <c r="K810" s="7">
        <f>Table1[[#This Row],[Price(in USD)]]-Table1[[#This Row],[Production Cost (in USD)]]</f>
        <v>3418</v>
      </c>
      <c r="L810" s="7">
        <f>(Table1[[#This Row],[Profit]]/Table1[[#This Row],[Price(in USD)]])*100</f>
        <v>79.897148200093511</v>
      </c>
      <c r="M810" s="5" t="s">
        <v>25</v>
      </c>
      <c r="N810" s="5" t="str">
        <f>SUBSTITUTE(SUBSTITUTE(SUBSTITUTE(Table1[[#This Row],[Marital Status]],"M","Married"),"S","Single"),"D","Divorced")</f>
        <v>Single</v>
      </c>
      <c r="O810" s="5" t="s">
        <v>30</v>
      </c>
      <c r="P810" s="5" t="str">
        <f>CLEAN(Table1[[#This Row],[Education]])</f>
        <v>High School</v>
      </c>
      <c r="Q810" s="5" t="s">
        <v>16</v>
      </c>
      <c r="R810" s="5" t="s">
        <v>29</v>
      </c>
      <c r="S810" s="5" t="s">
        <v>44</v>
      </c>
      <c r="T810" s="5" t="s">
        <v>76</v>
      </c>
      <c r="U810" s="5">
        <v>50</v>
      </c>
      <c r="V810" s="7">
        <f>IF(ISBLANK(Table1[[#This Row],[Age of the buyer]]),AVERAGE(Table1[Age of the buyer]),Table1[[#This Row],[Age of the buyer]])</f>
        <v>50</v>
      </c>
    </row>
    <row r="811" spans="1:22" hidden="1" x14ac:dyDescent="0.45">
      <c r="A811" s="5">
        <v>27994</v>
      </c>
      <c r="B811" s="5" t="s">
        <v>14</v>
      </c>
      <c r="C811" s="5" t="str">
        <f>SUBSTITUTE(SUBSTITUTE(Table1[[#This Row],[Gender]],"F","Female"),"M","Male")</f>
        <v>Female</v>
      </c>
      <c r="D811" s="6">
        <v>40000</v>
      </c>
      <c r="E811" s="6" t="str">
        <f>SUBSTITUTE(Table1[[#This Row],[Income]],"$","")</f>
        <v>40000</v>
      </c>
      <c r="F811" s="5">
        <v>4478</v>
      </c>
      <c r="G811" s="8">
        <v>45119</v>
      </c>
      <c r="H811" s="8" t="s">
        <v>66</v>
      </c>
      <c r="I811" s="8" t="s">
        <v>71</v>
      </c>
      <c r="J811" s="7">
        <v>1840</v>
      </c>
      <c r="K811" s="7">
        <f>Table1[[#This Row],[Price(in USD)]]-Table1[[#This Row],[Production Cost (in USD)]]</f>
        <v>2638</v>
      </c>
      <c r="L811" s="7">
        <f>(Table1[[#This Row],[Profit]]/Table1[[#This Row],[Price(in USD)]])*100</f>
        <v>58.910227780259042</v>
      </c>
      <c r="M811" s="5" t="s">
        <v>13</v>
      </c>
      <c r="N811" s="5" t="str">
        <f>SUBSTITUTE(SUBSTITUTE(SUBSTITUTE(Table1[[#This Row],[Marital Status]],"M","Married"),"S","Single"),"D","Divorced")</f>
        <v>Married</v>
      </c>
      <c r="O811" s="5" t="s">
        <v>30</v>
      </c>
      <c r="P811" s="5" t="str">
        <f>CLEAN(Table1[[#This Row],[Education]])</f>
        <v>High School</v>
      </c>
      <c r="Q811" s="5" t="s">
        <v>23</v>
      </c>
      <c r="R811" s="5" t="s">
        <v>26</v>
      </c>
      <c r="S811" s="5" t="s">
        <v>44</v>
      </c>
      <c r="T811" s="5" t="s">
        <v>76</v>
      </c>
      <c r="U811" s="5">
        <v>69</v>
      </c>
      <c r="V811" s="7">
        <f>IF(ISBLANK(Table1[[#This Row],[Age of the buyer]]),AVERAGE(Table1[Age of the buyer]),Table1[[#This Row],[Age of the buyer]])</f>
        <v>69</v>
      </c>
    </row>
    <row r="812" spans="1:22" x14ac:dyDescent="0.45">
      <c r="A812" s="5">
        <v>20376</v>
      </c>
      <c r="B812" s="5" t="s">
        <v>14</v>
      </c>
      <c r="C812" s="5" t="str">
        <f>SUBSTITUTE(SUBSTITUTE(Table1[[#This Row],[Gender]],"F","Female"),"M","Male")</f>
        <v>Female</v>
      </c>
      <c r="D812" s="6">
        <v>70000</v>
      </c>
      <c r="E812" s="6" t="str">
        <f>SUBSTITUTE(Table1[[#This Row],[Income]],"$","")</f>
        <v>70000</v>
      </c>
      <c r="F812" s="5">
        <v>4648</v>
      </c>
      <c r="G812" s="8">
        <v>44804</v>
      </c>
      <c r="H812" s="8" t="s">
        <v>62</v>
      </c>
      <c r="I812" s="8" t="s">
        <v>71</v>
      </c>
      <c r="J812" s="7">
        <v>2096</v>
      </c>
      <c r="K812" s="7">
        <f>Table1[[#This Row],[Price(in USD)]]-Table1[[#This Row],[Production Cost (in USD)]]</f>
        <v>2552</v>
      </c>
      <c r="L812" s="7">
        <f>(Table1[[#This Row],[Profit]]/Table1[[#This Row],[Price(in USD)]])*100</f>
        <v>54.905335628227192</v>
      </c>
      <c r="M812" s="5" t="s">
        <v>25</v>
      </c>
      <c r="N812" s="5" t="str">
        <f>SUBSTITUTE(SUBSTITUTE(SUBSTITUTE(Table1[[#This Row],[Marital Status]],"M","Married"),"S","Single"),"D","Divorced")</f>
        <v>Single</v>
      </c>
      <c r="O812" s="5" t="s">
        <v>37</v>
      </c>
      <c r="P812" s="5" t="str">
        <f>CLEAN(Table1[[#This Row],[Education]])</f>
        <v>Graduate Degree</v>
      </c>
      <c r="Q812" s="5" t="s">
        <v>31</v>
      </c>
      <c r="R812" s="5" t="s">
        <v>26</v>
      </c>
      <c r="S812" s="5" t="s">
        <v>44</v>
      </c>
      <c r="T812" s="5" t="s">
        <v>78</v>
      </c>
      <c r="U812" s="5">
        <v>52</v>
      </c>
      <c r="V812" s="7">
        <f>IF(ISBLANK(Table1[[#This Row],[Age of the buyer]]),AVERAGE(Table1[Age of the buyer]),Table1[[#This Row],[Age of the buyer]])</f>
        <v>52</v>
      </c>
    </row>
    <row r="813" spans="1:22" hidden="1" x14ac:dyDescent="0.45">
      <c r="A813" s="5">
        <v>25954</v>
      </c>
      <c r="B813" s="5" t="s">
        <v>13</v>
      </c>
      <c r="C813" s="5" t="str">
        <f>SUBSTITUTE(SUBSTITUTE(Table1[[#This Row],[Gender]],"F","Female"),"M","Male")</f>
        <v>Male</v>
      </c>
      <c r="D813" s="6">
        <v>60000</v>
      </c>
      <c r="E813" s="6" t="str">
        <f>SUBSTITUTE(Table1[[#This Row],[Income]],"$","")</f>
        <v>60000</v>
      </c>
      <c r="F813" s="5">
        <v>5345</v>
      </c>
      <c r="G813" s="8">
        <v>44570</v>
      </c>
      <c r="H813" s="8" t="s">
        <v>59</v>
      </c>
      <c r="I813" s="8" t="s">
        <v>71</v>
      </c>
      <c r="J813" s="7">
        <v>1954</v>
      </c>
      <c r="K813" s="7">
        <f>Table1[[#This Row],[Price(in USD)]]-Table1[[#This Row],[Production Cost (in USD)]]</f>
        <v>3391</v>
      </c>
      <c r="L813" s="7">
        <f>(Table1[[#This Row],[Profit]]/Table1[[#This Row],[Price(in USD)]])*100</f>
        <v>63.442469597754915</v>
      </c>
      <c r="M813" s="5" t="s">
        <v>13</v>
      </c>
      <c r="N813" s="5" t="str">
        <f>SUBSTITUTE(SUBSTITUTE(SUBSTITUTE(Table1[[#This Row],[Marital Status]],"M","Married"),"S","Single"),"D","Divorced")</f>
        <v>Married</v>
      </c>
      <c r="O813" s="5" t="s">
        <v>21</v>
      </c>
      <c r="P813" s="5" t="str">
        <f>CLEAN(Table1[[#This Row],[Education]])</f>
        <v>Partial College</v>
      </c>
      <c r="Q813" s="5" t="s">
        <v>16</v>
      </c>
      <c r="R813" s="5" t="s">
        <v>29</v>
      </c>
      <c r="S813" s="5" t="s">
        <v>44</v>
      </c>
      <c r="T813" s="5" t="s">
        <v>74</v>
      </c>
      <c r="U813" s="5">
        <v>31</v>
      </c>
      <c r="V813" s="7">
        <f>IF(ISBLANK(Table1[[#This Row],[Age of the buyer]]),AVERAGE(Table1[Age of the buyer]),Table1[[#This Row],[Age of the buyer]])</f>
        <v>31</v>
      </c>
    </row>
    <row r="814" spans="1:22" hidden="1" x14ac:dyDescent="0.45">
      <c r="A814" s="5">
        <v>15749</v>
      </c>
      <c r="B814" s="5" t="s">
        <v>14</v>
      </c>
      <c r="C814" s="5" t="str">
        <f>SUBSTITUTE(SUBSTITUTE(Table1[[#This Row],[Gender]],"F","Female"),"M","Male")</f>
        <v>Female</v>
      </c>
      <c r="D814" s="6">
        <v>70000</v>
      </c>
      <c r="E814" s="6" t="str">
        <f>SUBSTITUTE(Table1[[#This Row],[Income]],"$","")</f>
        <v>70000</v>
      </c>
      <c r="F814" s="5">
        <v>4867</v>
      </c>
      <c r="G814" s="8">
        <v>45155</v>
      </c>
      <c r="H814" s="8" t="s">
        <v>59</v>
      </c>
      <c r="I814" s="8" t="s">
        <v>72</v>
      </c>
      <c r="J814" s="7">
        <v>897</v>
      </c>
      <c r="K814" s="7">
        <f>Table1[[#This Row],[Price(in USD)]]-Table1[[#This Row],[Production Cost (in USD)]]</f>
        <v>3970</v>
      </c>
      <c r="L814" s="7">
        <f>(Table1[[#This Row],[Profit]]/Table1[[#This Row],[Price(in USD)]])*100</f>
        <v>81.569755496198894</v>
      </c>
      <c r="M814" s="5" t="s">
        <v>25</v>
      </c>
      <c r="N814" s="5" t="str">
        <f>SUBSTITUTE(SUBSTITUTE(SUBSTITUTE(Table1[[#This Row],[Marital Status]],"M","Married"),"S","Single"),"D","Divorced")</f>
        <v>Single</v>
      </c>
      <c r="O814" s="5" t="s">
        <v>15</v>
      </c>
      <c r="P814" s="5" t="str">
        <f>CLEAN(Table1[[#This Row],[Education]])</f>
        <v>Bachelors</v>
      </c>
      <c r="Q814" s="5" t="s">
        <v>31</v>
      </c>
      <c r="R814" s="5" t="s">
        <v>34</v>
      </c>
      <c r="S814" s="5" t="s">
        <v>44</v>
      </c>
      <c r="T814" s="5" t="s">
        <v>77</v>
      </c>
      <c r="U814" s="5">
        <v>61</v>
      </c>
      <c r="V814" s="7">
        <f>IF(ISBLANK(Table1[[#This Row],[Age of the buyer]]),AVERAGE(Table1[Age of the buyer]),Table1[[#This Row],[Age of the buyer]])</f>
        <v>61</v>
      </c>
    </row>
    <row r="815" spans="1:22" hidden="1" x14ac:dyDescent="0.45">
      <c r="A815" s="5">
        <v>25899</v>
      </c>
      <c r="B815" s="5" t="s">
        <v>14</v>
      </c>
      <c r="C815" s="5" t="str">
        <f>SUBSTITUTE(SUBSTITUTE(Table1[[#This Row],[Gender]],"F","Female"),"M","Male")</f>
        <v>Female</v>
      </c>
      <c r="D815" s="6">
        <v>70000</v>
      </c>
      <c r="E815" s="6" t="str">
        <f>SUBSTITUTE(Table1[[#This Row],[Income]],"$","")</f>
        <v>70000</v>
      </c>
      <c r="F815" s="5">
        <v>4126</v>
      </c>
      <c r="G815" s="8">
        <v>44701</v>
      </c>
      <c r="H815" s="8" t="s">
        <v>59</v>
      </c>
      <c r="I815" s="8" t="s">
        <v>72</v>
      </c>
      <c r="J815" s="7">
        <v>1262</v>
      </c>
      <c r="K815" s="7">
        <f>Table1[[#This Row],[Price(in USD)]]-Table1[[#This Row],[Production Cost (in USD)]]</f>
        <v>2864</v>
      </c>
      <c r="L815" s="7">
        <f>(Table1[[#This Row],[Profit]]/Table1[[#This Row],[Price(in USD)]])*100</f>
        <v>69.4134755210858</v>
      </c>
      <c r="M815" s="5" t="s">
        <v>13</v>
      </c>
      <c r="N815" s="5" t="str">
        <f>SUBSTITUTE(SUBSTITUTE(SUBSTITUTE(Table1[[#This Row],[Marital Status]],"M","Married"),"S","Single"),"D","Divorced")</f>
        <v>Married</v>
      </c>
      <c r="O815" s="5" t="s">
        <v>30</v>
      </c>
      <c r="P815" s="5" t="str">
        <f>CLEAN(Table1[[#This Row],[Education]])</f>
        <v>High School</v>
      </c>
      <c r="Q815" s="5" t="s">
        <v>23</v>
      </c>
      <c r="R815" s="5" t="s">
        <v>34</v>
      </c>
      <c r="S815" s="5" t="s">
        <v>44</v>
      </c>
      <c r="T815" s="5" t="s">
        <v>76</v>
      </c>
      <c r="U815" s="5">
        <v>53</v>
      </c>
      <c r="V815" s="7">
        <f>IF(ISBLANK(Table1[[#This Row],[Age of the buyer]]),AVERAGE(Table1[Age of the buyer]),Table1[[#This Row],[Age of the buyer]])</f>
        <v>53</v>
      </c>
    </row>
    <row r="816" spans="1:22" hidden="1" x14ac:dyDescent="0.45">
      <c r="A816" s="5">
        <v>13351</v>
      </c>
      <c r="B816" s="5" t="s">
        <v>14</v>
      </c>
      <c r="C816" s="5" t="str">
        <f>SUBSTITUTE(SUBSTITUTE(Table1[[#This Row],[Gender]],"F","Female"),"M","Male")</f>
        <v>Female</v>
      </c>
      <c r="D816" s="6">
        <v>70000</v>
      </c>
      <c r="E816" s="6" t="str">
        <f>SUBSTITUTE(Table1[[#This Row],[Income]],"$","")</f>
        <v>70000</v>
      </c>
      <c r="F816" s="5">
        <v>5085</v>
      </c>
      <c r="G816" s="8">
        <v>44576</v>
      </c>
      <c r="H816" s="8" t="s">
        <v>67</v>
      </c>
      <c r="I816" s="8" t="s">
        <v>71</v>
      </c>
      <c r="J816" s="7">
        <v>1190</v>
      </c>
      <c r="K816" s="7">
        <f>Table1[[#This Row],[Price(in USD)]]-Table1[[#This Row],[Production Cost (in USD)]]</f>
        <v>3895</v>
      </c>
      <c r="L816" s="7">
        <f>(Table1[[#This Row],[Profit]]/Table1[[#This Row],[Price(in USD)]])*100</f>
        <v>76.597836774827925</v>
      </c>
      <c r="M816" s="5" t="s">
        <v>25</v>
      </c>
      <c r="N816" s="5" t="str">
        <f>SUBSTITUTE(SUBSTITUTE(SUBSTITUTE(Table1[[#This Row],[Marital Status]],"M","Married"),"S","Single"),"D","Divorced")</f>
        <v>Single</v>
      </c>
      <c r="O816" s="5" t="s">
        <v>15</v>
      </c>
      <c r="P816" s="5" t="str">
        <f>CLEAN(Table1[[#This Row],[Education]])</f>
        <v>Bachelors</v>
      </c>
      <c r="Q816" s="5" t="s">
        <v>31</v>
      </c>
      <c r="R816" s="5" t="s">
        <v>29</v>
      </c>
      <c r="S816" s="5" t="s">
        <v>44</v>
      </c>
      <c r="T816" s="5" t="s">
        <v>76</v>
      </c>
      <c r="U816" s="5">
        <v>62</v>
      </c>
      <c r="V816" s="7">
        <f>IF(ISBLANK(Table1[[#This Row],[Age of the buyer]]),AVERAGE(Table1[Age of the buyer]),Table1[[#This Row],[Age of the buyer]])</f>
        <v>62</v>
      </c>
    </row>
    <row r="817" spans="1:22" hidden="1" x14ac:dyDescent="0.45">
      <c r="A817" s="5">
        <v>23333</v>
      </c>
      <c r="B817" s="5" t="s">
        <v>13</v>
      </c>
      <c r="C817" s="5" t="str">
        <f>SUBSTITUTE(SUBSTITUTE(Table1[[#This Row],[Gender]],"F","Female"),"M","Male")</f>
        <v>Male</v>
      </c>
      <c r="D817" s="6">
        <v>40000</v>
      </c>
      <c r="E817" s="6" t="str">
        <f>SUBSTITUTE(Table1[[#This Row],[Income]],"$","")</f>
        <v>40000</v>
      </c>
      <c r="F817" s="5">
        <v>3663</v>
      </c>
      <c r="G817" s="8">
        <v>44786</v>
      </c>
      <c r="H817" s="8" t="s">
        <v>64</v>
      </c>
      <c r="I817" s="8" t="s">
        <v>71</v>
      </c>
      <c r="J817" s="7">
        <v>1382</v>
      </c>
      <c r="K817" s="7">
        <f>Table1[[#This Row],[Price(in USD)]]-Table1[[#This Row],[Production Cost (in USD)]]</f>
        <v>2281</v>
      </c>
      <c r="L817" s="7">
        <f>(Table1[[#This Row],[Profit]]/Table1[[#This Row],[Price(in USD)]])*100</f>
        <v>62.271362271362271</v>
      </c>
      <c r="M817" s="5" t="s">
        <v>13</v>
      </c>
      <c r="N817" s="5" t="str">
        <f>SUBSTITUTE(SUBSTITUTE(SUBSTITUTE(Table1[[#This Row],[Marital Status]],"M","Married"),"S","Single"),"D","Divorced")</f>
        <v>Married</v>
      </c>
      <c r="O817" s="5" t="s">
        <v>21</v>
      </c>
      <c r="P817" s="5" t="str">
        <f>CLEAN(Table1[[#This Row],[Education]])</f>
        <v>Partial College</v>
      </c>
      <c r="Q817" s="5" t="s">
        <v>16</v>
      </c>
      <c r="R817" s="5" t="s">
        <v>29</v>
      </c>
      <c r="S817" s="5" t="s">
        <v>44</v>
      </c>
      <c r="T817" s="5" t="s">
        <v>74</v>
      </c>
      <c r="U817" s="5">
        <v>30</v>
      </c>
      <c r="V817" s="7">
        <f>IF(ISBLANK(Table1[[#This Row],[Age of the buyer]]),AVERAGE(Table1[Age of the buyer]),Table1[[#This Row],[Age of the buyer]])</f>
        <v>30</v>
      </c>
    </row>
    <row r="818" spans="1:22" hidden="1" x14ac:dyDescent="0.45">
      <c r="A818" s="5">
        <v>21660</v>
      </c>
      <c r="B818" s="5" t="s">
        <v>14</v>
      </c>
      <c r="C818" s="5" t="str">
        <f>SUBSTITUTE(SUBSTITUTE(Table1[[#This Row],[Gender]],"F","Female"),"M","Male")</f>
        <v>Female</v>
      </c>
      <c r="D818" s="6">
        <v>60000</v>
      </c>
      <c r="E818" s="6" t="str">
        <f>SUBSTITUTE(Table1[[#This Row],[Income]],"$","")</f>
        <v>60000</v>
      </c>
      <c r="F818" s="5">
        <v>5019</v>
      </c>
      <c r="G818" s="8">
        <v>44597</v>
      </c>
      <c r="H818" s="8" t="s">
        <v>65</v>
      </c>
      <c r="I818" s="8" t="s">
        <v>71</v>
      </c>
      <c r="J818" s="7">
        <v>1766</v>
      </c>
      <c r="K818" s="7">
        <f>Table1[[#This Row],[Price(in USD)]]-Table1[[#This Row],[Production Cost (in USD)]]</f>
        <v>3253</v>
      </c>
      <c r="L818" s="7">
        <f>(Table1[[#This Row],[Profit]]/Table1[[#This Row],[Price(in USD)]])*100</f>
        <v>64.813707909942224</v>
      </c>
      <c r="M818" s="5" t="s">
        <v>13</v>
      </c>
      <c r="N818" s="5" t="str">
        <f>SUBSTITUTE(SUBSTITUTE(SUBSTITUTE(Table1[[#This Row],[Marital Status]],"M","Married"),"S","Single"),"D","Divorced")</f>
        <v>Married</v>
      </c>
      <c r="O818" s="5" t="s">
        <v>37</v>
      </c>
      <c r="P818" s="5" t="str">
        <f>CLEAN(Table1[[#This Row],[Education]])</f>
        <v>Graduate Degree</v>
      </c>
      <c r="Q818" s="5" t="s">
        <v>23</v>
      </c>
      <c r="R818" s="5" t="s">
        <v>24</v>
      </c>
      <c r="S818" s="5" t="s">
        <v>44</v>
      </c>
      <c r="T818" s="5" t="s">
        <v>78</v>
      </c>
      <c r="U818" s="5">
        <v>43</v>
      </c>
      <c r="V818" s="7">
        <f>IF(ISBLANK(Table1[[#This Row],[Age of the buyer]]),AVERAGE(Table1[Age of the buyer]),Table1[[#This Row],[Age of the buyer]])</f>
        <v>43</v>
      </c>
    </row>
    <row r="819" spans="1:22" hidden="1" x14ac:dyDescent="0.45">
      <c r="A819" s="5">
        <v>17012</v>
      </c>
      <c r="B819" s="5" t="s">
        <v>14</v>
      </c>
      <c r="C819" s="5" t="str">
        <f>SUBSTITUTE(SUBSTITUTE(Table1[[#This Row],[Gender]],"F","Female"),"M","Male")</f>
        <v>Female</v>
      </c>
      <c r="D819" s="6">
        <v>60000</v>
      </c>
      <c r="E819" s="6" t="str">
        <f>SUBSTITUTE(Table1[[#This Row],[Income]],"$","")</f>
        <v>60000</v>
      </c>
      <c r="F819" s="5">
        <v>4923</v>
      </c>
      <c r="G819" s="8">
        <v>44822</v>
      </c>
      <c r="H819" s="8" t="s">
        <v>59</v>
      </c>
      <c r="I819" s="8" t="s">
        <v>72</v>
      </c>
      <c r="J819" s="7">
        <v>1623</v>
      </c>
      <c r="K819" s="7">
        <f>Table1[[#This Row],[Price(in USD)]]-Table1[[#This Row],[Production Cost (in USD)]]</f>
        <v>3300</v>
      </c>
      <c r="L819" s="7">
        <f>(Table1[[#This Row],[Profit]]/Table1[[#This Row],[Price(in USD)]])*100</f>
        <v>67.03229737964655</v>
      </c>
      <c r="M819" s="5" t="s">
        <v>13</v>
      </c>
      <c r="N819" s="5" t="str">
        <f>SUBSTITUTE(SUBSTITUTE(SUBSTITUTE(Table1[[#This Row],[Marital Status]],"M","Married"),"S","Single"),"D","Divorced")</f>
        <v>Married</v>
      </c>
      <c r="O819" s="5" t="s">
        <v>37</v>
      </c>
      <c r="P819" s="5" t="str">
        <f>CLEAN(Table1[[#This Row],[Education]])</f>
        <v>Graduate Degree</v>
      </c>
      <c r="Q819" s="5" t="s">
        <v>23</v>
      </c>
      <c r="R819" s="5" t="s">
        <v>24</v>
      </c>
      <c r="S819" s="5" t="s">
        <v>44</v>
      </c>
      <c r="T819" s="5" t="s">
        <v>73</v>
      </c>
      <c r="U819" s="5">
        <v>42</v>
      </c>
      <c r="V819" s="7">
        <f>IF(ISBLANK(Table1[[#This Row],[Age of the buyer]]),AVERAGE(Table1[Age of the buyer]),Table1[[#This Row],[Age of the buyer]])</f>
        <v>42</v>
      </c>
    </row>
    <row r="820" spans="1:22" hidden="1" x14ac:dyDescent="0.45">
      <c r="A820" s="5">
        <v>24514</v>
      </c>
      <c r="B820" s="5" t="s">
        <v>13</v>
      </c>
      <c r="C820" s="5" t="str">
        <f>SUBSTITUTE(SUBSTITUTE(Table1[[#This Row],[Gender]],"F","Female"),"M","Male")</f>
        <v>Male</v>
      </c>
      <c r="D820" s="6">
        <v>40000</v>
      </c>
      <c r="E820" s="6" t="str">
        <f>SUBSTITUTE(Table1[[#This Row],[Income]],"$","")</f>
        <v>40000</v>
      </c>
      <c r="F820" s="5">
        <v>4869</v>
      </c>
      <c r="G820" s="8">
        <v>44691</v>
      </c>
      <c r="H820" s="8" t="s">
        <v>65</v>
      </c>
      <c r="I820" s="8" t="s">
        <v>72</v>
      </c>
      <c r="J820" s="7">
        <v>1088</v>
      </c>
      <c r="K820" s="7">
        <f>Table1[[#This Row],[Price(in USD)]]-Table1[[#This Row],[Production Cost (in USD)]]</f>
        <v>3781</v>
      </c>
      <c r="L820" s="7">
        <f>(Table1[[#This Row],[Profit]]/Table1[[#This Row],[Price(in USD)]])*100</f>
        <v>77.654549188745122</v>
      </c>
      <c r="M820" s="5" t="s">
        <v>13</v>
      </c>
      <c r="N820" s="5" t="str">
        <f>SUBSTITUTE(SUBSTITUTE(SUBSTITUTE(Table1[[#This Row],[Marital Status]],"M","Married"),"S","Single"),"D","Divorced")</f>
        <v>Married</v>
      </c>
      <c r="O820" s="5" t="s">
        <v>21</v>
      </c>
      <c r="P820" s="5" t="str">
        <f>CLEAN(Table1[[#This Row],[Education]])</f>
        <v>Partial College</v>
      </c>
      <c r="Q820" s="5" t="s">
        <v>16</v>
      </c>
      <c r="R820" s="5" t="s">
        <v>26</v>
      </c>
      <c r="S820" s="5" t="s">
        <v>44</v>
      </c>
      <c r="T820" s="5" t="s">
        <v>76</v>
      </c>
      <c r="U820" s="5">
        <v>30</v>
      </c>
      <c r="V820" s="7">
        <f>IF(ISBLANK(Table1[[#This Row],[Age of the buyer]]),AVERAGE(Table1[Age of the buyer]),Table1[[#This Row],[Age of the buyer]])</f>
        <v>30</v>
      </c>
    </row>
    <row r="821" spans="1:22" hidden="1" x14ac:dyDescent="0.45">
      <c r="A821" s="5">
        <v>27505</v>
      </c>
      <c r="B821" s="5" t="s">
        <v>14</v>
      </c>
      <c r="C821" s="5" t="str">
        <f>SUBSTITUTE(SUBSTITUTE(Table1[[#This Row],[Gender]],"F","Female"),"M","Male")</f>
        <v>Female</v>
      </c>
      <c r="D821" s="6">
        <v>40000</v>
      </c>
      <c r="E821" s="6" t="str">
        <f>SUBSTITUTE(Table1[[#This Row],[Income]],"$","")</f>
        <v>40000</v>
      </c>
      <c r="F821" s="5">
        <v>5092</v>
      </c>
      <c r="G821" s="8">
        <v>44951</v>
      </c>
      <c r="H821" s="8" t="s">
        <v>58</v>
      </c>
      <c r="I821" s="8" t="s">
        <v>71</v>
      </c>
      <c r="J821" s="7">
        <v>1456</v>
      </c>
      <c r="K821" s="7">
        <f>Table1[[#This Row],[Price(in USD)]]-Table1[[#This Row],[Production Cost (in USD)]]</f>
        <v>3636</v>
      </c>
      <c r="L821" s="7">
        <f>(Table1[[#This Row],[Profit]]/Table1[[#This Row],[Price(in USD)]])*100</f>
        <v>71.406127258444613</v>
      </c>
      <c r="M821" s="5" t="s">
        <v>25</v>
      </c>
      <c r="N821" s="5" t="str">
        <f>SUBSTITUTE(SUBSTITUTE(SUBSTITUTE(Table1[[#This Row],[Marital Status]],"M","Married"),"S","Single"),"D","Divorced")</f>
        <v>Single</v>
      </c>
      <c r="O821" s="5" t="s">
        <v>30</v>
      </c>
      <c r="P821" s="5" t="str">
        <f>CLEAN(Table1[[#This Row],[Education]])</f>
        <v>High School</v>
      </c>
      <c r="Q821" s="5" t="s">
        <v>16</v>
      </c>
      <c r="R821" s="5" t="s">
        <v>26</v>
      </c>
      <c r="S821" s="5" t="s">
        <v>44</v>
      </c>
      <c r="T821" s="5" t="s">
        <v>77</v>
      </c>
      <c r="U821" s="5">
        <v>30</v>
      </c>
      <c r="V821" s="7">
        <f>IF(ISBLANK(Table1[[#This Row],[Age of the buyer]]),AVERAGE(Table1[Age of the buyer]),Table1[[#This Row],[Age of the buyer]])</f>
        <v>30</v>
      </c>
    </row>
    <row r="822" spans="1:22" x14ac:dyDescent="0.45">
      <c r="A822" s="5">
        <v>29243</v>
      </c>
      <c r="B822" s="5" t="s">
        <v>13</v>
      </c>
      <c r="C822" s="5" t="str">
        <f>SUBSTITUTE(SUBSTITUTE(Table1[[#This Row],[Gender]],"F","Female"),"M","Male")</f>
        <v>Male</v>
      </c>
      <c r="D822" s="6">
        <v>110000</v>
      </c>
      <c r="E822" s="6" t="str">
        <f>SUBSTITUTE(Table1[[#This Row],[Income]],"$","")</f>
        <v>110000</v>
      </c>
      <c r="F822" s="5">
        <v>5388</v>
      </c>
      <c r="G822" s="8">
        <v>44593</v>
      </c>
      <c r="H822" s="8" t="s">
        <v>62</v>
      </c>
      <c r="I822" s="8" t="s">
        <v>71</v>
      </c>
      <c r="J822" s="7">
        <v>1752</v>
      </c>
      <c r="K822" s="7">
        <f>Table1[[#This Row],[Price(in USD)]]-Table1[[#This Row],[Production Cost (in USD)]]</f>
        <v>3636</v>
      </c>
      <c r="L822" s="7">
        <f>(Table1[[#This Row],[Profit]]/Table1[[#This Row],[Price(in USD)]])*100</f>
        <v>67.483296213808458</v>
      </c>
      <c r="M822" s="5" t="s">
        <v>25</v>
      </c>
      <c r="N822" s="5" t="str">
        <f>SUBSTITUTE(SUBSTITUTE(SUBSTITUTE(Table1[[#This Row],[Marital Status]],"M","Married"),"S","Single"),"D","Divorced")</f>
        <v>Single</v>
      </c>
      <c r="O822" s="5" t="s">
        <v>15</v>
      </c>
      <c r="P822" s="5" t="str">
        <f>CLEAN(Table1[[#This Row],[Education]])</f>
        <v>Bachelors</v>
      </c>
      <c r="Q822" s="5" t="s">
        <v>31</v>
      </c>
      <c r="R822" s="5" t="s">
        <v>26</v>
      </c>
      <c r="S822" s="5" t="s">
        <v>44</v>
      </c>
      <c r="T822" s="5" t="s">
        <v>76</v>
      </c>
      <c r="U822" s="5">
        <v>43</v>
      </c>
      <c r="V822" s="7">
        <f>IF(ISBLANK(Table1[[#This Row],[Age of the buyer]]),AVERAGE(Table1[Age of the buyer]),Table1[[#This Row],[Age of the buyer]])</f>
        <v>43</v>
      </c>
    </row>
    <row r="823" spans="1:22" hidden="1" x14ac:dyDescent="0.45">
      <c r="A823" s="5">
        <v>26582</v>
      </c>
      <c r="B823" s="5" t="s">
        <v>13</v>
      </c>
      <c r="C823" s="5" t="str">
        <f>SUBSTITUTE(SUBSTITUTE(Table1[[#This Row],[Gender]],"F","Female"),"M","Male")</f>
        <v>Male</v>
      </c>
      <c r="D823" s="6">
        <v>60000</v>
      </c>
      <c r="E823" s="6" t="str">
        <f>SUBSTITUTE(Table1[[#This Row],[Income]],"$","")</f>
        <v>60000</v>
      </c>
      <c r="F823" s="5">
        <v>4377</v>
      </c>
      <c r="G823" s="8">
        <v>44762</v>
      </c>
      <c r="H823" s="8" t="s">
        <v>61</v>
      </c>
      <c r="I823" s="8" t="s">
        <v>72</v>
      </c>
      <c r="J823" s="7">
        <v>2087</v>
      </c>
      <c r="K823" s="7">
        <f>Table1[[#This Row],[Price(in USD)]]-Table1[[#This Row],[Production Cost (in USD)]]</f>
        <v>2290</v>
      </c>
      <c r="L823" s="7">
        <f>(Table1[[#This Row],[Profit]]/Table1[[#This Row],[Price(in USD)]])*100</f>
        <v>52.318939913182547</v>
      </c>
      <c r="M823" s="5" t="s">
        <v>13</v>
      </c>
      <c r="N823" s="5" t="str">
        <f>SUBSTITUTE(SUBSTITUTE(SUBSTITUTE(Table1[[#This Row],[Marital Status]],"M","Married"),"S","Single"),"D","Divorced")</f>
        <v>Married</v>
      </c>
      <c r="O823" s="5" t="s">
        <v>21</v>
      </c>
      <c r="P823" s="5" t="str">
        <f>CLEAN(Table1[[#This Row],[Education]])</f>
        <v>Partial College</v>
      </c>
      <c r="Q823" s="5" t="s">
        <v>16</v>
      </c>
      <c r="R823" s="5" t="s">
        <v>26</v>
      </c>
      <c r="S823" s="5" t="s">
        <v>44</v>
      </c>
      <c r="T823" s="5" t="s">
        <v>74</v>
      </c>
      <c r="U823" s="5">
        <v>33</v>
      </c>
      <c r="V823" s="7">
        <f>IF(ISBLANK(Table1[[#This Row],[Age of the buyer]]),AVERAGE(Table1[Age of the buyer]),Table1[[#This Row],[Age of the buyer]])</f>
        <v>33</v>
      </c>
    </row>
    <row r="824" spans="1:22" hidden="1" x14ac:dyDescent="0.45">
      <c r="A824" s="5">
        <v>14271</v>
      </c>
      <c r="B824" s="5" t="s">
        <v>13</v>
      </c>
      <c r="C824" s="5" t="str">
        <f>SUBSTITUTE(SUBSTITUTE(Table1[[#This Row],[Gender]],"F","Female"),"M","Male")</f>
        <v>Male</v>
      </c>
      <c r="D824" s="6">
        <v>30000</v>
      </c>
      <c r="E824" s="6" t="str">
        <f>SUBSTITUTE(Table1[[#This Row],[Income]],"$","")</f>
        <v>30000</v>
      </c>
      <c r="F824" s="5">
        <v>3324</v>
      </c>
      <c r="G824" s="8">
        <v>44917</v>
      </c>
      <c r="H824" s="8" t="s">
        <v>67</v>
      </c>
      <c r="I824" s="8" t="s">
        <v>72</v>
      </c>
      <c r="J824" s="7">
        <v>1390</v>
      </c>
      <c r="K824" s="7">
        <f>Table1[[#This Row],[Price(in USD)]]-Table1[[#This Row],[Production Cost (in USD)]]</f>
        <v>1934</v>
      </c>
      <c r="L824" s="7">
        <f>(Table1[[#This Row],[Profit]]/Table1[[#This Row],[Price(in USD)]])*100</f>
        <v>58.182912154031285</v>
      </c>
      <c r="M824" s="5" t="s">
        <v>13</v>
      </c>
      <c r="N824" s="5" t="str">
        <f>SUBSTITUTE(SUBSTITUTE(SUBSTITUTE(Table1[[#This Row],[Marital Status]],"M","Married"),"S","Single"),"D","Divorced")</f>
        <v>Married</v>
      </c>
      <c r="O824" s="5" t="s">
        <v>30</v>
      </c>
      <c r="P824" s="5" t="str">
        <f>CLEAN(Table1[[#This Row],[Education]])</f>
        <v>High School</v>
      </c>
      <c r="Q824" s="5" t="s">
        <v>16</v>
      </c>
      <c r="R824" s="5" t="s">
        <v>26</v>
      </c>
      <c r="S824" s="5" t="s">
        <v>44</v>
      </c>
      <c r="T824" s="5" t="s">
        <v>78</v>
      </c>
      <c r="U824" s="5">
        <v>32</v>
      </c>
      <c r="V824" s="7">
        <f>IF(ISBLANK(Table1[[#This Row],[Age of the buyer]]),AVERAGE(Table1[Age of the buyer]),Table1[[#This Row],[Age of the buyer]])</f>
        <v>32</v>
      </c>
    </row>
    <row r="825" spans="1:22" hidden="1" x14ac:dyDescent="0.45">
      <c r="A825" s="5">
        <v>23041</v>
      </c>
      <c r="B825" s="5" t="s">
        <v>14</v>
      </c>
      <c r="C825" s="5" t="str">
        <f>SUBSTITUTE(SUBSTITUTE(Table1[[#This Row],[Gender]],"F","Female"),"M","Male")</f>
        <v>Female</v>
      </c>
      <c r="D825" s="6">
        <v>70000</v>
      </c>
      <c r="E825" s="6" t="str">
        <f>SUBSTITUTE(Table1[[#This Row],[Income]],"$","")</f>
        <v>70000</v>
      </c>
      <c r="F825" s="5">
        <v>4831</v>
      </c>
      <c r="G825" s="8">
        <v>45039</v>
      </c>
      <c r="H825" s="8" t="s">
        <v>60</v>
      </c>
      <c r="I825" s="8" t="s">
        <v>71</v>
      </c>
      <c r="J825" s="7">
        <v>1716</v>
      </c>
      <c r="K825" s="7">
        <f>Table1[[#This Row],[Price(in USD)]]-Table1[[#This Row],[Production Cost (in USD)]]</f>
        <v>3115</v>
      </c>
      <c r="L825" s="7">
        <f>(Table1[[#This Row],[Profit]]/Table1[[#This Row],[Price(in USD)]])*100</f>
        <v>64.479403850134545</v>
      </c>
      <c r="M825" s="5" t="s">
        <v>25</v>
      </c>
      <c r="N825" s="5" t="str">
        <f>SUBSTITUTE(SUBSTITUTE(SUBSTITUTE(Table1[[#This Row],[Marital Status]],"M","Married"),"S","Single"),"D","Divorced")</f>
        <v>Single</v>
      </c>
      <c r="O825" s="5" t="s">
        <v>30</v>
      </c>
      <c r="P825" s="5" t="str">
        <f>CLEAN(Table1[[#This Row],[Education]])</f>
        <v>High School</v>
      </c>
      <c r="Q825" s="5" t="s">
        <v>23</v>
      </c>
      <c r="R825" s="5" t="s">
        <v>26</v>
      </c>
      <c r="S825" s="5" t="s">
        <v>44</v>
      </c>
      <c r="T825" s="5" t="s">
        <v>73</v>
      </c>
      <c r="U825" s="5">
        <v>50</v>
      </c>
      <c r="V825" s="7">
        <f>IF(ISBLANK(Table1[[#This Row],[Age of the buyer]]),AVERAGE(Table1[Age of the buyer]),Table1[[#This Row],[Age of the buyer]])</f>
        <v>50</v>
      </c>
    </row>
    <row r="826" spans="1:22" hidden="1" x14ac:dyDescent="0.45">
      <c r="A826" s="5">
        <v>29048</v>
      </c>
      <c r="B826" s="5" t="s">
        <v>13</v>
      </c>
      <c r="C826" s="5" t="str">
        <f>SUBSTITUTE(SUBSTITUTE(Table1[[#This Row],[Gender]],"F","Female"),"M","Male")</f>
        <v>Male</v>
      </c>
      <c r="D826" s="6">
        <v>110000</v>
      </c>
      <c r="E826" s="6" t="str">
        <f>SUBSTITUTE(Table1[[#This Row],[Income]],"$","")</f>
        <v>110000</v>
      </c>
      <c r="F826" s="5">
        <v>3521</v>
      </c>
      <c r="G826" s="8">
        <v>45175</v>
      </c>
      <c r="H826" s="8" t="s">
        <v>58</v>
      </c>
      <c r="I826" s="8" t="s">
        <v>72</v>
      </c>
      <c r="J826" s="7">
        <v>2057</v>
      </c>
      <c r="K826" s="7">
        <f>Table1[[#This Row],[Price(in USD)]]-Table1[[#This Row],[Production Cost (in USD)]]</f>
        <v>1464</v>
      </c>
      <c r="L826" s="7">
        <f>(Table1[[#This Row],[Profit]]/Table1[[#This Row],[Price(in USD)]])*100</f>
        <v>41.579096847486511</v>
      </c>
      <c r="M826" s="5" t="s">
        <v>25</v>
      </c>
      <c r="N826" s="5" t="str">
        <f>SUBSTITUTE(SUBSTITUTE(SUBSTITUTE(Table1[[#This Row],[Marital Status]],"M","Married"),"S","Single"),"D","Divorced")</f>
        <v>Single</v>
      </c>
      <c r="O826" s="5" t="s">
        <v>15</v>
      </c>
      <c r="P826" s="5" t="str">
        <f>CLEAN(Table1[[#This Row],[Education]])</f>
        <v>Bachelors</v>
      </c>
      <c r="Q826" s="5" t="s">
        <v>31</v>
      </c>
      <c r="R826" s="5" t="s">
        <v>18</v>
      </c>
      <c r="S826" s="5" t="s">
        <v>44</v>
      </c>
      <c r="T826" s="5" t="s">
        <v>76</v>
      </c>
      <c r="U826" s="5">
        <v>37</v>
      </c>
      <c r="V826" s="7">
        <f>IF(ISBLANK(Table1[[#This Row],[Age of the buyer]]),AVERAGE(Table1[Age of the buyer]),Table1[[#This Row],[Age of the buyer]])</f>
        <v>37</v>
      </c>
    </row>
    <row r="827" spans="1:22" hidden="1" x14ac:dyDescent="0.45">
      <c r="A827" s="5">
        <v>24433</v>
      </c>
      <c r="B827" s="5" t="s">
        <v>13</v>
      </c>
      <c r="C827" s="5" t="str">
        <f>SUBSTITUTE(SUBSTITUTE(Table1[[#This Row],[Gender]],"F","Female"),"M","Male")</f>
        <v>Male</v>
      </c>
      <c r="D827" s="6">
        <v>70000</v>
      </c>
      <c r="E827" s="6" t="str">
        <f>SUBSTITUTE(Table1[[#This Row],[Income]],"$","")</f>
        <v>70000</v>
      </c>
      <c r="F827" s="5">
        <v>4023</v>
      </c>
      <c r="G827" s="8">
        <v>44664</v>
      </c>
      <c r="H827" s="8" t="s">
        <v>64</v>
      </c>
      <c r="I827" s="8" t="s">
        <v>71</v>
      </c>
      <c r="J827" s="7">
        <v>1109</v>
      </c>
      <c r="K827" s="7">
        <f>Table1[[#This Row],[Price(in USD)]]-Table1[[#This Row],[Production Cost (in USD)]]</f>
        <v>2914</v>
      </c>
      <c r="L827" s="7">
        <f>(Table1[[#This Row],[Profit]]/Table1[[#This Row],[Price(in USD)]])*100</f>
        <v>72.433507332836186</v>
      </c>
      <c r="M827" s="5" t="s">
        <v>13</v>
      </c>
      <c r="N827" s="5" t="str">
        <f>SUBSTITUTE(SUBSTITUTE(SUBSTITUTE(Table1[[#This Row],[Marital Status]],"M","Married"),"S","Single"),"D","Divorced")</f>
        <v>Married</v>
      </c>
      <c r="O827" s="5" t="s">
        <v>30</v>
      </c>
      <c r="P827" s="5" t="str">
        <f>CLEAN(Table1[[#This Row],[Education]])</f>
        <v>High School</v>
      </c>
      <c r="Q827" s="5" t="s">
        <v>23</v>
      </c>
      <c r="R827" s="5" t="s">
        <v>29</v>
      </c>
      <c r="S827" s="5" t="s">
        <v>44</v>
      </c>
      <c r="T827" s="5" t="s">
        <v>77</v>
      </c>
      <c r="U827" s="5">
        <v>52</v>
      </c>
      <c r="V827" s="7">
        <f>IF(ISBLANK(Table1[[#This Row],[Age of the buyer]]),AVERAGE(Table1[Age of the buyer]),Table1[[#This Row],[Age of the buyer]])</f>
        <v>52</v>
      </c>
    </row>
    <row r="828" spans="1:22" hidden="1" x14ac:dyDescent="0.45">
      <c r="A828" s="5">
        <v>15501</v>
      </c>
      <c r="B828" s="5" t="s">
        <v>13</v>
      </c>
      <c r="C828" s="5" t="str">
        <f>SUBSTITUTE(SUBSTITUTE(Table1[[#This Row],[Gender]],"F","Female"),"M","Male")</f>
        <v>Male</v>
      </c>
      <c r="D828" s="6">
        <v>70000</v>
      </c>
      <c r="E828" s="6" t="str">
        <f>SUBSTITUTE(Table1[[#This Row],[Income]],"$","")</f>
        <v>70000</v>
      </c>
      <c r="F828" s="5">
        <v>4520</v>
      </c>
      <c r="G828" s="8">
        <v>44947</v>
      </c>
      <c r="H828" s="8" t="s">
        <v>61</v>
      </c>
      <c r="I828" s="8" t="s">
        <v>72</v>
      </c>
      <c r="J828" s="7">
        <v>1675</v>
      </c>
      <c r="K828" s="7">
        <f>Table1[[#This Row],[Price(in USD)]]-Table1[[#This Row],[Production Cost (in USD)]]</f>
        <v>2845</v>
      </c>
      <c r="L828" s="7">
        <f>(Table1[[#This Row],[Profit]]/Table1[[#This Row],[Price(in USD)]])*100</f>
        <v>62.942477876106196</v>
      </c>
      <c r="M828" s="5" t="s">
        <v>13</v>
      </c>
      <c r="N828" s="5" t="str">
        <f>SUBSTITUTE(SUBSTITUTE(SUBSTITUTE(Table1[[#This Row],[Marital Status]],"M","Married"),"S","Single"),"D","Divorced")</f>
        <v>Married</v>
      </c>
      <c r="O828" s="5" t="s">
        <v>37</v>
      </c>
      <c r="P828" s="5" t="str">
        <f>CLEAN(Table1[[#This Row],[Education]])</f>
        <v>Graduate Degree</v>
      </c>
      <c r="Q828" s="5" t="s">
        <v>23</v>
      </c>
      <c r="R828" s="5" t="s">
        <v>24</v>
      </c>
      <c r="S828" s="5" t="s">
        <v>44</v>
      </c>
      <c r="T828" s="5" t="s">
        <v>78</v>
      </c>
      <c r="U828" s="5">
        <v>36</v>
      </c>
      <c r="V828" s="7">
        <f>IF(ISBLANK(Table1[[#This Row],[Age of the buyer]]),AVERAGE(Table1[Age of the buyer]),Table1[[#This Row],[Age of the buyer]])</f>
        <v>36</v>
      </c>
    </row>
    <row r="829" spans="1:22" hidden="1" x14ac:dyDescent="0.45">
      <c r="A829" s="5">
        <v>13911</v>
      </c>
      <c r="B829" s="5" t="s">
        <v>14</v>
      </c>
      <c r="C829" s="5" t="str">
        <f>SUBSTITUTE(SUBSTITUTE(Table1[[#This Row],[Gender]],"F","Female"),"M","Male")</f>
        <v>Female</v>
      </c>
      <c r="D829" s="6">
        <v>80000</v>
      </c>
      <c r="E829" s="6" t="str">
        <f>SUBSTITUTE(Table1[[#This Row],[Income]],"$","")</f>
        <v>80000</v>
      </c>
      <c r="F829" s="5">
        <v>5129</v>
      </c>
      <c r="G829" s="8">
        <v>44659</v>
      </c>
      <c r="H829" s="8" t="s">
        <v>65</v>
      </c>
      <c r="I829" s="8" t="s">
        <v>71</v>
      </c>
      <c r="J829" s="7">
        <v>841</v>
      </c>
      <c r="K829" s="7">
        <f>Table1[[#This Row],[Price(in USD)]]-Table1[[#This Row],[Production Cost (in USD)]]</f>
        <v>4288</v>
      </c>
      <c r="L829" s="7">
        <f>(Table1[[#This Row],[Profit]]/Table1[[#This Row],[Price(in USD)]])*100</f>
        <v>83.603041528563068</v>
      </c>
      <c r="M829" s="5" t="s">
        <v>25</v>
      </c>
      <c r="N829" s="5" t="str">
        <f>SUBSTITUTE(SUBSTITUTE(SUBSTITUTE(Table1[[#This Row],[Marital Status]],"M","Married"),"S","Single"),"D","Divorced")</f>
        <v>Single</v>
      </c>
      <c r="O829" s="5" t="s">
        <v>15</v>
      </c>
      <c r="P829" s="5" t="str">
        <f>CLEAN(Table1[[#This Row],[Education]])</f>
        <v>Bachelors</v>
      </c>
      <c r="Q829" s="5" t="s">
        <v>16</v>
      </c>
      <c r="R829" s="5" t="s">
        <v>24</v>
      </c>
      <c r="S829" s="5" t="s">
        <v>44</v>
      </c>
      <c r="T829" s="5" t="s">
        <v>77</v>
      </c>
      <c r="U829" s="5">
        <v>41</v>
      </c>
      <c r="V829" s="7">
        <f>IF(ISBLANK(Table1[[#This Row],[Age of the buyer]]),AVERAGE(Table1[Age of the buyer]),Table1[[#This Row],[Age of the buyer]])</f>
        <v>41</v>
      </c>
    </row>
    <row r="830" spans="1:22" hidden="1" x14ac:dyDescent="0.45">
      <c r="A830" s="5">
        <v>20421</v>
      </c>
      <c r="B830" s="5" t="s">
        <v>14</v>
      </c>
      <c r="C830" s="5" t="str">
        <f>SUBSTITUTE(SUBSTITUTE(Table1[[#This Row],[Gender]],"F","Female"),"M","Male")</f>
        <v>Female</v>
      </c>
      <c r="D830" s="6">
        <v>40000</v>
      </c>
      <c r="E830" s="6" t="str">
        <f>SUBSTITUTE(Table1[[#This Row],[Income]],"$","")</f>
        <v>40000</v>
      </c>
      <c r="F830" s="5">
        <v>4705</v>
      </c>
      <c r="G830" s="8">
        <v>45040</v>
      </c>
      <c r="H830" s="8" t="s">
        <v>59</v>
      </c>
      <c r="I830" s="8" t="s">
        <v>71</v>
      </c>
      <c r="J830" s="7">
        <v>1124</v>
      </c>
      <c r="K830" s="7">
        <f>Table1[[#This Row],[Price(in USD)]]-Table1[[#This Row],[Production Cost (in USD)]]</f>
        <v>3581</v>
      </c>
      <c r="L830" s="7">
        <f>(Table1[[#This Row],[Profit]]/Table1[[#This Row],[Price(in USD)]])*100</f>
        <v>76.110520722635499</v>
      </c>
      <c r="M830" s="5" t="s">
        <v>25</v>
      </c>
      <c r="N830" s="5" t="str">
        <f>SUBSTITUTE(SUBSTITUTE(SUBSTITUTE(Table1[[#This Row],[Marital Status]],"M","Married"),"S","Single"),"D","Divorced")</f>
        <v>Single</v>
      </c>
      <c r="O830" s="5" t="s">
        <v>32</v>
      </c>
      <c r="P830" s="5" t="str">
        <f>CLEAN(Table1[[#This Row],[Education]])</f>
        <v>Partial High School</v>
      </c>
      <c r="Q830" s="5" t="s">
        <v>22</v>
      </c>
      <c r="R830" s="5" t="s">
        <v>26</v>
      </c>
      <c r="S830" s="5" t="s">
        <v>44</v>
      </c>
      <c r="T830" s="5" t="s">
        <v>78</v>
      </c>
      <c r="U830" s="5">
        <v>26</v>
      </c>
      <c r="V830" s="7">
        <f>IF(ISBLANK(Table1[[#This Row],[Age of the buyer]]),AVERAGE(Table1[Age of the buyer]),Table1[[#This Row],[Age of the buyer]])</f>
        <v>26</v>
      </c>
    </row>
    <row r="831" spans="1:22" hidden="1" x14ac:dyDescent="0.45">
      <c r="A831" s="5">
        <v>16009</v>
      </c>
      <c r="B831" s="5" t="s">
        <v>13</v>
      </c>
      <c r="C831" s="5" t="str">
        <f>SUBSTITUTE(SUBSTITUTE(Table1[[#This Row],[Gender]],"F","Female"),"M","Male")</f>
        <v>Male</v>
      </c>
      <c r="D831" s="6">
        <v>170000</v>
      </c>
      <c r="E831" s="6" t="str">
        <f>SUBSTITUTE(Table1[[#This Row],[Income]],"$","")</f>
        <v>170000</v>
      </c>
      <c r="F831" s="5">
        <v>3763</v>
      </c>
      <c r="G831" s="8">
        <v>44565</v>
      </c>
      <c r="H831" s="8" t="s">
        <v>67</v>
      </c>
      <c r="I831" s="8" t="s">
        <v>72</v>
      </c>
      <c r="J831" s="7">
        <v>1589</v>
      </c>
      <c r="K831" s="7">
        <f>Table1[[#This Row],[Price(in USD)]]-Table1[[#This Row],[Production Cost (in USD)]]</f>
        <v>2174</v>
      </c>
      <c r="L831" s="7">
        <f>(Table1[[#This Row],[Profit]]/Table1[[#This Row],[Price(in USD)]])*100</f>
        <v>57.773053414828588</v>
      </c>
      <c r="M831" s="5" t="s">
        <v>25</v>
      </c>
      <c r="N831" s="5" t="str">
        <f>SUBSTITUTE(SUBSTITUTE(SUBSTITUTE(Table1[[#This Row],[Marital Status]],"M","Married"),"S","Single"),"D","Divorced")</f>
        <v>Single</v>
      </c>
      <c r="O831" s="5" t="s">
        <v>37</v>
      </c>
      <c r="P831" s="5" t="str">
        <f>CLEAN(Table1[[#This Row],[Education]])</f>
        <v>Graduate Degree</v>
      </c>
      <c r="Q831" s="5" t="s">
        <v>31</v>
      </c>
      <c r="R831" s="5" t="s">
        <v>18</v>
      </c>
      <c r="S831" s="5" t="s">
        <v>45</v>
      </c>
      <c r="T831" s="5" t="s">
        <v>74</v>
      </c>
      <c r="U831" s="5">
        <v>66</v>
      </c>
      <c r="V831" s="7">
        <f>IF(ISBLANK(Table1[[#This Row],[Age of the buyer]]),AVERAGE(Table1[Age of the buyer]),Table1[[#This Row],[Age of the buyer]])</f>
        <v>66</v>
      </c>
    </row>
    <row r="832" spans="1:22" hidden="1" x14ac:dyDescent="0.45">
      <c r="A832" s="5">
        <v>18411</v>
      </c>
      <c r="B832" s="5" t="s">
        <v>13</v>
      </c>
      <c r="C832" s="5" t="str">
        <f>SUBSTITUTE(SUBSTITUTE(Table1[[#This Row],[Gender]],"F","Female"),"M","Male")</f>
        <v>Male</v>
      </c>
      <c r="D832" s="6">
        <v>60000</v>
      </c>
      <c r="E832" s="6" t="str">
        <f>SUBSTITUTE(Table1[[#This Row],[Income]],"$","")</f>
        <v>60000</v>
      </c>
      <c r="F832" s="5">
        <v>3763</v>
      </c>
      <c r="G832" s="8">
        <v>45056</v>
      </c>
      <c r="H832" s="8" t="s">
        <v>63</v>
      </c>
      <c r="I832" s="8" t="s">
        <v>71</v>
      </c>
      <c r="J832" s="7">
        <v>1521</v>
      </c>
      <c r="K832" s="7">
        <f>Table1[[#This Row],[Price(in USD)]]-Table1[[#This Row],[Production Cost (in USD)]]</f>
        <v>2242</v>
      </c>
      <c r="L832" s="7">
        <f>(Table1[[#This Row],[Profit]]/Table1[[#This Row],[Price(in USD)]])*100</f>
        <v>59.580122242891306</v>
      </c>
      <c r="M832" s="5" t="s">
        <v>13</v>
      </c>
      <c r="N832" s="5" t="str">
        <f>SUBSTITUTE(SUBSTITUTE(SUBSTITUTE(Table1[[#This Row],[Marital Status]],"M","Married"),"S","Single"),"D","Divorced")</f>
        <v>Married</v>
      </c>
      <c r="O832" s="5" t="s">
        <v>30</v>
      </c>
      <c r="P832" s="5" t="str">
        <f>CLEAN(Table1[[#This Row],[Education]])</f>
        <v>High School</v>
      </c>
      <c r="Q832" s="5" t="s">
        <v>23</v>
      </c>
      <c r="R832" s="5" t="s">
        <v>26</v>
      </c>
      <c r="S832" s="5" t="s">
        <v>44</v>
      </c>
      <c r="T832" s="5" t="s">
        <v>77</v>
      </c>
      <c r="U832" s="5">
        <v>51</v>
      </c>
      <c r="V832" s="7">
        <f>IF(ISBLANK(Table1[[#This Row],[Age of the buyer]]),AVERAGE(Table1[Age of the buyer]),Table1[[#This Row],[Age of the buyer]])</f>
        <v>51</v>
      </c>
    </row>
    <row r="833" spans="1:22" hidden="1" x14ac:dyDescent="0.45">
      <c r="A833" s="5">
        <v>19163</v>
      </c>
      <c r="B833" s="5" t="s">
        <v>14</v>
      </c>
      <c r="C833" s="5" t="str">
        <f>SUBSTITUTE(SUBSTITUTE(Table1[[#This Row],[Gender]],"F","Female"),"M","Male")</f>
        <v>Female</v>
      </c>
      <c r="D833" s="6">
        <v>70000</v>
      </c>
      <c r="E833" s="6" t="str">
        <f>SUBSTITUTE(Table1[[#This Row],[Income]],"$","")</f>
        <v>70000</v>
      </c>
      <c r="F833" s="5">
        <v>3699</v>
      </c>
      <c r="G833" s="8">
        <v>44707</v>
      </c>
      <c r="H833" s="8" t="s">
        <v>67</v>
      </c>
      <c r="I833" s="8" t="s">
        <v>71</v>
      </c>
      <c r="J833" s="7">
        <v>1551</v>
      </c>
      <c r="K833" s="7">
        <f>Table1[[#This Row],[Price(in USD)]]-Table1[[#This Row],[Production Cost (in USD)]]</f>
        <v>2148</v>
      </c>
      <c r="L833" s="7">
        <f>(Table1[[#This Row],[Profit]]/Table1[[#This Row],[Price(in USD)]])*100</f>
        <v>58.069748580697492</v>
      </c>
      <c r="M833" s="5" t="s">
        <v>13</v>
      </c>
      <c r="N833" s="5" t="str">
        <f>SUBSTITUTE(SUBSTITUTE(SUBSTITUTE(Table1[[#This Row],[Marital Status]],"M","Married"),"S","Single"),"D","Divorced")</f>
        <v>Married</v>
      </c>
      <c r="O833" s="5" t="s">
        <v>15</v>
      </c>
      <c r="P833" s="5" t="str">
        <f>CLEAN(Table1[[#This Row],[Education]])</f>
        <v>Bachelors</v>
      </c>
      <c r="Q833" s="5" t="s">
        <v>23</v>
      </c>
      <c r="R833" s="5" t="s">
        <v>18</v>
      </c>
      <c r="S833" s="5" t="s">
        <v>44</v>
      </c>
      <c r="T833" s="5" t="s">
        <v>75</v>
      </c>
      <c r="U833" s="5">
        <v>43</v>
      </c>
      <c r="V833" s="7">
        <f>IF(ISBLANK(Table1[[#This Row],[Age of the buyer]]),AVERAGE(Table1[Age of the buyer]),Table1[[#This Row],[Age of the buyer]])</f>
        <v>43</v>
      </c>
    </row>
    <row r="834" spans="1:22" hidden="1" x14ac:dyDescent="0.45">
      <c r="A834" s="5">
        <v>18572</v>
      </c>
      <c r="B834" s="5" t="s">
        <v>14</v>
      </c>
      <c r="C834" s="5" t="str">
        <f>SUBSTITUTE(SUBSTITUTE(Table1[[#This Row],[Gender]],"F","Female"),"M","Male")</f>
        <v>Female</v>
      </c>
      <c r="D834" s="6">
        <v>60000</v>
      </c>
      <c r="E834" s="6" t="str">
        <f>SUBSTITUTE(Table1[[#This Row],[Income]],"$","")</f>
        <v>60000</v>
      </c>
      <c r="F834" s="5">
        <v>3478</v>
      </c>
      <c r="G834" s="8">
        <v>45203</v>
      </c>
      <c r="H834" s="8" t="s">
        <v>60</v>
      </c>
      <c r="I834" s="8" t="s">
        <v>71</v>
      </c>
      <c r="J834" s="7">
        <v>1289</v>
      </c>
      <c r="K834" s="7">
        <f>Table1[[#This Row],[Price(in USD)]]-Table1[[#This Row],[Production Cost (in USD)]]</f>
        <v>2189</v>
      </c>
      <c r="L834" s="7">
        <f>(Table1[[#This Row],[Profit]]/Table1[[#This Row],[Price(in USD)]])*100</f>
        <v>62.938470385278897</v>
      </c>
      <c r="M834" s="5" t="s">
        <v>13</v>
      </c>
      <c r="N834" s="5" t="str">
        <f>SUBSTITUTE(SUBSTITUTE(SUBSTITUTE(Table1[[#This Row],[Marital Status]],"M","Married"),"S","Single"),"D","Divorced")</f>
        <v>Married</v>
      </c>
      <c r="O834" s="5" t="s">
        <v>37</v>
      </c>
      <c r="P834" s="5" t="str">
        <f>CLEAN(Table1[[#This Row],[Education]])</f>
        <v>Graduate Degree</v>
      </c>
      <c r="Q834" s="5" t="s">
        <v>23</v>
      </c>
      <c r="R834" s="5" t="s">
        <v>18</v>
      </c>
      <c r="S834" s="5" t="s">
        <v>48</v>
      </c>
      <c r="T834" s="5" t="s">
        <v>78</v>
      </c>
      <c r="U834" s="5">
        <v>39</v>
      </c>
      <c r="V834" s="7">
        <f>IF(ISBLANK(Table1[[#This Row],[Age of the buyer]]),AVERAGE(Table1[Age of the buyer]),Table1[[#This Row],[Age of the buyer]])</f>
        <v>39</v>
      </c>
    </row>
    <row r="835" spans="1:22" hidden="1" x14ac:dyDescent="0.45">
      <c r="A835" s="5">
        <v>27540</v>
      </c>
      <c r="B835" s="5" t="s">
        <v>14</v>
      </c>
      <c r="C835" s="5" t="str">
        <f>SUBSTITUTE(SUBSTITUTE(Table1[[#This Row],[Gender]],"F","Female"),"M","Male")</f>
        <v>Female</v>
      </c>
      <c r="D835" s="6">
        <v>70000</v>
      </c>
      <c r="E835" s="6" t="str">
        <f>SUBSTITUTE(Table1[[#This Row],[Income]],"$","")</f>
        <v>70000</v>
      </c>
      <c r="F835" s="5">
        <v>3635</v>
      </c>
      <c r="G835" s="8">
        <v>45168</v>
      </c>
      <c r="H835" s="8" t="s">
        <v>60</v>
      </c>
      <c r="I835" s="8" t="s">
        <v>71</v>
      </c>
      <c r="J835" s="7">
        <v>1648</v>
      </c>
      <c r="K835" s="7">
        <f>Table1[[#This Row],[Price(in USD)]]-Table1[[#This Row],[Production Cost (in USD)]]</f>
        <v>1987</v>
      </c>
      <c r="L835" s="7">
        <f>(Table1[[#This Row],[Profit]]/Table1[[#This Row],[Price(in USD)]])*100</f>
        <v>54.662998624484182</v>
      </c>
      <c r="M835" s="5" t="s">
        <v>25</v>
      </c>
      <c r="N835" s="5" t="str">
        <f>SUBSTITUTE(SUBSTITUTE(SUBSTITUTE(Table1[[#This Row],[Marital Status]],"M","Married"),"S","Single"),"D","Divorced")</f>
        <v>Single</v>
      </c>
      <c r="O835" s="5" t="s">
        <v>15</v>
      </c>
      <c r="P835" s="5" t="str">
        <f>CLEAN(Table1[[#This Row],[Education]])</f>
        <v>Bachelors</v>
      </c>
      <c r="Q835" s="5" t="s">
        <v>23</v>
      </c>
      <c r="R835" s="5" t="s">
        <v>18</v>
      </c>
      <c r="S835" s="5" t="s">
        <v>44</v>
      </c>
      <c r="T835" s="5" t="s">
        <v>73</v>
      </c>
      <c r="U835" s="5">
        <v>37</v>
      </c>
      <c r="V835" s="7">
        <f>IF(ISBLANK(Table1[[#This Row],[Age of the buyer]]),AVERAGE(Table1[Age of the buyer]),Table1[[#This Row],[Age of the buyer]])</f>
        <v>37</v>
      </c>
    </row>
    <row r="836" spans="1:22" hidden="1" x14ac:dyDescent="0.45">
      <c r="A836" s="5">
        <v>19889</v>
      </c>
      <c r="B836" s="5" t="s">
        <v>14</v>
      </c>
      <c r="C836" s="5" t="str">
        <f>SUBSTITUTE(SUBSTITUTE(Table1[[#This Row],[Gender]],"F","Female"),"M","Male")</f>
        <v>Female</v>
      </c>
      <c r="D836" s="6">
        <v>70000</v>
      </c>
      <c r="E836" s="6" t="str">
        <f>SUBSTITUTE(Table1[[#This Row],[Income]],"$","")</f>
        <v>70000</v>
      </c>
      <c r="F836" s="5">
        <v>5062</v>
      </c>
      <c r="G836" s="8">
        <v>44627</v>
      </c>
      <c r="H836" s="8" t="s">
        <v>61</v>
      </c>
      <c r="I836" s="8" t="s">
        <v>71</v>
      </c>
      <c r="J836" s="7">
        <v>1749</v>
      </c>
      <c r="K836" s="7">
        <f>Table1[[#This Row],[Price(in USD)]]-Table1[[#This Row],[Production Cost (in USD)]]</f>
        <v>3313</v>
      </c>
      <c r="L836" s="7">
        <f>(Table1[[#This Row],[Profit]]/Table1[[#This Row],[Price(in USD)]])*100</f>
        <v>65.448439352034768</v>
      </c>
      <c r="M836" s="5" t="s">
        <v>25</v>
      </c>
      <c r="N836" s="5" t="str">
        <f>SUBSTITUTE(SUBSTITUTE(SUBSTITUTE(Table1[[#This Row],[Marital Status]],"M","Married"),"S","Single"),"D","Divorced")</f>
        <v>Single</v>
      </c>
      <c r="O836" s="5" t="s">
        <v>32</v>
      </c>
      <c r="P836" s="5" t="str">
        <f>CLEAN(Table1[[#This Row],[Education]])</f>
        <v>Partial High School</v>
      </c>
      <c r="Q836" s="5" t="s">
        <v>16</v>
      </c>
      <c r="R836" s="5" t="s">
        <v>24</v>
      </c>
      <c r="S836" s="5" t="s">
        <v>44</v>
      </c>
      <c r="T836" s="5" t="s">
        <v>76</v>
      </c>
      <c r="U836" s="5">
        <v>54</v>
      </c>
      <c r="V836" s="7">
        <f>IF(ISBLANK(Table1[[#This Row],[Age of the buyer]]),AVERAGE(Table1[Age of the buyer]),Table1[[#This Row],[Age of the buyer]])</f>
        <v>54</v>
      </c>
    </row>
    <row r="837" spans="1:22" hidden="1" x14ac:dyDescent="0.45">
      <c r="A837" s="5">
        <v>12922</v>
      </c>
      <c r="B837" s="5" t="s">
        <v>14</v>
      </c>
      <c r="C837" s="5" t="str">
        <f>SUBSTITUTE(SUBSTITUTE(Table1[[#This Row],[Gender]],"F","Female"),"M","Male")</f>
        <v>Female</v>
      </c>
      <c r="D837" s="6">
        <v>60000</v>
      </c>
      <c r="E837" s="6" t="str">
        <f>SUBSTITUTE(Table1[[#This Row],[Income]],"$","")</f>
        <v>60000</v>
      </c>
      <c r="F837" s="5">
        <v>3444</v>
      </c>
      <c r="G837" s="8">
        <v>44698</v>
      </c>
      <c r="H837" s="8" t="s">
        <v>59</v>
      </c>
      <c r="I837" s="8" t="s">
        <v>71</v>
      </c>
      <c r="J837" s="7">
        <v>934</v>
      </c>
      <c r="K837" s="7">
        <f>Table1[[#This Row],[Price(in USD)]]-Table1[[#This Row],[Production Cost (in USD)]]</f>
        <v>2510</v>
      </c>
      <c r="L837" s="7">
        <f>(Table1[[#This Row],[Profit]]/Table1[[#This Row],[Price(in USD)]])*100</f>
        <v>72.880371660859467</v>
      </c>
      <c r="M837" s="5" t="s">
        <v>25</v>
      </c>
      <c r="N837" s="5" t="str">
        <f>SUBSTITUTE(SUBSTITUTE(SUBSTITUTE(Table1[[#This Row],[Marital Status]],"M","Married"),"S","Single"),"D","Divorced")</f>
        <v>Single</v>
      </c>
      <c r="O837" s="5" t="s">
        <v>15</v>
      </c>
      <c r="P837" s="5" t="str">
        <f>CLEAN(Table1[[#This Row],[Education]])</f>
        <v>Bachelors</v>
      </c>
      <c r="Q837" s="5" t="s">
        <v>16</v>
      </c>
      <c r="R837" s="5" t="s">
        <v>24</v>
      </c>
      <c r="S837" s="5" t="s">
        <v>44</v>
      </c>
      <c r="T837" s="5" t="s">
        <v>74</v>
      </c>
      <c r="U837" s="5">
        <v>40</v>
      </c>
      <c r="V837" s="7">
        <f>IF(ISBLANK(Table1[[#This Row],[Age of the buyer]]),AVERAGE(Table1[Age of the buyer]),Table1[[#This Row],[Age of the buyer]])</f>
        <v>40</v>
      </c>
    </row>
    <row r="838" spans="1:22" hidden="1" x14ac:dyDescent="0.45">
      <c r="A838" s="5">
        <v>18891</v>
      </c>
      <c r="B838" s="5" t="s">
        <v>14</v>
      </c>
      <c r="C838" s="5" t="str">
        <f>SUBSTITUTE(SUBSTITUTE(Table1[[#This Row],[Gender]],"F","Female"),"M","Male")</f>
        <v>Female</v>
      </c>
      <c r="D838" s="6">
        <v>40000</v>
      </c>
      <c r="E838" s="6" t="str">
        <f>SUBSTITUTE(Table1[[#This Row],[Income]],"$","")</f>
        <v>40000</v>
      </c>
      <c r="F838" s="5">
        <v>3537</v>
      </c>
      <c r="G838" s="8">
        <v>45187</v>
      </c>
      <c r="H838" s="8" t="s">
        <v>63</v>
      </c>
      <c r="I838" s="8" t="s">
        <v>71</v>
      </c>
      <c r="J838" s="7">
        <v>1867</v>
      </c>
      <c r="K838" s="7">
        <f>Table1[[#This Row],[Price(in USD)]]-Table1[[#This Row],[Production Cost (in USD)]]</f>
        <v>1670</v>
      </c>
      <c r="L838" s="7">
        <f>(Table1[[#This Row],[Profit]]/Table1[[#This Row],[Price(in USD)]])*100</f>
        <v>47.215154085383091</v>
      </c>
      <c r="M838" s="5" t="s">
        <v>13</v>
      </c>
      <c r="N838" s="5" t="str">
        <f>SUBSTITUTE(SUBSTITUTE(SUBSTITUTE(Table1[[#This Row],[Marital Status]],"M","Married"),"S","Single"),"D","Divorced")</f>
        <v>Married</v>
      </c>
      <c r="O838" s="5" t="s">
        <v>21</v>
      </c>
      <c r="P838" s="5" t="str">
        <f>CLEAN(Table1[[#This Row],[Education]])</f>
        <v>Partial College</v>
      </c>
      <c r="Q838" s="5" t="s">
        <v>16</v>
      </c>
      <c r="R838" s="5" t="s">
        <v>26</v>
      </c>
      <c r="S838" s="5" t="s">
        <v>44</v>
      </c>
      <c r="T838" s="5" t="s">
        <v>76</v>
      </c>
      <c r="U838" s="5">
        <v>28</v>
      </c>
      <c r="V838" s="7">
        <f>IF(ISBLANK(Table1[[#This Row],[Age of the buyer]]),AVERAGE(Table1[Age of the buyer]),Table1[[#This Row],[Age of the buyer]])</f>
        <v>28</v>
      </c>
    </row>
    <row r="839" spans="1:22" hidden="1" x14ac:dyDescent="0.45">
      <c r="A839" s="5">
        <v>16773</v>
      </c>
      <c r="B839" s="5" t="s">
        <v>13</v>
      </c>
      <c r="C839" s="5" t="str">
        <f>SUBSTITUTE(SUBSTITUTE(Table1[[#This Row],[Gender]],"F","Female"),"M","Male")</f>
        <v>Male</v>
      </c>
      <c r="D839" s="6">
        <v>60000</v>
      </c>
      <c r="E839" s="6" t="str">
        <f>SUBSTITUTE(Table1[[#This Row],[Income]],"$","")</f>
        <v>60000</v>
      </c>
      <c r="F839" s="5">
        <v>3728</v>
      </c>
      <c r="G839" s="8">
        <v>45146</v>
      </c>
      <c r="H839" s="8" t="s">
        <v>66</v>
      </c>
      <c r="I839" s="8" t="s">
        <v>71</v>
      </c>
      <c r="J839" s="7">
        <v>1042</v>
      </c>
      <c r="K839" s="7">
        <f>Table1[[#This Row],[Price(in USD)]]-Table1[[#This Row],[Production Cost (in USD)]]</f>
        <v>2686</v>
      </c>
      <c r="L839" s="7">
        <f>(Table1[[#This Row],[Profit]]/Table1[[#This Row],[Price(in USD)]])*100</f>
        <v>72.049356223175963</v>
      </c>
      <c r="M839" s="5" t="s">
        <v>13</v>
      </c>
      <c r="N839" s="5" t="str">
        <f>SUBSTITUTE(SUBSTITUTE(SUBSTITUTE(Table1[[#This Row],[Marital Status]],"M","Married"),"S","Single"),"D","Divorced")</f>
        <v>Married</v>
      </c>
      <c r="O839" s="5" t="s">
        <v>37</v>
      </c>
      <c r="P839" s="5" t="str">
        <f>CLEAN(Table1[[#This Row],[Education]])</f>
        <v>Graduate Degree</v>
      </c>
      <c r="Q839" s="5" t="s">
        <v>16</v>
      </c>
      <c r="R839" s="5" t="s">
        <v>18</v>
      </c>
      <c r="S839" s="5" t="s">
        <v>44</v>
      </c>
      <c r="T839" s="5" t="s">
        <v>76</v>
      </c>
      <c r="U839" s="5">
        <v>33</v>
      </c>
      <c r="V839" s="7">
        <f>IF(ISBLANK(Table1[[#This Row],[Age of the buyer]]),AVERAGE(Table1[Age of the buyer]),Table1[[#This Row],[Age of the buyer]])</f>
        <v>33</v>
      </c>
    </row>
    <row r="840" spans="1:22" hidden="1" x14ac:dyDescent="0.45">
      <c r="A840" s="5">
        <v>19143</v>
      </c>
      <c r="B840" s="5" t="s">
        <v>14</v>
      </c>
      <c r="C840" s="5" t="str">
        <f>SUBSTITUTE(SUBSTITUTE(Table1[[#This Row],[Gender]],"F","Female"),"M","Male")</f>
        <v>Female</v>
      </c>
      <c r="D840" s="6">
        <v>80000</v>
      </c>
      <c r="E840" s="6" t="str">
        <f>SUBSTITUTE(Table1[[#This Row],[Income]],"$","")</f>
        <v>80000</v>
      </c>
      <c r="F840" s="5">
        <v>4094</v>
      </c>
      <c r="G840" s="8">
        <v>44741</v>
      </c>
      <c r="H840" s="8" t="s">
        <v>60</v>
      </c>
      <c r="I840" s="8" t="s">
        <v>71</v>
      </c>
      <c r="J840" s="7">
        <v>1608</v>
      </c>
      <c r="K840" s="7">
        <f>Table1[[#This Row],[Price(in USD)]]-Table1[[#This Row],[Production Cost (in USD)]]</f>
        <v>2486</v>
      </c>
      <c r="L840" s="7">
        <f>(Table1[[#This Row],[Profit]]/Table1[[#This Row],[Price(in USD)]])*100</f>
        <v>60.723009281875918</v>
      </c>
      <c r="M840" s="5" t="s">
        <v>25</v>
      </c>
      <c r="N840" s="5" t="str">
        <f>SUBSTITUTE(SUBSTITUTE(SUBSTITUTE(Table1[[#This Row],[Marital Status]],"M","Married"),"S","Single"),"D","Divorced")</f>
        <v>Single</v>
      </c>
      <c r="O840" s="5" t="s">
        <v>15</v>
      </c>
      <c r="P840" s="5" t="str">
        <f>CLEAN(Table1[[#This Row],[Education]])</f>
        <v>Bachelors</v>
      </c>
      <c r="Q840" s="5" t="s">
        <v>16</v>
      </c>
      <c r="R840" s="5" t="s">
        <v>24</v>
      </c>
      <c r="S840" s="5" t="s">
        <v>44</v>
      </c>
      <c r="T840" s="5" t="s">
        <v>78</v>
      </c>
      <c r="U840" s="5">
        <v>41</v>
      </c>
      <c r="V840" s="7">
        <f>IF(ISBLANK(Table1[[#This Row],[Age of the buyer]]),AVERAGE(Table1[Age of the buyer]),Table1[[#This Row],[Age of the buyer]])</f>
        <v>41</v>
      </c>
    </row>
    <row r="841" spans="1:22" hidden="1" x14ac:dyDescent="0.45">
      <c r="A841" s="5">
        <v>23882</v>
      </c>
      <c r="B841" s="5" t="s">
        <v>14</v>
      </c>
      <c r="C841" s="5" t="str">
        <f>SUBSTITUTE(SUBSTITUTE(Table1[[#This Row],[Gender]],"F","Female"),"M","Male")</f>
        <v>Female</v>
      </c>
      <c r="D841" s="6">
        <v>80000</v>
      </c>
      <c r="E841" s="6" t="str">
        <f>SUBSTITUTE(Table1[[#This Row],[Income]],"$","")</f>
        <v>80000</v>
      </c>
      <c r="F841" s="5">
        <v>5468</v>
      </c>
      <c r="G841" s="8">
        <v>44994</v>
      </c>
      <c r="H841" s="8" t="s">
        <v>59</v>
      </c>
      <c r="I841" s="8" t="s">
        <v>72</v>
      </c>
      <c r="J841" s="7">
        <v>840</v>
      </c>
      <c r="K841" s="7">
        <f>Table1[[#This Row],[Price(in USD)]]-Table1[[#This Row],[Production Cost (in USD)]]</f>
        <v>4628</v>
      </c>
      <c r="L841" s="7">
        <f>(Table1[[#This Row],[Profit]]/Table1[[#This Row],[Price(in USD)]])*100</f>
        <v>84.637893196781278</v>
      </c>
      <c r="M841" s="5" t="s">
        <v>25</v>
      </c>
      <c r="N841" s="5" t="str">
        <f>SUBSTITUTE(SUBSTITUTE(SUBSTITUTE(Table1[[#This Row],[Marital Status]],"M","Married"),"S","Single"),"D","Divorced")</f>
        <v>Single</v>
      </c>
      <c r="O841" s="5" t="s">
        <v>37</v>
      </c>
      <c r="P841" s="5" t="str">
        <f>CLEAN(Table1[[#This Row],[Education]])</f>
        <v>Graduate Degree</v>
      </c>
      <c r="Q841" s="5" t="s">
        <v>23</v>
      </c>
      <c r="R841" s="5" t="s">
        <v>18</v>
      </c>
      <c r="S841" s="5" t="s">
        <v>44</v>
      </c>
      <c r="T841" s="5" t="s">
        <v>74</v>
      </c>
      <c r="U841" s="5">
        <v>37</v>
      </c>
      <c r="V841" s="7">
        <f>IF(ISBLANK(Table1[[#This Row],[Age of the buyer]]),AVERAGE(Table1[Age of the buyer]),Table1[[#This Row],[Age of the buyer]])</f>
        <v>37</v>
      </c>
    </row>
    <row r="842" spans="1:22" hidden="1" x14ac:dyDescent="0.45">
      <c r="A842" s="5">
        <v>11233</v>
      </c>
      <c r="B842" s="5" t="s">
        <v>13</v>
      </c>
      <c r="C842" s="5" t="str">
        <f>SUBSTITUTE(SUBSTITUTE(Table1[[#This Row],[Gender]],"F","Female"),"M","Male")</f>
        <v>Male</v>
      </c>
      <c r="D842" s="6">
        <v>70000</v>
      </c>
      <c r="E842" s="6" t="str">
        <f>SUBSTITUTE(Table1[[#This Row],[Income]],"$","")</f>
        <v>70000</v>
      </c>
      <c r="F842" s="5">
        <v>3888</v>
      </c>
      <c r="G842" s="8">
        <v>44587</v>
      </c>
      <c r="H842" s="8" t="s">
        <v>64</v>
      </c>
      <c r="I842" s="8" t="s">
        <v>71</v>
      </c>
      <c r="J842" s="7">
        <v>1767</v>
      </c>
      <c r="K842" s="7">
        <f>Table1[[#This Row],[Price(in USD)]]-Table1[[#This Row],[Production Cost (in USD)]]</f>
        <v>2121</v>
      </c>
      <c r="L842" s="7">
        <f>(Table1[[#This Row],[Profit]]/Table1[[#This Row],[Price(in USD)]])*100</f>
        <v>54.552469135802475</v>
      </c>
      <c r="M842" s="5" t="s">
        <v>13</v>
      </c>
      <c r="N842" s="5" t="str">
        <f>SUBSTITUTE(SUBSTITUTE(SUBSTITUTE(Table1[[#This Row],[Marital Status]],"M","Married"),"S","Single"),"D","Divorced")</f>
        <v>Married</v>
      </c>
      <c r="O842" s="5" t="s">
        <v>21</v>
      </c>
      <c r="P842" s="5" t="str">
        <f>CLEAN(Table1[[#This Row],[Education]])</f>
        <v>Partial College</v>
      </c>
      <c r="Q842" s="5" t="s">
        <v>23</v>
      </c>
      <c r="R842" s="5" t="s">
        <v>34</v>
      </c>
      <c r="S842" s="5" t="s">
        <v>44</v>
      </c>
      <c r="T842" s="5" t="s">
        <v>77</v>
      </c>
      <c r="U842" s="5">
        <v>53</v>
      </c>
      <c r="V842" s="7">
        <f>IF(ISBLANK(Table1[[#This Row],[Age of the buyer]]),AVERAGE(Table1[Age of the buyer]),Table1[[#This Row],[Age of the buyer]])</f>
        <v>53</v>
      </c>
    </row>
    <row r="843" spans="1:22" hidden="1" x14ac:dyDescent="0.45">
      <c r="A843" s="5">
        <v>12056</v>
      </c>
      <c r="B843" s="5" t="s">
        <v>13</v>
      </c>
      <c r="C843" s="5" t="str">
        <f>SUBSTITUTE(SUBSTITUTE(Table1[[#This Row],[Gender]],"F","Female"),"M","Male")</f>
        <v>Male</v>
      </c>
      <c r="D843" s="6">
        <v>120000</v>
      </c>
      <c r="E843" s="6" t="str">
        <f>SUBSTITUTE(Table1[[#This Row],[Income]],"$","")</f>
        <v>120000</v>
      </c>
      <c r="F843" s="5">
        <v>4834</v>
      </c>
      <c r="G843" s="8">
        <v>44635</v>
      </c>
      <c r="H843" s="8" t="s">
        <v>58</v>
      </c>
      <c r="I843" s="8" t="s">
        <v>71</v>
      </c>
      <c r="J843" s="7">
        <v>2030</v>
      </c>
      <c r="K843" s="7">
        <f>Table1[[#This Row],[Price(in USD)]]-Table1[[#This Row],[Production Cost (in USD)]]</f>
        <v>2804</v>
      </c>
      <c r="L843" s="7">
        <f>(Table1[[#This Row],[Profit]]/Table1[[#This Row],[Price(in USD)]])*100</f>
        <v>58.005792304509718</v>
      </c>
      <c r="M843" s="5" t="s">
        <v>13</v>
      </c>
      <c r="N843" s="5" t="str">
        <f>SUBSTITUTE(SUBSTITUTE(SUBSTITUTE(Table1[[#This Row],[Marital Status]],"M","Married"),"S","Single"),"D","Divorced")</f>
        <v>Married</v>
      </c>
      <c r="O843" s="5" t="s">
        <v>37</v>
      </c>
      <c r="P843" s="5" t="str">
        <f>CLEAN(Table1[[#This Row],[Education]])</f>
        <v>Graduate Degree</v>
      </c>
      <c r="Q843" s="5" t="s">
        <v>31</v>
      </c>
      <c r="R843" s="5" t="s">
        <v>26</v>
      </c>
      <c r="S843" s="5" t="s">
        <v>44</v>
      </c>
      <c r="T843" s="5" t="s">
        <v>76</v>
      </c>
      <c r="U843" s="5">
        <v>64</v>
      </c>
      <c r="V843" s="7">
        <f>IF(ISBLANK(Table1[[#This Row],[Age of the buyer]]),AVERAGE(Table1[Age of the buyer]),Table1[[#This Row],[Age of the buyer]])</f>
        <v>64</v>
      </c>
    </row>
    <row r="844" spans="1:22" hidden="1" x14ac:dyDescent="0.45">
      <c r="A844" s="5">
        <v>15555</v>
      </c>
      <c r="B844" s="5" t="s">
        <v>14</v>
      </c>
      <c r="C844" s="5" t="str">
        <f>SUBSTITUTE(SUBSTITUTE(Table1[[#This Row],[Gender]],"F","Female"),"M","Male")</f>
        <v>Female</v>
      </c>
      <c r="D844" s="6">
        <v>60000</v>
      </c>
      <c r="E844" s="6" t="str">
        <f>SUBSTITUTE(Table1[[#This Row],[Income]],"$","")</f>
        <v>60000</v>
      </c>
      <c r="F844" s="5">
        <v>4011</v>
      </c>
      <c r="G844" s="8">
        <v>45239</v>
      </c>
      <c r="H844" s="8" t="s">
        <v>60</v>
      </c>
      <c r="I844" s="8" t="s">
        <v>71</v>
      </c>
      <c r="J844" s="7">
        <v>1686</v>
      </c>
      <c r="K844" s="7">
        <f>Table1[[#This Row],[Price(in USD)]]-Table1[[#This Row],[Production Cost (in USD)]]</f>
        <v>2325</v>
      </c>
      <c r="L844" s="7">
        <f>(Table1[[#This Row],[Profit]]/Table1[[#This Row],[Price(in USD)]])*100</f>
        <v>57.965594614809277</v>
      </c>
      <c r="M844" s="5" t="s">
        <v>13</v>
      </c>
      <c r="N844" s="5" t="str">
        <f>SUBSTITUTE(SUBSTITUTE(SUBSTITUTE(Table1[[#This Row],[Marital Status]],"M","Married"),"S","Single"),"D","Divorced")</f>
        <v>Married</v>
      </c>
      <c r="O844" s="5" t="s">
        <v>21</v>
      </c>
      <c r="P844" s="5" t="str">
        <f>CLEAN(Table1[[#This Row],[Education]])</f>
        <v>Partial College</v>
      </c>
      <c r="Q844" s="5" t="s">
        <v>16</v>
      </c>
      <c r="R844" s="5" t="s">
        <v>24</v>
      </c>
      <c r="S844" s="5" t="s">
        <v>44</v>
      </c>
      <c r="T844" s="5" t="s">
        <v>76</v>
      </c>
      <c r="U844" s="5">
        <v>45</v>
      </c>
      <c r="V844" s="7">
        <f>IF(ISBLANK(Table1[[#This Row],[Age of the buyer]]),AVERAGE(Table1[Age of the buyer]),Table1[[#This Row],[Age of the buyer]])</f>
        <v>45</v>
      </c>
    </row>
    <row r="845" spans="1:22" hidden="1" x14ac:dyDescent="0.45">
      <c r="A845" s="5">
        <v>18423</v>
      </c>
      <c r="B845" s="5" t="s">
        <v>13</v>
      </c>
      <c r="C845" s="5" t="str">
        <f>SUBSTITUTE(SUBSTITUTE(Table1[[#This Row],[Gender]],"F","Female"),"M","Male")</f>
        <v>Male</v>
      </c>
      <c r="D845" s="6">
        <v>80000</v>
      </c>
      <c r="E845" s="6" t="str">
        <f>SUBSTITUTE(Table1[[#This Row],[Income]],"$","")</f>
        <v>80000</v>
      </c>
      <c r="F845" s="5">
        <v>4589</v>
      </c>
      <c r="G845" s="8">
        <v>44565</v>
      </c>
      <c r="H845" s="8" t="s">
        <v>66</v>
      </c>
      <c r="I845" s="8" t="s">
        <v>71</v>
      </c>
      <c r="J845" s="7">
        <v>911</v>
      </c>
      <c r="K845" s="7">
        <f>Table1[[#This Row],[Price(in USD)]]-Table1[[#This Row],[Production Cost (in USD)]]</f>
        <v>3678</v>
      </c>
      <c r="L845" s="7">
        <f>(Table1[[#This Row],[Profit]]/Table1[[#This Row],[Price(in USD)]])*100</f>
        <v>80.148180431466557</v>
      </c>
      <c r="M845" s="5" t="s">
        <v>25</v>
      </c>
      <c r="N845" s="5" t="str">
        <f>SUBSTITUTE(SUBSTITUTE(SUBSTITUTE(Table1[[#This Row],[Marital Status]],"M","Married"),"S","Single"),"D","Divorced")</f>
        <v>Single</v>
      </c>
      <c r="O845" s="5" t="s">
        <v>32</v>
      </c>
      <c r="P845" s="5" t="str">
        <f>CLEAN(Table1[[#This Row],[Education]])</f>
        <v>Partial High School</v>
      </c>
      <c r="Q845" s="5" t="s">
        <v>16</v>
      </c>
      <c r="R845" s="5" t="s">
        <v>29</v>
      </c>
      <c r="S845" s="5" t="s">
        <v>44</v>
      </c>
      <c r="T845" s="5" t="s">
        <v>74</v>
      </c>
      <c r="U845" s="5">
        <v>52</v>
      </c>
      <c r="V845" s="7">
        <f>IF(ISBLANK(Table1[[#This Row],[Age of the buyer]]),AVERAGE(Table1[Age of the buyer]),Table1[[#This Row],[Age of the buyer]])</f>
        <v>52</v>
      </c>
    </row>
    <row r="846" spans="1:22" hidden="1" x14ac:dyDescent="0.45">
      <c r="A846" s="5">
        <v>22743</v>
      </c>
      <c r="B846" s="5" t="s">
        <v>14</v>
      </c>
      <c r="C846" s="5" t="str">
        <f>SUBSTITUTE(SUBSTITUTE(Table1[[#This Row],[Gender]],"F","Female"),"M","Male")</f>
        <v>Female</v>
      </c>
      <c r="D846" s="6">
        <v>40000</v>
      </c>
      <c r="E846" s="6" t="str">
        <f>SUBSTITUTE(Table1[[#This Row],[Income]],"$","")</f>
        <v>40000</v>
      </c>
      <c r="F846" s="5">
        <v>4960</v>
      </c>
      <c r="G846" s="8">
        <v>44656</v>
      </c>
      <c r="H846" s="8" t="s">
        <v>66</v>
      </c>
      <c r="I846" s="8" t="s">
        <v>71</v>
      </c>
      <c r="J846" s="7">
        <v>1807</v>
      </c>
      <c r="K846" s="7">
        <f>Table1[[#This Row],[Price(in USD)]]-Table1[[#This Row],[Production Cost (in USD)]]</f>
        <v>3153</v>
      </c>
      <c r="L846" s="7">
        <f>(Table1[[#This Row],[Profit]]/Table1[[#This Row],[Price(in USD)]])*100</f>
        <v>63.568548387096783</v>
      </c>
      <c r="M846" s="5" t="s">
        <v>13</v>
      </c>
      <c r="N846" s="5" t="str">
        <f>SUBSTITUTE(SUBSTITUTE(SUBSTITUTE(Table1[[#This Row],[Marital Status]],"M","Married"),"S","Single"),"D","Divorced")</f>
        <v>Married</v>
      </c>
      <c r="O846" s="5" t="s">
        <v>30</v>
      </c>
      <c r="P846" s="5" t="str">
        <f>CLEAN(Table1[[#This Row],[Education]])</f>
        <v>High School</v>
      </c>
      <c r="Q846" s="5" t="s">
        <v>23</v>
      </c>
      <c r="R846" s="5" t="s">
        <v>34</v>
      </c>
      <c r="S846" s="5" t="s">
        <v>44</v>
      </c>
      <c r="T846" s="5" t="s">
        <v>78</v>
      </c>
      <c r="U846" s="5">
        <v>60</v>
      </c>
      <c r="V846" s="7">
        <f>IF(ISBLANK(Table1[[#This Row],[Age of the buyer]]),AVERAGE(Table1[Age of the buyer]),Table1[[#This Row],[Age of the buyer]])</f>
        <v>60</v>
      </c>
    </row>
    <row r="847" spans="1:22" hidden="1" x14ac:dyDescent="0.45">
      <c r="A847" s="5">
        <v>25343</v>
      </c>
      <c r="B847" s="5" t="s">
        <v>14</v>
      </c>
      <c r="C847" s="5" t="str">
        <f>SUBSTITUTE(SUBSTITUTE(Table1[[#This Row],[Gender]],"F","Female"),"M","Male")</f>
        <v>Female</v>
      </c>
      <c r="D847" s="6">
        <v>20000</v>
      </c>
      <c r="E847" s="6" t="str">
        <f>SUBSTITUTE(Table1[[#This Row],[Income]],"$","")</f>
        <v>20000</v>
      </c>
      <c r="F847" s="5">
        <v>3870</v>
      </c>
      <c r="G847" s="8">
        <v>45265</v>
      </c>
      <c r="H847" s="8" t="s">
        <v>67</v>
      </c>
      <c r="I847" s="8" t="s">
        <v>71</v>
      </c>
      <c r="J847" s="7">
        <v>1373</v>
      </c>
      <c r="K847" s="7">
        <f>Table1[[#This Row],[Price(in USD)]]-Table1[[#This Row],[Production Cost (in USD)]]</f>
        <v>2497</v>
      </c>
      <c r="L847" s="7">
        <f>(Table1[[#This Row],[Profit]]/Table1[[#This Row],[Price(in USD)]])*100</f>
        <v>64.521963824289401</v>
      </c>
      <c r="M847" s="5" t="s">
        <v>25</v>
      </c>
      <c r="N847" s="5" t="str">
        <f>SUBSTITUTE(SUBSTITUTE(SUBSTITUTE(Table1[[#This Row],[Marital Status]],"M","Married"),"S","Single"),"D","Divorced")</f>
        <v>Single</v>
      </c>
      <c r="O847" s="5" t="s">
        <v>32</v>
      </c>
      <c r="P847" s="5" t="str">
        <f>CLEAN(Table1[[#This Row],[Education]])</f>
        <v>Partial High School</v>
      </c>
      <c r="Q847" s="5" t="s">
        <v>22</v>
      </c>
      <c r="R847" s="5" t="s">
        <v>29</v>
      </c>
      <c r="S847" s="5" t="s">
        <v>44</v>
      </c>
      <c r="T847" s="5" t="s">
        <v>73</v>
      </c>
      <c r="U847" s="5">
        <v>50</v>
      </c>
      <c r="V847" s="7">
        <f>IF(ISBLANK(Table1[[#This Row],[Age of the buyer]]),AVERAGE(Table1[Age of the buyer]),Table1[[#This Row],[Age of the buyer]])</f>
        <v>50</v>
      </c>
    </row>
    <row r="848" spans="1:22" x14ac:dyDescent="0.45">
      <c r="A848" s="5">
        <v>13390</v>
      </c>
      <c r="B848" s="5" t="s">
        <v>14</v>
      </c>
      <c r="C848" s="5" t="str">
        <f>SUBSTITUTE(SUBSTITUTE(Table1[[#This Row],[Gender]],"F","Female"),"M","Male")</f>
        <v>Female</v>
      </c>
      <c r="D848" s="6">
        <v>70000</v>
      </c>
      <c r="E848" s="6" t="str">
        <f>SUBSTITUTE(Table1[[#This Row],[Income]],"$","")</f>
        <v>70000</v>
      </c>
      <c r="F848" s="5">
        <v>5020</v>
      </c>
      <c r="G848" s="8">
        <v>45103</v>
      </c>
      <c r="H848" s="8" t="s">
        <v>62</v>
      </c>
      <c r="I848" s="8" t="s">
        <v>72</v>
      </c>
      <c r="J848" s="7">
        <v>1341</v>
      </c>
      <c r="K848" s="7">
        <f>Table1[[#This Row],[Price(in USD)]]-Table1[[#This Row],[Production Cost (in USD)]]</f>
        <v>3679</v>
      </c>
      <c r="L848" s="7">
        <f>(Table1[[#This Row],[Profit]]/Table1[[#This Row],[Price(in USD)]])*100</f>
        <v>73.286852589641441</v>
      </c>
      <c r="M848" s="5" t="s">
        <v>13</v>
      </c>
      <c r="N848" s="5" t="str">
        <f>SUBSTITUTE(SUBSTITUTE(SUBSTITUTE(Table1[[#This Row],[Marital Status]],"M","Married"),"S","Single"),"D","Divorced")</f>
        <v>Married</v>
      </c>
      <c r="O848" s="5" t="s">
        <v>21</v>
      </c>
      <c r="P848" s="5" t="str">
        <f>CLEAN(Table1[[#This Row],[Education]])</f>
        <v>Partial College</v>
      </c>
      <c r="Q848" s="5" t="s">
        <v>23</v>
      </c>
      <c r="R848" s="5" t="s">
        <v>29</v>
      </c>
      <c r="S848" s="5" t="s">
        <v>44</v>
      </c>
      <c r="T848" s="5" t="s">
        <v>76</v>
      </c>
      <c r="U848" s="5">
        <v>56</v>
      </c>
      <c r="V848" s="7">
        <f>IF(ISBLANK(Table1[[#This Row],[Age of the buyer]]),AVERAGE(Table1[Age of the buyer]),Table1[[#This Row],[Age of the buyer]])</f>
        <v>56</v>
      </c>
    </row>
    <row r="849" spans="1:22" hidden="1" x14ac:dyDescent="0.45">
      <c r="A849" s="5">
        <v>17482</v>
      </c>
      <c r="B849" s="5" t="s">
        <v>14</v>
      </c>
      <c r="C849" s="5" t="str">
        <f>SUBSTITUTE(SUBSTITUTE(Table1[[#This Row],[Gender]],"F","Female"),"M","Male")</f>
        <v>Female</v>
      </c>
      <c r="D849" s="6">
        <v>40000</v>
      </c>
      <c r="E849" s="6" t="str">
        <f>SUBSTITUTE(Table1[[#This Row],[Income]],"$","")</f>
        <v>40000</v>
      </c>
      <c r="F849" s="5">
        <v>3764</v>
      </c>
      <c r="G849" s="8">
        <v>44743</v>
      </c>
      <c r="H849" s="8" t="s">
        <v>60</v>
      </c>
      <c r="I849" s="8" t="s">
        <v>72</v>
      </c>
      <c r="J849" s="7">
        <v>1556</v>
      </c>
      <c r="K849" s="7">
        <f>Table1[[#This Row],[Price(in USD)]]-Table1[[#This Row],[Production Cost (in USD)]]</f>
        <v>2208</v>
      </c>
      <c r="L849" s="7">
        <f>(Table1[[#This Row],[Profit]]/Table1[[#This Row],[Price(in USD)]])*100</f>
        <v>58.660998937300747</v>
      </c>
      <c r="M849" s="5" t="s">
        <v>25</v>
      </c>
      <c r="N849" s="5" t="str">
        <f>SUBSTITUTE(SUBSTITUTE(SUBSTITUTE(Table1[[#This Row],[Marital Status]],"M","Married"),"S","Single"),"D","Divorced")</f>
        <v>Single</v>
      </c>
      <c r="O849" s="5" t="s">
        <v>32</v>
      </c>
      <c r="P849" s="5" t="str">
        <f>CLEAN(Table1[[#This Row],[Education]])</f>
        <v>Partial High School</v>
      </c>
      <c r="Q849" s="5" t="s">
        <v>22</v>
      </c>
      <c r="R849" s="5" t="s">
        <v>26</v>
      </c>
      <c r="S849" s="5" t="s">
        <v>44</v>
      </c>
      <c r="T849" s="5" t="s">
        <v>77</v>
      </c>
      <c r="U849" s="5">
        <v>29</v>
      </c>
      <c r="V849" s="7">
        <f>IF(ISBLANK(Table1[[#This Row],[Age of the buyer]]),AVERAGE(Table1[Age of the buyer]),Table1[[#This Row],[Age of the buyer]])</f>
        <v>29</v>
      </c>
    </row>
    <row r="850" spans="1:22" hidden="1" x14ac:dyDescent="0.45">
      <c r="A850" s="5">
        <v>13176</v>
      </c>
      <c r="B850" s="5" t="s">
        <v>13</v>
      </c>
      <c r="C850" s="5" t="str">
        <f>SUBSTITUTE(SUBSTITUTE(Table1[[#This Row],[Gender]],"F","Female"),"M","Male")</f>
        <v>Male</v>
      </c>
      <c r="D850" s="6">
        <v>130000</v>
      </c>
      <c r="E850" s="6" t="str">
        <f>SUBSTITUTE(Table1[[#This Row],[Income]],"$","")</f>
        <v>130000</v>
      </c>
      <c r="F850" s="5">
        <v>4140</v>
      </c>
      <c r="G850" s="8">
        <v>45174</v>
      </c>
      <c r="H850" s="8" t="s">
        <v>66</v>
      </c>
      <c r="I850" s="8" t="s">
        <v>71</v>
      </c>
      <c r="J850" s="7">
        <v>1292</v>
      </c>
      <c r="K850" s="7">
        <f>Table1[[#This Row],[Price(in USD)]]-Table1[[#This Row],[Production Cost (in USD)]]</f>
        <v>2848</v>
      </c>
      <c r="L850" s="7">
        <f>(Table1[[#This Row],[Profit]]/Table1[[#This Row],[Price(in USD)]])*100</f>
        <v>68.792270531400973</v>
      </c>
      <c r="M850" s="5" t="s">
        <v>25</v>
      </c>
      <c r="N850" s="5" t="str">
        <f>SUBSTITUTE(SUBSTITUTE(SUBSTITUTE(Table1[[#This Row],[Marital Status]],"M","Married"),"S","Single"),"D","Divorced")</f>
        <v>Single</v>
      </c>
      <c r="O850" s="5" t="s">
        <v>37</v>
      </c>
      <c r="P850" s="5" t="str">
        <f>CLEAN(Table1[[#This Row],[Education]])</f>
        <v>Graduate Degree</v>
      </c>
      <c r="Q850" s="5" t="s">
        <v>31</v>
      </c>
      <c r="R850" s="5" t="s">
        <v>18</v>
      </c>
      <c r="S850" s="5" t="s">
        <v>44</v>
      </c>
      <c r="T850" s="5" t="s">
        <v>78</v>
      </c>
      <c r="U850" s="5">
        <v>38</v>
      </c>
      <c r="V850" s="7">
        <f>IF(ISBLANK(Table1[[#This Row],[Age of the buyer]]),AVERAGE(Table1[Age of the buyer]),Table1[[#This Row],[Age of the buyer]])</f>
        <v>38</v>
      </c>
    </row>
    <row r="851" spans="1:22" hidden="1" x14ac:dyDescent="0.45">
      <c r="A851" s="5">
        <v>20504</v>
      </c>
      <c r="B851" s="5" t="s">
        <v>14</v>
      </c>
      <c r="C851" s="5" t="str">
        <f>SUBSTITUTE(SUBSTITUTE(Table1[[#This Row],[Gender]],"F","Female"),"M","Male")</f>
        <v>Female</v>
      </c>
      <c r="D851" s="6">
        <v>40000</v>
      </c>
      <c r="E851" s="6" t="str">
        <f>SUBSTITUTE(Table1[[#This Row],[Income]],"$","")</f>
        <v>40000</v>
      </c>
      <c r="F851" s="5">
        <v>3553</v>
      </c>
      <c r="G851" s="8">
        <v>45214</v>
      </c>
      <c r="H851" s="8" t="s">
        <v>66</v>
      </c>
      <c r="I851" s="8" t="s">
        <v>72</v>
      </c>
      <c r="J851" s="7">
        <v>987</v>
      </c>
      <c r="K851" s="7">
        <f>Table1[[#This Row],[Price(in USD)]]-Table1[[#This Row],[Production Cost (in USD)]]</f>
        <v>2566</v>
      </c>
      <c r="L851" s="7">
        <f>(Table1[[#This Row],[Profit]]/Table1[[#This Row],[Price(in USD)]])*100</f>
        <v>72.220658598367578</v>
      </c>
      <c r="M851" s="5" t="s">
        <v>13</v>
      </c>
      <c r="N851" s="5" t="str">
        <f>SUBSTITUTE(SUBSTITUTE(SUBSTITUTE(Table1[[#This Row],[Marital Status]],"M","Married"),"S","Single"),"D","Divorced")</f>
        <v>Married</v>
      </c>
      <c r="O851" s="5" t="s">
        <v>30</v>
      </c>
      <c r="P851" s="5" t="str">
        <f>CLEAN(Table1[[#This Row],[Education]])</f>
        <v>High School</v>
      </c>
      <c r="Q851" s="5" t="s">
        <v>23</v>
      </c>
      <c r="R851" s="5" t="s">
        <v>24</v>
      </c>
      <c r="S851" s="5" t="s">
        <v>44</v>
      </c>
      <c r="T851" s="5" t="s">
        <v>77</v>
      </c>
      <c r="U851" s="5">
        <v>60</v>
      </c>
      <c r="V851" s="7">
        <f>IF(ISBLANK(Table1[[#This Row],[Age of the buyer]]),AVERAGE(Table1[Age of the buyer]),Table1[[#This Row],[Age of the buyer]])</f>
        <v>60</v>
      </c>
    </row>
    <row r="852" spans="1:22" x14ac:dyDescent="0.45">
      <c r="A852" s="5">
        <v>12205</v>
      </c>
      <c r="B852" s="5" t="s">
        <v>14</v>
      </c>
      <c r="C852" s="5" t="str">
        <f>SUBSTITUTE(SUBSTITUTE(Table1[[#This Row],[Gender]],"F","Female"),"M","Male")</f>
        <v>Female</v>
      </c>
      <c r="D852" s="6">
        <v>130000</v>
      </c>
      <c r="E852" s="6" t="str">
        <f>SUBSTITUTE(Table1[[#This Row],[Income]],"$","")</f>
        <v>130000</v>
      </c>
      <c r="F852" s="5">
        <v>3795</v>
      </c>
      <c r="G852" s="8">
        <v>45150</v>
      </c>
      <c r="H852" s="8" t="s">
        <v>62</v>
      </c>
      <c r="I852" s="8" t="s">
        <v>72</v>
      </c>
      <c r="J852" s="7">
        <v>828</v>
      </c>
      <c r="K852" s="7">
        <f>Table1[[#This Row],[Price(in USD)]]-Table1[[#This Row],[Production Cost (in USD)]]</f>
        <v>2967</v>
      </c>
      <c r="L852" s="7">
        <f>(Table1[[#This Row],[Profit]]/Table1[[#This Row],[Price(in USD)]])*100</f>
        <v>78.181818181818187</v>
      </c>
      <c r="M852" s="5" t="s">
        <v>25</v>
      </c>
      <c r="N852" s="5" t="str">
        <f>SUBSTITUTE(SUBSTITUTE(SUBSTITUTE(Table1[[#This Row],[Marital Status]],"M","Married"),"S","Single"),"D","Divorced")</f>
        <v>Single</v>
      </c>
      <c r="O852" s="5" t="s">
        <v>15</v>
      </c>
      <c r="P852" s="5" t="str">
        <f>CLEAN(Table1[[#This Row],[Education]])</f>
        <v>Bachelors</v>
      </c>
      <c r="Q852" s="5" t="s">
        <v>31</v>
      </c>
      <c r="R852" s="5" t="s">
        <v>18</v>
      </c>
      <c r="S852" s="5" t="s">
        <v>44</v>
      </c>
      <c r="T852" s="5" t="s">
        <v>78</v>
      </c>
      <c r="U852" s="5">
        <v>67</v>
      </c>
      <c r="V852" s="7">
        <f>IF(ISBLANK(Table1[[#This Row],[Age of the buyer]]),AVERAGE(Table1[Age of the buyer]),Table1[[#This Row],[Age of the buyer]])</f>
        <v>67</v>
      </c>
    </row>
    <row r="853" spans="1:22" hidden="1" x14ac:dyDescent="0.45">
      <c r="A853" s="5">
        <v>16751</v>
      </c>
      <c r="B853" s="5" t="s">
        <v>13</v>
      </c>
      <c r="C853" s="5" t="str">
        <f>SUBSTITUTE(SUBSTITUTE(Table1[[#This Row],[Gender]],"F","Female"),"M","Male")</f>
        <v>Male</v>
      </c>
      <c r="D853" s="6">
        <v>60000</v>
      </c>
      <c r="E853" s="6" t="str">
        <f>SUBSTITUTE(Table1[[#This Row],[Income]],"$","")</f>
        <v>60000</v>
      </c>
      <c r="F853" s="5">
        <v>5271</v>
      </c>
      <c r="G853" s="8">
        <v>44581</v>
      </c>
      <c r="H853" s="8" t="s">
        <v>63</v>
      </c>
      <c r="I853" s="8" t="s">
        <v>72</v>
      </c>
      <c r="J853" s="7">
        <v>1389</v>
      </c>
      <c r="K853" s="7">
        <f>Table1[[#This Row],[Price(in USD)]]-Table1[[#This Row],[Production Cost (in USD)]]</f>
        <v>3882</v>
      </c>
      <c r="L853" s="7">
        <f>(Table1[[#This Row],[Profit]]/Table1[[#This Row],[Price(in USD)]])*100</f>
        <v>73.648264086511091</v>
      </c>
      <c r="M853" s="5" t="s">
        <v>13</v>
      </c>
      <c r="N853" s="5" t="str">
        <f>SUBSTITUTE(SUBSTITUTE(SUBSTITUTE(Table1[[#This Row],[Marital Status]],"M","Married"),"S","Single"),"D","Divorced")</f>
        <v>Married</v>
      </c>
      <c r="O853" s="5" t="s">
        <v>21</v>
      </c>
      <c r="P853" s="5" t="str">
        <f>CLEAN(Table1[[#This Row],[Education]])</f>
        <v>Partial College</v>
      </c>
      <c r="Q853" s="5" t="s">
        <v>16</v>
      </c>
      <c r="R853" s="5" t="s">
        <v>26</v>
      </c>
      <c r="S853" s="5" t="s">
        <v>44</v>
      </c>
      <c r="T853" s="5" t="s">
        <v>74</v>
      </c>
      <c r="U853" s="5">
        <v>32</v>
      </c>
      <c r="V853" s="7">
        <f>IF(ISBLANK(Table1[[#This Row],[Age of the buyer]]),AVERAGE(Table1[Age of the buyer]),Table1[[#This Row],[Age of the buyer]])</f>
        <v>32</v>
      </c>
    </row>
    <row r="854" spans="1:22" hidden="1" x14ac:dyDescent="0.45">
      <c r="A854" s="5">
        <v>21613</v>
      </c>
      <c r="B854" s="5" t="s">
        <v>13</v>
      </c>
      <c r="C854" s="5" t="str">
        <f>SUBSTITUTE(SUBSTITUTE(Table1[[#This Row],[Gender]],"F","Female"),"M","Male")</f>
        <v>Male</v>
      </c>
      <c r="D854" s="6">
        <v>50000</v>
      </c>
      <c r="E854" s="6" t="str">
        <f>SUBSTITUTE(Table1[[#This Row],[Income]],"$","")</f>
        <v>50000</v>
      </c>
      <c r="F854" s="5">
        <v>4973</v>
      </c>
      <c r="G854" s="8">
        <v>44723</v>
      </c>
      <c r="H854" s="8" t="s">
        <v>64</v>
      </c>
      <c r="I854" s="8" t="s">
        <v>71</v>
      </c>
      <c r="J854" s="7">
        <v>1155</v>
      </c>
      <c r="K854" s="7">
        <f>Table1[[#This Row],[Price(in USD)]]-Table1[[#This Row],[Production Cost (in USD)]]</f>
        <v>3818</v>
      </c>
      <c r="L854" s="7">
        <f>(Table1[[#This Row],[Profit]]/Table1[[#This Row],[Price(in USD)]])*100</f>
        <v>76.774582746832891</v>
      </c>
      <c r="M854" s="5" t="s">
        <v>25</v>
      </c>
      <c r="N854" s="5" t="str">
        <f>SUBSTITUTE(SUBSTITUTE(SUBSTITUTE(Table1[[#This Row],[Marital Status]],"M","Married"),"S","Single"),"D","Divorced")</f>
        <v>Single</v>
      </c>
      <c r="O854" s="5" t="s">
        <v>15</v>
      </c>
      <c r="P854" s="5" t="str">
        <f>CLEAN(Table1[[#This Row],[Education]])</f>
        <v>Bachelors</v>
      </c>
      <c r="Q854" s="5" t="s">
        <v>16</v>
      </c>
      <c r="R854" s="5" t="s">
        <v>18</v>
      </c>
      <c r="S854" s="5" t="s">
        <v>44</v>
      </c>
      <c r="T854" s="5" t="s">
        <v>77</v>
      </c>
      <c r="U854" s="5">
        <v>39</v>
      </c>
      <c r="V854" s="7">
        <f>IF(ISBLANK(Table1[[#This Row],[Age of the buyer]]),AVERAGE(Table1[Age of the buyer]),Table1[[#This Row],[Age of the buyer]])</f>
        <v>39</v>
      </c>
    </row>
    <row r="855" spans="1:22" hidden="1" x14ac:dyDescent="0.45">
      <c r="A855" s="5">
        <v>24801</v>
      </c>
      <c r="B855" s="5" t="s">
        <v>13</v>
      </c>
      <c r="C855" s="5" t="str">
        <f>SUBSTITUTE(SUBSTITUTE(Table1[[#This Row],[Gender]],"F","Female"),"M","Male")</f>
        <v>Male</v>
      </c>
      <c r="D855" s="6">
        <v>60000</v>
      </c>
      <c r="E855" s="6" t="str">
        <f>SUBSTITUTE(Table1[[#This Row],[Income]],"$","")</f>
        <v>60000</v>
      </c>
      <c r="F855" s="5">
        <v>5382</v>
      </c>
      <c r="G855" s="8">
        <v>44981</v>
      </c>
      <c r="H855" s="8" t="s">
        <v>66</v>
      </c>
      <c r="I855" s="8" t="s">
        <v>72</v>
      </c>
      <c r="J855" s="7">
        <v>1720</v>
      </c>
      <c r="K855" s="7">
        <f>Table1[[#This Row],[Price(in USD)]]-Table1[[#This Row],[Production Cost (in USD)]]</f>
        <v>3662</v>
      </c>
      <c r="L855" s="7">
        <f>(Table1[[#This Row],[Profit]]/Table1[[#This Row],[Price(in USD)]])*100</f>
        <v>68.041620215533257</v>
      </c>
      <c r="M855" s="5" t="s">
        <v>25</v>
      </c>
      <c r="N855" s="5" t="str">
        <f>SUBSTITUTE(SUBSTITUTE(SUBSTITUTE(Table1[[#This Row],[Marital Status]],"M","Married"),"S","Single"),"D","Divorced")</f>
        <v>Single</v>
      </c>
      <c r="O855" s="5" t="s">
        <v>37</v>
      </c>
      <c r="P855" s="5" t="str">
        <f>CLEAN(Table1[[#This Row],[Education]])</f>
        <v>Graduate Degree</v>
      </c>
      <c r="Q855" s="5" t="s">
        <v>23</v>
      </c>
      <c r="R855" s="5" t="s">
        <v>24</v>
      </c>
      <c r="S855" s="5" t="s">
        <v>44</v>
      </c>
      <c r="T855" s="5" t="s">
        <v>75</v>
      </c>
      <c r="U855" s="5">
        <v>35</v>
      </c>
      <c r="V855" s="7">
        <f>IF(ISBLANK(Table1[[#This Row],[Age of the buyer]]),AVERAGE(Table1[Age of the buyer]),Table1[[#This Row],[Age of the buyer]])</f>
        <v>35</v>
      </c>
    </row>
    <row r="856" spans="1:22" hidden="1" x14ac:dyDescent="0.45">
      <c r="A856" s="5">
        <v>17519</v>
      </c>
      <c r="B856" s="5" t="s">
        <v>14</v>
      </c>
      <c r="C856" s="5" t="str">
        <f>SUBSTITUTE(SUBSTITUTE(Table1[[#This Row],[Gender]],"F","Female"),"M","Male")</f>
        <v>Female</v>
      </c>
      <c r="D856" s="6">
        <v>60000</v>
      </c>
      <c r="E856" s="6" t="str">
        <f>SUBSTITUTE(Table1[[#This Row],[Income]],"$","")</f>
        <v>60000</v>
      </c>
      <c r="F856" s="5">
        <v>4762</v>
      </c>
      <c r="G856" s="8">
        <v>44679</v>
      </c>
      <c r="H856" s="8" t="s">
        <v>63</v>
      </c>
      <c r="I856" s="8" t="s">
        <v>72</v>
      </c>
      <c r="J856" s="7">
        <v>1542</v>
      </c>
      <c r="K856" s="7">
        <f>Table1[[#This Row],[Price(in USD)]]-Table1[[#This Row],[Production Cost (in USD)]]</f>
        <v>3220</v>
      </c>
      <c r="L856" s="7">
        <f>(Table1[[#This Row],[Profit]]/Table1[[#This Row],[Price(in USD)]])*100</f>
        <v>67.618647627047451</v>
      </c>
      <c r="M856" s="5" t="s">
        <v>13</v>
      </c>
      <c r="N856" s="5" t="str">
        <f>SUBSTITUTE(SUBSTITUTE(SUBSTITUTE(Table1[[#This Row],[Marital Status]],"M","Married"),"S","Single"),"D","Divorced")</f>
        <v>Married</v>
      </c>
      <c r="O856" s="5" t="s">
        <v>21</v>
      </c>
      <c r="P856" s="5" t="str">
        <f>CLEAN(Table1[[#This Row],[Education]])</f>
        <v>Partial College</v>
      </c>
      <c r="Q856" s="5" t="s">
        <v>23</v>
      </c>
      <c r="R856" s="5" t="s">
        <v>26</v>
      </c>
      <c r="S856" s="5" t="s">
        <v>44</v>
      </c>
      <c r="T856" s="5" t="s">
        <v>78</v>
      </c>
      <c r="U856" s="5">
        <v>32</v>
      </c>
      <c r="V856" s="7">
        <f>IF(ISBLANK(Table1[[#This Row],[Age of the buyer]]),AVERAGE(Table1[Age of the buyer]),Table1[[#This Row],[Age of the buyer]])</f>
        <v>32</v>
      </c>
    </row>
    <row r="857" spans="1:22" hidden="1" x14ac:dyDescent="0.45">
      <c r="A857" s="5">
        <v>18347</v>
      </c>
      <c r="B857" s="5" t="s">
        <v>14</v>
      </c>
      <c r="C857" s="5" t="str">
        <f>SUBSTITUTE(SUBSTITUTE(Table1[[#This Row],[Gender]],"F","Female"),"M","Male")</f>
        <v>Female</v>
      </c>
      <c r="D857" s="6">
        <v>30000</v>
      </c>
      <c r="E857" s="6" t="str">
        <f>SUBSTITUTE(Table1[[#This Row],[Income]],"$","")</f>
        <v>30000</v>
      </c>
      <c r="F857" s="5">
        <v>4225</v>
      </c>
      <c r="G857" s="8">
        <v>44675</v>
      </c>
      <c r="H857" s="8" t="s">
        <v>59</v>
      </c>
      <c r="I857" s="8" t="s">
        <v>71</v>
      </c>
      <c r="J857" s="7">
        <v>1711</v>
      </c>
      <c r="K857" s="7">
        <f>Table1[[#This Row],[Price(in USD)]]-Table1[[#This Row],[Production Cost (in USD)]]</f>
        <v>2514</v>
      </c>
      <c r="L857" s="7">
        <f>(Table1[[#This Row],[Profit]]/Table1[[#This Row],[Price(in USD)]])*100</f>
        <v>59.502958579881657</v>
      </c>
      <c r="M857" s="5" t="s">
        <v>25</v>
      </c>
      <c r="N857" s="5" t="str">
        <f>SUBSTITUTE(SUBSTITUTE(SUBSTITUTE(Table1[[#This Row],[Marital Status]],"M","Married"),"S","Single"),"D","Divorced")</f>
        <v>Single</v>
      </c>
      <c r="O857" s="5" t="s">
        <v>21</v>
      </c>
      <c r="P857" s="5" t="str">
        <f>CLEAN(Table1[[#This Row],[Education]])</f>
        <v>Partial College</v>
      </c>
      <c r="Q857" s="5" t="s">
        <v>16</v>
      </c>
      <c r="R857" s="5" t="s">
        <v>29</v>
      </c>
      <c r="S857" s="5" t="s">
        <v>44</v>
      </c>
      <c r="T857" s="5" t="s">
        <v>73</v>
      </c>
      <c r="U857" s="5">
        <v>31</v>
      </c>
      <c r="V857" s="7">
        <f>IF(ISBLANK(Table1[[#This Row],[Age of the buyer]]),AVERAGE(Table1[Age of the buyer]),Table1[[#This Row],[Age of the buyer]])</f>
        <v>31</v>
      </c>
    </row>
    <row r="858" spans="1:22" x14ac:dyDescent="0.45">
      <c r="A858" s="5">
        <v>29052</v>
      </c>
      <c r="B858" s="5" t="s">
        <v>13</v>
      </c>
      <c r="C858" s="5" t="str">
        <f>SUBSTITUTE(SUBSTITUTE(Table1[[#This Row],[Gender]],"F","Female"),"M","Male")</f>
        <v>Male</v>
      </c>
      <c r="D858" s="6">
        <v>40000</v>
      </c>
      <c r="E858" s="6" t="str">
        <f>SUBSTITUTE(Table1[[#This Row],[Income]],"$","")</f>
        <v>40000</v>
      </c>
      <c r="F858" s="5">
        <v>4271</v>
      </c>
      <c r="G858" s="8">
        <v>44650</v>
      </c>
      <c r="H858" s="8" t="s">
        <v>62</v>
      </c>
      <c r="I858" s="8" t="s">
        <v>72</v>
      </c>
      <c r="J858" s="7">
        <v>1665</v>
      </c>
      <c r="K858" s="7">
        <f>Table1[[#This Row],[Price(in USD)]]-Table1[[#This Row],[Production Cost (in USD)]]</f>
        <v>2606</v>
      </c>
      <c r="L858" s="7">
        <f>(Table1[[#This Row],[Profit]]/Table1[[#This Row],[Price(in USD)]])*100</f>
        <v>61.016155467103729</v>
      </c>
      <c r="M858" s="5" t="s">
        <v>25</v>
      </c>
      <c r="N858" s="5" t="str">
        <f>SUBSTITUTE(SUBSTITUTE(SUBSTITUTE(Table1[[#This Row],[Marital Status]],"M","Married"),"S","Single"),"D","Divorced")</f>
        <v>Single</v>
      </c>
      <c r="O858" s="5" t="s">
        <v>21</v>
      </c>
      <c r="P858" s="5" t="str">
        <f>CLEAN(Table1[[#This Row],[Education]])</f>
        <v>Partial College</v>
      </c>
      <c r="Q858" s="5" t="s">
        <v>16</v>
      </c>
      <c r="R858" s="5" t="s">
        <v>26</v>
      </c>
      <c r="S858" s="5" t="s">
        <v>44</v>
      </c>
      <c r="T858" s="5" t="s">
        <v>76</v>
      </c>
      <c r="U858" s="5">
        <v>27</v>
      </c>
      <c r="V858" s="7">
        <f>IF(ISBLANK(Table1[[#This Row],[Age of the buyer]]),AVERAGE(Table1[Age of the buyer]),Table1[[#This Row],[Age of the buyer]])</f>
        <v>27</v>
      </c>
    </row>
    <row r="859" spans="1:22" hidden="1" x14ac:dyDescent="0.45">
      <c r="A859" s="5">
        <v>11745</v>
      </c>
      <c r="B859" s="5" t="s">
        <v>14</v>
      </c>
      <c r="C859" s="5" t="str">
        <f>SUBSTITUTE(SUBSTITUTE(Table1[[#This Row],[Gender]],"F","Female"),"M","Male")</f>
        <v>Female</v>
      </c>
      <c r="D859" s="6">
        <v>60000</v>
      </c>
      <c r="E859" s="6" t="str">
        <f>SUBSTITUTE(Table1[[#This Row],[Income]],"$","")</f>
        <v>60000</v>
      </c>
      <c r="F859" s="5">
        <v>4241</v>
      </c>
      <c r="G859" s="8">
        <v>44958</v>
      </c>
      <c r="H859" s="8" t="s">
        <v>64</v>
      </c>
      <c r="I859" s="8" t="s">
        <v>72</v>
      </c>
      <c r="J859" s="7">
        <v>1093</v>
      </c>
      <c r="K859" s="7">
        <f>Table1[[#This Row],[Price(in USD)]]-Table1[[#This Row],[Production Cost (in USD)]]</f>
        <v>3148</v>
      </c>
      <c r="L859" s="7">
        <f>(Table1[[#This Row],[Profit]]/Table1[[#This Row],[Price(in USD)]])*100</f>
        <v>74.227776467814195</v>
      </c>
      <c r="M859" s="5" t="s">
        <v>13</v>
      </c>
      <c r="N859" s="5" t="str">
        <f>SUBSTITUTE(SUBSTITUTE(SUBSTITUTE(Table1[[#This Row],[Marital Status]],"M","Married"),"S","Single"),"D","Divorced")</f>
        <v>Married</v>
      </c>
      <c r="O859" s="5" t="s">
        <v>15</v>
      </c>
      <c r="P859" s="5" t="str">
        <f>CLEAN(Table1[[#This Row],[Education]])</f>
        <v>Bachelors</v>
      </c>
      <c r="Q859" s="5" t="s">
        <v>23</v>
      </c>
      <c r="R859" s="5" t="s">
        <v>18</v>
      </c>
      <c r="S859" s="5" t="s">
        <v>44</v>
      </c>
      <c r="T859" s="5" t="s">
        <v>74</v>
      </c>
      <c r="U859" s="5">
        <v>47</v>
      </c>
      <c r="V859" s="7">
        <f>IF(ISBLANK(Table1[[#This Row],[Age of the buyer]]),AVERAGE(Table1[Age of the buyer]),Table1[[#This Row],[Age of the buyer]])</f>
        <v>47</v>
      </c>
    </row>
    <row r="860" spans="1:22" hidden="1" x14ac:dyDescent="0.45">
      <c r="A860" s="5">
        <v>19147</v>
      </c>
      <c r="B860" s="5" t="s">
        <v>13</v>
      </c>
      <c r="C860" s="5" t="str">
        <f>SUBSTITUTE(SUBSTITUTE(Table1[[#This Row],[Gender]],"F","Female"),"M","Male")</f>
        <v>Male</v>
      </c>
      <c r="D860" s="6">
        <v>40000</v>
      </c>
      <c r="E860" s="6" t="str">
        <f>SUBSTITUTE(Table1[[#This Row],[Income]],"$","")</f>
        <v>40000</v>
      </c>
      <c r="F860" s="5">
        <v>3558</v>
      </c>
      <c r="G860" s="8">
        <v>44995</v>
      </c>
      <c r="H860" s="8" t="s">
        <v>65</v>
      </c>
      <c r="I860" s="8" t="s">
        <v>72</v>
      </c>
      <c r="J860" s="7">
        <v>1904</v>
      </c>
      <c r="K860" s="7">
        <f>Table1[[#This Row],[Price(in USD)]]-Table1[[#This Row],[Production Cost (in USD)]]</f>
        <v>1654</v>
      </c>
      <c r="L860" s="7">
        <f>(Table1[[#This Row],[Profit]]/Table1[[#This Row],[Price(in USD)]])*100</f>
        <v>46.486790331646993</v>
      </c>
      <c r="M860" s="5" t="s">
        <v>13</v>
      </c>
      <c r="N860" s="5" t="str">
        <f>SUBSTITUTE(SUBSTITUTE(SUBSTITUTE(Table1[[#This Row],[Marital Status]],"M","Married"),"S","Single"),"D","Divorced")</f>
        <v>Married</v>
      </c>
      <c r="O860" s="5" t="s">
        <v>15</v>
      </c>
      <c r="P860" s="5" t="str">
        <f>CLEAN(Table1[[#This Row],[Education]])</f>
        <v>Bachelors</v>
      </c>
      <c r="Q860" s="5" t="s">
        <v>23</v>
      </c>
      <c r="R860" s="5" t="s">
        <v>18</v>
      </c>
      <c r="S860" s="5" t="s">
        <v>44</v>
      </c>
      <c r="T860" s="5" t="s">
        <v>76</v>
      </c>
      <c r="U860" s="5">
        <v>42</v>
      </c>
      <c r="V860" s="7">
        <f>IF(ISBLANK(Table1[[#This Row],[Age of the buyer]]),AVERAGE(Table1[Age of the buyer]),Table1[[#This Row],[Age of the buyer]])</f>
        <v>42</v>
      </c>
    </row>
    <row r="861" spans="1:22" hidden="1" x14ac:dyDescent="0.45">
      <c r="A861" s="5">
        <v>19217</v>
      </c>
      <c r="B861" s="5" t="s">
        <v>13</v>
      </c>
      <c r="C861" s="5" t="str">
        <f>SUBSTITUTE(SUBSTITUTE(Table1[[#This Row],[Gender]],"F","Female"),"M","Male")</f>
        <v>Male</v>
      </c>
      <c r="D861" s="6">
        <v>30000</v>
      </c>
      <c r="E861" s="6" t="str">
        <f>SUBSTITUTE(Table1[[#This Row],[Income]],"$","")</f>
        <v>30000</v>
      </c>
      <c r="F861" s="5">
        <v>3562</v>
      </c>
      <c r="G861" s="8">
        <v>45068</v>
      </c>
      <c r="H861" s="8" t="s">
        <v>61</v>
      </c>
      <c r="I861" s="8" t="s">
        <v>72</v>
      </c>
      <c r="J861" s="7">
        <v>1643</v>
      </c>
      <c r="K861" s="7">
        <f>Table1[[#This Row],[Price(in USD)]]-Table1[[#This Row],[Production Cost (in USD)]]</f>
        <v>1919</v>
      </c>
      <c r="L861" s="7">
        <f>(Table1[[#This Row],[Profit]]/Table1[[#This Row],[Price(in USD)]])*100</f>
        <v>53.874227961819201</v>
      </c>
      <c r="M861" s="5" t="s">
        <v>13</v>
      </c>
      <c r="N861" s="5" t="str">
        <f>SUBSTITUTE(SUBSTITUTE(SUBSTITUTE(Table1[[#This Row],[Marital Status]],"M","Married"),"S","Single"),"D","Divorced")</f>
        <v>Married</v>
      </c>
      <c r="O861" s="5" t="s">
        <v>30</v>
      </c>
      <c r="P861" s="5" t="str">
        <f>CLEAN(Table1[[#This Row],[Education]])</f>
        <v>High School</v>
      </c>
      <c r="Q861" s="5" t="s">
        <v>16</v>
      </c>
      <c r="R861" s="5" t="s">
        <v>29</v>
      </c>
      <c r="S861" s="5" t="s">
        <v>44</v>
      </c>
      <c r="T861" s="5" t="s">
        <v>74</v>
      </c>
      <c r="U861" s="5">
        <v>49</v>
      </c>
      <c r="V861" s="7">
        <f>IF(ISBLANK(Table1[[#This Row],[Age of the buyer]]),AVERAGE(Table1[Age of the buyer]),Table1[[#This Row],[Age of the buyer]])</f>
        <v>49</v>
      </c>
    </row>
    <row r="862" spans="1:22" hidden="1" x14ac:dyDescent="0.45">
      <c r="A862" s="5">
        <v>15839</v>
      </c>
      <c r="B862" s="5" t="s">
        <v>13</v>
      </c>
      <c r="C862" s="5" t="str">
        <f>SUBSTITUTE(SUBSTITUTE(Table1[[#This Row],[Gender]],"F","Female"),"M","Male")</f>
        <v>Male</v>
      </c>
      <c r="D862" s="6">
        <v>30000</v>
      </c>
      <c r="E862" s="6" t="str">
        <f>SUBSTITUTE(Table1[[#This Row],[Income]],"$","")</f>
        <v>30000</v>
      </c>
      <c r="F862" s="5">
        <v>4067</v>
      </c>
      <c r="G862" s="8">
        <v>44776</v>
      </c>
      <c r="H862" s="8" t="s">
        <v>65</v>
      </c>
      <c r="I862" s="8" t="s">
        <v>71</v>
      </c>
      <c r="J862" s="7">
        <v>1686</v>
      </c>
      <c r="K862" s="7">
        <f>Table1[[#This Row],[Price(in USD)]]-Table1[[#This Row],[Production Cost (in USD)]]</f>
        <v>2381</v>
      </c>
      <c r="L862" s="7">
        <f>(Table1[[#This Row],[Profit]]/Table1[[#This Row],[Price(in USD)]])*100</f>
        <v>58.54438160806491</v>
      </c>
      <c r="M862" s="5" t="s">
        <v>25</v>
      </c>
      <c r="N862" s="5" t="str">
        <f>SUBSTITUTE(SUBSTITUTE(SUBSTITUTE(Table1[[#This Row],[Marital Status]],"M","Married"),"S","Single"),"D","Divorced")</f>
        <v>Single</v>
      </c>
      <c r="O862" s="5" t="s">
        <v>21</v>
      </c>
      <c r="P862" s="5" t="str">
        <f>CLEAN(Table1[[#This Row],[Education]])</f>
        <v>Partial College</v>
      </c>
      <c r="Q862" s="5" t="s">
        <v>16</v>
      </c>
      <c r="R862" s="5" t="s">
        <v>26</v>
      </c>
      <c r="S862" s="5" t="s">
        <v>44</v>
      </c>
      <c r="T862" s="5" t="s">
        <v>78</v>
      </c>
      <c r="U862" s="5">
        <v>32</v>
      </c>
      <c r="V862" s="7">
        <f>IF(ISBLANK(Table1[[#This Row],[Age of the buyer]]),AVERAGE(Table1[Age of the buyer]),Table1[[#This Row],[Age of the buyer]])</f>
        <v>32</v>
      </c>
    </row>
    <row r="863" spans="1:22" hidden="1" x14ac:dyDescent="0.45">
      <c r="A863" s="5">
        <v>13714</v>
      </c>
      <c r="B863" s="5" t="s">
        <v>14</v>
      </c>
      <c r="C863" s="5" t="str">
        <f>SUBSTITUTE(SUBSTITUTE(Table1[[#This Row],[Gender]],"F","Female"),"M","Male")</f>
        <v>Female</v>
      </c>
      <c r="D863" s="6">
        <v>20000</v>
      </c>
      <c r="E863" s="6" t="str">
        <f>SUBSTITUTE(Table1[[#This Row],[Income]],"$","")</f>
        <v>20000</v>
      </c>
      <c r="F863" s="5">
        <v>4191</v>
      </c>
      <c r="G863" s="8">
        <v>44796</v>
      </c>
      <c r="H863" s="8" t="s">
        <v>64</v>
      </c>
      <c r="I863" s="8" t="s">
        <v>72</v>
      </c>
      <c r="J863" s="7">
        <v>2063</v>
      </c>
      <c r="K863" s="7">
        <f>Table1[[#This Row],[Price(in USD)]]-Table1[[#This Row],[Production Cost (in USD)]]</f>
        <v>2128</v>
      </c>
      <c r="L863" s="7">
        <f>(Table1[[#This Row],[Profit]]/Table1[[#This Row],[Price(in USD)]])*100</f>
        <v>50.775471247912193</v>
      </c>
      <c r="M863" s="5" t="s">
        <v>13</v>
      </c>
      <c r="N863" s="5" t="str">
        <f>SUBSTITUTE(SUBSTITUTE(SUBSTITUTE(Table1[[#This Row],[Marital Status]],"M","Married"),"S","Single"),"D","Divorced")</f>
        <v>Married</v>
      </c>
      <c r="O863" s="5" t="s">
        <v>30</v>
      </c>
      <c r="P863" s="5" t="str">
        <f>CLEAN(Table1[[#This Row],[Education]])</f>
        <v>High School</v>
      </c>
      <c r="Q863" s="5" t="s">
        <v>28</v>
      </c>
      <c r="R863" s="5" t="s">
        <v>29</v>
      </c>
      <c r="S863" s="5" t="s">
        <v>44</v>
      </c>
      <c r="T863" s="5" t="s">
        <v>73</v>
      </c>
      <c r="U863" s="5">
        <v>53</v>
      </c>
      <c r="V863" s="7">
        <f>IF(ISBLANK(Table1[[#This Row],[Age of the buyer]]),AVERAGE(Table1[Age of the buyer]),Table1[[#This Row],[Age of the buyer]])</f>
        <v>53</v>
      </c>
    </row>
    <row r="864" spans="1:22" hidden="1" x14ac:dyDescent="0.45">
      <c r="A864" s="5">
        <v>22330</v>
      </c>
      <c r="B864" s="5" t="s">
        <v>13</v>
      </c>
      <c r="C864" s="5" t="str">
        <f>SUBSTITUTE(SUBSTITUTE(Table1[[#This Row],[Gender]],"F","Female"),"M","Male")</f>
        <v>Male</v>
      </c>
      <c r="D864" s="6">
        <v>50000</v>
      </c>
      <c r="E864" s="6" t="str">
        <f>SUBSTITUTE(Table1[[#This Row],[Income]],"$","")</f>
        <v>50000</v>
      </c>
      <c r="F864" s="5">
        <v>4540</v>
      </c>
      <c r="G864" s="8">
        <v>44968</v>
      </c>
      <c r="H864" s="8" t="s">
        <v>58</v>
      </c>
      <c r="I864" s="8" t="s">
        <v>71</v>
      </c>
      <c r="J864" s="7">
        <v>2064</v>
      </c>
      <c r="K864" s="7">
        <f>Table1[[#This Row],[Price(in USD)]]-Table1[[#This Row],[Production Cost (in USD)]]</f>
        <v>2476</v>
      </c>
      <c r="L864" s="7">
        <f>(Table1[[#This Row],[Profit]]/Table1[[#This Row],[Price(in USD)]])*100</f>
        <v>54.53744493392071</v>
      </c>
      <c r="M864" s="5" t="s">
        <v>13</v>
      </c>
      <c r="N864" s="5" t="str">
        <f>SUBSTITUTE(SUBSTITUTE(SUBSTITUTE(Table1[[#This Row],[Marital Status]],"M","Married"),"S","Single"),"D","Divorced")</f>
        <v>Married</v>
      </c>
      <c r="O864" s="5" t="s">
        <v>37</v>
      </c>
      <c r="P864" s="5" t="str">
        <f>CLEAN(Table1[[#This Row],[Education]])</f>
        <v>Graduate Degree</v>
      </c>
      <c r="Q864" s="5" t="s">
        <v>16</v>
      </c>
      <c r="R864" s="5" t="s">
        <v>29</v>
      </c>
      <c r="S864" s="5" t="s">
        <v>44</v>
      </c>
      <c r="T864" s="5" t="s">
        <v>76</v>
      </c>
      <c r="U864" s="5">
        <v>32</v>
      </c>
      <c r="V864" s="7">
        <f>IF(ISBLANK(Table1[[#This Row],[Age of the buyer]]),AVERAGE(Table1[Age of the buyer]),Table1[[#This Row],[Age of the buyer]])</f>
        <v>32</v>
      </c>
    </row>
    <row r="865" spans="1:22" hidden="1" x14ac:dyDescent="0.45">
      <c r="A865" s="5">
        <v>18783</v>
      </c>
      <c r="B865" s="5" t="s">
        <v>13</v>
      </c>
      <c r="C865" s="5" t="str">
        <f>SUBSTITUTE(SUBSTITUTE(Table1[[#This Row],[Gender]],"F","Female"),"M","Male")</f>
        <v>Male</v>
      </c>
      <c r="D865" s="6">
        <v>80000</v>
      </c>
      <c r="E865" s="6" t="str">
        <f>SUBSTITUTE(Table1[[#This Row],[Income]],"$","")</f>
        <v>80000</v>
      </c>
      <c r="F865" s="5">
        <v>4252</v>
      </c>
      <c r="G865" s="8">
        <v>44609</v>
      </c>
      <c r="H865" s="8" t="s">
        <v>66</v>
      </c>
      <c r="I865" s="8" t="s">
        <v>72</v>
      </c>
      <c r="J865" s="7">
        <v>931</v>
      </c>
      <c r="K865" s="7">
        <f>Table1[[#This Row],[Price(in USD)]]-Table1[[#This Row],[Production Cost (in USD)]]</f>
        <v>3321</v>
      </c>
      <c r="L865" s="7">
        <f>(Table1[[#This Row],[Profit]]/Table1[[#This Row],[Price(in USD)]])*100</f>
        <v>78.104421448730008</v>
      </c>
      <c r="M865" s="5" t="s">
        <v>25</v>
      </c>
      <c r="N865" s="5" t="str">
        <f>SUBSTITUTE(SUBSTITUTE(SUBSTITUTE(Table1[[#This Row],[Marital Status]],"M","Married"),"S","Single"),"D","Divorced")</f>
        <v>Single</v>
      </c>
      <c r="O865" s="5" t="s">
        <v>15</v>
      </c>
      <c r="P865" s="5" t="str">
        <f>CLEAN(Table1[[#This Row],[Education]])</f>
        <v>Bachelors</v>
      </c>
      <c r="Q865" s="5" t="s">
        <v>31</v>
      </c>
      <c r="R865" s="5" t="s">
        <v>18</v>
      </c>
      <c r="S865" s="5" t="s">
        <v>44</v>
      </c>
      <c r="T865" s="5" t="s">
        <v>77</v>
      </c>
      <c r="U865" s="5">
        <v>38</v>
      </c>
      <c r="V865" s="7">
        <f>IF(ISBLANK(Table1[[#This Row],[Age of the buyer]]),AVERAGE(Table1[Age of the buyer]),Table1[[#This Row],[Age of the buyer]])</f>
        <v>38</v>
      </c>
    </row>
    <row r="866" spans="1:22" hidden="1" x14ac:dyDescent="0.45">
      <c r="A866" s="5">
        <v>25041</v>
      </c>
      <c r="B866" s="5" t="s">
        <v>13</v>
      </c>
      <c r="C866" s="5" t="str">
        <f>SUBSTITUTE(SUBSTITUTE(Table1[[#This Row],[Gender]],"F","Female"),"M","Male")</f>
        <v>Male</v>
      </c>
      <c r="D866" s="6">
        <v>40000</v>
      </c>
      <c r="E866" s="6" t="str">
        <f>SUBSTITUTE(Table1[[#This Row],[Income]],"$","")</f>
        <v>40000</v>
      </c>
      <c r="F866" s="5">
        <v>4903</v>
      </c>
      <c r="G866" s="8">
        <v>44708</v>
      </c>
      <c r="H866" s="8" t="s">
        <v>67</v>
      </c>
      <c r="I866" s="8" t="s">
        <v>71</v>
      </c>
      <c r="J866" s="7">
        <v>966</v>
      </c>
      <c r="K866" s="7">
        <f>Table1[[#This Row],[Price(in USD)]]-Table1[[#This Row],[Production Cost (in USD)]]</f>
        <v>3937</v>
      </c>
      <c r="L866" s="7">
        <f>(Table1[[#This Row],[Profit]]/Table1[[#This Row],[Price(in USD)]])*100</f>
        <v>80.297776871303284</v>
      </c>
      <c r="M866" s="5" t="s">
        <v>25</v>
      </c>
      <c r="N866" s="5" t="str">
        <f>SUBSTITUTE(SUBSTITUTE(SUBSTITUTE(Table1[[#This Row],[Marital Status]],"M","Married"),"S","Single"),"D","Divorced")</f>
        <v>Single</v>
      </c>
      <c r="O866" s="5" t="s">
        <v>30</v>
      </c>
      <c r="P866" s="5" t="str">
        <f>CLEAN(Table1[[#This Row],[Education]])</f>
        <v>High School</v>
      </c>
      <c r="Q866" s="5" t="s">
        <v>16</v>
      </c>
      <c r="R866" s="5" t="s">
        <v>26</v>
      </c>
      <c r="S866" s="5" t="s">
        <v>44</v>
      </c>
      <c r="T866" s="5" t="s">
        <v>78</v>
      </c>
      <c r="U866" s="5">
        <v>31</v>
      </c>
      <c r="V866" s="7">
        <f>IF(ISBLANK(Table1[[#This Row],[Age of the buyer]]),AVERAGE(Table1[Age of the buyer]),Table1[[#This Row],[Age of the buyer]])</f>
        <v>31</v>
      </c>
    </row>
    <row r="867" spans="1:22" hidden="1" x14ac:dyDescent="0.45">
      <c r="A867" s="5">
        <v>22046</v>
      </c>
      <c r="B867" s="5" t="s">
        <v>14</v>
      </c>
      <c r="C867" s="5" t="str">
        <f>SUBSTITUTE(SUBSTITUTE(Table1[[#This Row],[Gender]],"F","Female"),"M","Male")</f>
        <v>Female</v>
      </c>
      <c r="D867" s="6">
        <v>80000</v>
      </c>
      <c r="E867" s="6" t="str">
        <f>SUBSTITUTE(Table1[[#This Row],[Income]],"$","")</f>
        <v>80000</v>
      </c>
      <c r="F867" s="5">
        <v>5163</v>
      </c>
      <c r="G867" s="8">
        <v>45056</v>
      </c>
      <c r="H867" s="8" t="s">
        <v>67</v>
      </c>
      <c r="I867" s="8" t="s">
        <v>71</v>
      </c>
      <c r="J867" s="7">
        <v>1587</v>
      </c>
      <c r="K867" s="7">
        <f>Table1[[#This Row],[Price(in USD)]]-Table1[[#This Row],[Production Cost (in USD)]]</f>
        <v>3576</v>
      </c>
      <c r="L867" s="7">
        <f>(Table1[[#This Row],[Profit]]/Table1[[#This Row],[Price(in USD)]])*100</f>
        <v>69.262056943637418</v>
      </c>
      <c r="M867" s="5" t="s">
        <v>25</v>
      </c>
      <c r="N867" s="5" t="str">
        <f>SUBSTITUTE(SUBSTITUTE(SUBSTITUTE(Table1[[#This Row],[Marital Status]],"M","Married"),"S","Single"),"D","Divorced")</f>
        <v>Single</v>
      </c>
      <c r="O867" s="5" t="s">
        <v>15</v>
      </c>
      <c r="P867" s="5" t="str">
        <f>CLEAN(Table1[[#This Row],[Education]])</f>
        <v>Bachelors</v>
      </c>
      <c r="Q867" s="5" t="s">
        <v>31</v>
      </c>
      <c r="R867" s="5" t="s">
        <v>18</v>
      </c>
      <c r="S867" s="5" t="s">
        <v>44</v>
      </c>
      <c r="T867" s="5" t="s">
        <v>77</v>
      </c>
      <c r="U867" s="5">
        <v>38</v>
      </c>
      <c r="V867" s="7">
        <f>IF(ISBLANK(Table1[[#This Row],[Age of the buyer]]),AVERAGE(Table1[Age of the buyer]),Table1[[#This Row],[Age of the buyer]])</f>
        <v>38</v>
      </c>
    </row>
    <row r="868" spans="1:22" hidden="1" x14ac:dyDescent="0.45">
      <c r="A868" s="5">
        <v>28052</v>
      </c>
      <c r="B868" s="5" t="s">
        <v>13</v>
      </c>
      <c r="C868" s="5" t="str">
        <f>SUBSTITUTE(SUBSTITUTE(Table1[[#This Row],[Gender]],"F","Female"),"M","Male")</f>
        <v>Male</v>
      </c>
      <c r="D868" s="6">
        <v>60000</v>
      </c>
      <c r="E868" s="6" t="str">
        <f>SUBSTITUTE(Table1[[#This Row],[Income]],"$","")</f>
        <v>60000</v>
      </c>
      <c r="F868" s="5">
        <v>4761</v>
      </c>
      <c r="G868" s="8">
        <v>44569</v>
      </c>
      <c r="H868" s="8" t="s">
        <v>66</v>
      </c>
      <c r="I868" s="8" t="s">
        <v>71</v>
      </c>
      <c r="J868" s="7">
        <v>1117</v>
      </c>
      <c r="K868" s="7">
        <f>Table1[[#This Row],[Price(in USD)]]-Table1[[#This Row],[Production Cost (in USD)]]</f>
        <v>3644</v>
      </c>
      <c r="L868" s="7">
        <f>(Table1[[#This Row],[Profit]]/Table1[[#This Row],[Price(in USD)]])*100</f>
        <v>76.538542323041383</v>
      </c>
      <c r="M868" s="5" t="s">
        <v>13</v>
      </c>
      <c r="N868" s="5" t="str">
        <f>SUBSTITUTE(SUBSTITUTE(SUBSTITUTE(Table1[[#This Row],[Marital Status]],"M","Married"),"S","Single"),"D","Divorced")</f>
        <v>Married</v>
      </c>
      <c r="O868" s="5" t="s">
        <v>30</v>
      </c>
      <c r="P868" s="5" t="str">
        <f>CLEAN(Table1[[#This Row],[Education]])</f>
        <v>High School</v>
      </c>
      <c r="Q868" s="5" t="s">
        <v>23</v>
      </c>
      <c r="R868" s="5" t="s">
        <v>34</v>
      </c>
      <c r="S868" s="5" t="s">
        <v>44</v>
      </c>
      <c r="T868" s="5" t="s">
        <v>78</v>
      </c>
      <c r="U868" s="5">
        <v>55</v>
      </c>
      <c r="V868" s="7">
        <f>IF(ISBLANK(Table1[[#This Row],[Age of the buyer]]),AVERAGE(Table1[Age of the buyer]),Table1[[#This Row],[Age of the buyer]])</f>
        <v>55</v>
      </c>
    </row>
    <row r="869" spans="1:22" hidden="1" x14ac:dyDescent="0.45">
      <c r="A869" s="5">
        <v>26693</v>
      </c>
      <c r="B869" s="5" t="s">
        <v>13</v>
      </c>
      <c r="C869" s="5" t="str">
        <f>SUBSTITUTE(SUBSTITUTE(Table1[[#This Row],[Gender]],"F","Female"),"M","Male")</f>
        <v>Male</v>
      </c>
      <c r="D869" s="6">
        <v>70000</v>
      </c>
      <c r="E869" s="6" t="str">
        <f>SUBSTITUTE(Table1[[#This Row],[Income]],"$","")</f>
        <v>70000</v>
      </c>
      <c r="F869" s="5">
        <v>4727</v>
      </c>
      <c r="G869" s="8">
        <v>44913</v>
      </c>
      <c r="H869" s="8" t="s">
        <v>66</v>
      </c>
      <c r="I869" s="8" t="s">
        <v>71</v>
      </c>
      <c r="J869" s="7">
        <v>1094</v>
      </c>
      <c r="K869" s="7">
        <f>Table1[[#This Row],[Price(in USD)]]-Table1[[#This Row],[Production Cost (in USD)]]</f>
        <v>3633</v>
      </c>
      <c r="L869" s="7">
        <f>(Table1[[#This Row],[Profit]]/Table1[[#This Row],[Price(in USD)]])*100</f>
        <v>76.85635709752485</v>
      </c>
      <c r="M869" s="5" t="s">
        <v>13</v>
      </c>
      <c r="N869" s="5" t="str">
        <f>SUBSTITUTE(SUBSTITUTE(SUBSTITUTE(Table1[[#This Row],[Marital Status]],"M","Married"),"S","Single"),"D","Divorced")</f>
        <v>Married</v>
      </c>
      <c r="O869" s="5" t="s">
        <v>21</v>
      </c>
      <c r="P869" s="5" t="str">
        <f>CLEAN(Table1[[#This Row],[Education]])</f>
        <v>Partial College</v>
      </c>
      <c r="Q869" s="5" t="s">
        <v>23</v>
      </c>
      <c r="R869" s="5" t="s">
        <v>26</v>
      </c>
      <c r="S869" s="5" t="s">
        <v>45</v>
      </c>
      <c r="T869" s="5" t="s">
        <v>74</v>
      </c>
      <c r="U869" s="5">
        <v>49</v>
      </c>
      <c r="V869" s="7">
        <f>IF(ISBLANK(Table1[[#This Row],[Age of the buyer]]),AVERAGE(Table1[Age of the buyer]),Table1[[#This Row],[Age of the buyer]])</f>
        <v>49</v>
      </c>
    </row>
    <row r="870" spans="1:22" hidden="1" x14ac:dyDescent="0.45">
      <c r="A870" s="5">
        <v>24955</v>
      </c>
      <c r="B870" s="5" t="s">
        <v>13</v>
      </c>
      <c r="C870" s="5" t="str">
        <f>SUBSTITUTE(SUBSTITUTE(Table1[[#This Row],[Gender]],"F","Female"),"M","Male")</f>
        <v>Male</v>
      </c>
      <c r="D870" s="6">
        <v>30000</v>
      </c>
      <c r="E870" s="6" t="str">
        <f>SUBSTITUTE(Table1[[#This Row],[Income]],"$","")</f>
        <v>30000</v>
      </c>
      <c r="F870" s="5">
        <v>5130</v>
      </c>
      <c r="G870" s="8">
        <v>45075</v>
      </c>
      <c r="H870" s="8" t="s">
        <v>58</v>
      </c>
      <c r="I870" s="8" t="s">
        <v>72</v>
      </c>
      <c r="J870" s="7">
        <v>1473</v>
      </c>
      <c r="K870" s="7">
        <f>Table1[[#This Row],[Price(in USD)]]-Table1[[#This Row],[Production Cost (in USD)]]</f>
        <v>3657</v>
      </c>
      <c r="L870" s="7">
        <f>(Table1[[#This Row],[Profit]]/Table1[[#This Row],[Price(in USD)]])*100</f>
        <v>71.286549707602347</v>
      </c>
      <c r="M870" s="5" t="s">
        <v>25</v>
      </c>
      <c r="N870" s="5" t="str">
        <f>SUBSTITUTE(SUBSTITUTE(SUBSTITUTE(Table1[[#This Row],[Marital Status]],"M","Married"),"S","Single"),"D","Divorced")</f>
        <v>Single</v>
      </c>
      <c r="O870" s="5" t="s">
        <v>32</v>
      </c>
      <c r="P870" s="5" t="str">
        <f>CLEAN(Table1[[#This Row],[Education]])</f>
        <v>Partial High School</v>
      </c>
      <c r="Q870" s="5" t="s">
        <v>16</v>
      </c>
      <c r="R870" s="5" t="s">
        <v>34</v>
      </c>
      <c r="S870" s="5" t="s">
        <v>44</v>
      </c>
      <c r="T870" s="5" t="s">
        <v>77</v>
      </c>
      <c r="U870" s="5">
        <v>60</v>
      </c>
      <c r="V870" s="7">
        <f>IF(ISBLANK(Table1[[#This Row],[Age of the buyer]]),AVERAGE(Table1[Age of the buyer]),Table1[[#This Row],[Age of the buyer]])</f>
        <v>60</v>
      </c>
    </row>
    <row r="871" spans="1:22" hidden="1" x14ac:dyDescent="0.45">
      <c r="A871" s="5">
        <v>26065</v>
      </c>
      <c r="B871" s="5" t="s">
        <v>14</v>
      </c>
      <c r="C871" s="5" t="str">
        <f>SUBSTITUTE(SUBSTITUTE(Table1[[#This Row],[Gender]],"F","Female"),"M","Male")</f>
        <v>Female</v>
      </c>
      <c r="D871" s="6">
        <v>110000</v>
      </c>
      <c r="E871" s="6" t="str">
        <f>SUBSTITUTE(Table1[[#This Row],[Income]],"$","")</f>
        <v>110000</v>
      </c>
      <c r="F871" s="5">
        <v>5353</v>
      </c>
      <c r="G871" s="8">
        <v>44974</v>
      </c>
      <c r="H871" s="8" t="s">
        <v>59</v>
      </c>
      <c r="I871" s="8" t="s">
        <v>71</v>
      </c>
      <c r="J871" s="7">
        <v>1587</v>
      </c>
      <c r="K871" s="7">
        <f>Table1[[#This Row],[Price(in USD)]]-Table1[[#This Row],[Production Cost (in USD)]]</f>
        <v>3766</v>
      </c>
      <c r="L871" s="7">
        <f>(Table1[[#This Row],[Profit]]/Table1[[#This Row],[Price(in USD)]])*100</f>
        <v>70.353073043153373</v>
      </c>
      <c r="M871" s="5" t="s">
        <v>25</v>
      </c>
      <c r="N871" s="5" t="str">
        <f>SUBSTITUTE(SUBSTITUTE(SUBSTITUTE(Table1[[#This Row],[Marital Status]],"M","Married"),"S","Single"),"D","Divorced")</f>
        <v>Single</v>
      </c>
      <c r="O871" s="5" t="s">
        <v>15</v>
      </c>
      <c r="P871" s="5" t="str">
        <f>CLEAN(Table1[[#This Row],[Education]])</f>
        <v>Bachelors</v>
      </c>
      <c r="Q871" s="5" t="s">
        <v>31</v>
      </c>
      <c r="R871" s="5" t="s">
        <v>29</v>
      </c>
      <c r="S871" s="5" t="s">
        <v>44</v>
      </c>
      <c r="T871" s="5" t="s">
        <v>75</v>
      </c>
      <c r="U871" s="5">
        <v>42</v>
      </c>
      <c r="V871" s="7">
        <f>IF(ISBLANK(Table1[[#This Row],[Age of the buyer]]),AVERAGE(Table1[Age of the buyer]),Table1[[#This Row],[Age of the buyer]])</f>
        <v>42</v>
      </c>
    </row>
    <row r="872" spans="1:22" hidden="1" x14ac:dyDescent="0.45">
      <c r="A872" s="5">
        <v>13942</v>
      </c>
      <c r="B872" s="5" t="s">
        <v>13</v>
      </c>
      <c r="C872" s="5" t="str">
        <f>SUBSTITUTE(SUBSTITUTE(Table1[[#This Row],[Gender]],"F","Female"),"M","Male")</f>
        <v>Male</v>
      </c>
      <c r="D872" s="6">
        <v>60000</v>
      </c>
      <c r="E872" s="6" t="str">
        <f>SUBSTITUTE(Table1[[#This Row],[Income]],"$","")</f>
        <v>60000</v>
      </c>
      <c r="F872" s="5">
        <v>4706</v>
      </c>
      <c r="G872" s="8">
        <v>45008</v>
      </c>
      <c r="H872" s="8" t="s">
        <v>61</v>
      </c>
      <c r="I872" s="8" t="s">
        <v>71</v>
      </c>
      <c r="J872" s="7">
        <v>1595</v>
      </c>
      <c r="K872" s="7">
        <f>Table1[[#This Row],[Price(in USD)]]-Table1[[#This Row],[Production Cost (in USD)]]</f>
        <v>3111</v>
      </c>
      <c r="L872" s="7">
        <f>(Table1[[#This Row],[Profit]]/Table1[[#This Row],[Price(in USD)]])*100</f>
        <v>66.107097322566929</v>
      </c>
      <c r="M872" s="5" t="s">
        <v>13</v>
      </c>
      <c r="N872" s="5" t="str">
        <f>SUBSTITUTE(SUBSTITUTE(SUBSTITUTE(Table1[[#This Row],[Marital Status]],"M","Married"),"S","Single"),"D","Divorced")</f>
        <v>Married</v>
      </c>
      <c r="O872" s="5" t="s">
        <v>21</v>
      </c>
      <c r="P872" s="5" t="str">
        <f>CLEAN(Table1[[#This Row],[Education]])</f>
        <v>Partial College</v>
      </c>
      <c r="Q872" s="5" t="s">
        <v>16</v>
      </c>
      <c r="R872" s="5" t="s">
        <v>18</v>
      </c>
      <c r="S872" s="5" t="s">
        <v>44</v>
      </c>
      <c r="T872" s="5" t="s">
        <v>78</v>
      </c>
      <c r="U872" s="5">
        <v>46</v>
      </c>
      <c r="V872" s="7">
        <f>IF(ISBLANK(Table1[[#This Row],[Age of the buyer]]),AVERAGE(Table1[Age of the buyer]),Table1[[#This Row],[Age of the buyer]])</f>
        <v>46</v>
      </c>
    </row>
    <row r="873" spans="1:22" hidden="1" x14ac:dyDescent="0.45">
      <c r="A873" s="5">
        <v>11219</v>
      </c>
      <c r="B873" s="5" t="s">
        <v>13</v>
      </c>
      <c r="C873" s="5" t="str">
        <f>SUBSTITUTE(SUBSTITUTE(Table1[[#This Row],[Gender]],"F","Female"),"M","Male")</f>
        <v>Male</v>
      </c>
      <c r="D873" s="6">
        <v>60000</v>
      </c>
      <c r="E873" s="6" t="str">
        <f>SUBSTITUTE(Table1[[#This Row],[Income]],"$","")</f>
        <v>60000</v>
      </c>
      <c r="F873" s="5">
        <v>4960</v>
      </c>
      <c r="G873" s="8">
        <v>44713</v>
      </c>
      <c r="H873" s="8" t="s">
        <v>59</v>
      </c>
      <c r="I873" s="8" t="s">
        <v>71</v>
      </c>
      <c r="J873" s="7">
        <v>811</v>
      </c>
      <c r="K873" s="7">
        <f>Table1[[#This Row],[Price(in USD)]]-Table1[[#This Row],[Production Cost (in USD)]]</f>
        <v>4149</v>
      </c>
      <c r="L873" s="7">
        <f>(Table1[[#This Row],[Profit]]/Table1[[#This Row],[Price(in USD)]])*100</f>
        <v>83.649193548387103</v>
      </c>
      <c r="M873" s="5" t="s">
        <v>13</v>
      </c>
      <c r="N873" s="5" t="str">
        <f>SUBSTITUTE(SUBSTITUTE(SUBSTITUTE(Table1[[#This Row],[Marital Status]],"M","Married"),"S","Single"),"D","Divorced")</f>
        <v>Married</v>
      </c>
      <c r="O873" s="5" t="s">
        <v>30</v>
      </c>
      <c r="P873" s="5" t="str">
        <f>CLEAN(Table1[[#This Row],[Education]])</f>
        <v>High School</v>
      </c>
      <c r="Q873" s="5" t="s">
        <v>23</v>
      </c>
      <c r="R873" s="5" t="s">
        <v>34</v>
      </c>
      <c r="S873" s="5" t="s">
        <v>44</v>
      </c>
      <c r="T873" s="5" t="s">
        <v>73</v>
      </c>
      <c r="U873" s="5">
        <v>55</v>
      </c>
      <c r="V873" s="7">
        <f>IF(ISBLANK(Table1[[#This Row],[Age of the buyer]]),AVERAGE(Table1[Age of the buyer]),Table1[[#This Row],[Age of the buyer]])</f>
        <v>55</v>
      </c>
    </row>
    <row r="874" spans="1:22" hidden="1" x14ac:dyDescent="0.45">
      <c r="A874" s="5">
        <v>22118</v>
      </c>
      <c r="B874" s="5" t="s">
        <v>14</v>
      </c>
      <c r="C874" s="5" t="str">
        <f>SUBSTITUTE(SUBSTITUTE(Table1[[#This Row],[Gender]],"F","Female"),"M","Male")</f>
        <v>Female</v>
      </c>
      <c r="D874" s="6">
        <v>70000</v>
      </c>
      <c r="E874" s="6" t="str">
        <f>SUBSTITUTE(Table1[[#This Row],[Income]],"$","")</f>
        <v>70000</v>
      </c>
      <c r="F874" s="5">
        <v>5471</v>
      </c>
      <c r="G874" s="8">
        <v>45244</v>
      </c>
      <c r="H874" s="8" t="s">
        <v>60</v>
      </c>
      <c r="I874" s="8" t="s">
        <v>71</v>
      </c>
      <c r="J874" s="7">
        <v>1441</v>
      </c>
      <c r="K874" s="7">
        <f>Table1[[#This Row],[Price(in USD)]]-Table1[[#This Row],[Production Cost (in USD)]]</f>
        <v>4030</v>
      </c>
      <c r="L874" s="7">
        <f>(Table1[[#This Row],[Profit]]/Table1[[#This Row],[Price(in USD)]])*100</f>
        <v>73.661122281118622</v>
      </c>
      <c r="M874" s="5" t="s">
        <v>25</v>
      </c>
      <c r="N874" s="5" t="str">
        <f>SUBSTITUTE(SUBSTITUTE(SUBSTITUTE(Table1[[#This Row],[Marital Status]],"M","Married"),"S","Single"),"D","Divorced")</f>
        <v>Single</v>
      </c>
      <c r="O874" s="5" t="s">
        <v>37</v>
      </c>
      <c r="P874" s="5" t="str">
        <f>CLEAN(Table1[[#This Row],[Education]])</f>
        <v>Graduate Degree</v>
      </c>
      <c r="Q874" s="5" t="s">
        <v>31</v>
      </c>
      <c r="R874" s="5" t="s">
        <v>26</v>
      </c>
      <c r="S874" s="5" t="s">
        <v>44</v>
      </c>
      <c r="T874" s="5" t="s">
        <v>76</v>
      </c>
      <c r="U874" s="5">
        <v>53</v>
      </c>
      <c r="V874" s="7">
        <f>IF(ISBLANK(Table1[[#This Row],[Age of the buyer]]),AVERAGE(Table1[Age of the buyer]),Table1[[#This Row],[Age of the buyer]])</f>
        <v>53</v>
      </c>
    </row>
    <row r="875" spans="1:22" hidden="1" x14ac:dyDescent="0.45">
      <c r="A875" s="5">
        <v>23197</v>
      </c>
      <c r="B875" s="5" t="s">
        <v>13</v>
      </c>
      <c r="C875" s="5" t="str">
        <f>SUBSTITUTE(SUBSTITUTE(Table1[[#This Row],[Gender]],"F","Female"),"M","Male")</f>
        <v>Male</v>
      </c>
      <c r="D875" s="6">
        <v>50000</v>
      </c>
      <c r="E875" s="6" t="str">
        <f>SUBSTITUTE(Table1[[#This Row],[Income]],"$","")</f>
        <v>50000</v>
      </c>
      <c r="F875" s="5">
        <v>3677</v>
      </c>
      <c r="G875" s="8">
        <v>45196</v>
      </c>
      <c r="H875" s="8" t="s">
        <v>63</v>
      </c>
      <c r="I875" s="8" t="s">
        <v>72</v>
      </c>
      <c r="J875" s="7">
        <v>1823</v>
      </c>
      <c r="K875" s="7">
        <f>Table1[[#This Row],[Price(in USD)]]-Table1[[#This Row],[Production Cost (in USD)]]</f>
        <v>1854</v>
      </c>
      <c r="L875" s="7">
        <f>(Table1[[#This Row],[Profit]]/Table1[[#This Row],[Price(in USD)]])*100</f>
        <v>50.421539298341031</v>
      </c>
      <c r="M875" s="5" t="s">
        <v>13</v>
      </c>
      <c r="N875" s="5" t="str">
        <f>SUBSTITUTE(SUBSTITUTE(SUBSTITUTE(Table1[[#This Row],[Marital Status]],"M","Married"),"S","Single"),"D","Divorced")</f>
        <v>Married</v>
      </c>
      <c r="O875" s="5" t="s">
        <v>15</v>
      </c>
      <c r="P875" s="5" t="str">
        <f>CLEAN(Table1[[#This Row],[Education]])</f>
        <v>Bachelors</v>
      </c>
      <c r="Q875" s="5" t="s">
        <v>16</v>
      </c>
      <c r="R875" s="5" t="s">
        <v>24</v>
      </c>
      <c r="S875" s="5" t="s">
        <v>44</v>
      </c>
      <c r="T875" s="5" t="s">
        <v>74</v>
      </c>
      <c r="U875" s="5">
        <v>40</v>
      </c>
      <c r="V875" s="7">
        <f>IF(ISBLANK(Table1[[#This Row],[Age of the buyer]]),AVERAGE(Table1[Age of the buyer]),Table1[[#This Row],[Age of the buyer]])</f>
        <v>40</v>
      </c>
    </row>
    <row r="876" spans="1:22" hidden="1" x14ac:dyDescent="0.45">
      <c r="A876" s="5">
        <v>14883</v>
      </c>
      <c r="B876" s="5" t="s">
        <v>14</v>
      </c>
      <c r="C876" s="5" t="str">
        <f>SUBSTITUTE(SUBSTITUTE(Table1[[#This Row],[Gender]],"F","Female"),"M","Male")</f>
        <v>Female</v>
      </c>
      <c r="D876" s="6">
        <v>30000</v>
      </c>
      <c r="E876" s="6" t="str">
        <f>SUBSTITUTE(Table1[[#This Row],[Income]],"$","")</f>
        <v>30000</v>
      </c>
      <c r="F876" s="5">
        <v>5049</v>
      </c>
      <c r="G876" s="8">
        <v>44755</v>
      </c>
      <c r="H876" s="8" t="s">
        <v>63</v>
      </c>
      <c r="I876" s="8" t="s">
        <v>72</v>
      </c>
      <c r="J876" s="7">
        <v>881</v>
      </c>
      <c r="K876" s="7">
        <f>Table1[[#This Row],[Price(in USD)]]-Table1[[#This Row],[Production Cost (in USD)]]</f>
        <v>4168</v>
      </c>
      <c r="L876" s="7">
        <f>(Table1[[#This Row],[Profit]]/Table1[[#This Row],[Price(in USD)]])*100</f>
        <v>82.551000198059015</v>
      </c>
      <c r="M876" s="5" t="s">
        <v>13</v>
      </c>
      <c r="N876" s="5" t="str">
        <f>SUBSTITUTE(SUBSTITUTE(SUBSTITUTE(Table1[[#This Row],[Marital Status]],"M","Married"),"S","Single"),"D","Divorced")</f>
        <v>Married</v>
      </c>
      <c r="O876" s="5" t="s">
        <v>15</v>
      </c>
      <c r="P876" s="5" t="str">
        <f>CLEAN(Table1[[#This Row],[Education]])</f>
        <v>Bachelors</v>
      </c>
      <c r="Q876" s="5" t="s">
        <v>16</v>
      </c>
      <c r="R876" s="5" t="s">
        <v>26</v>
      </c>
      <c r="S876" s="5" t="s">
        <v>44</v>
      </c>
      <c r="T876" s="5" t="s">
        <v>76</v>
      </c>
      <c r="U876" s="5">
        <v>53</v>
      </c>
      <c r="V876" s="7">
        <f>IF(ISBLANK(Table1[[#This Row],[Age of the buyer]]),AVERAGE(Table1[Age of the buyer]),Table1[[#This Row],[Age of the buyer]])</f>
        <v>53</v>
      </c>
    </row>
    <row r="877" spans="1:22" hidden="1" x14ac:dyDescent="0.45">
      <c r="A877" s="5">
        <v>27279</v>
      </c>
      <c r="B877" s="5" t="s">
        <v>14</v>
      </c>
      <c r="C877" s="5" t="str">
        <f>SUBSTITUTE(SUBSTITUTE(Table1[[#This Row],[Gender]],"F","Female"),"M","Male")</f>
        <v>Female</v>
      </c>
      <c r="D877" s="6">
        <v>70000</v>
      </c>
      <c r="E877" s="6" t="str">
        <f>SUBSTITUTE(Table1[[#This Row],[Income]],"$","")</f>
        <v>70000</v>
      </c>
      <c r="F877" s="5">
        <v>4233</v>
      </c>
      <c r="G877" s="8">
        <v>45004</v>
      </c>
      <c r="H877" s="8" t="s">
        <v>65</v>
      </c>
      <c r="I877" s="8" t="s">
        <v>72</v>
      </c>
      <c r="J877" s="7">
        <v>817</v>
      </c>
      <c r="K877" s="7">
        <f>Table1[[#This Row],[Price(in USD)]]-Table1[[#This Row],[Production Cost (in USD)]]</f>
        <v>3416</v>
      </c>
      <c r="L877" s="7">
        <f>(Table1[[#This Row],[Profit]]/Table1[[#This Row],[Price(in USD)]])*100</f>
        <v>80.699267658870781</v>
      </c>
      <c r="M877" s="5" t="s">
        <v>25</v>
      </c>
      <c r="N877" s="5" t="str">
        <f>SUBSTITUTE(SUBSTITUTE(SUBSTITUTE(Table1[[#This Row],[Marital Status]],"M","Married"),"S","Single"),"D","Divorced")</f>
        <v>Single</v>
      </c>
      <c r="O877" s="5" t="s">
        <v>15</v>
      </c>
      <c r="P877" s="5" t="str">
        <f>CLEAN(Table1[[#This Row],[Education]])</f>
        <v>Bachelors</v>
      </c>
      <c r="Q877" s="5" t="s">
        <v>16</v>
      </c>
      <c r="R877" s="5" t="s">
        <v>24</v>
      </c>
      <c r="S877" s="5" t="s">
        <v>44</v>
      </c>
      <c r="T877" s="5" t="s">
        <v>76</v>
      </c>
      <c r="U877" s="5">
        <v>38</v>
      </c>
      <c r="V877" s="7">
        <f>IF(ISBLANK(Table1[[#This Row],[Age of the buyer]]),AVERAGE(Table1[Age of the buyer]),Table1[[#This Row],[Age of the buyer]])</f>
        <v>38</v>
      </c>
    </row>
    <row r="878" spans="1:22" x14ac:dyDescent="0.45">
      <c r="A878" s="5">
        <v>18322</v>
      </c>
      <c r="B878" s="5" t="s">
        <v>13</v>
      </c>
      <c r="C878" s="5" t="str">
        <f>SUBSTITUTE(SUBSTITUTE(Table1[[#This Row],[Gender]],"F","Female"),"M","Male")</f>
        <v>Male</v>
      </c>
      <c r="D878" s="6">
        <v>30000</v>
      </c>
      <c r="E878" s="6" t="str">
        <f>SUBSTITUTE(Table1[[#This Row],[Income]],"$","")</f>
        <v>30000</v>
      </c>
      <c r="F878" s="5">
        <v>4549</v>
      </c>
      <c r="G878" s="8">
        <v>44722</v>
      </c>
      <c r="H878" s="8" t="s">
        <v>62</v>
      </c>
      <c r="I878" s="8" t="s">
        <v>71</v>
      </c>
      <c r="J878" s="7">
        <v>1402</v>
      </c>
      <c r="K878" s="7">
        <f>Table1[[#This Row],[Price(in USD)]]-Table1[[#This Row],[Production Cost (in USD)]]</f>
        <v>3147</v>
      </c>
      <c r="L878" s="7">
        <f>(Table1[[#This Row],[Profit]]/Table1[[#This Row],[Price(in USD)]])*100</f>
        <v>69.180039569136071</v>
      </c>
      <c r="M878" s="5" t="s">
        <v>25</v>
      </c>
      <c r="N878" s="5" t="str">
        <f>SUBSTITUTE(SUBSTITUTE(SUBSTITUTE(Table1[[#This Row],[Marital Status]],"M","Married"),"S","Single"),"D","Divorced")</f>
        <v>Single</v>
      </c>
      <c r="O878" s="5" t="s">
        <v>32</v>
      </c>
      <c r="P878" s="5" t="str">
        <f>CLEAN(Table1[[#This Row],[Education]])</f>
        <v>Partial High School</v>
      </c>
      <c r="Q878" s="5" t="s">
        <v>22</v>
      </c>
      <c r="R878" s="5" t="s">
        <v>18</v>
      </c>
      <c r="S878" s="5" t="s">
        <v>44</v>
      </c>
      <c r="T878" s="5" t="s">
        <v>78</v>
      </c>
      <c r="U878" s="5">
        <v>26</v>
      </c>
      <c r="V878" s="7">
        <f>IF(ISBLANK(Table1[[#This Row],[Age of the buyer]]),AVERAGE(Table1[Age of the buyer]),Table1[[#This Row],[Age of the buyer]])</f>
        <v>26</v>
      </c>
    </row>
    <row r="879" spans="1:22" hidden="1" x14ac:dyDescent="0.45">
      <c r="A879" s="5">
        <v>15879</v>
      </c>
      <c r="B879" s="5" t="s">
        <v>13</v>
      </c>
      <c r="C879" s="5" t="str">
        <f>SUBSTITUTE(SUBSTITUTE(Table1[[#This Row],[Gender]],"F","Female"),"M","Male")</f>
        <v>Male</v>
      </c>
      <c r="D879" s="6">
        <v>70000</v>
      </c>
      <c r="E879" s="6" t="str">
        <f>SUBSTITUTE(Table1[[#This Row],[Income]],"$","")</f>
        <v>70000</v>
      </c>
      <c r="F879" s="5">
        <v>3678</v>
      </c>
      <c r="G879" s="8">
        <v>44810</v>
      </c>
      <c r="H879" s="8" t="s">
        <v>59</v>
      </c>
      <c r="I879" s="8" t="s">
        <v>71</v>
      </c>
      <c r="J879" s="7">
        <v>866</v>
      </c>
      <c r="K879" s="7">
        <f>Table1[[#This Row],[Price(in USD)]]-Table1[[#This Row],[Production Cost (in USD)]]</f>
        <v>2812</v>
      </c>
      <c r="L879" s="7">
        <f>(Table1[[#This Row],[Profit]]/Table1[[#This Row],[Price(in USD)]])*100</f>
        <v>76.454594888526373</v>
      </c>
      <c r="M879" s="5" t="s">
        <v>13</v>
      </c>
      <c r="N879" s="5" t="str">
        <f>SUBSTITUTE(SUBSTITUTE(SUBSTITUTE(Table1[[#This Row],[Marital Status]],"M","Married"),"S","Single"),"D","Divorced")</f>
        <v>Married</v>
      </c>
      <c r="O879" s="5" t="s">
        <v>15</v>
      </c>
      <c r="P879" s="5" t="str">
        <f>CLEAN(Table1[[#This Row],[Education]])</f>
        <v>Bachelors</v>
      </c>
      <c r="Q879" s="5" t="s">
        <v>31</v>
      </c>
      <c r="R879" s="5" t="s">
        <v>24</v>
      </c>
      <c r="S879" s="5" t="s">
        <v>44</v>
      </c>
      <c r="T879" s="5" t="s">
        <v>74</v>
      </c>
      <c r="U879" s="5">
        <v>61</v>
      </c>
      <c r="V879" s="7">
        <f>IF(ISBLANK(Table1[[#This Row],[Age of the buyer]]),AVERAGE(Table1[Age of the buyer]),Table1[[#This Row],[Age of the buyer]])</f>
        <v>61</v>
      </c>
    </row>
    <row r="880" spans="1:22" hidden="1" x14ac:dyDescent="0.45">
      <c r="A880" s="5">
        <v>28278</v>
      </c>
      <c r="B880" s="5" t="s">
        <v>13</v>
      </c>
      <c r="C880" s="5" t="str">
        <f>SUBSTITUTE(SUBSTITUTE(Table1[[#This Row],[Gender]],"F","Female"),"M","Male")</f>
        <v>Male</v>
      </c>
      <c r="D880" s="6">
        <v>50000</v>
      </c>
      <c r="E880" s="6" t="str">
        <f>SUBSTITUTE(Table1[[#This Row],[Income]],"$","")</f>
        <v>50000</v>
      </c>
      <c r="F880" s="5">
        <v>3421</v>
      </c>
      <c r="G880" s="8">
        <v>44563</v>
      </c>
      <c r="H880" s="8" t="s">
        <v>63</v>
      </c>
      <c r="I880" s="8" t="s">
        <v>72</v>
      </c>
      <c r="J880" s="7">
        <v>1823</v>
      </c>
      <c r="K880" s="7">
        <f>Table1[[#This Row],[Price(in USD)]]-Table1[[#This Row],[Production Cost (in USD)]]</f>
        <v>1598</v>
      </c>
      <c r="L880" s="7">
        <f>(Table1[[#This Row],[Profit]]/Table1[[#This Row],[Price(in USD)]])*100</f>
        <v>46.711487869044142</v>
      </c>
      <c r="M880" s="5" t="s">
        <v>13</v>
      </c>
      <c r="N880" s="5" t="str">
        <f>SUBSTITUTE(SUBSTITUTE(SUBSTITUTE(Table1[[#This Row],[Marital Status]],"M","Married"),"S","Single"),"D","Divorced")</f>
        <v>Married</v>
      </c>
      <c r="O880" s="5" t="s">
        <v>37</v>
      </c>
      <c r="P880" s="5" t="str">
        <f>CLEAN(Table1[[#This Row],[Education]])</f>
        <v>Graduate Degree</v>
      </c>
      <c r="Q880" s="5" t="s">
        <v>31</v>
      </c>
      <c r="R880" s="5" t="s">
        <v>26</v>
      </c>
      <c r="S880" s="5" t="s">
        <v>44</v>
      </c>
      <c r="T880" s="5" t="s">
        <v>77</v>
      </c>
      <c r="U880" s="5">
        <v>71</v>
      </c>
      <c r="V880" s="7">
        <f>IF(ISBLANK(Table1[[#This Row],[Age of the buyer]]),AVERAGE(Table1[Age of the buyer]),Table1[[#This Row],[Age of the buyer]])</f>
        <v>71</v>
      </c>
    </row>
    <row r="881" spans="1:22" hidden="1" x14ac:dyDescent="0.45">
      <c r="A881" s="5">
        <v>24416</v>
      </c>
      <c r="B881" s="5" t="s">
        <v>13</v>
      </c>
      <c r="C881" s="5" t="str">
        <f>SUBSTITUTE(SUBSTITUTE(Table1[[#This Row],[Gender]],"F","Female"),"M","Male")</f>
        <v>Male</v>
      </c>
      <c r="D881" s="6">
        <v>90000</v>
      </c>
      <c r="E881" s="6" t="str">
        <f>SUBSTITUTE(Table1[[#This Row],[Income]],"$","")</f>
        <v>90000</v>
      </c>
      <c r="F881" s="5">
        <v>3469</v>
      </c>
      <c r="G881" s="8">
        <v>45235</v>
      </c>
      <c r="H881" s="8" t="s">
        <v>61</v>
      </c>
      <c r="I881" s="8" t="s">
        <v>72</v>
      </c>
      <c r="J881" s="7">
        <v>1213</v>
      </c>
      <c r="K881" s="7">
        <f>Table1[[#This Row],[Price(in USD)]]-Table1[[#This Row],[Production Cost (in USD)]]</f>
        <v>2256</v>
      </c>
      <c r="L881" s="7">
        <f>(Table1[[#This Row],[Profit]]/Table1[[#This Row],[Price(in USD)]])*100</f>
        <v>65.033150763908907</v>
      </c>
      <c r="M881" s="5" t="s">
        <v>13</v>
      </c>
      <c r="N881" s="5" t="str">
        <f>SUBSTITUTE(SUBSTITUTE(SUBSTITUTE(Table1[[#This Row],[Marital Status]],"M","Married"),"S","Single"),"D","Divorced")</f>
        <v>Married</v>
      </c>
      <c r="O881" s="5" t="s">
        <v>30</v>
      </c>
      <c r="P881" s="5" t="str">
        <f>CLEAN(Table1[[#This Row],[Education]])</f>
        <v>High School</v>
      </c>
      <c r="Q881" s="5" t="s">
        <v>23</v>
      </c>
      <c r="R881" s="5" t="s">
        <v>29</v>
      </c>
      <c r="S881" s="5" t="s">
        <v>44</v>
      </c>
      <c r="T881" s="5" t="s">
        <v>76</v>
      </c>
      <c r="U881" s="5">
        <v>45</v>
      </c>
      <c r="V881" s="7">
        <f>IF(ISBLANK(Table1[[#This Row],[Age of the buyer]]),AVERAGE(Table1[Age of the buyer]),Table1[[#This Row],[Age of the buyer]])</f>
        <v>45</v>
      </c>
    </row>
    <row r="882" spans="1:22" hidden="1" x14ac:dyDescent="0.45">
      <c r="A882" s="5">
        <v>28066</v>
      </c>
      <c r="B882" s="5" t="s">
        <v>13</v>
      </c>
      <c r="C882" s="5" t="str">
        <f>SUBSTITUTE(SUBSTITUTE(Table1[[#This Row],[Gender]],"F","Female"),"M","Male")</f>
        <v>Male</v>
      </c>
      <c r="D882" s="6">
        <v>80000</v>
      </c>
      <c r="E882" s="6" t="str">
        <f>SUBSTITUTE(Table1[[#This Row],[Income]],"$","")</f>
        <v>80000</v>
      </c>
      <c r="F882" s="5">
        <v>5410</v>
      </c>
      <c r="G882" s="8">
        <v>45045</v>
      </c>
      <c r="H882" s="8" t="s">
        <v>63</v>
      </c>
      <c r="I882" s="8" t="s">
        <v>71</v>
      </c>
      <c r="J882" s="7">
        <v>1616</v>
      </c>
      <c r="K882" s="7">
        <f>Table1[[#This Row],[Price(in USD)]]-Table1[[#This Row],[Production Cost (in USD)]]</f>
        <v>3794</v>
      </c>
      <c r="L882" s="7">
        <f>(Table1[[#This Row],[Profit]]/Table1[[#This Row],[Price(in USD)]])*100</f>
        <v>70.129390018484287</v>
      </c>
      <c r="M882" s="5" t="s">
        <v>13</v>
      </c>
      <c r="N882" s="5" t="str">
        <f>SUBSTITUTE(SUBSTITUTE(SUBSTITUTE(Table1[[#This Row],[Marital Status]],"M","Married"),"S","Single"),"D","Divorced")</f>
        <v>Married</v>
      </c>
      <c r="O882" s="5" t="s">
        <v>37</v>
      </c>
      <c r="P882" s="5" t="str">
        <f>CLEAN(Table1[[#This Row],[Education]])</f>
        <v>Graduate Degree</v>
      </c>
      <c r="Q882" s="5" t="s">
        <v>23</v>
      </c>
      <c r="R882" s="5" t="s">
        <v>18</v>
      </c>
      <c r="S882" s="5" t="s">
        <v>48</v>
      </c>
      <c r="T882" s="5" t="s">
        <v>76</v>
      </c>
      <c r="U882" s="5">
        <v>37</v>
      </c>
      <c r="V882" s="7">
        <f>IF(ISBLANK(Table1[[#This Row],[Age of the buyer]]),AVERAGE(Table1[Age of the buyer]),Table1[[#This Row],[Age of the buyer]])</f>
        <v>37</v>
      </c>
    </row>
    <row r="883" spans="1:22" hidden="1" x14ac:dyDescent="0.45">
      <c r="A883" s="5">
        <v>11275</v>
      </c>
      <c r="B883" s="5" t="s">
        <v>14</v>
      </c>
      <c r="C883" s="5" t="str">
        <f>SUBSTITUTE(SUBSTITUTE(Table1[[#This Row],[Gender]],"F","Female"),"M","Male")</f>
        <v>Female</v>
      </c>
      <c r="D883" s="6">
        <v>80000</v>
      </c>
      <c r="E883" s="6" t="str">
        <f>SUBSTITUTE(Table1[[#This Row],[Income]],"$","")</f>
        <v>80000</v>
      </c>
      <c r="F883" s="5">
        <v>4703</v>
      </c>
      <c r="G883" s="8">
        <v>45267</v>
      </c>
      <c r="H883" s="8" t="s">
        <v>64</v>
      </c>
      <c r="I883" s="8" t="s">
        <v>72</v>
      </c>
      <c r="J883" s="7">
        <v>1519</v>
      </c>
      <c r="K883" s="7">
        <f>Table1[[#This Row],[Price(in USD)]]-Table1[[#This Row],[Production Cost (in USD)]]</f>
        <v>3184</v>
      </c>
      <c r="L883" s="7">
        <f>(Table1[[#This Row],[Profit]]/Table1[[#This Row],[Price(in USD)]])*100</f>
        <v>67.701467148628538</v>
      </c>
      <c r="M883" s="5" t="s">
        <v>13</v>
      </c>
      <c r="N883" s="5" t="str">
        <f>SUBSTITUTE(SUBSTITUTE(SUBSTITUTE(Table1[[#This Row],[Marital Status]],"M","Married"),"S","Single"),"D","Divorced")</f>
        <v>Married</v>
      </c>
      <c r="O883" s="5" t="s">
        <v>37</v>
      </c>
      <c r="P883" s="5" t="str">
        <f>CLEAN(Table1[[#This Row],[Education]])</f>
        <v>Graduate Degree</v>
      </c>
      <c r="Q883" s="5" t="s">
        <v>31</v>
      </c>
      <c r="R883" s="5" t="s">
        <v>18</v>
      </c>
      <c r="S883" s="5" t="s">
        <v>44</v>
      </c>
      <c r="T883" s="5" t="s">
        <v>74</v>
      </c>
      <c r="U883" s="5">
        <v>72</v>
      </c>
      <c r="V883" s="7">
        <f>IF(ISBLANK(Table1[[#This Row],[Age of the buyer]]),AVERAGE(Table1[Age of the buyer]),Table1[[#This Row],[Age of the buyer]])</f>
        <v>72</v>
      </c>
    </row>
    <row r="884" spans="1:22" hidden="1" x14ac:dyDescent="0.45">
      <c r="A884" s="5">
        <v>14872</v>
      </c>
      <c r="B884" s="5" t="s">
        <v>13</v>
      </c>
      <c r="C884" s="5" t="str">
        <f>SUBSTITUTE(SUBSTITUTE(Table1[[#This Row],[Gender]],"F","Female"),"M","Male")</f>
        <v>Male</v>
      </c>
      <c r="D884" s="6">
        <v>30000</v>
      </c>
      <c r="E884" s="6" t="str">
        <f>SUBSTITUTE(Table1[[#This Row],[Income]],"$","")</f>
        <v>30000</v>
      </c>
      <c r="F884" s="5">
        <v>5058</v>
      </c>
      <c r="G884" s="8">
        <v>45138</v>
      </c>
      <c r="H884" s="8" t="s">
        <v>66</v>
      </c>
      <c r="I884" s="8" t="s">
        <v>71</v>
      </c>
      <c r="J884" s="7">
        <v>1019</v>
      </c>
      <c r="K884" s="7">
        <f>Table1[[#This Row],[Price(in USD)]]-Table1[[#This Row],[Production Cost (in USD)]]</f>
        <v>4039</v>
      </c>
      <c r="L884" s="7">
        <f>(Table1[[#This Row],[Profit]]/Table1[[#This Row],[Price(in USD)]])*100</f>
        <v>79.853697113483591</v>
      </c>
      <c r="M884" s="5" t="s">
        <v>13</v>
      </c>
      <c r="N884" s="5" t="str">
        <f>SUBSTITUTE(SUBSTITUTE(SUBSTITUTE(Table1[[#This Row],[Marital Status]],"M","Married"),"S","Single"),"D","Divorced")</f>
        <v>Married</v>
      </c>
      <c r="O884" s="5" t="s">
        <v>37</v>
      </c>
      <c r="P884" s="5" t="str">
        <f>CLEAN(Table1[[#This Row],[Education]])</f>
        <v>Graduate Degree</v>
      </c>
      <c r="Q884" s="5" t="s">
        <v>16</v>
      </c>
      <c r="R884" s="5" t="s">
        <v>18</v>
      </c>
      <c r="S884" s="5" t="s">
        <v>44</v>
      </c>
      <c r="T884" s="5" t="s">
        <v>78</v>
      </c>
      <c r="U884" s="5">
        <v>32</v>
      </c>
      <c r="V884" s="7">
        <f>IF(ISBLANK(Table1[[#This Row],[Age of the buyer]]),AVERAGE(Table1[Age of the buyer]),Table1[[#This Row],[Age of the buyer]])</f>
        <v>32</v>
      </c>
    </row>
    <row r="885" spans="1:22" hidden="1" x14ac:dyDescent="0.45">
      <c r="A885" s="5">
        <v>16151</v>
      </c>
      <c r="B885" s="5" t="s">
        <v>14</v>
      </c>
      <c r="C885" s="5" t="str">
        <f>SUBSTITUTE(SUBSTITUTE(Table1[[#This Row],[Gender]],"F","Female"),"M","Male")</f>
        <v>Female</v>
      </c>
      <c r="D885" s="6">
        <v>60000</v>
      </c>
      <c r="E885" s="6" t="str">
        <f>SUBSTITUTE(Table1[[#This Row],[Income]],"$","")</f>
        <v>60000</v>
      </c>
      <c r="F885" s="5">
        <v>5036</v>
      </c>
      <c r="G885" s="8">
        <v>44907</v>
      </c>
      <c r="H885" s="8" t="s">
        <v>65</v>
      </c>
      <c r="I885" s="8" t="s">
        <v>72</v>
      </c>
      <c r="J885" s="7">
        <v>1995</v>
      </c>
      <c r="K885" s="7">
        <f>Table1[[#This Row],[Price(in USD)]]-Table1[[#This Row],[Production Cost (in USD)]]</f>
        <v>3041</v>
      </c>
      <c r="L885" s="7">
        <f>(Table1[[#This Row],[Profit]]/Table1[[#This Row],[Price(in USD)]])*100</f>
        <v>60.385226370135022</v>
      </c>
      <c r="M885" s="5" t="s">
        <v>13</v>
      </c>
      <c r="N885" s="5" t="str">
        <f>SUBSTITUTE(SUBSTITUTE(SUBSTITUTE(Table1[[#This Row],[Marital Status]],"M","Married"),"S","Single"),"D","Divorced")</f>
        <v>Married</v>
      </c>
      <c r="O885" s="5" t="s">
        <v>15</v>
      </c>
      <c r="P885" s="5" t="str">
        <f>CLEAN(Table1[[#This Row],[Education]])</f>
        <v>Bachelors</v>
      </c>
      <c r="Q885" s="5" t="s">
        <v>23</v>
      </c>
      <c r="R885" s="5" t="s">
        <v>24</v>
      </c>
      <c r="S885" s="5" t="s">
        <v>44</v>
      </c>
      <c r="T885" s="5" t="s">
        <v>73</v>
      </c>
      <c r="U885" s="5">
        <v>48</v>
      </c>
      <c r="V885" s="7">
        <f>IF(ISBLANK(Table1[[#This Row],[Age of the buyer]]),AVERAGE(Table1[Age of the buyer]),Table1[[#This Row],[Age of the buyer]])</f>
        <v>48</v>
      </c>
    </row>
    <row r="886" spans="1:22" hidden="1" x14ac:dyDescent="0.45">
      <c r="A886" s="5">
        <v>19731</v>
      </c>
      <c r="B886" s="5" t="s">
        <v>13</v>
      </c>
      <c r="C886" s="5" t="str">
        <f>SUBSTITUTE(SUBSTITUTE(Table1[[#This Row],[Gender]],"F","Female"),"M","Male")</f>
        <v>Male</v>
      </c>
      <c r="D886" s="6">
        <v>80000</v>
      </c>
      <c r="E886" s="6" t="str">
        <f>SUBSTITUTE(Table1[[#This Row],[Income]],"$","")</f>
        <v>80000</v>
      </c>
      <c r="F886" s="5">
        <v>3640</v>
      </c>
      <c r="G886" s="8">
        <v>44604</v>
      </c>
      <c r="H886" s="8" t="s">
        <v>65</v>
      </c>
      <c r="I886" s="8" t="s">
        <v>72</v>
      </c>
      <c r="J886" s="7">
        <v>1759</v>
      </c>
      <c r="K886" s="7">
        <f>Table1[[#This Row],[Price(in USD)]]-Table1[[#This Row],[Production Cost (in USD)]]</f>
        <v>1881</v>
      </c>
      <c r="L886" s="7">
        <f>(Table1[[#This Row],[Profit]]/Table1[[#This Row],[Price(in USD)]])*100</f>
        <v>51.675824175824182</v>
      </c>
      <c r="M886" s="5" t="s">
        <v>13</v>
      </c>
      <c r="N886" s="5" t="str">
        <f>SUBSTITUTE(SUBSTITUTE(SUBSTITUTE(Table1[[#This Row],[Marital Status]],"M","Married"),"S","Single"),"D","Divorced")</f>
        <v>Married</v>
      </c>
      <c r="O886" s="5" t="s">
        <v>37</v>
      </c>
      <c r="P886" s="5" t="str">
        <f>CLEAN(Table1[[#This Row],[Education]])</f>
        <v>Graduate Degree</v>
      </c>
      <c r="Q886" s="5" t="s">
        <v>31</v>
      </c>
      <c r="R886" s="5" t="s">
        <v>26</v>
      </c>
      <c r="S886" s="5" t="s">
        <v>44</v>
      </c>
      <c r="T886" s="5" t="s">
        <v>76</v>
      </c>
      <c r="U886" s="5">
        <v>68</v>
      </c>
      <c r="V886" s="7">
        <f>IF(ISBLANK(Table1[[#This Row],[Age of the buyer]]),AVERAGE(Table1[Age of the buyer]),Table1[[#This Row],[Age of the buyer]])</f>
        <v>68</v>
      </c>
    </row>
    <row r="887" spans="1:22" hidden="1" x14ac:dyDescent="0.45">
      <c r="A887" s="5">
        <v>23801</v>
      </c>
      <c r="B887" s="5" t="s">
        <v>14</v>
      </c>
      <c r="C887" s="5" t="str">
        <f>SUBSTITUTE(SUBSTITUTE(Table1[[#This Row],[Gender]],"F","Female"),"M","Male")</f>
        <v>Female</v>
      </c>
      <c r="D887" s="6">
        <v>20000</v>
      </c>
      <c r="E887" s="6" t="str">
        <f>SUBSTITUTE(Table1[[#This Row],[Income]],"$","")</f>
        <v>20000</v>
      </c>
      <c r="F887" s="5">
        <v>4504</v>
      </c>
      <c r="G887" s="8">
        <v>44806</v>
      </c>
      <c r="H887" s="8" t="s">
        <v>58</v>
      </c>
      <c r="I887" s="8" t="s">
        <v>71</v>
      </c>
      <c r="J887" s="7">
        <v>1722</v>
      </c>
      <c r="K887" s="7">
        <f>Table1[[#This Row],[Price(in USD)]]-Table1[[#This Row],[Production Cost (in USD)]]</f>
        <v>2782</v>
      </c>
      <c r="L887" s="7">
        <f>(Table1[[#This Row],[Profit]]/Table1[[#This Row],[Price(in USD)]])*100</f>
        <v>61.767317939609235</v>
      </c>
      <c r="M887" s="5" t="s">
        <v>13</v>
      </c>
      <c r="N887" s="5" t="str">
        <f>SUBSTITUTE(SUBSTITUTE(SUBSTITUTE(Table1[[#This Row],[Marital Status]],"M","Married"),"S","Single"),"D","Divorced")</f>
        <v>Married</v>
      </c>
      <c r="O887" s="5" t="s">
        <v>32</v>
      </c>
      <c r="P887" s="5" t="str">
        <f>CLEAN(Table1[[#This Row],[Education]])</f>
        <v>Partial High School</v>
      </c>
      <c r="Q887" s="5" t="s">
        <v>22</v>
      </c>
      <c r="R887" s="5" t="s">
        <v>18</v>
      </c>
      <c r="S887" s="5" t="s">
        <v>44</v>
      </c>
      <c r="T887" s="5" t="s">
        <v>77</v>
      </c>
      <c r="U887" s="5">
        <v>49</v>
      </c>
      <c r="V887" s="7">
        <f>IF(ISBLANK(Table1[[#This Row],[Age of the buyer]]),AVERAGE(Table1[Age of the buyer]),Table1[[#This Row],[Age of the buyer]])</f>
        <v>49</v>
      </c>
    </row>
    <row r="888" spans="1:22" hidden="1" x14ac:dyDescent="0.45">
      <c r="A888" s="5">
        <v>11807</v>
      </c>
      <c r="B888" s="5" t="s">
        <v>13</v>
      </c>
      <c r="C888" s="5" t="str">
        <f>SUBSTITUTE(SUBSTITUTE(Table1[[#This Row],[Gender]],"F","Female"),"M","Male")</f>
        <v>Male</v>
      </c>
      <c r="D888" s="6">
        <v>70000</v>
      </c>
      <c r="E888" s="6" t="str">
        <f>SUBSTITUTE(Table1[[#This Row],[Income]],"$","")</f>
        <v>70000</v>
      </c>
      <c r="F888" s="5">
        <v>4014</v>
      </c>
      <c r="G888" s="8">
        <v>45223</v>
      </c>
      <c r="H888" s="8" t="s">
        <v>66</v>
      </c>
      <c r="I888" s="8" t="s">
        <v>72</v>
      </c>
      <c r="J888" s="7">
        <v>1427</v>
      </c>
      <c r="K888" s="7">
        <f>Table1[[#This Row],[Price(in USD)]]-Table1[[#This Row],[Production Cost (in USD)]]</f>
        <v>2587</v>
      </c>
      <c r="L888" s="7">
        <f>(Table1[[#This Row],[Profit]]/Table1[[#This Row],[Price(in USD)]])*100</f>
        <v>64.449427005480814</v>
      </c>
      <c r="M888" s="5" t="s">
        <v>13</v>
      </c>
      <c r="N888" s="5" t="str">
        <f>SUBSTITUTE(SUBSTITUTE(SUBSTITUTE(Table1[[#This Row],[Marital Status]],"M","Married"),"S","Single"),"D","Divorced")</f>
        <v>Married</v>
      </c>
      <c r="O888" s="5" t="s">
        <v>37</v>
      </c>
      <c r="P888" s="5" t="str">
        <f>CLEAN(Table1[[#This Row],[Education]])</f>
        <v>Graduate Degree</v>
      </c>
      <c r="Q888" s="5" t="s">
        <v>23</v>
      </c>
      <c r="R888" s="5" t="s">
        <v>24</v>
      </c>
      <c r="S888" s="5" t="s">
        <v>44</v>
      </c>
      <c r="T888" s="5" t="s">
        <v>76</v>
      </c>
      <c r="U888" s="5">
        <v>34</v>
      </c>
      <c r="V888" s="7">
        <f>IF(ISBLANK(Table1[[#This Row],[Age of the buyer]]),AVERAGE(Table1[Age of the buyer]),Table1[[#This Row],[Age of the buyer]])</f>
        <v>34</v>
      </c>
    </row>
    <row r="889" spans="1:22" hidden="1" x14ac:dyDescent="0.45">
      <c r="A889" s="5">
        <v>11622</v>
      </c>
      <c r="B889" s="5" t="s">
        <v>13</v>
      </c>
      <c r="C889" s="5" t="str">
        <f>SUBSTITUTE(SUBSTITUTE(Table1[[#This Row],[Gender]],"F","Female"),"M","Male")</f>
        <v>Male</v>
      </c>
      <c r="D889" s="6">
        <v>50000</v>
      </c>
      <c r="E889" s="6" t="str">
        <f>SUBSTITUTE(Table1[[#This Row],[Income]],"$","")</f>
        <v>50000</v>
      </c>
      <c r="F889" s="5">
        <v>4451</v>
      </c>
      <c r="G889" s="8">
        <v>44911</v>
      </c>
      <c r="H889" s="8" t="s">
        <v>61</v>
      </c>
      <c r="I889" s="8" t="s">
        <v>71</v>
      </c>
      <c r="J889" s="7">
        <v>939</v>
      </c>
      <c r="K889" s="7">
        <f>Table1[[#This Row],[Price(in USD)]]-Table1[[#This Row],[Production Cost (in USD)]]</f>
        <v>3512</v>
      </c>
      <c r="L889" s="7">
        <f>(Table1[[#This Row],[Profit]]/Table1[[#This Row],[Price(in USD)]])*100</f>
        <v>78.903617164682089</v>
      </c>
      <c r="M889" s="5" t="s">
        <v>13</v>
      </c>
      <c r="N889" s="5" t="str">
        <f>SUBSTITUTE(SUBSTITUTE(SUBSTITUTE(Table1[[#This Row],[Marital Status]],"M","Married"),"S","Single"),"D","Divorced")</f>
        <v>Married</v>
      </c>
      <c r="O889" s="5" t="s">
        <v>37</v>
      </c>
      <c r="P889" s="5" t="str">
        <f>CLEAN(Table1[[#This Row],[Education]])</f>
        <v>Graduate Degree</v>
      </c>
      <c r="Q889" s="5" t="s">
        <v>16</v>
      </c>
      <c r="R889" s="5" t="s">
        <v>18</v>
      </c>
      <c r="S889" s="5" t="s">
        <v>44</v>
      </c>
      <c r="T889" s="5" t="s">
        <v>74</v>
      </c>
      <c r="U889" s="5">
        <v>32</v>
      </c>
      <c r="V889" s="7">
        <f>IF(ISBLANK(Table1[[#This Row],[Age of the buyer]]),AVERAGE(Table1[Age of the buyer]),Table1[[#This Row],[Age of the buyer]])</f>
        <v>32</v>
      </c>
    </row>
    <row r="890" spans="1:22" hidden="1" x14ac:dyDescent="0.45">
      <c r="A890" s="5">
        <v>26597</v>
      </c>
      <c r="B890" s="5" t="s">
        <v>14</v>
      </c>
      <c r="C890" s="5" t="str">
        <f>SUBSTITUTE(SUBSTITUTE(Table1[[#This Row],[Gender]],"F","Female"),"M","Male")</f>
        <v>Female</v>
      </c>
      <c r="D890" s="6">
        <v>60000</v>
      </c>
      <c r="E890" s="6" t="str">
        <f>SUBSTITUTE(Table1[[#This Row],[Income]],"$","")</f>
        <v>60000</v>
      </c>
      <c r="F890" s="5">
        <v>3464</v>
      </c>
      <c r="G890" s="8">
        <v>45201</v>
      </c>
      <c r="H890" s="8" t="s">
        <v>63</v>
      </c>
      <c r="I890" s="8" t="s">
        <v>72</v>
      </c>
      <c r="J890" s="7">
        <v>908</v>
      </c>
      <c r="K890" s="7">
        <f>Table1[[#This Row],[Price(in USD)]]-Table1[[#This Row],[Production Cost (in USD)]]</f>
        <v>2556</v>
      </c>
      <c r="L890" s="7">
        <f>(Table1[[#This Row],[Profit]]/Table1[[#This Row],[Price(in USD)]])*100</f>
        <v>73.787528868360269</v>
      </c>
      <c r="M890" s="5" t="s">
        <v>25</v>
      </c>
      <c r="N890" s="5" t="str">
        <f>SUBSTITUTE(SUBSTITUTE(SUBSTITUTE(Table1[[#This Row],[Marital Status]],"M","Married"),"S","Single"),"D","Divorced")</f>
        <v>Single</v>
      </c>
      <c r="O890" s="5" t="s">
        <v>15</v>
      </c>
      <c r="P890" s="5" t="str">
        <f>CLEAN(Table1[[#This Row],[Education]])</f>
        <v>Bachelors</v>
      </c>
      <c r="Q890" s="5" t="s">
        <v>16</v>
      </c>
      <c r="R890" s="5" t="s">
        <v>18</v>
      </c>
      <c r="S890" s="5" t="s">
        <v>44</v>
      </c>
      <c r="T890" s="5" t="s">
        <v>78</v>
      </c>
      <c r="U890" s="5">
        <v>42</v>
      </c>
      <c r="V890" s="7">
        <f>IF(ISBLANK(Table1[[#This Row],[Age of the buyer]]),AVERAGE(Table1[Age of the buyer]),Table1[[#This Row],[Age of the buyer]])</f>
        <v>42</v>
      </c>
    </row>
    <row r="891" spans="1:22" hidden="1" x14ac:dyDescent="0.45">
      <c r="A891" s="5">
        <v>27074</v>
      </c>
      <c r="B891" s="5" t="s">
        <v>14</v>
      </c>
      <c r="C891" s="5" t="str">
        <f>SUBSTITUTE(SUBSTITUTE(Table1[[#This Row],[Gender]],"F","Female"),"M","Male")</f>
        <v>Female</v>
      </c>
      <c r="D891" s="6">
        <v>70000</v>
      </c>
      <c r="E891" s="6" t="str">
        <f>SUBSTITUTE(Table1[[#This Row],[Income]],"$","")</f>
        <v>70000</v>
      </c>
      <c r="F891" s="5">
        <v>3880</v>
      </c>
      <c r="G891" s="8">
        <v>45142</v>
      </c>
      <c r="H891" s="8" t="s">
        <v>67</v>
      </c>
      <c r="I891" s="8" t="s">
        <v>72</v>
      </c>
      <c r="J891" s="7">
        <v>1945</v>
      </c>
      <c r="K891" s="7">
        <f>Table1[[#This Row],[Price(in USD)]]-Table1[[#This Row],[Production Cost (in USD)]]</f>
        <v>1935</v>
      </c>
      <c r="L891" s="7">
        <f>(Table1[[#This Row],[Profit]]/Table1[[#This Row],[Price(in USD)]])*100</f>
        <v>49.871134020618555</v>
      </c>
      <c r="M891" s="5" t="s">
        <v>13</v>
      </c>
      <c r="N891" s="5" t="str">
        <f>SUBSTITUTE(SUBSTITUTE(SUBSTITUTE(Table1[[#This Row],[Marital Status]],"M","Married"),"S","Single"),"D","Divorced")</f>
        <v>Married</v>
      </c>
      <c r="O891" s="5" t="s">
        <v>37</v>
      </c>
      <c r="P891" s="5" t="str">
        <f>CLEAN(Table1[[#This Row],[Education]])</f>
        <v>Graduate Degree</v>
      </c>
      <c r="Q891" s="5" t="s">
        <v>16</v>
      </c>
      <c r="R891" s="5" t="s">
        <v>18</v>
      </c>
      <c r="S891" s="5" t="s">
        <v>44</v>
      </c>
      <c r="T891" s="5" t="s">
        <v>73</v>
      </c>
      <c r="U891" s="5">
        <v>35</v>
      </c>
      <c r="V891" s="7">
        <f>IF(ISBLANK(Table1[[#This Row],[Age of the buyer]]),AVERAGE(Table1[Age of the buyer]),Table1[[#This Row],[Age of the buyer]])</f>
        <v>35</v>
      </c>
    </row>
    <row r="892" spans="1:22" hidden="1" x14ac:dyDescent="0.45">
      <c r="A892" s="5">
        <v>19228</v>
      </c>
      <c r="B892" s="5" t="s">
        <v>14</v>
      </c>
      <c r="C892" s="5" t="str">
        <f>SUBSTITUTE(SUBSTITUTE(Table1[[#This Row],[Gender]],"F","Female"),"M","Male")</f>
        <v>Female</v>
      </c>
      <c r="D892" s="6">
        <v>40000</v>
      </c>
      <c r="E892" s="6" t="str">
        <f>SUBSTITUTE(Table1[[#This Row],[Income]],"$","")</f>
        <v>40000</v>
      </c>
      <c r="F892" s="5">
        <v>3349</v>
      </c>
      <c r="G892" s="8">
        <v>44698</v>
      </c>
      <c r="H892" s="8" t="s">
        <v>66</v>
      </c>
      <c r="I892" s="8" t="s">
        <v>72</v>
      </c>
      <c r="J892" s="7">
        <v>2025</v>
      </c>
      <c r="K892" s="7">
        <f>Table1[[#This Row],[Price(in USD)]]-Table1[[#This Row],[Production Cost (in USD)]]</f>
        <v>1324</v>
      </c>
      <c r="L892" s="7">
        <f>(Table1[[#This Row],[Profit]]/Table1[[#This Row],[Price(in USD)]])*100</f>
        <v>39.534189310241864</v>
      </c>
      <c r="M892" s="5" t="s">
        <v>13</v>
      </c>
      <c r="N892" s="5" t="str">
        <f>SUBSTITUTE(SUBSTITUTE(SUBSTITUTE(Table1[[#This Row],[Marital Status]],"M","Married"),"S","Single"),"D","Divorced")</f>
        <v>Married</v>
      </c>
      <c r="O892" s="5" t="s">
        <v>21</v>
      </c>
      <c r="P892" s="5" t="str">
        <f>CLEAN(Table1[[#This Row],[Education]])</f>
        <v>Partial College</v>
      </c>
      <c r="Q892" s="5" t="s">
        <v>22</v>
      </c>
      <c r="R892" s="5" t="s">
        <v>18</v>
      </c>
      <c r="S892" s="5" t="s">
        <v>44</v>
      </c>
      <c r="T892" s="5" t="s">
        <v>76</v>
      </c>
      <c r="U892" s="5">
        <v>48</v>
      </c>
      <c r="V892" s="7">
        <f>IF(ISBLANK(Table1[[#This Row],[Age of the buyer]]),AVERAGE(Table1[Age of the buyer]),Table1[[#This Row],[Age of the buyer]])</f>
        <v>48</v>
      </c>
    </row>
    <row r="893" spans="1:22" hidden="1" x14ac:dyDescent="0.45">
      <c r="A893" s="5">
        <v>13415</v>
      </c>
      <c r="B893" s="5" t="s">
        <v>13</v>
      </c>
      <c r="C893" s="5" t="str">
        <f>SUBSTITUTE(SUBSTITUTE(Table1[[#This Row],[Gender]],"F","Female"),"M","Male")</f>
        <v>Male</v>
      </c>
      <c r="D893" s="6">
        <v>100000</v>
      </c>
      <c r="E893" s="6" t="str">
        <f>SUBSTITUTE(Table1[[#This Row],[Income]],"$","")</f>
        <v>100000</v>
      </c>
      <c r="F893" s="5">
        <v>3762</v>
      </c>
      <c r="G893" s="8">
        <v>45064</v>
      </c>
      <c r="H893" s="8" t="s">
        <v>66</v>
      </c>
      <c r="I893" s="8" t="s">
        <v>72</v>
      </c>
      <c r="J893" s="7">
        <v>1719</v>
      </c>
      <c r="K893" s="7">
        <f>Table1[[#This Row],[Price(in USD)]]-Table1[[#This Row],[Production Cost (in USD)]]</f>
        <v>2043</v>
      </c>
      <c r="L893" s="7">
        <f>(Table1[[#This Row],[Profit]]/Table1[[#This Row],[Price(in USD)]])*100</f>
        <v>54.306220095693782</v>
      </c>
      <c r="M893" s="5" t="s">
        <v>25</v>
      </c>
      <c r="N893" s="5" t="str">
        <f>SUBSTITUTE(SUBSTITUTE(SUBSTITUTE(Table1[[#This Row],[Marital Status]],"M","Married"),"S","Single"),"D","Divorced")</f>
        <v>Single</v>
      </c>
      <c r="O893" s="5" t="s">
        <v>37</v>
      </c>
      <c r="P893" s="5" t="str">
        <f>CLEAN(Table1[[#This Row],[Education]])</f>
        <v>Graduate Degree</v>
      </c>
      <c r="Q893" s="5" t="s">
        <v>31</v>
      </c>
      <c r="R893" s="5" t="s">
        <v>24</v>
      </c>
      <c r="S893" s="5" t="s">
        <v>44</v>
      </c>
      <c r="T893" s="5" t="s">
        <v>77</v>
      </c>
      <c r="U893" s="5">
        <v>73</v>
      </c>
      <c r="V893" s="7">
        <f>IF(ISBLANK(Table1[[#This Row],[Age of the buyer]]),AVERAGE(Table1[Age of the buyer]),Table1[[#This Row],[Age of the buyer]])</f>
        <v>73</v>
      </c>
    </row>
    <row r="894" spans="1:22" hidden="1" x14ac:dyDescent="0.45">
      <c r="A894" s="5">
        <v>17000</v>
      </c>
      <c r="B894" s="5" t="s">
        <v>14</v>
      </c>
      <c r="C894" s="5" t="str">
        <f>SUBSTITUTE(SUBSTITUTE(Table1[[#This Row],[Gender]],"F","Female"),"M","Male")</f>
        <v>Female</v>
      </c>
      <c r="D894" s="6">
        <v>70000</v>
      </c>
      <c r="E894" s="6" t="str">
        <f>SUBSTITUTE(Table1[[#This Row],[Income]],"$","")</f>
        <v>70000</v>
      </c>
      <c r="F894" s="5">
        <v>4231</v>
      </c>
      <c r="G894" s="8">
        <v>44716</v>
      </c>
      <c r="H894" s="8" t="s">
        <v>61</v>
      </c>
      <c r="I894" s="8" t="s">
        <v>72</v>
      </c>
      <c r="J894" s="7">
        <v>1013</v>
      </c>
      <c r="K894" s="7">
        <f>Table1[[#This Row],[Price(in USD)]]-Table1[[#This Row],[Production Cost (in USD)]]</f>
        <v>3218</v>
      </c>
      <c r="L894" s="7">
        <f>(Table1[[#This Row],[Profit]]/Table1[[#This Row],[Price(in USD)]])*100</f>
        <v>76.057669581659184</v>
      </c>
      <c r="M894" s="5" t="s">
        <v>25</v>
      </c>
      <c r="N894" s="5" t="str">
        <f>SUBSTITUTE(SUBSTITUTE(SUBSTITUTE(Table1[[#This Row],[Marital Status]],"M","Married"),"S","Single"),"D","Divorced")</f>
        <v>Single</v>
      </c>
      <c r="O894" s="5" t="s">
        <v>15</v>
      </c>
      <c r="P894" s="5" t="str">
        <f>CLEAN(Table1[[#This Row],[Education]])</f>
        <v>Bachelors</v>
      </c>
      <c r="Q894" s="5" t="s">
        <v>16</v>
      </c>
      <c r="R894" s="5" t="s">
        <v>24</v>
      </c>
      <c r="S894" s="5" t="s">
        <v>44</v>
      </c>
      <c r="T894" s="5" t="s">
        <v>78</v>
      </c>
      <c r="U894" s="5">
        <v>43</v>
      </c>
      <c r="V894" s="7">
        <f>IF(ISBLANK(Table1[[#This Row],[Age of the buyer]]),AVERAGE(Table1[Age of the buyer]),Table1[[#This Row],[Age of the buyer]])</f>
        <v>43</v>
      </c>
    </row>
    <row r="895" spans="1:22" hidden="1" x14ac:dyDescent="0.45">
      <c r="A895" s="5">
        <v>14569</v>
      </c>
      <c r="B895" s="5" t="s">
        <v>13</v>
      </c>
      <c r="C895" s="5" t="str">
        <f>SUBSTITUTE(SUBSTITUTE(Table1[[#This Row],[Gender]],"F","Female"),"M","Male")</f>
        <v>Male</v>
      </c>
      <c r="D895" s="6">
        <v>60000</v>
      </c>
      <c r="E895" s="6" t="str">
        <f>SUBSTITUTE(Table1[[#This Row],[Income]],"$","")</f>
        <v>60000</v>
      </c>
      <c r="F895" s="5">
        <v>4302</v>
      </c>
      <c r="G895" s="8">
        <v>44654</v>
      </c>
      <c r="H895" s="8" t="s">
        <v>60</v>
      </c>
      <c r="I895" s="8" t="s">
        <v>71</v>
      </c>
      <c r="J895" s="7">
        <v>1159</v>
      </c>
      <c r="K895" s="7">
        <f>Table1[[#This Row],[Price(in USD)]]-Table1[[#This Row],[Production Cost (in USD)]]</f>
        <v>3143</v>
      </c>
      <c r="L895" s="7">
        <f>(Table1[[#This Row],[Profit]]/Table1[[#This Row],[Price(in USD)]])*100</f>
        <v>73.059042305904228</v>
      </c>
      <c r="M895" s="5" t="s">
        <v>13</v>
      </c>
      <c r="N895" s="5" t="str">
        <f>SUBSTITUTE(SUBSTITUTE(SUBSTITUTE(Table1[[#This Row],[Marital Status]],"M","Married"),"S","Single"),"D","Divorced")</f>
        <v>Married</v>
      </c>
      <c r="O895" s="5" t="s">
        <v>37</v>
      </c>
      <c r="P895" s="5" t="str">
        <f>CLEAN(Table1[[#This Row],[Education]])</f>
        <v>Graduate Degree</v>
      </c>
      <c r="Q895" s="5" t="s">
        <v>23</v>
      </c>
      <c r="R895" s="5" t="s">
        <v>18</v>
      </c>
      <c r="S895" s="5" t="s">
        <v>44</v>
      </c>
      <c r="T895" s="5" t="s">
        <v>77</v>
      </c>
      <c r="U895" s="5">
        <v>35</v>
      </c>
      <c r="V895" s="7">
        <f>IF(ISBLANK(Table1[[#This Row],[Age of the buyer]]),AVERAGE(Table1[Age of the buyer]),Table1[[#This Row],[Age of the buyer]])</f>
        <v>35</v>
      </c>
    </row>
    <row r="896" spans="1:22" hidden="1" x14ac:dyDescent="0.45">
      <c r="A896" s="5">
        <v>13873</v>
      </c>
      <c r="B896" s="5" t="s">
        <v>13</v>
      </c>
      <c r="C896" s="5" t="str">
        <f>SUBSTITUTE(SUBSTITUTE(Table1[[#This Row],[Gender]],"F","Female"),"M","Male")</f>
        <v>Male</v>
      </c>
      <c r="D896" s="6">
        <v>70000</v>
      </c>
      <c r="E896" s="6" t="str">
        <f>SUBSTITUTE(Table1[[#This Row],[Income]],"$","")</f>
        <v>70000</v>
      </c>
      <c r="F896" s="5">
        <v>5466</v>
      </c>
      <c r="G896" s="8">
        <v>44847</v>
      </c>
      <c r="H896" s="8" t="s">
        <v>59</v>
      </c>
      <c r="I896" s="8" t="s">
        <v>71</v>
      </c>
      <c r="J896" s="7">
        <v>1604</v>
      </c>
      <c r="K896" s="7">
        <f>Table1[[#This Row],[Price(in USD)]]-Table1[[#This Row],[Production Cost (in USD)]]</f>
        <v>3862</v>
      </c>
      <c r="L896" s="7">
        <f>(Table1[[#This Row],[Profit]]/Table1[[#This Row],[Price(in USD)]])*100</f>
        <v>70.654957921697772</v>
      </c>
      <c r="M896" s="5" t="s">
        <v>13</v>
      </c>
      <c r="N896" s="5" t="str">
        <f>SUBSTITUTE(SUBSTITUTE(SUBSTITUTE(Table1[[#This Row],[Marital Status]],"M","Married"),"S","Single"),"D","Divorced")</f>
        <v>Married</v>
      </c>
      <c r="O896" s="5" t="s">
        <v>37</v>
      </c>
      <c r="P896" s="5" t="str">
        <f>CLEAN(Table1[[#This Row],[Education]])</f>
        <v>Graduate Degree</v>
      </c>
      <c r="Q896" s="5" t="s">
        <v>23</v>
      </c>
      <c r="R896" s="5" t="s">
        <v>18</v>
      </c>
      <c r="S896" s="5" t="s">
        <v>44</v>
      </c>
      <c r="T896" s="5" t="s">
        <v>78</v>
      </c>
      <c r="U896" s="5">
        <v>35</v>
      </c>
      <c r="V896" s="7">
        <f>IF(ISBLANK(Table1[[#This Row],[Age of the buyer]]),AVERAGE(Table1[Age of the buyer]),Table1[[#This Row],[Age of the buyer]])</f>
        <v>35</v>
      </c>
    </row>
    <row r="897" spans="1:22" hidden="1" x14ac:dyDescent="0.45">
      <c r="A897" s="5">
        <v>20401</v>
      </c>
      <c r="B897" s="5" t="s">
        <v>14</v>
      </c>
      <c r="C897" s="5" t="str">
        <f>SUBSTITUTE(SUBSTITUTE(Table1[[#This Row],[Gender]],"F","Female"),"M","Male")</f>
        <v>Female</v>
      </c>
      <c r="D897" s="6">
        <v>50000</v>
      </c>
      <c r="E897" s="6" t="str">
        <f>SUBSTITUTE(Table1[[#This Row],[Income]],"$","")</f>
        <v>50000</v>
      </c>
      <c r="F897" s="5">
        <v>3886</v>
      </c>
      <c r="G897" s="8">
        <v>44917</v>
      </c>
      <c r="H897" s="8" t="s">
        <v>58</v>
      </c>
      <c r="I897" s="8" t="s">
        <v>72</v>
      </c>
      <c r="J897" s="7">
        <v>861</v>
      </c>
      <c r="K897" s="7">
        <f>Table1[[#This Row],[Price(in USD)]]-Table1[[#This Row],[Production Cost (in USD)]]</f>
        <v>3025</v>
      </c>
      <c r="L897" s="7">
        <f>(Table1[[#This Row],[Profit]]/Table1[[#This Row],[Price(in USD)]])*100</f>
        <v>77.843540916109106</v>
      </c>
      <c r="M897" s="5" t="s">
        <v>13</v>
      </c>
      <c r="N897" s="5" t="str">
        <f>SUBSTITUTE(SUBSTITUTE(SUBSTITUTE(Table1[[#This Row],[Marital Status]],"M","Married"),"S","Single"),"D","Divorced")</f>
        <v>Married</v>
      </c>
      <c r="O897" s="5" t="s">
        <v>15</v>
      </c>
      <c r="P897" s="5" t="str">
        <f>CLEAN(Table1[[#This Row],[Education]])</f>
        <v>Bachelors</v>
      </c>
      <c r="Q897" s="5" t="s">
        <v>31</v>
      </c>
      <c r="R897" s="5" t="s">
        <v>29</v>
      </c>
      <c r="S897" s="5" t="s">
        <v>44</v>
      </c>
      <c r="T897" s="5" t="s">
        <v>74</v>
      </c>
      <c r="U897" s="5">
        <v>64</v>
      </c>
      <c r="V897" s="7">
        <f>IF(ISBLANK(Table1[[#This Row],[Age of the buyer]]),AVERAGE(Table1[Age of the buyer]),Table1[[#This Row],[Age of the buyer]])</f>
        <v>64</v>
      </c>
    </row>
    <row r="898" spans="1:22" hidden="1" x14ac:dyDescent="0.45">
      <c r="A898" s="5">
        <v>21583</v>
      </c>
      <c r="B898" s="5" t="s">
        <v>14</v>
      </c>
      <c r="C898" s="5" t="str">
        <f>SUBSTITUTE(SUBSTITUTE(Table1[[#This Row],[Gender]],"F","Female"),"M","Male")</f>
        <v>Female</v>
      </c>
      <c r="D898" s="6">
        <v>50000</v>
      </c>
      <c r="E898" s="6" t="str">
        <f>SUBSTITUTE(Table1[[#This Row],[Income]],"$","")</f>
        <v>50000</v>
      </c>
      <c r="F898" s="5">
        <v>4052</v>
      </c>
      <c r="G898" s="8">
        <v>45032</v>
      </c>
      <c r="H898" s="8" t="s">
        <v>65</v>
      </c>
      <c r="I898" s="8" t="s">
        <v>71</v>
      </c>
      <c r="J898" s="7">
        <v>2099</v>
      </c>
      <c r="K898" s="7">
        <f>Table1[[#This Row],[Price(in USD)]]-Table1[[#This Row],[Production Cost (in USD)]]</f>
        <v>1953</v>
      </c>
      <c r="L898" s="7">
        <f>(Table1[[#This Row],[Profit]]/Table1[[#This Row],[Price(in USD)]])*100</f>
        <v>48.198420533070092</v>
      </c>
      <c r="M898" s="5" t="s">
        <v>13</v>
      </c>
      <c r="N898" s="5" t="str">
        <f>SUBSTITUTE(SUBSTITUTE(SUBSTITUTE(Table1[[#This Row],[Marital Status]],"M","Married"),"S","Single"),"D","Divorced")</f>
        <v>Married</v>
      </c>
      <c r="O898" s="5" t="s">
        <v>15</v>
      </c>
      <c r="P898" s="5" t="str">
        <f>CLEAN(Table1[[#This Row],[Education]])</f>
        <v>Bachelors</v>
      </c>
      <c r="Q898" s="5" t="s">
        <v>16</v>
      </c>
      <c r="R898" s="5" t="s">
        <v>18</v>
      </c>
      <c r="S898" s="5" t="s">
        <v>44</v>
      </c>
      <c r="T898" s="5" t="s">
        <v>77</v>
      </c>
      <c r="U898" s="5">
        <v>34</v>
      </c>
      <c r="V898" s="7">
        <f>IF(ISBLANK(Table1[[#This Row],[Age of the buyer]]),AVERAGE(Table1[Age of the buyer]),Table1[[#This Row],[Age of the buyer]])</f>
        <v>34</v>
      </c>
    </row>
    <row r="899" spans="1:22" hidden="1" x14ac:dyDescent="0.45">
      <c r="A899" s="5">
        <v>12029</v>
      </c>
      <c r="B899" s="5" t="s">
        <v>13</v>
      </c>
      <c r="C899" s="5" t="str">
        <f>SUBSTITUTE(SUBSTITUTE(Table1[[#This Row],[Gender]],"F","Female"),"M","Male")</f>
        <v>Male</v>
      </c>
      <c r="D899" s="6">
        <v>30000</v>
      </c>
      <c r="E899" s="6" t="str">
        <f>SUBSTITUTE(Table1[[#This Row],[Income]],"$","")</f>
        <v>30000</v>
      </c>
      <c r="F899" s="5">
        <v>3397</v>
      </c>
      <c r="G899" s="8">
        <v>44640</v>
      </c>
      <c r="H899" s="8" t="s">
        <v>58</v>
      </c>
      <c r="I899" s="8" t="s">
        <v>71</v>
      </c>
      <c r="J899" s="7">
        <v>1973</v>
      </c>
      <c r="K899" s="7">
        <f>Table1[[#This Row],[Price(in USD)]]-Table1[[#This Row],[Production Cost (in USD)]]</f>
        <v>1424</v>
      </c>
      <c r="L899" s="7">
        <f>(Table1[[#This Row],[Profit]]/Table1[[#This Row],[Price(in USD)]])*100</f>
        <v>41.919340594642328</v>
      </c>
      <c r="M899" s="5" t="s">
        <v>13</v>
      </c>
      <c r="N899" s="5" t="str">
        <f>SUBSTITUTE(SUBSTITUTE(SUBSTITUTE(Table1[[#This Row],[Marital Status]],"M","Married"),"S","Single"),"D","Divorced")</f>
        <v>Married</v>
      </c>
      <c r="O899" s="5" t="s">
        <v>32</v>
      </c>
      <c r="P899" s="5" t="str">
        <f>CLEAN(Table1[[#This Row],[Education]])</f>
        <v>Partial High School</v>
      </c>
      <c r="Q899" s="5" t="s">
        <v>22</v>
      </c>
      <c r="R899" s="5" t="s">
        <v>18</v>
      </c>
      <c r="S899" s="5" t="s">
        <v>44</v>
      </c>
      <c r="T899" s="5" t="s">
        <v>75</v>
      </c>
      <c r="U899" s="5">
        <v>28</v>
      </c>
      <c r="V899" s="7">
        <f>IF(ISBLANK(Table1[[#This Row],[Age of the buyer]]),AVERAGE(Table1[Age of the buyer]),Table1[[#This Row],[Age of the buyer]])</f>
        <v>28</v>
      </c>
    </row>
    <row r="900" spans="1:22" hidden="1" x14ac:dyDescent="0.45">
      <c r="A900" s="5">
        <v>18066</v>
      </c>
      <c r="B900" s="5" t="s">
        <v>13</v>
      </c>
      <c r="C900" s="5" t="str">
        <f>SUBSTITUTE(SUBSTITUTE(Table1[[#This Row],[Gender]],"F","Female"),"M","Male")</f>
        <v>Male</v>
      </c>
      <c r="D900" s="6">
        <v>70000</v>
      </c>
      <c r="E900" s="6" t="str">
        <f>SUBSTITUTE(Table1[[#This Row],[Income]],"$","")</f>
        <v>70000</v>
      </c>
      <c r="F900" s="5">
        <v>5047</v>
      </c>
      <c r="G900" s="8">
        <v>45008</v>
      </c>
      <c r="H900" s="8" t="s">
        <v>63</v>
      </c>
      <c r="I900" s="8" t="s">
        <v>71</v>
      </c>
      <c r="J900" s="7">
        <v>1367</v>
      </c>
      <c r="K900" s="7">
        <f>Table1[[#This Row],[Price(in USD)]]-Table1[[#This Row],[Production Cost (in USD)]]</f>
        <v>3680</v>
      </c>
      <c r="L900" s="7">
        <f>(Table1[[#This Row],[Profit]]/Table1[[#This Row],[Price(in USD)]])*100</f>
        <v>72.914602734297603</v>
      </c>
      <c r="M900" s="5" t="s">
        <v>25</v>
      </c>
      <c r="N900" s="5" t="str">
        <f>SUBSTITUTE(SUBSTITUTE(SUBSTITUTE(Table1[[#This Row],[Marital Status]],"M","Married"),"S","Single"),"D","Divorced")</f>
        <v>Single</v>
      </c>
      <c r="O900" s="5" t="s">
        <v>15</v>
      </c>
      <c r="P900" s="5" t="str">
        <f>CLEAN(Table1[[#This Row],[Education]])</f>
        <v>Bachelors</v>
      </c>
      <c r="Q900" s="5" t="s">
        <v>31</v>
      </c>
      <c r="R900" s="5" t="s">
        <v>34</v>
      </c>
      <c r="S900" s="5" t="s">
        <v>44</v>
      </c>
      <c r="T900" s="5" t="s">
        <v>78</v>
      </c>
      <c r="U900" s="5">
        <v>60</v>
      </c>
      <c r="V900" s="7">
        <f>IF(ISBLANK(Table1[[#This Row],[Age of the buyer]]),AVERAGE(Table1[Age of the buyer]),Table1[[#This Row],[Age of the buyer]])</f>
        <v>60</v>
      </c>
    </row>
    <row r="901" spans="1:22" hidden="1" x14ac:dyDescent="0.45">
      <c r="A901" s="5">
        <v>28192</v>
      </c>
      <c r="B901" s="5" t="s">
        <v>14</v>
      </c>
      <c r="C901" s="5" t="str">
        <f>SUBSTITUTE(SUBSTITUTE(Table1[[#This Row],[Gender]],"F","Female"),"M","Male")</f>
        <v>Female</v>
      </c>
      <c r="D901" s="6">
        <v>70000</v>
      </c>
      <c r="E901" s="6" t="str">
        <f>SUBSTITUTE(Table1[[#This Row],[Income]],"$","")</f>
        <v>70000</v>
      </c>
      <c r="F901" s="5">
        <v>3709</v>
      </c>
      <c r="G901" s="8">
        <v>44745</v>
      </c>
      <c r="H901" s="8" t="s">
        <v>64</v>
      </c>
      <c r="I901" s="8" t="s">
        <v>71</v>
      </c>
      <c r="J901" s="7">
        <v>888</v>
      </c>
      <c r="K901" s="7">
        <f>Table1[[#This Row],[Price(in USD)]]-Table1[[#This Row],[Production Cost (in USD)]]</f>
        <v>2821</v>
      </c>
      <c r="L901" s="7">
        <f>(Table1[[#This Row],[Profit]]/Table1[[#This Row],[Price(in USD)]])*100</f>
        <v>76.058236721488271</v>
      </c>
      <c r="M901" s="5" t="s">
        <v>13</v>
      </c>
      <c r="N901" s="5" t="str">
        <f>SUBSTITUTE(SUBSTITUTE(SUBSTITUTE(Table1[[#This Row],[Marital Status]],"M","Married"),"S","Single"),"D","Divorced")</f>
        <v>Married</v>
      </c>
      <c r="O901" s="5" t="s">
        <v>37</v>
      </c>
      <c r="P901" s="5" t="str">
        <f>CLEAN(Table1[[#This Row],[Education]])</f>
        <v>Graduate Degree</v>
      </c>
      <c r="Q901" s="5" t="s">
        <v>23</v>
      </c>
      <c r="R901" s="5" t="s">
        <v>34</v>
      </c>
      <c r="S901" s="5" t="s">
        <v>44</v>
      </c>
      <c r="T901" s="5" t="s">
        <v>73</v>
      </c>
      <c r="U901" s="5">
        <v>46</v>
      </c>
      <c r="V901" s="7">
        <f>IF(ISBLANK(Table1[[#This Row],[Age of the buyer]]),AVERAGE(Table1[Age of the buyer]),Table1[[#This Row],[Age of the buyer]])</f>
        <v>46</v>
      </c>
    </row>
    <row r="902" spans="1:22" hidden="1" x14ac:dyDescent="0.45">
      <c r="A902" s="5">
        <v>16122</v>
      </c>
      <c r="B902" s="5" t="s">
        <v>13</v>
      </c>
      <c r="C902" s="5" t="str">
        <f>SUBSTITUTE(SUBSTITUTE(Table1[[#This Row],[Gender]],"F","Female"),"M","Male")</f>
        <v>Male</v>
      </c>
      <c r="D902" s="6">
        <v>40000</v>
      </c>
      <c r="E902" s="6" t="str">
        <f>SUBSTITUTE(Table1[[#This Row],[Income]],"$","")</f>
        <v>40000</v>
      </c>
      <c r="F902" s="5">
        <v>4336</v>
      </c>
      <c r="G902" s="8">
        <v>44584</v>
      </c>
      <c r="H902" s="8" t="s">
        <v>61</v>
      </c>
      <c r="I902" s="8" t="s">
        <v>71</v>
      </c>
      <c r="J902" s="7">
        <v>1062</v>
      </c>
      <c r="K902" s="7">
        <f>Table1[[#This Row],[Price(in USD)]]-Table1[[#This Row],[Production Cost (in USD)]]</f>
        <v>3274</v>
      </c>
      <c r="L902" s="7">
        <f>(Table1[[#This Row],[Profit]]/Table1[[#This Row],[Price(in USD)]])*100</f>
        <v>75.507380073800732</v>
      </c>
      <c r="M902" s="5" t="s">
        <v>13</v>
      </c>
      <c r="N902" s="5" t="str">
        <f>SUBSTITUTE(SUBSTITUTE(SUBSTITUTE(Table1[[#This Row],[Marital Status]],"M","Married"),"S","Single"),"D","Divorced")</f>
        <v>Married</v>
      </c>
      <c r="O902" s="5" t="s">
        <v>30</v>
      </c>
      <c r="P902" s="5" t="str">
        <f>CLEAN(Table1[[#This Row],[Education]])</f>
        <v>High School</v>
      </c>
      <c r="Q902" s="5" t="s">
        <v>16</v>
      </c>
      <c r="R902" s="5" t="s">
        <v>18</v>
      </c>
      <c r="S902" s="5" t="s">
        <v>44</v>
      </c>
      <c r="T902" s="5" t="s">
        <v>76</v>
      </c>
      <c r="U902" s="5">
        <v>44</v>
      </c>
      <c r="V902" s="7">
        <f>IF(ISBLANK(Table1[[#This Row],[Age of the buyer]]),AVERAGE(Table1[Age of the buyer]),Table1[[#This Row],[Age of the buyer]])</f>
        <v>44</v>
      </c>
    </row>
    <row r="903" spans="1:22" hidden="1" x14ac:dyDescent="0.45">
      <c r="A903" s="5">
        <v>18607</v>
      </c>
      <c r="B903" s="5" t="s">
        <v>14</v>
      </c>
      <c r="C903" s="5" t="str">
        <f>SUBSTITUTE(SUBSTITUTE(Table1[[#This Row],[Gender]],"F","Female"),"M","Male")</f>
        <v>Female</v>
      </c>
      <c r="D903" s="6">
        <v>60000</v>
      </c>
      <c r="E903" s="6" t="str">
        <f>SUBSTITUTE(Table1[[#This Row],[Income]],"$","")</f>
        <v>60000</v>
      </c>
      <c r="F903" s="5">
        <v>4697</v>
      </c>
      <c r="G903" s="8">
        <v>45180</v>
      </c>
      <c r="H903" s="8" t="s">
        <v>59</v>
      </c>
      <c r="I903" s="8" t="s">
        <v>72</v>
      </c>
      <c r="J903" s="7">
        <v>1490</v>
      </c>
      <c r="K903" s="7">
        <f>Table1[[#This Row],[Price(in USD)]]-Table1[[#This Row],[Production Cost (in USD)]]</f>
        <v>3207</v>
      </c>
      <c r="L903" s="7">
        <f>(Table1[[#This Row],[Profit]]/Table1[[#This Row],[Price(in USD)]])*100</f>
        <v>68.277624015328925</v>
      </c>
      <c r="M903" s="5" t="s">
        <v>25</v>
      </c>
      <c r="N903" s="5" t="str">
        <f>SUBSTITUTE(SUBSTITUTE(SUBSTITUTE(Table1[[#This Row],[Marital Status]],"M","Married"),"S","Single"),"D","Divorced")</f>
        <v>Single</v>
      </c>
      <c r="O903" s="5" t="s">
        <v>15</v>
      </c>
      <c r="P903" s="5" t="str">
        <f>CLEAN(Table1[[#This Row],[Education]])</f>
        <v>Bachelors</v>
      </c>
      <c r="Q903" s="5" t="s">
        <v>16</v>
      </c>
      <c r="R903" s="5" t="s">
        <v>24</v>
      </c>
      <c r="S903" s="5" t="s">
        <v>44</v>
      </c>
      <c r="T903" s="5" t="s">
        <v>74</v>
      </c>
      <c r="U903" s="5">
        <v>42</v>
      </c>
      <c r="V903" s="7">
        <f>IF(ISBLANK(Table1[[#This Row],[Age of the buyer]]),AVERAGE(Table1[Age of the buyer]),Table1[[#This Row],[Age of the buyer]])</f>
        <v>42</v>
      </c>
    </row>
    <row r="904" spans="1:22" hidden="1" x14ac:dyDescent="0.45">
      <c r="A904" s="5">
        <v>28858</v>
      </c>
      <c r="B904" s="5" t="s">
        <v>13</v>
      </c>
      <c r="C904" s="5" t="str">
        <f>SUBSTITUTE(SUBSTITUTE(Table1[[#This Row],[Gender]],"F","Female"),"M","Male")</f>
        <v>Male</v>
      </c>
      <c r="D904" s="6">
        <v>80000</v>
      </c>
      <c r="E904" s="6" t="str">
        <f>SUBSTITUTE(Table1[[#This Row],[Income]],"$","")</f>
        <v>80000</v>
      </c>
      <c r="F904" s="5">
        <v>4930</v>
      </c>
      <c r="G904" s="8">
        <v>45125</v>
      </c>
      <c r="H904" s="8" t="s">
        <v>59</v>
      </c>
      <c r="I904" s="8" t="s">
        <v>72</v>
      </c>
      <c r="J904" s="7">
        <v>1975</v>
      </c>
      <c r="K904" s="7">
        <f>Table1[[#This Row],[Price(in USD)]]-Table1[[#This Row],[Production Cost (in USD)]]</f>
        <v>2955</v>
      </c>
      <c r="L904" s="7">
        <f>(Table1[[#This Row],[Profit]]/Table1[[#This Row],[Price(in USD)]])*100</f>
        <v>59.939148073022309</v>
      </c>
      <c r="M904" s="5" t="s">
        <v>25</v>
      </c>
      <c r="N904" s="5" t="str">
        <f>SUBSTITUTE(SUBSTITUTE(SUBSTITUTE(Table1[[#This Row],[Marital Status]],"M","Married"),"S","Single"),"D","Divorced")</f>
        <v>Single</v>
      </c>
      <c r="O904" s="5" t="s">
        <v>15</v>
      </c>
      <c r="P904" s="5" t="str">
        <f>CLEAN(Table1[[#This Row],[Education]])</f>
        <v>Bachelors</v>
      </c>
      <c r="Q904" s="5" t="s">
        <v>16</v>
      </c>
      <c r="R904" s="5" t="s">
        <v>24</v>
      </c>
      <c r="S904" s="5" t="s">
        <v>44</v>
      </c>
      <c r="T904" s="5" t="s">
        <v>76</v>
      </c>
      <c r="U904" s="5">
        <v>40</v>
      </c>
      <c r="V904" s="7">
        <f>IF(ISBLANK(Table1[[#This Row],[Age of the buyer]]),AVERAGE(Table1[Age of the buyer]),Table1[[#This Row],[Age of the buyer]])</f>
        <v>40</v>
      </c>
    </row>
    <row r="905" spans="1:22" x14ac:dyDescent="0.45">
      <c r="A905" s="5">
        <v>14432</v>
      </c>
      <c r="B905" s="5" t="s">
        <v>13</v>
      </c>
      <c r="C905" s="5" t="str">
        <f>SUBSTITUTE(SUBSTITUTE(Table1[[#This Row],[Gender]],"F","Female"),"M","Male")</f>
        <v>Male</v>
      </c>
      <c r="D905" s="6">
        <v>90000</v>
      </c>
      <c r="E905" s="6" t="str">
        <f>SUBSTITUTE(Table1[[#This Row],[Income]],"$","")</f>
        <v>90000</v>
      </c>
      <c r="F905" s="5">
        <v>4079</v>
      </c>
      <c r="G905" s="8">
        <v>44793</v>
      </c>
      <c r="H905" s="8" t="s">
        <v>62</v>
      </c>
      <c r="I905" s="8" t="s">
        <v>72</v>
      </c>
      <c r="J905" s="7">
        <v>1957</v>
      </c>
      <c r="K905" s="7">
        <f>Table1[[#This Row],[Price(in USD)]]-Table1[[#This Row],[Production Cost (in USD)]]</f>
        <v>2122</v>
      </c>
      <c r="L905" s="7">
        <f>(Table1[[#This Row],[Profit]]/Table1[[#This Row],[Price(in USD)]])*100</f>
        <v>52.022554547683256</v>
      </c>
      <c r="M905" s="5" t="s">
        <v>25</v>
      </c>
      <c r="N905" s="5" t="str">
        <f>SUBSTITUTE(SUBSTITUTE(SUBSTITUTE(Table1[[#This Row],[Marital Status]],"M","Married"),"S","Single"),"D","Divorced")</f>
        <v>Single</v>
      </c>
      <c r="O905" s="5" t="s">
        <v>37</v>
      </c>
      <c r="P905" s="5" t="str">
        <f>CLEAN(Table1[[#This Row],[Education]])</f>
        <v>Graduate Degree</v>
      </c>
      <c r="Q905" s="5" t="s">
        <v>31</v>
      </c>
      <c r="R905" s="5" t="s">
        <v>26</v>
      </c>
      <c r="S905" s="5" t="s">
        <v>44</v>
      </c>
      <c r="T905" s="5" t="s">
        <v>76</v>
      </c>
      <c r="U905" s="5">
        <v>73</v>
      </c>
      <c r="V905" s="7">
        <f>IF(ISBLANK(Table1[[#This Row],[Age of the buyer]]),AVERAGE(Table1[Age of the buyer]),Table1[[#This Row],[Age of the buyer]])</f>
        <v>73</v>
      </c>
    </row>
    <row r="906" spans="1:22" hidden="1" x14ac:dyDescent="0.45">
      <c r="A906" s="5">
        <v>26305</v>
      </c>
      <c r="B906" s="5" t="s">
        <v>14</v>
      </c>
      <c r="C906" s="5" t="str">
        <f>SUBSTITUTE(SUBSTITUTE(Table1[[#This Row],[Gender]],"F","Female"),"M","Male")</f>
        <v>Female</v>
      </c>
      <c r="D906" s="6">
        <v>60000</v>
      </c>
      <c r="E906" s="6" t="str">
        <f>SUBSTITUTE(Table1[[#This Row],[Income]],"$","")</f>
        <v>60000</v>
      </c>
      <c r="F906" s="5">
        <v>4714</v>
      </c>
      <c r="G906" s="8">
        <v>44746</v>
      </c>
      <c r="H906" s="8" t="s">
        <v>63</v>
      </c>
      <c r="I906" s="8" t="s">
        <v>72</v>
      </c>
      <c r="J906" s="7">
        <v>1657</v>
      </c>
      <c r="K906" s="7">
        <f>Table1[[#This Row],[Price(in USD)]]-Table1[[#This Row],[Production Cost (in USD)]]</f>
        <v>3057</v>
      </c>
      <c r="L906" s="7">
        <f>(Table1[[#This Row],[Profit]]/Table1[[#This Row],[Price(in USD)]])*100</f>
        <v>64.849384811200679</v>
      </c>
      <c r="M906" s="5" t="s">
        <v>25</v>
      </c>
      <c r="N906" s="5" t="str">
        <f>SUBSTITUTE(SUBSTITUTE(SUBSTITUTE(Table1[[#This Row],[Marital Status]],"M","Married"),"S","Single"),"D","Divorced")</f>
        <v>Single</v>
      </c>
      <c r="O906" s="5" t="s">
        <v>15</v>
      </c>
      <c r="P906" s="5" t="str">
        <f>CLEAN(Table1[[#This Row],[Education]])</f>
        <v>Bachelors</v>
      </c>
      <c r="Q906" s="5" t="s">
        <v>16</v>
      </c>
      <c r="R906" s="5" t="s">
        <v>18</v>
      </c>
      <c r="S906" s="5" t="s">
        <v>45</v>
      </c>
      <c r="T906" s="5" t="s">
        <v>78</v>
      </c>
      <c r="U906" s="5">
        <v>36</v>
      </c>
      <c r="V906" s="7">
        <f>IF(ISBLANK(Table1[[#This Row],[Age of the buyer]]),AVERAGE(Table1[Age of the buyer]),Table1[[#This Row],[Age of the buyer]])</f>
        <v>36</v>
      </c>
    </row>
    <row r="907" spans="1:22" hidden="1" x14ac:dyDescent="0.45">
      <c r="A907" s="5">
        <v>22050</v>
      </c>
      <c r="B907" s="5" t="s">
        <v>13</v>
      </c>
      <c r="C907" s="5" t="str">
        <f>SUBSTITUTE(SUBSTITUTE(Table1[[#This Row],[Gender]],"F","Female"),"M","Male")</f>
        <v>Male</v>
      </c>
      <c r="D907" s="6">
        <v>90000</v>
      </c>
      <c r="E907" s="6" t="str">
        <f>SUBSTITUTE(Table1[[#This Row],[Income]],"$","")</f>
        <v>90000</v>
      </c>
      <c r="F907" s="5">
        <v>4741</v>
      </c>
      <c r="G907" s="8">
        <v>44887</v>
      </c>
      <c r="H907" s="8" t="s">
        <v>59</v>
      </c>
      <c r="I907" s="8" t="s">
        <v>72</v>
      </c>
      <c r="J907" s="7">
        <v>1415</v>
      </c>
      <c r="K907" s="7">
        <f>Table1[[#This Row],[Price(in USD)]]-Table1[[#This Row],[Production Cost (in USD)]]</f>
        <v>3326</v>
      </c>
      <c r="L907" s="7">
        <f>(Table1[[#This Row],[Profit]]/Table1[[#This Row],[Price(in USD)]])*100</f>
        <v>70.15397595444</v>
      </c>
      <c r="M907" s="5" t="s">
        <v>25</v>
      </c>
      <c r="N907" s="5" t="str">
        <f>SUBSTITUTE(SUBSTITUTE(SUBSTITUTE(Table1[[#This Row],[Marital Status]],"M","Married"),"S","Single"),"D","Divorced")</f>
        <v>Single</v>
      </c>
      <c r="O907" s="5" t="s">
        <v>15</v>
      </c>
      <c r="P907" s="5" t="str">
        <f>CLEAN(Table1[[#This Row],[Education]])</f>
        <v>Bachelors</v>
      </c>
      <c r="Q907" s="5" t="s">
        <v>31</v>
      </c>
      <c r="R907" s="5" t="s">
        <v>29</v>
      </c>
      <c r="S907" s="5" t="s">
        <v>44</v>
      </c>
      <c r="T907" s="5" t="s">
        <v>74</v>
      </c>
      <c r="U907" s="5">
        <v>38</v>
      </c>
      <c r="V907" s="7">
        <f>IF(ISBLANK(Table1[[#This Row],[Age of the buyer]]),AVERAGE(Table1[Age of the buyer]),Table1[[#This Row],[Age of the buyer]])</f>
        <v>38</v>
      </c>
    </row>
    <row r="908" spans="1:22" hidden="1" x14ac:dyDescent="0.45">
      <c r="A908" s="5">
        <v>25394</v>
      </c>
      <c r="B908" s="5" t="s">
        <v>13</v>
      </c>
      <c r="C908" s="5" t="str">
        <f>SUBSTITUTE(SUBSTITUTE(Table1[[#This Row],[Gender]],"F","Female"),"M","Male")</f>
        <v>Male</v>
      </c>
      <c r="D908" s="6">
        <v>60000</v>
      </c>
      <c r="E908" s="6" t="str">
        <f>SUBSTITUTE(Table1[[#This Row],[Income]],"$","")</f>
        <v>60000</v>
      </c>
      <c r="F908" s="5">
        <v>4959</v>
      </c>
      <c r="G908" s="8">
        <v>44835</v>
      </c>
      <c r="H908" s="8" t="s">
        <v>59</v>
      </c>
      <c r="I908" s="8" t="s">
        <v>71</v>
      </c>
      <c r="J908" s="7">
        <v>1665</v>
      </c>
      <c r="K908" s="7">
        <f>Table1[[#This Row],[Price(in USD)]]-Table1[[#This Row],[Production Cost (in USD)]]</f>
        <v>3294</v>
      </c>
      <c r="L908" s="7">
        <f>(Table1[[#This Row],[Profit]]/Table1[[#This Row],[Price(in USD)]])*100</f>
        <v>66.424682395644282</v>
      </c>
      <c r="M908" s="5" t="s">
        <v>13</v>
      </c>
      <c r="N908" s="5" t="str">
        <f>SUBSTITUTE(SUBSTITUTE(SUBSTITUTE(Table1[[#This Row],[Marital Status]],"M","Married"),"S","Single"),"D","Divorced")</f>
        <v>Married</v>
      </c>
      <c r="O908" s="5" t="s">
        <v>37</v>
      </c>
      <c r="P908" s="5" t="str">
        <f>CLEAN(Table1[[#This Row],[Education]])</f>
        <v>Graduate Degree</v>
      </c>
      <c r="Q908" s="5" t="s">
        <v>23</v>
      </c>
      <c r="R908" s="5" t="s">
        <v>24</v>
      </c>
      <c r="S908" s="5" t="s">
        <v>44</v>
      </c>
      <c r="T908" s="5" t="s">
        <v>77</v>
      </c>
      <c r="U908" s="5">
        <v>34</v>
      </c>
      <c r="V908" s="7">
        <f>IF(ISBLANK(Table1[[#This Row],[Age of the buyer]]),AVERAGE(Table1[Age of the buyer]),Table1[[#This Row],[Age of the buyer]])</f>
        <v>34</v>
      </c>
    </row>
    <row r="909" spans="1:22" hidden="1" x14ac:dyDescent="0.45">
      <c r="A909" s="5">
        <v>19747</v>
      </c>
      <c r="B909" s="5" t="s">
        <v>13</v>
      </c>
      <c r="C909" s="5" t="str">
        <f>SUBSTITUTE(SUBSTITUTE(Table1[[#This Row],[Gender]],"F","Female"),"M","Male")</f>
        <v>Male</v>
      </c>
      <c r="D909" s="6">
        <v>50000</v>
      </c>
      <c r="E909" s="6" t="str">
        <f>SUBSTITUTE(Table1[[#This Row],[Income]],"$","")</f>
        <v>50000</v>
      </c>
      <c r="F909" s="5">
        <v>4546</v>
      </c>
      <c r="G909" s="8">
        <v>45185</v>
      </c>
      <c r="H909" s="8" t="s">
        <v>61</v>
      </c>
      <c r="I909" s="8" t="s">
        <v>71</v>
      </c>
      <c r="J909" s="7">
        <v>1600</v>
      </c>
      <c r="K909" s="7">
        <f>Table1[[#This Row],[Price(in USD)]]-Table1[[#This Row],[Production Cost (in USD)]]</f>
        <v>2946</v>
      </c>
      <c r="L909" s="7">
        <f>(Table1[[#This Row],[Profit]]/Table1[[#This Row],[Price(in USD)]])*100</f>
        <v>64.804223493180828</v>
      </c>
      <c r="M909" s="5" t="s">
        <v>13</v>
      </c>
      <c r="N909" s="5" t="str">
        <f>SUBSTITUTE(SUBSTITUTE(SUBSTITUTE(Table1[[#This Row],[Marital Status]],"M","Married"),"S","Single"),"D","Divorced")</f>
        <v>Married</v>
      </c>
      <c r="O909" s="5" t="s">
        <v>15</v>
      </c>
      <c r="P909" s="5" t="str">
        <f>CLEAN(Table1[[#This Row],[Education]])</f>
        <v>Bachelors</v>
      </c>
      <c r="Q909" s="5" t="s">
        <v>31</v>
      </c>
      <c r="R909" s="5" t="s">
        <v>34</v>
      </c>
      <c r="S909" s="5" t="s">
        <v>44</v>
      </c>
      <c r="T909" s="5" t="s">
        <v>76</v>
      </c>
      <c r="U909" s="5">
        <v>63</v>
      </c>
      <c r="V909" s="7">
        <f>IF(ISBLANK(Table1[[#This Row],[Age of the buyer]]),AVERAGE(Table1[Age of the buyer]),Table1[[#This Row],[Age of the buyer]])</f>
        <v>63</v>
      </c>
    </row>
    <row r="910" spans="1:22" hidden="1" x14ac:dyDescent="0.45">
      <c r="A910" s="5">
        <v>23195</v>
      </c>
      <c r="B910" s="5" t="s">
        <v>13</v>
      </c>
      <c r="C910" s="5" t="str">
        <f>SUBSTITUTE(SUBSTITUTE(Table1[[#This Row],[Gender]],"F","Female"),"M","Male")</f>
        <v>Male</v>
      </c>
      <c r="D910" s="6">
        <v>50000</v>
      </c>
      <c r="E910" s="6" t="str">
        <f>SUBSTITUTE(Table1[[#This Row],[Income]],"$","")</f>
        <v>50000</v>
      </c>
      <c r="F910" s="5">
        <v>4782</v>
      </c>
      <c r="G910" s="8">
        <v>45265</v>
      </c>
      <c r="H910" s="8" t="s">
        <v>60</v>
      </c>
      <c r="I910" s="8" t="s">
        <v>71</v>
      </c>
      <c r="J910" s="7">
        <v>823</v>
      </c>
      <c r="K910" s="7">
        <f>Table1[[#This Row],[Price(in USD)]]-Table1[[#This Row],[Production Cost (in USD)]]</f>
        <v>3959</v>
      </c>
      <c r="L910" s="7">
        <f>(Table1[[#This Row],[Profit]]/Table1[[#This Row],[Price(in USD)]])*100</f>
        <v>82.789627770807201</v>
      </c>
      <c r="M910" s="5" t="s">
        <v>25</v>
      </c>
      <c r="N910" s="5" t="str">
        <f>SUBSTITUTE(SUBSTITUTE(SUBSTITUTE(Table1[[#This Row],[Marital Status]],"M","Married"),"S","Single"),"D","Divorced")</f>
        <v>Single</v>
      </c>
      <c r="O910" s="5" t="s">
        <v>15</v>
      </c>
      <c r="P910" s="5" t="str">
        <f>CLEAN(Table1[[#This Row],[Education]])</f>
        <v>Bachelors</v>
      </c>
      <c r="Q910" s="5" t="s">
        <v>16</v>
      </c>
      <c r="R910" s="5" t="s">
        <v>24</v>
      </c>
      <c r="S910" s="5" t="s">
        <v>44</v>
      </c>
      <c r="T910" s="5" t="s">
        <v>76</v>
      </c>
      <c r="U910" s="5">
        <v>41</v>
      </c>
      <c r="V910" s="7">
        <f>IF(ISBLANK(Table1[[#This Row],[Age of the buyer]]),AVERAGE(Table1[Age of the buyer]),Table1[[#This Row],[Age of the buyer]])</f>
        <v>41</v>
      </c>
    </row>
    <row r="911" spans="1:22" x14ac:dyDescent="0.45">
      <c r="A911" s="5">
        <v>21695</v>
      </c>
      <c r="B911" s="5" t="s">
        <v>13</v>
      </c>
      <c r="C911" s="5" t="str">
        <f>SUBSTITUTE(SUBSTITUTE(Table1[[#This Row],[Gender]],"F","Female"),"M","Male")</f>
        <v>Male</v>
      </c>
      <c r="D911" s="6">
        <v>60000</v>
      </c>
      <c r="E911" s="6" t="str">
        <f>SUBSTITUTE(Table1[[#This Row],[Income]],"$","")</f>
        <v>60000</v>
      </c>
      <c r="F911" s="5">
        <v>5073</v>
      </c>
      <c r="G911" s="8">
        <v>44575</v>
      </c>
      <c r="H911" s="8" t="s">
        <v>62</v>
      </c>
      <c r="I911" s="8" t="s">
        <v>72</v>
      </c>
      <c r="J911" s="7">
        <v>1794</v>
      </c>
      <c r="K911" s="7">
        <f>Table1[[#This Row],[Price(in USD)]]-Table1[[#This Row],[Production Cost (in USD)]]</f>
        <v>3279</v>
      </c>
      <c r="L911" s="7">
        <f>(Table1[[#This Row],[Profit]]/Table1[[#This Row],[Price(in USD)]])*100</f>
        <v>64.636309875813126</v>
      </c>
      <c r="M911" s="5" t="s">
        <v>13</v>
      </c>
      <c r="N911" s="5" t="str">
        <f>SUBSTITUTE(SUBSTITUTE(SUBSTITUTE(Table1[[#This Row],[Marital Status]],"M","Married"),"S","Single"),"D","Divorced")</f>
        <v>Married</v>
      </c>
      <c r="O911" s="5" t="s">
        <v>37</v>
      </c>
      <c r="P911" s="5" t="str">
        <f>CLEAN(Table1[[#This Row],[Education]])</f>
        <v>Graduate Degree</v>
      </c>
      <c r="Q911" s="5" t="s">
        <v>16</v>
      </c>
      <c r="R911" s="5" t="s">
        <v>29</v>
      </c>
      <c r="S911" s="5" t="s">
        <v>44</v>
      </c>
      <c r="T911" s="5" t="s">
        <v>74</v>
      </c>
      <c r="U911" s="5">
        <v>39</v>
      </c>
      <c r="V911" s="7">
        <f>IF(ISBLANK(Table1[[#This Row],[Age of the buyer]]),AVERAGE(Table1[Age of the buyer]),Table1[[#This Row],[Age of the buyer]])</f>
        <v>39</v>
      </c>
    </row>
    <row r="912" spans="1:22" x14ac:dyDescent="0.45">
      <c r="A912" s="5">
        <v>13934</v>
      </c>
      <c r="B912" s="5" t="s">
        <v>13</v>
      </c>
      <c r="C912" s="5" t="str">
        <f>SUBSTITUTE(SUBSTITUTE(Table1[[#This Row],[Gender]],"F","Female"),"M","Male")</f>
        <v>Male</v>
      </c>
      <c r="D912" s="6">
        <v>40000</v>
      </c>
      <c r="E912" s="6" t="str">
        <f>SUBSTITUTE(Table1[[#This Row],[Income]],"$","")</f>
        <v>40000</v>
      </c>
      <c r="F912" s="5">
        <v>4963</v>
      </c>
      <c r="G912" s="8">
        <v>44846</v>
      </c>
      <c r="H912" s="8" t="s">
        <v>62</v>
      </c>
      <c r="I912" s="8" t="s">
        <v>72</v>
      </c>
      <c r="J912" s="7">
        <v>1175</v>
      </c>
      <c r="K912" s="7">
        <f>Table1[[#This Row],[Price(in USD)]]-Table1[[#This Row],[Production Cost (in USD)]]</f>
        <v>3788</v>
      </c>
      <c r="L912" s="7">
        <f>(Table1[[#This Row],[Profit]]/Table1[[#This Row],[Price(in USD)]])*100</f>
        <v>76.324803546242194</v>
      </c>
      <c r="M912" s="5" t="s">
        <v>13</v>
      </c>
      <c r="N912" s="5" t="str">
        <f>SUBSTITUTE(SUBSTITUTE(SUBSTITUTE(Table1[[#This Row],[Marital Status]],"M","Married"),"S","Single"),"D","Divorced")</f>
        <v>Married</v>
      </c>
      <c r="O912" s="5" t="s">
        <v>30</v>
      </c>
      <c r="P912" s="5" t="str">
        <f>CLEAN(Table1[[#This Row],[Education]])</f>
        <v>High School</v>
      </c>
      <c r="Q912" s="5" t="s">
        <v>16</v>
      </c>
      <c r="R912" s="5" t="s">
        <v>24</v>
      </c>
      <c r="S912" s="5" t="s">
        <v>44</v>
      </c>
      <c r="T912" s="5" t="s">
        <v>78</v>
      </c>
      <c r="U912" s="5">
        <v>46</v>
      </c>
      <c r="V912" s="7">
        <f>IF(ISBLANK(Table1[[#This Row],[Age of the buyer]]),AVERAGE(Table1[Age of the buyer]),Table1[[#This Row],[Age of the buyer]])</f>
        <v>46</v>
      </c>
    </row>
    <row r="913" spans="1:22" hidden="1" x14ac:dyDescent="0.45">
      <c r="A913" s="5">
        <v>13337</v>
      </c>
      <c r="B913" s="5" t="s">
        <v>14</v>
      </c>
      <c r="C913" s="5" t="str">
        <f>SUBSTITUTE(SUBSTITUTE(Table1[[#This Row],[Gender]],"F","Female"),"M","Male")</f>
        <v>Female</v>
      </c>
      <c r="D913" s="6">
        <v>80000</v>
      </c>
      <c r="E913" s="6" t="str">
        <f>SUBSTITUTE(Table1[[#This Row],[Income]],"$","")</f>
        <v>80000</v>
      </c>
      <c r="F913" s="5">
        <v>4826</v>
      </c>
      <c r="G913" s="8">
        <v>45030</v>
      </c>
      <c r="H913" s="8" t="s">
        <v>60</v>
      </c>
      <c r="I913" s="8" t="s">
        <v>71</v>
      </c>
      <c r="J913" s="7">
        <v>1088</v>
      </c>
      <c r="K913" s="7">
        <f>Table1[[#This Row],[Price(in USD)]]-Table1[[#This Row],[Production Cost (in USD)]]</f>
        <v>3738</v>
      </c>
      <c r="L913" s="7">
        <f>(Table1[[#This Row],[Profit]]/Table1[[#This Row],[Price(in USD)]])*100</f>
        <v>77.455449647741403</v>
      </c>
      <c r="M913" s="5" t="s">
        <v>13</v>
      </c>
      <c r="N913" s="5" t="str">
        <f>SUBSTITUTE(SUBSTITUTE(SUBSTITUTE(Table1[[#This Row],[Marital Status]],"M","Married"),"S","Single"),"D","Divorced")</f>
        <v>Married</v>
      </c>
      <c r="O913" s="5" t="s">
        <v>15</v>
      </c>
      <c r="P913" s="5" t="str">
        <f>CLEAN(Table1[[#This Row],[Education]])</f>
        <v>Bachelors</v>
      </c>
      <c r="Q913" s="5" t="s">
        <v>31</v>
      </c>
      <c r="R913" s="5" t="s">
        <v>26</v>
      </c>
      <c r="S913" s="5" t="s">
        <v>44</v>
      </c>
      <c r="T913" s="5" t="s">
        <v>73</v>
      </c>
      <c r="U913" s="5">
        <v>64</v>
      </c>
      <c r="V913" s="7">
        <f>IF(ISBLANK(Table1[[#This Row],[Age of the buyer]]),AVERAGE(Table1[Age of the buyer]),Table1[[#This Row],[Age of the buyer]])</f>
        <v>64</v>
      </c>
    </row>
    <row r="914" spans="1:22" hidden="1" x14ac:dyDescent="0.45">
      <c r="A914" s="5">
        <v>27190</v>
      </c>
      <c r="B914" s="5" t="s">
        <v>14</v>
      </c>
      <c r="C914" s="5" t="str">
        <f>SUBSTITUTE(SUBSTITUTE(Table1[[#This Row],[Gender]],"F","Female"),"M","Male")</f>
        <v>Female</v>
      </c>
      <c r="D914" s="6">
        <v>40000</v>
      </c>
      <c r="E914" s="6" t="str">
        <f>SUBSTITUTE(Table1[[#This Row],[Income]],"$","")</f>
        <v>40000</v>
      </c>
      <c r="F914" s="5">
        <v>5343</v>
      </c>
      <c r="G914" s="8">
        <v>44959</v>
      </c>
      <c r="H914" s="8" t="s">
        <v>58</v>
      </c>
      <c r="I914" s="8" t="s">
        <v>71</v>
      </c>
      <c r="J914" s="7">
        <v>891</v>
      </c>
      <c r="K914" s="7">
        <f>Table1[[#This Row],[Price(in USD)]]-Table1[[#This Row],[Production Cost (in USD)]]</f>
        <v>4452</v>
      </c>
      <c r="L914" s="7">
        <f>(Table1[[#This Row],[Profit]]/Table1[[#This Row],[Price(in USD)]])*100</f>
        <v>83.323975294778222</v>
      </c>
      <c r="M914" s="5" t="s">
        <v>13</v>
      </c>
      <c r="N914" s="5" t="str">
        <f>SUBSTITUTE(SUBSTITUTE(SUBSTITUTE(Table1[[#This Row],[Marital Status]],"M","Married"),"S","Single"),"D","Divorced")</f>
        <v>Married</v>
      </c>
      <c r="O914" s="5" t="s">
        <v>21</v>
      </c>
      <c r="P914" s="5" t="str">
        <f>CLEAN(Table1[[#This Row],[Education]])</f>
        <v>Partial College</v>
      </c>
      <c r="Q914" s="5" t="s">
        <v>22</v>
      </c>
      <c r="R914" s="5" t="s">
        <v>29</v>
      </c>
      <c r="S914" s="5" t="s">
        <v>44</v>
      </c>
      <c r="T914" s="5" t="s">
        <v>76</v>
      </c>
      <c r="U914" s="5">
        <v>32</v>
      </c>
      <c r="V914" s="7">
        <f>IF(ISBLANK(Table1[[#This Row],[Age of the buyer]]),AVERAGE(Table1[Age of the buyer]),Table1[[#This Row],[Age of the buyer]])</f>
        <v>32</v>
      </c>
    </row>
    <row r="915" spans="1:22" hidden="1" x14ac:dyDescent="0.45">
      <c r="A915" s="5">
        <v>28657</v>
      </c>
      <c r="B915" s="5" t="s">
        <v>13</v>
      </c>
      <c r="C915" s="5" t="str">
        <f>SUBSTITUTE(SUBSTITUTE(Table1[[#This Row],[Gender]],"F","Female"),"M","Male")</f>
        <v>Male</v>
      </c>
      <c r="D915" s="6">
        <v>60000</v>
      </c>
      <c r="E915" s="6" t="str">
        <f>SUBSTITUTE(Table1[[#This Row],[Income]],"$","")</f>
        <v>60000</v>
      </c>
      <c r="F915" s="5">
        <v>5204</v>
      </c>
      <c r="G915" s="8">
        <v>44629</v>
      </c>
      <c r="H915" s="8" t="s">
        <v>64</v>
      </c>
      <c r="I915" s="8" t="s">
        <v>71</v>
      </c>
      <c r="J915" s="7">
        <v>987</v>
      </c>
      <c r="K915" s="7">
        <f>Table1[[#This Row],[Price(in USD)]]-Table1[[#This Row],[Production Cost (in USD)]]</f>
        <v>4217</v>
      </c>
      <c r="L915" s="7">
        <f>(Table1[[#This Row],[Profit]]/Table1[[#This Row],[Price(in USD)]])*100</f>
        <v>81.033820138355111</v>
      </c>
      <c r="M915" s="5" t="s">
        <v>25</v>
      </c>
      <c r="N915" s="5" t="str">
        <f>SUBSTITUTE(SUBSTITUTE(SUBSTITUTE(Table1[[#This Row],[Marital Status]],"M","Married"),"S","Single"),"D","Divorced")</f>
        <v>Single</v>
      </c>
      <c r="O915" s="5" t="s">
        <v>15</v>
      </c>
      <c r="P915" s="5" t="str">
        <f>CLEAN(Table1[[#This Row],[Education]])</f>
        <v>Bachelors</v>
      </c>
      <c r="Q915" s="5" t="s">
        <v>16</v>
      </c>
      <c r="R915" s="5" t="s">
        <v>24</v>
      </c>
      <c r="S915" s="5" t="s">
        <v>44</v>
      </c>
      <c r="T915" s="5" t="s">
        <v>77</v>
      </c>
      <c r="U915" s="5">
        <v>36</v>
      </c>
      <c r="V915" s="7">
        <f>IF(ISBLANK(Table1[[#This Row],[Age of the buyer]]),AVERAGE(Table1[Age of the buyer]),Table1[[#This Row],[Age of the buyer]])</f>
        <v>36</v>
      </c>
    </row>
    <row r="916" spans="1:22" hidden="1" x14ac:dyDescent="0.45">
      <c r="A916" s="5">
        <v>21713</v>
      </c>
      <c r="B916" s="5" t="s">
        <v>13</v>
      </c>
      <c r="C916" s="5" t="str">
        <f>SUBSTITUTE(SUBSTITUTE(Table1[[#This Row],[Gender]],"F","Female"),"M","Male")</f>
        <v>Male</v>
      </c>
      <c r="D916" s="6">
        <v>80000</v>
      </c>
      <c r="E916" s="6" t="str">
        <f>SUBSTITUTE(Table1[[#This Row],[Income]],"$","")</f>
        <v>80000</v>
      </c>
      <c r="F916" s="5">
        <v>5037</v>
      </c>
      <c r="G916" s="8">
        <v>45070</v>
      </c>
      <c r="H916" s="8" t="s">
        <v>61</v>
      </c>
      <c r="I916" s="8" t="s">
        <v>71</v>
      </c>
      <c r="J916" s="7">
        <v>1935</v>
      </c>
      <c r="K916" s="7">
        <f>Table1[[#This Row],[Price(in USD)]]-Table1[[#This Row],[Production Cost (in USD)]]</f>
        <v>3102</v>
      </c>
      <c r="L916" s="7">
        <f>(Table1[[#This Row],[Profit]]/Table1[[#This Row],[Price(in USD)]])*100</f>
        <v>61.584276354973198</v>
      </c>
      <c r="M916" s="5" t="s">
        <v>25</v>
      </c>
      <c r="N916" s="5" t="str">
        <f>SUBSTITUTE(SUBSTITUTE(SUBSTITUTE(Table1[[#This Row],[Marital Status]],"M","Married"),"S","Single"),"D","Divorced")</f>
        <v>Single</v>
      </c>
      <c r="O916" s="5" t="s">
        <v>37</v>
      </c>
      <c r="P916" s="5" t="str">
        <f>CLEAN(Table1[[#This Row],[Education]])</f>
        <v>Graduate Degree</v>
      </c>
      <c r="Q916" s="5" t="s">
        <v>16</v>
      </c>
      <c r="R916" s="5" t="s">
        <v>18</v>
      </c>
      <c r="S916" s="5" t="s">
        <v>44</v>
      </c>
      <c r="T916" s="5" t="s">
        <v>76</v>
      </c>
      <c r="U916" s="5">
        <v>47</v>
      </c>
      <c r="V916" s="7">
        <f>IF(ISBLANK(Table1[[#This Row],[Age of the buyer]]),AVERAGE(Table1[Age of the buyer]),Table1[[#This Row],[Age of the buyer]])</f>
        <v>47</v>
      </c>
    </row>
    <row r="917" spans="1:22" hidden="1" x14ac:dyDescent="0.45">
      <c r="A917" s="5">
        <v>21752</v>
      </c>
      <c r="B917" s="5" t="s">
        <v>13</v>
      </c>
      <c r="C917" s="5" t="str">
        <f>SUBSTITUTE(SUBSTITUTE(Table1[[#This Row],[Gender]],"F","Female"),"M","Male")</f>
        <v>Male</v>
      </c>
      <c r="D917" s="6">
        <v>60000</v>
      </c>
      <c r="E917" s="6" t="str">
        <f>SUBSTITUTE(Table1[[#This Row],[Income]],"$","")</f>
        <v>60000</v>
      </c>
      <c r="F917" s="5">
        <v>5233</v>
      </c>
      <c r="G917" s="8">
        <v>44875</v>
      </c>
      <c r="H917" s="8" t="s">
        <v>61</v>
      </c>
      <c r="I917" s="8" t="s">
        <v>71</v>
      </c>
      <c r="J917" s="7">
        <v>1626</v>
      </c>
      <c r="K917" s="7">
        <f>Table1[[#This Row],[Price(in USD)]]-Table1[[#This Row],[Production Cost (in USD)]]</f>
        <v>3607</v>
      </c>
      <c r="L917" s="7">
        <f>(Table1[[#This Row],[Profit]]/Table1[[#This Row],[Price(in USD)]])*100</f>
        <v>68.927957194725778</v>
      </c>
      <c r="M917" s="5" t="s">
        <v>13</v>
      </c>
      <c r="N917" s="5" t="str">
        <f>SUBSTITUTE(SUBSTITUTE(SUBSTITUTE(Table1[[#This Row],[Marital Status]],"M","Married"),"S","Single"),"D","Divorced")</f>
        <v>Married</v>
      </c>
      <c r="O917" s="5" t="s">
        <v>37</v>
      </c>
      <c r="P917" s="5" t="str">
        <f>CLEAN(Table1[[#This Row],[Education]])</f>
        <v>Graduate Degree</v>
      </c>
      <c r="Q917" s="5" t="s">
        <v>31</v>
      </c>
      <c r="R917" s="5" t="s">
        <v>34</v>
      </c>
      <c r="S917" s="5" t="s">
        <v>44</v>
      </c>
      <c r="T917" s="5" t="s">
        <v>74</v>
      </c>
      <c r="U917" s="5">
        <v>64</v>
      </c>
      <c r="V917" s="7">
        <f>IF(ISBLANK(Table1[[#This Row],[Age of the buyer]]),AVERAGE(Table1[Age of the buyer]),Table1[[#This Row],[Age of the buyer]])</f>
        <v>64</v>
      </c>
    </row>
    <row r="918" spans="1:22" hidden="1" x14ac:dyDescent="0.45">
      <c r="A918" s="5">
        <v>27273</v>
      </c>
      <c r="B918" s="5" t="s">
        <v>13</v>
      </c>
      <c r="C918" s="5" t="str">
        <f>SUBSTITUTE(SUBSTITUTE(Table1[[#This Row],[Gender]],"F","Female"),"M","Male")</f>
        <v>Male</v>
      </c>
      <c r="D918" s="6">
        <v>70000</v>
      </c>
      <c r="E918" s="6" t="str">
        <f>SUBSTITUTE(Table1[[#This Row],[Income]],"$","")</f>
        <v>70000</v>
      </c>
      <c r="F918" s="5">
        <v>5014</v>
      </c>
      <c r="G918" s="8">
        <v>45022</v>
      </c>
      <c r="H918" s="8" t="s">
        <v>67</v>
      </c>
      <c r="I918" s="8" t="s">
        <v>71</v>
      </c>
      <c r="J918" s="7">
        <v>895</v>
      </c>
      <c r="K918" s="7">
        <f>Table1[[#This Row],[Price(in USD)]]-Table1[[#This Row],[Production Cost (in USD)]]</f>
        <v>4119</v>
      </c>
      <c r="L918" s="7">
        <f>(Table1[[#This Row],[Profit]]/Table1[[#This Row],[Price(in USD)]])*100</f>
        <v>82.149980055843642</v>
      </c>
      <c r="M918" s="5" t="s">
        <v>25</v>
      </c>
      <c r="N918" s="5" t="str">
        <f>SUBSTITUTE(SUBSTITUTE(SUBSTITUTE(Table1[[#This Row],[Marital Status]],"M","Married"),"S","Single"),"D","Divorced")</f>
        <v>Single</v>
      </c>
      <c r="O918" s="5" t="s">
        <v>37</v>
      </c>
      <c r="P918" s="5" t="str">
        <f>CLEAN(Table1[[#This Row],[Education]])</f>
        <v>Graduate Degree</v>
      </c>
      <c r="Q918" s="5" t="s">
        <v>23</v>
      </c>
      <c r="R918" s="5" t="s">
        <v>18</v>
      </c>
      <c r="S918" s="5" t="s">
        <v>48</v>
      </c>
      <c r="T918" s="5" t="s">
        <v>78</v>
      </c>
      <c r="U918" s="5">
        <v>35</v>
      </c>
      <c r="V918" s="7">
        <f>IF(ISBLANK(Table1[[#This Row],[Age of the buyer]]),AVERAGE(Table1[Age of the buyer]),Table1[[#This Row],[Age of the buyer]])</f>
        <v>35</v>
      </c>
    </row>
    <row r="919" spans="1:22" x14ac:dyDescent="0.45">
      <c r="A919" s="5">
        <v>22719</v>
      </c>
      <c r="B919" s="5" t="s">
        <v>13</v>
      </c>
      <c r="C919" s="5" t="str">
        <f>SUBSTITUTE(SUBSTITUTE(Table1[[#This Row],[Gender]],"F","Female"),"M","Male")</f>
        <v>Male</v>
      </c>
      <c r="D919" s="6">
        <v>110000</v>
      </c>
      <c r="E919" s="6" t="str">
        <f>SUBSTITUTE(Table1[[#This Row],[Income]],"$","")</f>
        <v>110000</v>
      </c>
      <c r="F919" s="5">
        <v>4587</v>
      </c>
      <c r="G919" s="8">
        <v>45262</v>
      </c>
      <c r="H919" s="8" t="s">
        <v>62</v>
      </c>
      <c r="I919" s="8" t="s">
        <v>71</v>
      </c>
      <c r="J919" s="7">
        <v>1123</v>
      </c>
      <c r="K919" s="7">
        <f>Table1[[#This Row],[Price(in USD)]]-Table1[[#This Row],[Production Cost (in USD)]]</f>
        <v>3464</v>
      </c>
      <c r="L919" s="7">
        <f>(Table1[[#This Row],[Profit]]/Table1[[#This Row],[Price(in USD)]])*100</f>
        <v>75.517767604098538</v>
      </c>
      <c r="M919" s="5" t="s">
        <v>25</v>
      </c>
      <c r="N919" s="5" t="str">
        <f>SUBSTITUTE(SUBSTITUTE(SUBSTITUTE(Table1[[#This Row],[Marital Status]],"M","Married"),"S","Single"),"D","Divorced")</f>
        <v>Single</v>
      </c>
      <c r="O919" s="5" t="s">
        <v>15</v>
      </c>
      <c r="P919" s="5" t="str">
        <f>CLEAN(Table1[[#This Row],[Education]])</f>
        <v>Bachelors</v>
      </c>
      <c r="Q919" s="5" t="s">
        <v>31</v>
      </c>
      <c r="R919" s="5" t="s">
        <v>24</v>
      </c>
      <c r="S919" s="5" t="s">
        <v>44</v>
      </c>
      <c r="T919" s="5" t="s">
        <v>73</v>
      </c>
      <c r="U919" s="5">
        <v>40</v>
      </c>
      <c r="V919" s="7">
        <f>IF(ISBLANK(Table1[[#This Row],[Age of the buyer]]),AVERAGE(Table1[Age of the buyer]),Table1[[#This Row],[Age of the buyer]])</f>
        <v>40</v>
      </c>
    </row>
    <row r="920" spans="1:22" hidden="1" x14ac:dyDescent="0.45">
      <c r="A920" s="5">
        <v>22042</v>
      </c>
      <c r="B920" s="5" t="s">
        <v>14</v>
      </c>
      <c r="C920" s="5" t="str">
        <f>SUBSTITUTE(SUBSTITUTE(Table1[[#This Row],[Gender]],"F","Female"),"M","Male")</f>
        <v>Female</v>
      </c>
      <c r="D920" s="6">
        <v>70000</v>
      </c>
      <c r="E920" s="6" t="str">
        <f>SUBSTITUTE(Table1[[#This Row],[Income]],"$","")</f>
        <v>70000</v>
      </c>
      <c r="F920" s="5">
        <v>3381</v>
      </c>
      <c r="G920" s="8">
        <v>45158</v>
      </c>
      <c r="H920" s="8" t="s">
        <v>65</v>
      </c>
      <c r="I920" s="8" t="s">
        <v>71</v>
      </c>
      <c r="J920" s="7">
        <v>1651</v>
      </c>
      <c r="K920" s="7">
        <f>Table1[[#This Row],[Price(in USD)]]-Table1[[#This Row],[Production Cost (in USD)]]</f>
        <v>1730</v>
      </c>
      <c r="L920" s="7">
        <f>(Table1[[#This Row],[Profit]]/Table1[[#This Row],[Price(in USD)]])*100</f>
        <v>51.168293404318241</v>
      </c>
      <c r="M920" s="5" t="s">
        <v>13</v>
      </c>
      <c r="N920" s="5" t="str">
        <f>SUBSTITUTE(SUBSTITUTE(SUBSTITUTE(Table1[[#This Row],[Marital Status]],"M","Married"),"S","Single"),"D","Divorced")</f>
        <v>Married</v>
      </c>
      <c r="O920" s="5" t="s">
        <v>21</v>
      </c>
      <c r="P920" s="5" t="str">
        <f>CLEAN(Table1[[#This Row],[Education]])</f>
        <v>Partial College</v>
      </c>
      <c r="Q920" s="5" t="s">
        <v>16</v>
      </c>
      <c r="R920" s="5" t="s">
        <v>26</v>
      </c>
      <c r="S920" s="5" t="s">
        <v>44</v>
      </c>
      <c r="T920" s="5" t="s">
        <v>76</v>
      </c>
      <c r="U920" s="5">
        <v>34</v>
      </c>
      <c r="V920" s="7">
        <f>IF(ISBLANK(Table1[[#This Row],[Age of the buyer]]),AVERAGE(Table1[Age of the buyer]),Table1[[#This Row],[Age of the buyer]])</f>
        <v>34</v>
      </c>
    </row>
    <row r="921" spans="1:22" hidden="1" x14ac:dyDescent="0.45">
      <c r="A921" s="5">
        <v>21451</v>
      </c>
      <c r="B921" s="5" t="s">
        <v>14</v>
      </c>
      <c r="C921" s="5" t="str">
        <f>SUBSTITUTE(SUBSTITUTE(Table1[[#This Row],[Gender]],"F","Female"),"M","Male")</f>
        <v>Female</v>
      </c>
      <c r="D921" s="6">
        <v>40000</v>
      </c>
      <c r="E921" s="6" t="str">
        <f>SUBSTITUTE(Table1[[#This Row],[Income]],"$","")</f>
        <v>40000</v>
      </c>
      <c r="F921" s="5">
        <v>5162</v>
      </c>
      <c r="G921" s="8">
        <v>45255</v>
      </c>
      <c r="H921" s="8" t="s">
        <v>67</v>
      </c>
      <c r="I921" s="8" t="s">
        <v>72</v>
      </c>
      <c r="J921" s="7">
        <v>1375</v>
      </c>
      <c r="K921" s="7">
        <f>Table1[[#This Row],[Price(in USD)]]-Table1[[#This Row],[Production Cost (in USD)]]</f>
        <v>3787</v>
      </c>
      <c r="L921" s="7">
        <f>(Table1[[#This Row],[Profit]]/Table1[[#This Row],[Price(in USD)]])*100</f>
        <v>73.363037582332424</v>
      </c>
      <c r="M921" s="5" t="s">
        <v>13</v>
      </c>
      <c r="N921" s="5" t="str">
        <f>SUBSTITUTE(SUBSTITUTE(SUBSTITUTE(Table1[[#This Row],[Marital Status]],"M","Married"),"S","Single"),"D","Divorced")</f>
        <v>Married</v>
      </c>
      <c r="O921" s="5" t="s">
        <v>30</v>
      </c>
      <c r="P921" s="5" t="str">
        <f>CLEAN(Table1[[#This Row],[Education]])</f>
        <v>High School</v>
      </c>
      <c r="Q921" s="5" t="s">
        <v>23</v>
      </c>
      <c r="R921" s="5" t="s">
        <v>34</v>
      </c>
      <c r="S921" s="5" t="s">
        <v>45</v>
      </c>
      <c r="T921" s="5" t="s">
        <v>77</v>
      </c>
      <c r="U921" s="5">
        <v>61</v>
      </c>
      <c r="V921" s="7">
        <f>IF(ISBLANK(Table1[[#This Row],[Age of the buyer]]),AVERAGE(Table1[Age of the buyer]),Table1[[#This Row],[Age of the buyer]])</f>
        <v>61</v>
      </c>
    </row>
    <row r="922" spans="1:22" hidden="1" x14ac:dyDescent="0.45">
      <c r="A922" s="5">
        <v>20754</v>
      </c>
      <c r="B922" s="5" t="s">
        <v>13</v>
      </c>
      <c r="C922" s="5" t="str">
        <f>SUBSTITUTE(SUBSTITUTE(Table1[[#This Row],[Gender]],"F","Female"),"M","Male")</f>
        <v>Male</v>
      </c>
      <c r="D922" s="6">
        <v>30000</v>
      </c>
      <c r="E922" s="6" t="str">
        <f>SUBSTITUTE(Table1[[#This Row],[Income]],"$","")</f>
        <v>30000</v>
      </c>
      <c r="F922" s="5">
        <v>3858</v>
      </c>
      <c r="G922" s="8">
        <v>44653</v>
      </c>
      <c r="H922" s="8" t="s">
        <v>63</v>
      </c>
      <c r="I922" s="8" t="s">
        <v>72</v>
      </c>
      <c r="J922" s="7">
        <v>951</v>
      </c>
      <c r="K922" s="7">
        <f>Table1[[#This Row],[Price(in USD)]]-Table1[[#This Row],[Production Cost (in USD)]]</f>
        <v>2907</v>
      </c>
      <c r="L922" s="7">
        <f>(Table1[[#This Row],[Profit]]/Table1[[#This Row],[Price(in USD)]])*100</f>
        <v>75.349922239502334</v>
      </c>
      <c r="M922" s="5" t="s">
        <v>13</v>
      </c>
      <c r="N922" s="5" t="str">
        <f>SUBSTITUTE(SUBSTITUTE(SUBSTITUTE(Table1[[#This Row],[Marital Status]],"M","Married"),"S","Single"),"D","Divorced")</f>
        <v>Married</v>
      </c>
      <c r="O922" s="5" t="s">
        <v>30</v>
      </c>
      <c r="P922" s="5" t="str">
        <f>CLEAN(Table1[[#This Row],[Education]])</f>
        <v>High School</v>
      </c>
      <c r="Q922" s="5" t="s">
        <v>16</v>
      </c>
      <c r="R922" s="5" t="s">
        <v>29</v>
      </c>
      <c r="S922" s="5" t="s">
        <v>44</v>
      </c>
      <c r="T922" s="5" t="s">
        <v>78</v>
      </c>
      <c r="U922" s="5">
        <v>51</v>
      </c>
      <c r="V922" s="7">
        <f>IF(ISBLANK(Table1[[#This Row],[Age of the buyer]]),AVERAGE(Table1[Age of the buyer]),Table1[[#This Row],[Age of the buyer]])</f>
        <v>51</v>
      </c>
    </row>
    <row r="923" spans="1:22" hidden="1" x14ac:dyDescent="0.45">
      <c r="A923" s="5">
        <v>12153</v>
      </c>
      <c r="B923" s="5" t="s">
        <v>14</v>
      </c>
      <c r="C923" s="5" t="str">
        <f>SUBSTITUTE(SUBSTITUTE(Table1[[#This Row],[Gender]],"F","Female"),"M","Male")</f>
        <v>Female</v>
      </c>
      <c r="D923" s="6">
        <v>70000</v>
      </c>
      <c r="E923" s="6" t="str">
        <f>SUBSTITUTE(Table1[[#This Row],[Income]],"$","")</f>
        <v>70000</v>
      </c>
      <c r="F923" s="5">
        <v>3924</v>
      </c>
      <c r="G923" s="8">
        <v>44925</v>
      </c>
      <c r="H923" s="8" t="s">
        <v>65</v>
      </c>
      <c r="I923" s="8" t="s">
        <v>72</v>
      </c>
      <c r="J923" s="7">
        <v>1016</v>
      </c>
      <c r="K923" s="7">
        <f>Table1[[#This Row],[Price(in USD)]]-Table1[[#This Row],[Production Cost (in USD)]]</f>
        <v>2908</v>
      </c>
      <c r="L923" s="7">
        <f>(Table1[[#This Row],[Profit]]/Table1[[#This Row],[Price(in USD)]])*100</f>
        <v>74.108053007135581</v>
      </c>
      <c r="M923" s="5" t="s">
        <v>25</v>
      </c>
      <c r="N923" s="5" t="str">
        <f>SUBSTITUTE(SUBSTITUTE(SUBSTITUTE(Table1[[#This Row],[Marital Status]],"M","Married"),"S","Single"),"D","Divorced")</f>
        <v>Single</v>
      </c>
      <c r="O923" s="5" t="s">
        <v>21</v>
      </c>
      <c r="P923" s="5" t="str">
        <f>CLEAN(Table1[[#This Row],[Education]])</f>
        <v>Partial College</v>
      </c>
      <c r="Q923" s="5" t="s">
        <v>23</v>
      </c>
      <c r="R923" s="5" t="s">
        <v>26</v>
      </c>
      <c r="S923" s="5" t="s">
        <v>44</v>
      </c>
      <c r="T923" s="5" t="s">
        <v>77</v>
      </c>
      <c r="U923" s="5">
        <v>49</v>
      </c>
      <c r="V923" s="7">
        <f>IF(ISBLANK(Table1[[#This Row],[Age of the buyer]]),AVERAGE(Table1[Age of the buyer]),Table1[[#This Row],[Age of the buyer]])</f>
        <v>49</v>
      </c>
    </row>
    <row r="924" spans="1:22" hidden="1" x14ac:dyDescent="0.45">
      <c r="A924" s="5">
        <v>16895</v>
      </c>
      <c r="B924" s="5" t="s">
        <v>14</v>
      </c>
      <c r="C924" s="5" t="str">
        <f>SUBSTITUTE(SUBSTITUTE(Table1[[#This Row],[Gender]],"F","Female"),"M","Male")</f>
        <v>Female</v>
      </c>
      <c r="D924" s="6">
        <v>40000</v>
      </c>
      <c r="E924" s="6" t="str">
        <f>SUBSTITUTE(Table1[[#This Row],[Income]],"$","")</f>
        <v>40000</v>
      </c>
      <c r="F924" s="5">
        <v>4625</v>
      </c>
      <c r="G924" s="8">
        <v>44858</v>
      </c>
      <c r="H924" s="8" t="s">
        <v>64</v>
      </c>
      <c r="I924" s="8" t="s">
        <v>72</v>
      </c>
      <c r="J924" s="7">
        <v>1506</v>
      </c>
      <c r="K924" s="7">
        <f>Table1[[#This Row],[Price(in USD)]]-Table1[[#This Row],[Production Cost (in USD)]]</f>
        <v>3119</v>
      </c>
      <c r="L924" s="7">
        <f>(Table1[[#This Row],[Profit]]/Table1[[#This Row],[Price(in USD)]])*100</f>
        <v>67.437837837837833</v>
      </c>
      <c r="M924" s="5" t="s">
        <v>13</v>
      </c>
      <c r="N924" s="5" t="str">
        <f>SUBSTITUTE(SUBSTITUTE(SUBSTITUTE(Table1[[#This Row],[Marital Status]],"M","Married"),"S","Single"),"D","Divorced")</f>
        <v>Married</v>
      </c>
      <c r="O924" s="5" t="s">
        <v>21</v>
      </c>
      <c r="P924" s="5" t="str">
        <f>CLEAN(Table1[[#This Row],[Education]])</f>
        <v>Partial College</v>
      </c>
      <c r="Q924" s="5" t="s">
        <v>23</v>
      </c>
      <c r="R924" s="5" t="s">
        <v>29</v>
      </c>
      <c r="S924" s="5" t="s">
        <v>44</v>
      </c>
      <c r="T924" s="5" t="s">
        <v>78</v>
      </c>
      <c r="U924" s="5">
        <v>54</v>
      </c>
      <c r="V924" s="7">
        <f>IF(ISBLANK(Table1[[#This Row],[Age of the buyer]]),AVERAGE(Table1[Age of the buyer]),Table1[[#This Row],[Age of the buyer]])</f>
        <v>54</v>
      </c>
    </row>
    <row r="925" spans="1:22" hidden="1" x14ac:dyDescent="0.45">
      <c r="A925" s="5">
        <v>26728</v>
      </c>
      <c r="B925" s="5" t="s">
        <v>13</v>
      </c>
      <c r="C925" s="5" t="str">
        <f>SUBSTITUTE(SUBSTITUTE(Table1[[#This Row],[Gender]],"F","Female"),"M","Male")</f>
        <v>Male</v>
      </c>
      <c r="D925" s="6">
        <v>70000</v>
      </c>
      <c r="E925" s="6" t="str">
        <f>SUBSTITUTE(Table1[[#This Row],[Income]],"$","")</f>
        <v>70000</v>
      </c>
      <c r="F925" s="5">
        <v>4097</v>
      </c>
      <c r="G925" s="8">
        <v>44987</v>
      </c>
      <c r="H925" s="8" t="s">
        <v>60</v>
      </c>
      <c r="I925" s="8" t="s">
        <v>71</v>
      </c>
      <c r="J925" s="7">
        <v>1714</v>
      </c>
      <c r="K925" s="7">
        <f>Table1[[#This Row],[Price(in USD)]]-Table1[[#This Row],[Production Cost (in USD)]]</f>
        <v>2383</v>
      </c>
      <c r="L925" s="7">
        <f>(Table1[[#This Row],[Profit]]/Table1[[#This Row],[Price(in USD)]])*100</f>
        <v>58.164510617525025</v>
      </c>
      <c r="M925" s="5" t="s">
        <v>25</v>
      </c>
      <c r="N925" s="5" t="str">
        <f>SUBSTITUTE(SUBSTITUTE(SUBSTITUTE(Table1[[#This Row],[Marital Status]],"M","Married"),"S","Single"),"D","Divorced")</f>
        <v>Single</v>
      </c>
      <c r="O925" s="5" t="s">
        <v>37</v>
      </c>
      <c r="P925" s="5" t="str">
        <f>CLEAN(Table1[[#This Row],[Education]])</f>
        <v>Graduate Degree</v>
      </c>
      <c r="Q925" s="5" t="s">
        <v>31</v>
      </c>
      <c r="R925" s="5" t="s">
        <v>29</v>
      </c>
      <c r="S925" s="5" t="s">
        <v>44</v>
      </c>
      <c r="T925" s="5" t="s">
        <v>74</v>
      </c>
      <c r="U925" s="5">
        <v>53</v>
      </c>
      <c r="V925" s="7">
        <f>IF(ISBLANK(Table1[[#This Row],[Age of the buyer]]),AVERAGE(Table1[Age of the buyer]),Table1[[#This Row],[Age of the buyer]])</f>
        <v>53</v>
      </c>
    </row>
    <row r="926" spans="1:22" hidden="1" x14ac:dyDescent="0.45">
      <c r="A926" s="5">
        <v>11090</v>
      </c>
      <c r="B926" s="5" t="s">
        <v>13</v>
      </c>
      <c r="C926" s="5" t="str">
        <f>SUBSTITUTE(SUBSTITUTE(Table1[[#This Row],[Gender]],"F","Female"),"M","Male")</f>
        <v>Male</v>
      </c>
      <c r="D926" s="6">
        <v>90000</v>
      </c>
      <c r="E926" s="6" t="str">
        <f>SUBSTITUTE(Table1[[#This Row],[Income]],"$","")</f>
        <v>90000</v>
      </c>
      <c r="F926" s="5">
        <v>4504</v>
      </c>
      <c r="G926" s="8">
        <v>44591</v>
      </c>
      <c r="H926" s="8" t="s">
        <v>65</v>
      </c>
      <c r="I926" s="8" t="s">
        <v>71</v>
      </c>
      <c r="J926" s="7">
        <v>1211</v>
      </c>
      <c r="K926" s="7">
        <f>Table1[[#This Row],[Price(in USD)]]-Table1[[#This Row],[Production Cost (in USD)]]</f>
        <v>3293</v>
      </c>
      <c r="L926" s="7">
        <f>(Table1[[#This Row],[Profit]]/Table1[[#This Row],[Price(in USD)]])*100</f>
        <v>73.112788632326826</v>
      </c>
      <c r="M926" s="5" t="s">
        <v>25</v>
      </c>
      <c r="N926" s="5" t="str">
        <f>SUBSTITUTE(SUBSTITUTE(SUBSTITUTE(Table1[[#This Row],[Marital Status]],"M","Married"),"S","Single"),"D","Divorced")</f>
        <v>Single</v>
      </c>
      <c r="O926" s="5" t="s">
        <v>21</v>
      </c>
      <c r="P926" s="5" t="str">
        <f>CLEAN(Table1[[#This Row],[Education]])</f>
        <v>Partial College</v>
      </c>
      <c r="Q926" s="5" t="s">
        <v>23</v>
      </c>
      <c r="R926" s="5" t="s">
        <v>24</v>
      </c>
      <c r="S926" s="5" t="s">
        <v>44</v>
      </c>
      <c r="T926" s="5" t="s">
        <v>77</v>
      </c>
      <c r="U926" s="5">
        <v>48</v>
      </c>
      <c r="V926" s="7">
        <f>IF(ISBLANK(Table1[[#This Row],[Age of the buyer]]),AVERAGE(Table1[Age of the buyer]),Table1[[#This Row],[Age of the buyer]])</f>
        <v>48</v>
      </c>
    </row>
    <row r="927" spans="1:22" hidden="1" x14ac:dyDescent="0.45">
      <c r="A927" s="5">
        <v>15862</v>
      </c>
      <c r="B927" s="5" t="s">
        <v>14</v>
      </c>
      <c r="C927" s="5" t="str">
        <f>SUBSTITUTE(SUBSTITUTE(Table1[[#This Row],[Gender]],"F","Female"),"M","Male")</f>
        <v>Female</v>
      </c>
      <c r="D927" s="6">
        <v>50000</v>
      </c>
      <c r="E927" s="6" t="str">
        <f>SUBSTITUTE(Table1[[#This Row],[Income]],"$","")</f>
        <v>50000</v>
      </c>
      <c r="F927" s="5">
        <v>4742</v>
      </c>
      <c r="G927" s="8">
        <v>44972</v>
      </c>
      <c r="H927" s="8" t="s">
        <v>61</v>
      </c>
      <c r="I927" s="8" t="s">
        <v>71</v>
      </c>
      <c r="J927" s="7">
        <v>991</v>
      </c>
      <c r="K927" s="7">
        <f>Table1[[#This Row],[Price(in USD)]]-Table1[[#This Row],[Production Cost (in USD)]]</f>
        <v>3751</v>
      </c>
      <c r="L927" s="7">
        <f>(Table1[[#This Row],[Profit]]/Table1[[#This Row],[Price(in USD)]])*100</f>
        <v>79.101644875579922</v>
      </c>
      <c r="M927" s="5" t="s">
        <v>25</v>
      </c>
      <c r="N927" s="5" t="str">
        <f>SUBSTITUTE(SUBSTITUTE(SUBSTITUTE(Table1[[#This Row],[Marital Status]],"M","Married"),"S","Single"),"D","Divorced")</f>
        <v>Single</v>
      </c>
      <c r="O927" s="5" t="s">
        <v>37</v>
      </c>
      <c r="P927" s="5" t="str">
        <f>CLEAN(Table1[[#This Row],[Education]])</f>
        <v>Graduate Degree</v>
      </c>
      <c r="Q927" s="5" t="s">
        <v>16</v>
      </c>
      <c r="R927" s="5" t="s">
        <v>29</v>
      </c>
      <c r="S927" s="5" t="s">
        <v>44</v>
      </c>
      <c r="T927" s="5" t="s">
        <v>75</v>
      </c>
      <c r="U927" s="5">
        <v>33</v>
      </c>
      <c r="V927" s="7">
        <f>IF(ISBLANK(Table1[[#This Row],[Age of the buyer]]),AVERAGE(Table1[Age of the buyer]),Table1[[#This Row],[Age of the buyer]])</f>
        <v>33</v>
      </c>
    </row>
    <row r="928" spans="1:22" hidden="1" x14ac:dyDescent="0.45">
      <c r="A928" s="5">
        <v>26495</v>
      </c>
      <c r="B928" s="5" t="s">
        <v>14</v>
      </c>
      <c r="C928" s="5" t="str">
        <f>SUBSTITUTE(SUBSTITUTE(Table1[[#This Row],[Gender]],"F","Female"),"M","Male")</f>
        <v>Female</v>
      </c>
      <c r="D928" s="6">
        <v>40000</v>
      </c>
      <c r="E928" s="6" t="str">
        <f>SUBSTITUTE(Table1[[#This Row],[Income]],"$","")</f>
        <v>40000</v>
      </c>
      <c r="F928" s="5">
        <v>5481</v>
      </c>
      <c r="G928" s="8">
        <v>45028</v>
      </c>
      <c r="H928" s="8" t="s">
        <v>63</v>
      </c>
      <c r="I928" s="8" t="s">
        <v>72</v>
      </c>
      <c r="J928" s="7">
        <v>1994</v>
      </c>
      <c r="K928" s="7">
        <f>Table1[[#This Row],[Price(in USD)]]-Table1[[#This Row],[Production Cost (in USD)]]</f>
        <v>3487</v>
      </c>
      <c r="L928" s="7">
        <f>(Table1[[#This Row],[Profit]]/Table1[[#This Row],[Price(in USD)]])*100</f>
        <v>63.619777412880865</v>
      </c>
      <c r="M928" s="5" t="s">
        <v>25</v>
      </c>
      <c r="N928" s="5" t="str">
        <f>SUBSTITUTE(SUBSTITUTE(SUBSTITUTE(Table1[[#This Row],[Marital Status]],"M","Married"),"S","Single"),"D","Divorced")</f>
        <v>Single</v>
      </c>
      <c r="O928" s="5" t="s">
        <v>30</v>
      </c>
      <c r="P928" s="5" t="str">
        <f>CLEAN(Table1[[#This Row],[Education]])</f>
        <v>High School</v>
      </c>
      <c r="Q928" s="5" t="s">
        <v>23</v>
      </c>
      <c r="R928" s="5" t="s">
        <v>34</v>
      </c>
      <c r="S928" s="5" t="s">
        <v>44</v>
      </c>
      <c r="T928" s="5" t="s">
        <v>78</v>
      </c>
      <c r="U928" s="5">
        <v>57</v>
      </c>
      <c r="V928" s="7">
        <f>IF(ISBLANK(Table1[[#This Row],[Age of the buyer]]),AVERAGE(Table1[Age of the buyer]),Table1[[#This Row],[Age of the buyer]])</f>
        <v>57</v>
      </c>
    </row>
    <row r="929" spans="1:22" hidden="1" x14ac:dyDescent="0.45">
      <c r="A929" s="5">
        <v>11823</v>
      </c>
      <c r="B929" s="5" t="s">
        <v>14</v>
      </c>
      <c r="C929" s="5" t="str">
        <f>SUBSTITUTE(SUBSTITUTE(Table1[[#This Row],[Gender]],"F","Female"),"M","Male")</f>
        <v>Female</v>
      </c>
      <c r="D929" s="6">
        <v>70000</v>
      </c>
      <c r="E929" s="6" t="str">
        <f>SUBSTITUTE(Table1[[#This Row],[Income]],"$","")</f>
        <v>70000</v>
      </c>
      <c r="F929" s="5">
        <v>3991</v>
      </c>
      <c r="G929" s="8">
        <v>45064</v>
      </c>
      <c r="H929" s="8" t="s">
        <v>59</v>
      </c>
      <c r="I929" s="8" t="s">
        <v>72</v>
      </c>
      <c r="J929" s="7">
        <v>874</v>
      </c>
      <c r="K929" s="7">
        <f>Table1[[#This Row],[Price(in USD)]]-Table1[[#This Row],[Production Cost (in USD)]]</f>
        <v>3117</v>
      </c>
      <c r="L929" s="7">
        <f>(Table1[[#This Row],[Profit]]/Table1[[#This Row],[Price(in USD)]])*100</f>
        <v>78.100726634928591</v>
      </c>
      <c r="M929" s="5" t="s">
        <v>13</v>
      </c>
      <c r="N929" s="5" t="str">
        <f>SUBSTITUTE(SUBSTITUTE(SUBSTITUTE(Table1[[#This Row],[Marital Status]],"M","Married"),"S","Single"),"D","Divorced")</f>
        <v>Married</v>
      </c>
      <c r="O929" s="5" t="s">
        <v>37</v>
      </c>
      <c r="P929" s="5" t="str">
        <f>CLEAN(Table1[[#This Row],[Education]])</f>
        <v>Graduate Degree</v>
      </c>
      <c r="Q929" s="5" t="s">
        <v>23</v>
      </c>
      <c r="R929" s="5" t="s">
        <v>24</v>
      </c>
      <c r="S929" s="5" t="s">
        <v>44</v>
      </c>
      <c r="T929" s="5" t="s">
        <v>73</v>
      </c>
      <c r="U929" s="5">
        <v>39</v>
      </c>
      <c r="V929" s="7">
        <f>IF(ISBLANK(Table1[[#This Row],[Age of the buyer]]),AVERAGE(Table1[Age of the buyer]),Table1[[#This Row],[Age of the buyer]])</f>
        <v>39</v>
      </c>
    </row>
    <row r="930" spans="1:22" hidden="1" x14ac:dyDescent="0.45">
      <c r="A930" s="5">
        <v>23449</v>
      </c>
      <c r="B930" s="5" t="s">
        <v>13</v>
      </c>
      <c r="C930" s="5" t="str">
        <f>SUBSTITUTE(SUBSTITUTE(Table1[[#This Row],[Gender]],"F","Female"),"M","Male")</f>
        <v>Male</v>
      </c>
      <c r="D930" s="6">
        <v>60000</v>
      </c>
      <c r="E930" s="6" t="str">
        <f>SUBSTITUTE(Table1[[#This Row],[Income]],"$","")</f>
        <v>60000</v>
      </c>
      <c r="F930" s="5">
        <v>4934</v>
      </c>
      <c r="G930" s="8">
        <v>45105</v>
      </c>
      <c r="H930" s="8" t="s">
        <v>63</v>
      </c>
      <c r="I930" s="8" t="s">
        <v>71</v>
      </c>
      <c r="J930" s="7">
        <v>1792</v>
      </c>
      <c r="K930" s="7">
        <f>Table1[[#This Row],[Price(in USD)]]-Table1[[#This Row],[Production Cost (in USD)]]</f>
        <v>3142</v>
      </c>
      <c r="L930" s="7">
        <f>(Table1[[#This Row],[Profit]]/Table1[[#This Row],[Price(in USD)]])*100</f>
        <v>63.680583704904748</v>
      </c>
      <c r="M930" s="5" t="s">
        <v>13</v>
      </c>
      <c r="N930" s="5" t="str">
        <f>SUBSTITUTE(SUBSTITUTE(SUBSTITUTE(Table1[[#This Row],[Marital Status]],"M","Married"),"S","Single"),"D","Divorced")</f>
        <v>Married</v>
      </c>
      <c r="O930" s="5" t="s">
        <v>30</v>
      </c>
      <c r="P930" s="5" t="str">
        <f>CLEAN(Table1[[#This Row],[Education]])</f>
        <v>High School</v>
      </c>
      <c r="Q930" s="5" t="s">
        <v>23</v>
      </c>
      <c r="R930" s="5" t="s">
        <v>26</v>
      </c>
      <c r="S930" s="5" t="s">
        <v>44</v>
      </c>
      <c r="T930" s="5" t="s">
        <v>76</v>
      </c>
      <c r="U930" s="5">
        <v>48</v>
      </c>
      <c r="V930" s="7">
        <f>IF(ISBLANK(Table1[[#This Row],[Age of the buyer]]),AVERAGE(Table1[Age of the buyer]),Table1[[#This Row],[Age of the buyer]])</f>
        <v>48</v>
      </c>
    </row>
    <row r="931" spans="1:22" hidden="1" x14ac:dyDescent="0.45">
      <c r="A931" s="5">
        <v>23459</v>
      </c>
      <c r="B931" s="5" t="s">
        <v>13</v>
      </c>
      <c r="C931" s="5" t="str">
        <f>SUBSTITUTE(SUBSTITUTE(Table1[[#This Row],[Gender]],"F","Female"),"M","Male")</f>
        <v>Male</v>
      </c>
      <c r="D931" s="6">
        <v>60000</v>
      </c>
      <c r="E931" s="6" t="str">
        <f>SUBSTITUTE(Table1[[#This Row],[Income]],"$","")</f>
        <v>60000</v>
      </c>
      <c r="F931" s="5">
        <v>4753</v>
      </c>
      <c r="G931" s="8">
        <v>44602</v>
      </c>
      <c r="H931" s="8" t="s">
        <v>58</v>
      </c>
      <c r="I931" s="8" t="s">
        <v>71</v>
      </c>
      <c r="J931" s="7">
        <v>879</v>
      </c>
      <c r="K931" s="7">
        <f>Table1[[#This Row],[Price(in USD)]]-Table1[[#This Row],[Production Cost (in USD)]]</f>
        <v>3874</v>
      </c>
      <c r="L931" s="7">
        <f>(Table1[[#This Row],[Profit]]/Table1[[#This Row],[Price(in USD)]])*100</f>
        <v>81.506416999789607</v>
      </c>
      <c r="M931" s="5" t="s">
        <v>13</v>
      </c>
      <c r="N931" s="5" t="str">
        <f>SUBSTITUTE(SUBSTITUTE(SUBSTITUTE(Table1[[#This Row],[Marital Status]],"M","Married"),"S","Single"),"D","Divorced")</f>
        <v>Married</v>
      </c>
      <c r="O931" s="5" t="s">
        <v>30</v>
      </c>
      <c r="P931" s="5" t="str">
        <f>CLEAN(Table1[[#This Row],[Education]])</f>
        <v>High School</v>
      </c>
      <c r="Q931" s="5" t="s">
        <v>23</v>
      </c>
      <c r="R931" s="5" t="s">
        <v>26</v>
      </c>
      <c r="S931" s="5" t="s">
        <v>44</v>
      </c>
      <c r="T931" s="5" t="s">
        <v>74</v>
      </c>
      <c r="U931" s="5">
        <v>50</v>
      </c>
      <c r="V931" s="7">
        <f>IF(ISBLANK(Table1[[#This Row],[Age of the buyer]]),AVERAGE(Table1[Age of the buyer]),Table1[[#This Row],[Age of the buyer]])</f>
        <v>50</v>
      </c>
    </row>
    <row r="932" spans="1:22" hidden="1" x14ac:dyDescent="0.45">
      <c r="A932" s="5">
        <v>19543</v>
      </c>
      <c r="B932" s="5" t="s">
        <v>13</v>
      </c>
      <c r="C932" s="5" t="str">
        <f>SUBSTITUTE(SUBSTITUTE(Table1[[#This Row],[Gender]],"F","Female"),"M","Male")</f>
        <v>Male</v>
      </c>
      <c r="D932" s="6">
        <v>70000</v>
      </c>
      <c r="E932" s="6" t="str">
        <f>SUBSTITUTE(Table1[[#This Row],[Income]],"$","")</f>
        <v>70000</v>
      </c>
      <c r="F932" s="5">
        <v>3817</v>
      </c>
      <c r="G932" s="8">
        <v>45087</v>
      </c>
      <c r="H932" s="8" t="s">
        <v>64</v>
      </c>
      <c r="I932" s="8" t="s">
        <v>72</v>
      </c>
      <c r="J932" s="7">
        <v>1871</v>
      </c>
      <c r="K932" s="7">
        <f>Table1[[#This Row],[Price(in USD)]]-Table1[[#This Row],[Production Cost (in USD)]]</f>
        <v>1946</v>
      </c>
      <c r="L932" s="7">
        <f>(Table1[[#This Row],[Profit]]/Table1[[#This Row],[Price(in USD)]])*100</f>
        <v>50.982446947864815</v>
      </c>
      <c r="M932" s="5" t="s">
        <v>13</v>
      </c>
      <c r="N932" s="5" t="str">
        <f>SUBSTITUTE(SUBSTITUTE(SUBSTITUTE(Table1[[#This Row],[Marital Status]],"M","Married"),"S","Single"),"D","Divorced")</f>
        <v>Married</v>
      </c>
      <c r="O932" s="5" t="s">
        <v>37</v>
      </c>
      <c r="P932" s="5" t="str">
        <f>CLEAN(Table1[[#This Row],[Education]])</f>
        <v>Graduate Degree</v>
      </c>
      <c r="Q932" s="5" t="s">
        <v>23</v>
      </c>
      <c r="R932" s="5" t="s">
        <v>34</v>
      </c>
      <c r="S932" s="5" t="s">
        <v>44</v>
      </c>
      <c r="T932" s="5" t="s">
        <v>76</v>
      </c>
      <c r="U932" s="5">
        <v>47</v>
      </c>
      <c r="V932" s="7">
        <f>IF(ISBLANK(Table1[[#This Row],[Age of the buyer]]),AVERAGE(Table1[Age of the buyer]),Table1[[#This Row],[Age of the buyer]])</f>
        <v>47</v>
      </c>
    </row>
    <row r="933" spans="1:22" hidden="1" x14ac:dyDescent="0.45">
      <c r="A933" s="5">
        <v>14914</v>
      </c>
      <c r="B933" s="5" t="s">
        <v>14</v>
      </c>
      <c r="C933" s="5" t="str">
        <f>SUBSTITUTE(SUBSTITUTE(Table1[[#This Row],[Gender]],"F","Female"),"M","Male")</f>
        <v>Female</v>
      </c>
      <c r="D933" s="6">
        <v>40000</v>
      </c>
      <c r="E933" s="6" t="str">
        <f>SUBSTITUTE(Table1[[#This Row],[Income]],"$","")</f>
        <v>40000</v>
      </c>
      <c r="F933" s="5">
        <v>4136</v>
      </c>
      <c r="G933" s="8">
        <v>45062</v>
      </c>
      <c r="H933" s="8" t="s">
        <v>67</v>
      </c>
      <c r="I933" s="8" t="s">
        <v>72</v>
      </c>
      <c r="J933" s="7">
        <v>1704</v>
      </c>
      <c r="K933" s="7">
        <f>Table1[[#This Row],[Price(in USD)]]-Table1[[#This Row],[Production Cost (in USD)]]</f>
        <v>2432</v>
      </c>
      <c r="L933" s="7">
        <f>(Table1[[#This Row],[Profit]]/Table1[[#This Row],[Price(in USD)]])*100</f>
        <v>58.80077369439072</v>
      </c>
      <c r="M933" s="5" t="s">
        <v>13</v>
      </c>
      <c r="N933" s="5" t="str">
        <f>SUBSTITUTE(SUBSTITUTE(SUBSTITUTE(Table1[[#This Row],[Marital Status]],"M","Married"),"S","Single"),"D","Divorced")</f>
        <v>Married</v>
      </c>
      <c r="O933" s="5" t="s">
        <v>21</v>
      </c>
      <c r="P933" s="5" t="str">
        <f>CLEAN(Table1[[#This Row],[Education]])</f>
        <v>Partial College</v>
      </c>
      <c r="Q933" s="5" t="s">
        <v>22</v>
      </c>
      <c r="R933" s="5" t="s">
        <v>29</v>
      </c>
      <c r="S933" s="5" t="s">
        <v>44</v>
      </c>
      <c r="T933" s="5" t="s">
        <v>76</v>
      </c>
      <c r="U933" s="5">
        <v>49</v>
      </c>
      <c r="V933" s="7">
        <f>IF(ISBLANK(Table1[[#This Row],[Age of the buyer]]),AVERAGE(Table1[Age of the buyer]),Table1[[#This Row],[Age of the buyer]])</f>
        <v>49</v>
      </c>
    </row>
    <row r="934" spans="1:22" hidden="1" x14ac:dyDescent="0.45">
      <c r="A934" s="5">
        <v>12033</v>
      </c>
      <c r="B934" s="5" t="s">
        <v>14</v>
      </c>
      <c r="C934" s="5" t="str">
        <f>SUBSTITUTE(SUBSTITUTE(Table1[[#This Row],[Gender]],"F","Female"),"M","Male")</f>
        <v>Female</v>
      </c>
      <c r="D934" s="6">
        <v>40000</v>
      </c>
      <c r="E934" s="6" t="str">
        <f>SUBSTITUTE(Table1[[#This Row],[Income]],"$","")</f>
        <v>40000</v>
      </c>
      <c r="F934" s="5">
        <v>4430</v>
      </c>
      <c r="G934" s="8">
        <v>45110</v>
      </c>
      <c r="H934" s="8" t="s">
        <v>58</v>
      </c>
      <c r="I934" s="8" t="s">
        <v>72</v>
      </c>
      <c r="J934" s="7">
        <v>1183</v>
      </c>
      <c r="K934" s="7">
        <f>Table1[[#This Row],[Price(in USD)]]-Table1[[#This Row],[Production Cost (in USD)]]</f>
        <v>3247</v>
      </c>
      <c r="L934" s="7">
        <f>(Table1[[#This Row],[Profit]]/Table1[[#This Row],[Price(in USD)]])*100</f>
        <v>73.295711060948079</v>
      </c>
      <c r="M934" s="5" t="s">
        <v>25</v>
      </c>
      <c r="N934" s="5" t="str">
        <f>SUBSTITUTE(SUBSTITUTE(SUBSTITUTE(Table1[[#This Row],[Marital Status]],"M","Married"),"S","Single"),"D","Divorced")</f>
        <v>Single</v>
      </c>
      <c r="O934" s="5" t="s">
        <v>30</v>
      </c>
      <c r="P934" s="5" t="str">
        <f>CLEAN(Table1[[#This Row],[Education]])</f>
        <v>High School</v>
      </c>
      <c r="Q934" s="5" t="s">
        <v>16</v>
      </c>
      <c r="R934" s="5" t="s">
        <v>18</v>
      </c>
      <c r="S934" s="5" t="s">
        <v>44</v>
      </c>
      <c r="T934" s="5" t="s">
        <v>78</v>
      </c>
      <c r="U934" s="5">
        <v>27</v>
      </c>
      <c r="V934" s="7">
        <f>IF(ISBLANK(Table1[[#This Row],[Age of the buyer]]),AVERAGE(Table1[Age of the buyer]),Table1[[#This Row],[Age of the buyer]])</f>
        <v>27</v>
      </c>
    </row>
    <row r="935" spans="1:22" hidden="1" x14ac:dyDescent="0.45">
      <c r="A935" s="5">
        <v>11941</v>
      </c>
      <c r="B935" s="5" t="s">
        <v>13</v>
      </c>
      <c r="C935" s="5" t="str">
        <f>SUBSTITUTE(SUBSTITUTE(Table1[[#This Row],[Gender]],"F","Female"),"M","Male")</f>
        <v>Male</v>
      </c>
      <c r="D935" s="6">
        <v>60000</v>
      </c>
      <c r="E935" s="6" t="str">
        <f>SUBSTITUTE(Table1[[#This Row],[Income]],"$","")</f>
        <v>60000</v>
      </c>
      <c r="F935" s="5">
        <v>4104</v>
      </c>
      <c r="G935" s="8">
        <v>45149</v>
      </c>
      <c r="H935" s="8" t="s">
        <v>64</v>
      </c>
      <c r="I935" s="8" t="s">
        <v>72</v>
      </c>
      <c r="J935" s="7">
        <v>1019</v>
      </c>
      <c r="K935" s="7">
        <f>Table1[[#This Row],[Price(in USD)]]-Table1[[#This Row],[Production Cost (in USD)]]</f>
        <v>3085</v>
      </c>
      <c r="L935" s="7">
        <f>(Table1[[#This Row],[Profit]]/Table1[[#This Row],[Price(in USD)]])*100</f>
        <v>75.170565302144254</v>
      </c>
      <c r="M935" s="5" t="s">
        <v>25</v>
      </c>
      <c r="N935" s="5" t="str">
        <f>SUBSTITUTE(SUBSTITUTE(SUBSTITUTE(Table1[[#This Row],[Marital Status]],"M","Married"),"S","Single"),"D","Divorced")</f>
        <v>Single</v>
      </c>
      <c r="O935" s="5" t="s">
        <v>21</v>
      </c>
      <c r="P935" s="5" t="str">
        <f>CLEAN(Table1[[#This Row],[Education]])</f>
        <v>Partial College</v>
      </c>
      <c r="Q935" s="5" t="s">
        <v>16</v>
      </c>
      <c r="R935" s="5" t="s">
        <v>26</v>
      </c>
      <c r="S935" s="5" t="s">
        <v>44</v>
      </c>
      <c r="T935" s="5" t="s">
        <v>74</v>
      </c>
      <c r="U935" s="5">
        <v>29</v>
      </c>
      <c r="V935" s="7">
        <f>IF(ISBLANK(Table1[[#This Row],[Age of the buyer]]),AVERAGE(Table1[Age of the buyer]),Table1[[#This Row],[Age of the buyer]])</f>
        <v>29</v>
      </c>
    </row>
    <row r="936" spans="1:22" hidden="1" x14ac:dyDescent="0.45">
      <c r="A936" s="5">
        <v>14389</v>
      </c>
      <c r="B936" s="5" t="s">
        <v>13</v>
      </c>
      <c r="C936" s="5" t="str">
        <f>SUBSTITUTE(SUBSTITUTE(Table1[[#This Row],[Gender]],"F","Female"),"M","Male")</f>
        <v>Male</v>
      </c>
      <c r="D936" s="6">
        <v>60000</v>
      </c>
      <c r="E936" s="6" t="str">
        <f>SUBSTITUTE(Table1[[#This Row],[Income]],"$","")</f>
        <v>60000</v>
      </c>
      <c r="F936" s="5">
        <v>3476</v>
      </c>
      <c r="G936" s="8">
        <v>45011</v>
      </c>
      <c r="H936" s="8" t="s">
        <v>64</v>
      </c>
      <c r="I936" s="8" t="s">
        <v>72</v>
      </c>
      <c r="J936" s="7">
        <v>1575</v>
      </c>
      <c r="K936" s="7">
        <f>Table1[[#This Row],[Price(in USD)]]-Table1[[#This Row],[Production Cost (in USD)]]</f>
        <v>1901</v>
      </c>
      <c r="L936" s="7">
        <f>(Table1[[#This Row],[Profit]]/Table1[[#This Row],[Price(in USD)]])*100</f>
        <v>54.689298043728421</v>
      </c>
      <c r="M936" s="5" t="s">
        <v>13</v>
      </c>
      <c r="N936" s="5" t="str">
        <f>SUBSTITUTE(SUBSTITUTE(SUBSTITUTE(Table1[[#This Row],[Marital Status]],"M","Married"),"S","Single"),"D","Divorced")</f>
        <v>Married</v>
      </c>
      <c r="O936" s="5" t="s">
        <v>15</v>
      </c>
      <c r="P936" s="5" t="str">
        <f>CLEAN(Table1[[#This Row],[Education]])</f>
        <v>Bachelors</v>
      </c>
      <c r="Q936" s="5" t="s">
        <v>31</v>
      </c>
      <c r="R936" s="5" t="s">
        <v>24</v>
      </c>
      <c r="S936" s="5" t="s">
        <v>44</v>
      </c>
      <c r="T936" s="5" t="s">
        <v>77</v>
      </c>
      <c r="U936" s="5">
        <v>59</v>
      </c>
      <c r="V936" s="7">
        <f>IF(ISBLANK(Table1[[#This Row],[Age of the buyer]]),AVERAGE(Table1[Age of the buyer]),Table1[[#This Row],[Age of the buyer]])</f>
        <v>59</v>
      </c>
    </row>
    <row r="937" spans="1:22" hidden="1" x14ac:dyDescent="0.45">
      <c r="A937" s="5">
        <v>18050</v>
      </c>
      <c r="B937" s="5" t="s">
        <v>14</v>
      </c>
      <c r="C937" s="5" t="str">
        <f>SUBSTITUTE(SUBSTITUTE(Table1[[#This Row],[Gender]],"F","Female"),"M","Male")</f>
        <v>Female</v>
      </c>
      <c r="D937" s="6">
        <v>60000</v>
      </c>
      <c r="E937" s="6" t="str">
        <f>SUBSTITUTE(Table1[[#This Row],[Income]],"$","")</f>
        <v>60000</v>
      </c>
      <c r="F937" s="5">
        <v>3525</v>
      </c>
      <c r="G937" s="8">
        <v>44949</v>
      </c>
      <c r="H937" s="8" t="s">
        <v>64</v>
      </c>
      <c r="I937" s="8" t="s">
        <v>71</v>
      </c>
      <c r="J937" s="7">
        <v>873</v>
      </c>
      <c r="K937" s="7">
        <f>Table1[[#This Row],[Price(in USD)]]-Table1[[#This Row],[Production Cost (in USD)]]</f>
        <v>2652</v>
      </c>
      <c r="L937" s="7">
        <f>(Table1[[#This Row],[Profit]]/Table1[[#This Row],[Price(in USD)]])*100</f>
        <v>75.2340425531915</v>
      </c>
      <c r="M937" s="5" t="s">
        <v>13</v>
      </c>
      <c r="N937" s="5" t="str">
        <f>SUBSTITUTE(SUBSTITUTE(SUBSTITUTE(Table1[[#This Row],[Marital Status]],"M","Married"),"S","Single"),"D","Divorced")</f>
        <v>Married</v>
      </c>
      <c r="O937" s="5" t="s">
        <v>21</v>
      </c>
      <c r="P937" s="5" t="str">
        <f>CLEAN(Table1[[#This Row],[Education]])</f>
        <v>Partial College</v>
      </c>
      <c r="Q937" s="5" t="s">
        <v>16</v>
      </c>
      <c r="R937" s="5" t="s">
        <v>18</v>
      </c>
      <c r="S937" s="5" t="s">
        <v>44</v>
      </c>
      <c r="T937" s="5" t="s">
        <v>76</v>
      </c>
      <c r="U937" s="5">
        <v>45</v>
      </c>
      <c r="V937" s="7">
        <f>IF(ISBLANK(Table1[[#This Row],[Age of the buyer]]),AVERAGE(Table1[Age of the buyer]),Table1[[#This Row],[Age of the buyer]])</f>
        <v>45</v>
      </c>
    </row>
    <row r="938" spans="1:22" hidden="1" x14ac:dyDescent="0.45">
      <c r="A938" s="5">
        <v>19856</v>
      </c>
      <c r="B938" s="5" t="s">
        <v>14</v>
      </c>
      <c r="C938" s="5" t="str">
        <f>SUBSTITUTE(SUBSTITUTE(Table1[[#This Row],[Gender]],"F","Female"),"M","Male")</f>
        <v>Female</v>
      </c>
      <c r="D938" s="6">
        <v>60000</v>
      </c>
      <c r="E938" s="6" t="str">
        <f>SUBSTITUTE(Table1[[#This Row],[Income]],"$","")</f>
        <v>60000</v>
      </c>
      <c r="F938" s="5">
        <v>3833</v>
      </c>
      <c r="G938" s="8">
        <v>44953</v>
      </c>
      <c r="H938" s="8" t="s">
        <v>59</v>
      </c>
      <c r="I938" s="8" t="s">
        <v>71</v>
      </c>
      <c r="J938" s="7">
        <v>1511</v>
      </c>
      <c r="K938" s="7">
        <f>Table1[[#This Row],[Price(in USD)]]-Table1[[#This Row],[Production Cost (in USD)]]</f>
        <v>2322</v>
      </c>
      <c r="L938" s="7">
        <f>(Table1[[#This Row],[Profit]]/Table1[[#This Row],[Price(in USD)]])*100</f>
        <v>60.579180798330292</v>
      </c>
      <c r="M938" s="5" t="s">
        <v>13</v>
      </c>
      <c r="N938" s="5" t="str">
        <f>SUBSTITUTE(SUBSTITUTE(SUBSTITUTE(Table1[[#This Row],[Marital Status]],"M","Married"),"S","Single"),"D","Divorced")</f>
        <v>Married</v>
      </c>
      <c r="O938" s="5" t="s">
        <v>15</v>
      </c>
      <c r="P938" s="5" t="str">
        <f>CLEAN(Table1[[#This Row],[Education]])</f>
        <v>Bachelors</v>
      </c>
      <c r="Q938" s="5" t="s">
        <v>31</v>
      </c>
      <c r="R938" s="5" t="s">
        <v>24</v>
      </c>
      <c r="S938" s="5" t="s">
        <v>44</v>
      </c>
      <c r="T938" s="5" t="s">
        <v>76</v>
      </c>
      <c r="U938" s="5">
        <v>60</v>
      </c>
      <c r="V938" s="7">
        <f>IF(ISBLANK(Table1[[#This Row],[Age of the buyer]]),AVERAGE(Table1[Age of the buyer]),Table1[[#This Row],[Age of the buyer]])</f>
        <v>60</v>
      </c>
    </row>
    <row r="939" spans="1:22" hidden="1" x14ac:dyDescent="0.45">
      <c r="A939" s="5">
        <v>11663</v>
      </c>
      <c r="B939" s="5" t="s">
        <v>13</v>
      </c>
      <c r="C939" s="5" t="str">
        <f>SUBSTITUTE(SUBSTITUTE(Table1[[#This Row],[Gender]],"F","Female"),"M","Male")</f>
        <v>Male</v>
      </c>
      <c r="D939" s="6">
        <v>70000</v>
      </c>
      <c r="E939" s="6" t="str">
        <f>SUBSTITUTE(Table1[[#This Row],[Income]],"$","")</f>
        <v>70000</v>
      </c>
      <c r="F939" s="5">
        <v>3944</v>
      </c>
      <c r="G939" s="8">
        <v>45129</v>
      </c>
      <c r="H939" s="8" t="s">
        <v>67</v>
      </c>
      <c r="I939" s="8" t="s">
        <v>72</v>
      </c>
      <c r="J939" s="7">
        <v>1941</v>
      </c>
      <c r="K939" s="7">
        <f>Table1[[#This Row],[Price(in USD)]]-Table1[[#This Row],[Production Cost (in USD)]]</f>
        <v>2003</v>
      </c>
      <c r="L939" s="7">
        <f>(Table1[[#This Row],[Profit]]/Table1[[#This Row],[Price(in USD)]])*100</f>
        <v>50.786004056795129</v>
      </c>
      <c r="M939" s="5" t="s">
        <v>13</v>
      </c>
      <c r="N939" s="5" t="str">
        <f>SUBSTITUTE(SUBSTITUTE(SUBSTITUTE(Table1[[#This Row],[Marital Status]],"M","Married"),"S","Single"),"D","Divorced")</f>
        <v>Married</v>
      </c>
      <c r="O939" s="5" t="s">
        <v>37</v>
      </c>
      <c r="P939" s="5" t="str">
        <f>CLEAN(Table1[[#This Row],[Education]])</f>
        <v>Graduate Degree</v>
      </c>
      <c r="Q939" s="5" t="s">
        <v>23</v>
      </c>
      <c r="R939" s="5" t="s">
        <v>18</v>
      </c>
      <c r="S939" s="5" t="s">
        <v>44</v>
      </c>
      <c r="T939" s="5" t="s">
        <v>74</v>
      </c>
      <c r="U939" s="5">
        <v>36</v>
      </c>
      <c r="V939" s="7">
        <f>IF(ISBLANK(Table1[[#This Row],[Age of the buyer]]),AVERAGE(Table1[Age of the buyer]),Table1[[#This Row],[Age of the buyer]])</f>
        <v>36</v>
      </c>
    </row>
    <row r="940" spans="1:22" hidden="1" x14ac:dyDescent="0.45">
      <c r="A940" s="5">
        <v>27740</v>
      </c>
      <c r="B940" s="5" t="s">
        <v>14</v>
      </c>
      <c r="C940" s="5" t="str">
        <f>SUBSTITUTE(SUBSTITUTE(Table1[[#This Row],[Gender]],"F","Female"),"M","Male")</f>
        <v>Female</v>
      </c>
      <c r="D940" s="6">
        <v>40000</v>
      </c>
      <c r="E940" s="6" t="str">
        <f>SUBSTITUTE(Table1[[#This Row],[Income]],"$","")</f>
        <v>40000</v>
      </c>
      <c r="F940" s="5">
        <v>3806</v>
      </c>
      <c r="G940" s="8">
        <v>45015</v>
      </c>
      <c r="H940" s="8" t="s">
        <v>65</v>
      </c>
      <c r="I940" s="8" t="s">
        <v>72</v>
      </c>
      <c r="J940" s="7">
        <v>1181</v>
      </c>
      <c r="K940" s="7">
        <f>Table1[[#This Row],[Price(in USD)]]-Table1[[#This Row],[Production Cost (in USD)]]</f>
        <v>2625</v>
      </c>
      <c r="L940" s="7">
        <f>(Table1[[#This Row],[Profit]]/Table1[[#This Row],[Price(in USD)]])*100</f>
        <v>68.970047293746717</v>
      </c>
      <c r="M940" s="5" t="s">
        <v>13</v>
      </c>
      <c r="N940" s="5" t="str">
        <f>SUBSTITUTE(SUBSTITUTE(SUBSTITUTE(Table1[[#This Row],[Marital Status]],"M","Married"),"S","Single"),"D","Divorced")</f>
        <v>Married</v>
      </c>
      <c r="O940" s="5" t="s">
        <v>30</v>
      </c>
      <c r="P940" s="5" t="str">
        <f>CLEAN(Table1[[#This Row],[Education]])</f>
        <v>High School</v>
      </c>
      <c r="Q940" s="5" t="s">
        <v>16</v>
      </c>
      <c r="R940" s="5" t="s">
        <v>26</v>
      </c>
      <c r="S940" s="5" t="s">
        <v>44</v>
      </c>
      <c r="T940" s="5" t="s">
        <v>78</v>
      </c>
      <c r="U940" s="5">
        <v>27</v>
      </c>
      <c r="V940" s="7">
        <f>IF(ISBLANK(Table1[[#This Row],[Age of the buyer]]),AVERAGE(Table1[Age of the buyer]),Table1[[#This Row],[Age of the buyer]])</f>
        <v>27</v>
      </c>
    </row>
    <row r="941" spans="1:22" hidden="1" x14ac:dyDescent="0.45">
      <c r="A941" s="5">
        <v>23455</v>
      </c>
      <c r="B941" s="5" t="s">
        <v>13</v>
      </c>
      <c r="C941" s="5" t="str">
        <f>SUBSTITUTE(SUBSTITUTE(Table1[[#This Row],[Gender]],"F","Female"),"M","Male")</f>
        <v>Male</v>
      </c>
      <c r="D941" s="6">
        <v>80000</v>
      </c>
      <c r="E941" s="6" t="str">
        <f>SUBSTITUTE(Table1[[#This Row],[Income]],"$","")</f>
        <v>80000</v>
      </c>
      <c r="F941" s="5">
        <v>5322</v>
      </c>
      <c r="G941" s="8">
        <v>44873</v>
      </c>
      <c r="H941" s="8" t="s">
        <v>61</v>
      </c>
      <c r="I941" s="8" t="s">
        <v>71</v>
      </c>
      <c r="J941" s="7">
        <v>902</v>
      </c>
      <c r="K941" s="7">
        <f>Table1[[#This Row],[Price(in USD)]]-Table1[[#This Row],[Production Cost (in USD)]]</f>
        <v>4420</v>
      </c>
      <c r="L941" s="7">
        <f>(Table1[[#This Row],[Profit]]/Table1[[#This Row],[Price(in USD)]])*100</f>
        <v>83.051484404359272</v>
      </c>
      <c r="M941" s="5" t="s">
        <v>25</v>
      </c>
      <c r="N941" s="5" t="str">
        <f>SUBSTITUTE(SUBSTITUTE(SUBSTITUTE(Table1[[#This Row],[Marital Status]],"M","Married"),"S","Single"),"D","Divorced")</f>
        <v>Single</v>
      </c>
      <c r="O941" s="5" t="s">
        <v>32</v>
      </c>
      <c r="P941" s="5" t="str">
        <f>CLEAN(Table1[[#This Row],[Education]])</f>
        <v>Partial High School</v>
      </c>
      <c r="Q941" s="5" t="s">
        <v>16</v>
      </c>
      <c r="R941" s="5" t="s">
        <v>29</v>
      </c>
      <c r="S941" s="5" t="s">
        <v>44</v>
      </c>
      <c r="T941" s="5" t="s">
        <v>73</v>
      </c>
      <c r="U941" s="5">
        <v>50</v>
      </c>
      <c r="V941" s="7">
        <f>IF(ISBLANK(Table1[[#This Row],[Age of the buyer]]),AVERAGE(Table1[Age of the buyer]),Table1[[#This Row],[Age of the buyer]])</f>
        <v>50</v>
      </c>
    </row>
    <row r="942" spans="1:22" hidden="1" x14ac:dyDescent="0.45">
      <c r="A942" s="5">
        <v>15292</v>
      </c>
      <c r="B942" s="5" t="s">
        <v>14</v>
      </c>
      <c r="C942" s="5" t="str">
        <f>SUBSTITUTE(SUBSTITUTE(Table1[[#This Row],[Gender]],"F","Female"),"M","Male")</f>
        <v>Female</v>
      </c>
      <c r="D942" s="6">
        <v>60000</v>
      </c>
      <c r="E942" s="6" t="str">
        <f>SUBSTITUTE(Table1[[#This Row],[Income]],"$","")</f>
        <v>60000</v>
      </c>
      <c r="F942" s="5">
        <v>5393</v>
      </c>
      <c r="G942" s="8">
        <v>44977</v>
      </c>
      <c r="H942" s="8" t="s">
        <v>66</v>
      </c>
      <c r="I942" s="8" t="s">
        <v>72</v>
      </c>
      <c r="J942" s="7">
        <v>1902</v>
      </c>
      <c r="K942" s="7">
        <f>Table1[[#This Row],[Price(in USD)]]-Table1[[#This Row],[Production Cost (in USD)]]</f>
        <v>3491</v>
      </c>
      <c r="L942" s="7">
        <f>(Table1[[#This Row],[Profit]]/Table1[[#This Row],[Price(in USD)]])*100</f>
        <v>64.732060077878728</v>
      </c>
      <c r="M942" s="5" t="s">
        <v>25</v>
      </c>
      <c r="N942" s="5" t="str">
        <f>SUBSTITUTE(SUBSTITUTE(SUBSTITUTE(Table1[[#This Row],[Marital Status]],"M","Married"),"S","Single"),"D","Divorced")</f>
        <v>Single</v>
      </c>
      <c r="O942" s="5" t="s">
        <v>37</v>
      </c>
      <c r="P942" s="5" t="str">
        <f>CLEAN(Table1[[#This Row],[Education]])</f>
        <v>Graduate Degree</v>
      </c>
      <c r="Q942" s="5" t="s">
        <v>16</v>
      </c>
      <c r="R942" s="5" t="s">
        <v>29</v>
      </c>
      <c r="S942" s="5" t="s">
        <v>44</v>
      </c>
      <c r="T942" s="5" t="s">
        <v>76</v>
      </c>
      <c r="U942" s="5">
        <v>35</v>
      </c>
      <c r="V942" s="7">
        <f>IF(ISBLANK(Table1[[#This Row],[Age of the buyer]]),AVERAGE(Table1[Age of the buyer]),Table1[[#This Row],[Age of the buyer]])</f>
        <v>35</v>
      </c>
    </row>
    <row r="943" spans="1:22" hidden="1" x14ac:dyDescent="0.45">
      <c r="A943" s="5">
        <v>21587</v>
      </c>
      <c r="B943" s="5" t="s">
        <v>14</v>
      </c>
      <c r="C943" s="5" t="str">
        <f>SUBSTITUTE(SUBSTITUTE(Table1[[#This Row],[Gender]],"F","Female"),"M","Male")</f>
        <v>Female</v>
      </c>
      <c r="D943" s="6">
        <v>60000</v>
      </c>
      <c r="E943" s="6" t="str">
        <f>SUBSTITUTE(Table1[[#This Row],[Income]],"$","")</f>
        <v>60000</v>
      </c>
      <c r="F943" s="5">
        <v>4429</v>
      </c>
      <c r="G943" s="8">
        <v>44786</v>
      </c>
      <c r="H943" s="8" t="s">
        <v>67</v>
      </c>
      <c r="I943" s="8" t="s">
        <v>72</v>
      </c>
      <c r="J943" s="7">
        <v>1421</v>
      </c>
      <c r="K943" s="7">
        <f>Table1[[#This Row],[Price(in USD)]]-Table1[[#This Row],[Production Cost (in USD)]]</f>
        <v>3008</v>
      </c>
      <c r="L943" s="7">
        <f>(Table1[[#This Row],[Profit]]/Table1[[#This Row],[Price(in USD)]])*100</f>
        <v>67.91600812824565</v>
      </c>
      <c r="M943" s="5" t="s">
        <v>13</v>
      </c>
      <c r="N943" s="5" t="str">
        <f>SUBSTITUTE(SUBSTITUTE(SUBSTITUTE(Table1[[#This Row],[Marital Status]],"M","Married"),"S","Single"),"D","Divorced")</f>
        <v>Married</v>
      </c>
      <c r="O943" s="5" t="s">
        <v>37</v>
      </c>
      <c r="P943" s="5" t="str">
        <f>CLEAN(Table1[[#This Row],[Education]])</f>
        <v>Graduate Degree</v>
      </c>
      <c r="Q943" s="5" t="s">
        <v>16</v>
      </c>
      <c r="R943" s="5" t="s">
        <v>24</v>
      </c>
      <c r="S943" s="5" t="s">
        <v>44</v>
      </c>
      <c r="T943" s="5" t="s">
        <v>77</v>
      </c>
      <c r="U943" s="5">
        <v>34</v>
      </c>
      <c r="V943" s="7">
        <f>IF(ISBLANK(Table1[[#This Row],[Age of the buyer]]),AVERAGE(Table1[Age of the buyer]),Table1[[#This Row],[Age of the buyer]])</f>
        <v>34</v>
      </c>
    </row>
    <row r="944" spans="1:22" hidden="1" x14ac:dyDescent="0.45">
      <c r="A944" s="5">
        <v>23513</v>
      </c>
      <c r="B944" s="5" t="s">
        <v>14</v>
      </c>
      <c r="C944" s="5" t="str">
        <f>SUBSTITUTE(SUBSTITUTE(Table1[[#This Row],[Gender]],"F","Female"),"M","Male")</f>
        <v>Female</v>
      </c>
      <c r="D944" s="6">
        <v>40000</v>
      </c>
      <c r="E944" s="6" t="str">
        <f>SUBSTITUTE(Table1[[#This Row],[Income]],"$","")</f>
        <v>40000</v>
      </c>
      <c r="F944" s="5">
        <v>3586</v>
      </c>
      <c r="G944" s="8">
        <v>44869</v>
      </c>
      <c r="H944" s="8" t="s">
        <v>67</v>
      </c>
      <c r="I944" s="8" t="s">
        <v>72</v>
      </c>
      <c r="J944" s="7">
        <v>967</v>
      </c>
      <c r="K944" s="7">
        <f>Table1[[#This Row],[Price(in USD)]]-Table1[[#This Row],[Production Cost (in USD)]]</f>
        <v>2619</v>
      </c>
      <c r="L944" s="7">
        <f>(Table1[[#This Row],[Profit]]/Table1[[#This Row],[Price(in USD)]])*100</f>
        <v>73.034021193530393</v>
      </c>
      <c r="M944" s="5" t="s">
        <v>13</v>
      </c>
      <c r="N944" s="5" t="str">
        <f>SUBSTITUTE(SUBSTITUTE(SUBSTITUTE(Table1[[#This Row],[Marital Status]],"M","Married"),"S","Single"),"D","Divorced")</f>
        <v>Married</v>
      </c>
      <c r="O944" s="5" t="s">
        <v>21</v>
      </c>
      <c r="P944" s="5" t="str">
        <f>CLEAN(Table1[[#This Row],[Education]])</f>
        <v>Partial College</v>
      </c>
      <c r="Q944" s="5" t="s">
        <v>23</v>
      </c>
      <c r="R944" s="5" t="s">
        <v>26</v>
      </c>
      <c r="S944" s="5" t="s">
        <v>44</v>
      </c>
      <c r="T944" s="5" t="s">
        <v>78</v>
      </c>
      <c r="U944" s="5">
        <v>54</v>
      </c>
      <c r="V944" s="7">
        <f>IF(ISBLANK(Table1[[#This Row],[Age of the buyer]]),AVERAGE(Table1[Age of the buyer]),Table1[[#This Row],[Age of the buyer]])</f>
        <v>54</v>
      </c>
    </row>
    <row r="945" spans="1:22" hidden="1" x14ac:dyDescent="0.45">
      <c r="A945" s="5">
        <v>24322</v>
      </c>
      <c r="B945" s="5" t="s">
        <v>14</v>
      </c>
      <c r="C945" s="5" t="str">
        <f>SUBSTITUTE(SUBSTITUTE(Table1[[#This Row],[Gender]],"F","Female"),"M","Male")</f>
        <v>Female</v>
      </c>
      <c r="D945" s="6">
        <v>60000</v>
      </c>
      <c r="E945" s="6" t="str">
        <f>SUBSTITUTE(Table1[[#This Row],[Income]],"$","")</f>
        <v>60000</v>
      </c>
      <c r="F945" s="5">
        <v>3505</v>
      </c>
      <c r="G945" s="8">
        <v>44570</v>
      </c>
      <c r="H945" s="8" t="s">
        <v>64</v>
      </c>
      <c r="I945" s="8" t="s">
        <v>71</v>
      </c>
      <c r="J945" s="7">
        <v>890</v>
      </c>
      <c r="K945" s="7">
        <f>Table1[[#This Row],[Price(in USD)]]-Table1[[#This Row],[Production Cost (in USD)]]</f>
        <v>2615</v>
      </c>
      <c r="L945" s="7">
        <f>(Table1[[#This Row],[Profit]]/Table1[[#This Row],[Price(in USD)]])*100</f>
        <v>74.607703281027099</v>
      </c>
      <c r="M945" s="5" t="s">
        <v>13</v>
      </c>
      <c r="N945" s="5" t="str">
        <f>SUBSTITUTE(SUBSTITUTE(SUBSTITUTE(Table1[[#This Row],[Marital Status]],"M","Married"),"S","Single"),"D","Divorced")</f>
        <v>Married</v>
      </c>
      <c r="O945" s="5" t="s">
        <v>15</v>
      </c>
      <c r="P945" s="5" t="str">
        <f>CLEAN(Table1[[#This Row],[Education]])</f>
        <v>Bachelors</v>
      </c>
      <c r="Q945" s="5" t="s">
        <v>16</v>
      </c>
      <c r="R945" s="5" t="s">
        <v>18</v>
      </c>
      <c r="S945" s="5" t="s">
        <v>44</v>
      </c>
      <c r="T945" s="5" t="s">
        <v>73</v>
      </c>
      <c r="U945" s="5">
        <v>42</v>
      </c>
      <c r="V945" s="7">
        <f>IF(ISBLANK(Table1[[#This Row],[Age of the buyer]]),AVERAGE(Table1[Age of the buyer]),Table1[[#This Row],[Age of the buyer]])</f>
        <v>42</v>
      </c>
    </row>
    <row r="946" spans="1:22" hidden="1" x14ac:dyDescent="0.45">
      <c r="A946" s="5">
        <v>26298</v>
      </c>
      <c r="B946" s="5" t="s">
        <v>14</v>
      </c>
      <c r="C946" s="5" t="str">
        <f>SUBSTITUTE(SUBSTITUTE(Table1[[#This Row],[Gender]],"F","Female"),"M","Male")</f>
        <v>Female</v>
      </c>
      <c r="D946" s="6">
        <v>50000</v>
      </c>
      <c r="E946" s="6" t="str">
        <f>SUBSTITUTE(Table1[[#This Row],[Income]],"$","")</f>
        <v>50000</v>
      </c>
      <c r="F946" s="5">
        <v>4187</v>
      </c>
      <c r="G946" s="8">
        <v>45159</v>
      </c>
      <c r="H946" s="8" t="s">
        <v>61</v>
      </c>
      <c r="I946" s="8" t="s">
        <v>72</v>
      </c>
      <c r="J946" s="7">
        <v>1276</v>
      </c>
      <c r="K946" s="7">
        <f>Table1[[#This Row],[Price(in USD)]]-Table1[[#This Row],[Production Cost (in USD)]]</f>
        <v>2911</v>
      </c>
      <c r="L946" s="7">
        <f>(Table1[[#This Row],[Profit]]/Table1[[#This Row],[Price(in USD)]])*100</f>
        <v>69.524719369476955</v>
      </c>
      <c r="M946" s="5" t="s">
        <v>13</v>
      </c>
      <c r="N946" s="5" t="str">
        <f>SUBSTITUTE(SUBSTITUTE(SUBSTITUTE(Table1[[#This Row],[Marital Status]],"M","Married"),"S","Single"),"D","Divorced")</f>
        <v>Married</v>
      </c>
      <c r="O946" s="5" t="s">
        <v>15</v>
      </c>
      <c r="P946" s="5" t="str">
        <f>CLEAN(Table1[[#This Row],[Education]])</f>
        <v>Bachelors</v>
      </c>
      <c r="Q946" s="5" t="s">
        <v>16</v>
      </c>
      <c r="R946" s="5" t="s">
        <v>24</v>
      </c>
      <c r="S946" s="5" t="s">
        <v>44</v>
      </c>
      <c r="T946" s="5" t="s">
        <v>76</v>
      </c>
      <c r="U946" s="5">
        <v>34</v>
      </c>
      <c r="V946" s="7">
        <f>IF(ISBLANK(Table1[[#This Row],[Age of the buyer]]),AVERAGE(Table1[Age of the buyer]),Table1[[#This Row],[Age of the buyer]])</f>
        <v>34</v>
      </c>
    </row>
    <row r="947" spans="1:22" hidden="1" x14ac:dyDescent="0.45">
      <c r="A947" s="5">
        <v>25419</v>
      </c>
      <c r="B947" s="5" t="s">
        <v>13</v>
      </c>
      <c r="C947" s="5" t="str">
        <f>SUBSTITUTE(SUBSTITUTE(Table1[[#This Row],[Gender]],"F","Female"),"M","Male")</f>
        <v>Male</v>
      </c>
      <c r="D947" s="6">
        <v>50000</v>
      </c>
      <c r="E947" s="6" t="str">
        <f>SUBSTITUTE(Table1[[#This Row],[Income]],"$","")</f>
        <v>50000</v>
      </c>
      <c r="F947" s="5">
        <v>5040</v>
      </c>
      <c r="G947" s="8">
        <v>44783</v>
      </c>
      <c r="H947" s="8" t="s">
        <v>61</v>
      </c>
      <c r="I947" s="8" t="s">
        <v>71</v>
      </c>
      <c r="J947" s="7">
        <v>1427</v>
      </c>
      <c r="K947" s="7">
        <f>Table1[[#This Row],[Price(in USD)]]-Table1[[#This Row],[Production Cost (in USD)]]</f>
        <v>3613</v>
      </c>
      <c r="L947" s="7">
        <f>(Table1[[#This Row],[Profit]]/Table1[[#This Row],[Price(in USD)]])*100</f>
        <v>71.686507936507937</v>
      </c>
      <c r="M947" s="5" t="s">
        <v>25</v>
      </c>
      <c r="N947" s="5" t="str">
        <f>SUBSTITUTE(SUBSTITUTE(SUBSTITUTE(Table1[[#This Row],[Marital Status]],"M","Married"),"S","Single"),"D","Divorced")</f>
        <v>Single</v>
      </c>
      <c r="O947" s="5" t="s">
        <v>15</v>
      </c>
      <c r="P947" s="5" t="str">
        <f>CLEAN(Table1[[#This Row],[Education]])</f>
        <v>Bachelors</v>
      </c>
      <c r="Q947" s="5" t="s">
        <v>16</v>
      </c>
      <c r="R947" s="5" t="s">
        <v>18</v>
      </c>
      <c r="S947" s="5" t="s">
        <v>44</v>
      </c>
      <c r="T947" s="5" t="s">
        <v>77</v>
      </c>
      <c r="U947" s="5">
        <v>38</v>
      </c>
      <c r="V947" s="7">
        <f>IF(ISBLANK(Table1[[#This Row],[Age of the buyer]]),AVERAGE(Table1[Age of the buyer]),Table1[[#This Row],[Age of the buyer]])</f>
        <v>38</v>
      </c>
    </row>
    <row r="948" spans="1:22" hidden="1" x14ac:dyDescent="0.45">
      <c r="A948" s="5">
        <v>13343</v>
      </c>
      <c r="B948" s="5" t="s">
        <v>14</v>
      </c>
      <c r="C948" s="5" t="str">
        <f>SUBSTITUTE(SUBSTITUTE(Table1[[#This Row],[Gender]],"F","Female"),"M","Male")</f>
        <v>Female</v>
      </c>
      <c r="D948" s="6">
        <v>90000</v>
      </c>
      <c r="E948" s="6" t="str">
        <f>SUBSTITUTE(Table1[[#This Row],[Income]],"$","")</f>
        <v>90000</v>
      </c>
      <c r="F948" s="5">
        <v>4587</v>
      </c>
      <c r="G948" s="8">
        <v>44658</v>
      </c>
      <c r="H948" s="8" t="s">
        <v>64</v>
      </c>
      <c r="I948" s="8" t="s">
        <v>72</v>
      </c>
      <c r="J948" s="7">
        <v>875</v>
      </c>
      <c r="K948" s="7">
        <f>Table1[[#This Row],[Price(in USD)]]-Table1[[#This Row],[Production Cost (in USD)]]</f>
        <v>3712</v>
      </c>
      <c r="L948" s="7">
        <f>(Table1[[#This Row],[Profit]]/Table1[[#This Row],[Price(in USD)]])*100</f>
        <v>80.924351427948551</v>
      </c>
      <c r="M948" s="5" t="s">
        <v>13</v>
      </c>
      <c r="N948" s="5" t="str">
        <f>SUBSTITUTE(SUBSTITUTE(SUBSTITUTE(Table1[[#This Row],[Marital Status]],"M","Married"),"S","Single"),"D","Divorced")</f>
        <v>Married</v>
      </c>
      <c r="O948" s="5" t="s">
        <v>15</v>
      </c>
      <c r="P948" s="5" t="str">
        <f>CLEAN(Table1[[#This Row],[Education]])</f>
        <v>Bachelors</v>
      </c>
      <c r="Q948" s="5" t="s">
        <v>31</v>
      </c>
      <c r="R948" s="5" t="s">
        <v>29</v>
      </c>
      <c r="S948" s="5" t="s">
        <v>44</v>
      </c>
      <c r="T948" s="5" t="s">
        <v>76</v>
      </c>
      <c r="U948" s="5">
        <v>63</v>
      </c>
      <c r="V948" s="7">
        <f>IF(ISBLANK(Table1[[#This Row],[Age of the buyer]]),AVERAGE(Table1[Age of the buyer]),Table1[[#This Row],[Age of the buyer]])</f>
        <v>63</v>
      </c>
    </row>
    <row r="949" spans="1:22" hidden="1" x14ac:dyDescent="0.45">
      <c r="A949" s="5">
        <v>11303</v>
      </c>
      <c r="B949" s="5" t="s">
        <v>14</v>
      </c>
      <c r="C949" s="5" t="str">
        <f>SUBSTITUTE(SUBSTITUTE(Table1[[#This Row],[Gender]],"F","Female"),"M","Male")</f>
        <v>Female</v>
      </c>
      <c r="D949" s="6">
        <v>90000</v>
      </c>
      <c r="E949" s="6" t="str">
        <f>SUBSTITUTE(Table1[[#This Row],[Income]],"$","")</f>
        <v>90000</v>
      </c>
      <c r="F949" s="5">
        <v>5483</v>
      </c>
      <c r="G949" s="8">
        <v>45278</v>
      </c>
      <c r="H949" s="8" t="s">
        <v>58</v>
      </c>
      <c r="I949" s="8" t="s">
        <v>72</v>
      </c>
      <c r="J949" s="7">
        <v>1449</v>
      </c>
      <c r="K949" s="7">
        <f>Table1[[#This Row],[Price(in USD)]]-Table1[[#This Row],[Production Cost (in USD)]]</f>
        <v>4034</v>
      </c>
      <c r="L949" s="7">
        <f>(Table1[[#This Row],[Profit]]/Table1[[#This Row],[Price(in USD)]])*100</f>
        <v>73.572861572132041</v>
      </c>
      <c r="M949" s="5" t="s">
        <v>25</v>
      </c>
      <c r="N949" s="5" t="str">
        <f>SUBSTITUTE(SUBSTITUTE(SUBSTITUTE(Table1[[#This Row],[Marital Status]],"M","Married"),"S","Single"),"D","Divorced")</f>
        <v>Single</v>
      </c>
      <c r="O949" s="5" t="s">
        <v>30</v>
      </c>
      <c r="P949" s="5" t="str">
        <f>CLEAN(Table1[[#This Row],[Education]])</f>
        <v>High School</v>
      </c>
      <c r="Q949" s="5" t="s">
        <v>23</v>
      </c>
      <c r="R949" s="5" t="s">
        <v>29</v>
      </c>
      <c r="S949" s="5" t="s">
        <v>44</v>
      </c>
      <c r="T949" s="5" t="s">
        <v>74</v>
      </c>
      <c r="U949" s="5">
        <v>45</v>
      </c>
      <c r="V949" s="7">
        <f>IF(ISBLANK(Table1[[#This Row],[Age of the buyer]]),AVERAGE(Table1[Age of the buyer]),Table1[[#This Row],[Age of the buyer]])</f>
        <v>45</v>
      </c>
    </row>
    <row r="950" spans="1:22" hidden="1" x14ac:dyDescent="0.45">
      <c r="A950" s="5">
        <v>21693</v>
      </c>
      <c r="B950" s="5" t="s">
        <v>14</v>
      </c>
      <c r="C950" s="5" t="str">
        <f>SUBSTITUTE(SUBSTITUTE(Table1[[#This Row],[Gender]],"F","Female"),"M","Male")</f>
        <v>Female</v>
      </c>
      <c r="D950" s="6">
        <v>60000</v>
      </c>
      <c r="E950" s="6" t="str">
        <f>SUBSTITUTE(Table1[[#This Row],[Income]],"$","")</f>
        <v>60000</v>
      </c>
      <c r="F950" s="5">
        <v>4423</v>
      </c>
      <c r="G950" s="8">
        <v>45107</v>
      </c>
      <c r="H950" s="8" t="s">
        <v>66</v>
      </c>
      <c r="I950" s="8" t="s">
        <v>72</v>
      </c>
      <c r="J950" s="7">
        <v>1642</v>
      </c>
      <c r="K950" s="7">
        <f>Table1[[#This Row],[Price(in USD)]]-Table1[[#This Row],[Production Cost (in USD)]]</f>
        <v>2781</v>
      </c>
      <c r="L950" s="7">
        <f>(Table1[[#This Row],[Profit]]/Table1[[#This Row],[Price(in USD)]])*100</f>
        <v>62.875876102193082</v>
      </c>
      <c r="M950" s="5" t="s">
        <v>25</v>
      </c>
      <c r="N950" s="5" t="str">
        <f>SUBSTITUTE(SUBSTITUTE(SUBSTITUTE(Table1[[#This Row],[Marital Status]],"M","Married"),"S","Single"),"D","Divorced")</f>
        <v>Single</v>
      </c>
      <c r="O950" s="5" t="s">
        <v>37</v>
      </c>
      <c r="P950" s="5" t="str">
        <f>CLEAN(Table1[[#This Row],[Education]])</f>
        <v>Graduate Degree</v>
      </c>
      <c r="Q950" s="5" t="s">
        <v>16</v>
      </c>
      <c r="R950" s="5" t="s">
        <v>18</v>
      </c>
      <c r="S950" s="5" t="s">
        <v>44</v>
      </c>
      <c r="T950" s="5" t="s">
        <v>78</v>
      </c>
      <c r="U950" s="5">
        <v>40</v>
      </c>
      <c r="V950" s="7">
        <f>IF(ISBLANK(Table1[[#This Row],[Age of the buyer]]),AVERAGE(Table1[Age of the buyer]),Table1[[#This Row],[Age of the buyer]])</f>
        <v>40</v>
      </c>
    </row>
    <row r="951" spans="1:22" hidden="1" x14ac:dyDescent="0.45">
      <c r="A951" s="5">
        <v>28056</v>
      </c>
      <c r="B951" s="5" t="s">
        <v>13</v>
      </c>
      <c r="C951" s="5" t="str">
        <f>SUBSTITUTE(SUBSTITUTE(Table1[[#This Row],[Gender]],"F","Female"),"M","Male")</f>
        <v>Male</v>
      </c>
      <c r="D951" s="6">
        <v>70000</v>
      </c>
      <c r="E951" s="6" t="str">
        <f>SUBSTITUTE(Table1[[#This Row],[Income]],"$","")</f>
        <v>70000</v>
      </c>
      <c r="F951" s="5">
        <v>4292</v>
      </c>
      <c r="G951" s="8">
        <v>44839</v>
      </c>
      <c r="H951" s="8" t="s">
        <v>67</v>
      </c>
      <c r="I951" s="8" t="s">
        <v>71</v>
      </c>
      <c r="J951" s="7">
        <v>1198</v>
      </c>
      <c r="K951" s="7">
        <f>Table1[[#This Row],[Price(in USD)]]-Table1[[#This Row],[Production Cost (in USD)]]</f>
        <v>3094</v>
      </c>
      <c r="L951" s="7">
        <f>(Table1[[#This Row],[Profit]]/Table1[[#This Row],[Price(in USD)]])*100</f>
        <v>72.087604846225545</v>
      </c>
      <c r="M951" s="5" t="s">
        <v>13</v>
      </c>
      <c r="N951" s="5" t="str">
        <f>SUBSTITUTE(SUBSTITUTE(SUBSTITUTE(Table1[[#This Row],[Marital Status]],"M","Married"),"S","Single"),"D","Divorced")</f>
        <v>Married</v>
      </c>
      <c r="O951" s="5" t="s">
        <v>32</v>
      </c>
      <c r="P951" s="5" t="str">
        <f>CLEAN(Table1[[#This Row],[Education]])</f>
        <v>Partial High School</v>
      </c>
      <c r="Q951" s="5" t="s">
        <v>16</v>
      </c>
      <c r="R951" s="5" t="s">
        <v>34</v>
      </c>
      <c r="S951" s="5" t="s">
        <v>44</v>
      </c>
      <c r="T951" s="5" t="s">
        <v>73</v>
      </c>
      <c r="U951" s="5">
        <v>53</v>
      </c>
      <c r="V951" s="7">
        <f>IF(ISBLANK(Table1[[#This Row],[Age of the buyer]]),AVERAGE(Table1[Age of the buyer]),Table1[[#This Row],[Age of the buyer]])</f>
        <v>53</v>
      </c>
    </row>
    <row r="952" spans="1:22" hidden="1" x14ac:dyDescent="0.45">
      <c r="A952" s="5">
        <v>11788</v>
      </c>
      <c r="B952" s="5" t="s">
        <v>14</v>
      </c>
      <c r="C952" s="5" t="str">
        <f>SUBSTITUTE(SUBSTITUTE(Table1[[#This Row],[Gender]],"F","Female"),"M","Male")</f>
        <v>Female</v>
      </c>
      <c r="D952" s="6">
        <v>70000</v>
      </c>
      <c r="E952" s="6" t="str">
        <f>SUBSTITUTE(Table1[[#This Row],[Income]],"$","")</f>
        <v>70000</v>
      </c>
      <c r="F952" s="5">
        <v>4525</v>
      </c>
      <c r="G952" s="8">
        <v>44896</v>
      </c>
      <c r="H952" s="8" t="s">
        <v>58</v>
      </c>
      <c r="I952" s="8" t="s">
        <v>72</v>
      </c>
      <c r="J952" s="7">
        <v>1999</v>
      </c>
      <c r="K952" s="7">
        <f>Table1[[#This Row],[Price(in USD)]]-Table1[[#This Row],[Production Cost (in USD)]]</f>
        <v>2526</v>
      </c>
      <c r="L952" s="7">
        <f>(Table1[[#This Row],[Profit]]/Table1[[#This Row],[Price(in USD)]])*100</f>
        <v>55.823204419889507</v>
      </c>
      <c r="M952" s="5" t="s">
        <v>25</v>
      </c>
      <c r="N952" s="5" t="str">
        <f>SUBSTITUTE(SUBSTITUTE(SUBSTITUTE(Table1[[#This Row],[Marital Status]],"M","Married"),"S","Single"),"D","Divorced")</f>
        <v>Single</v>
      </c>
      <c r="O952" s="5" t="s">
        <v>37</v>
      </c>
      <c r="P952" s="5" t="str">
        <f>CLEAN(Table1[[#This Row],[Education]])</f>
        <v>Graduate Degree</v>
      </c>
      <c r="Q952" s="5" t="s">
        <v>23</v>
      </c>
      <c r="R952" s="5" t="s">
        <v>24</v>
      </c>
      <c r="S952" s="5" t="s">
        <v>44</v>
      </c>
      <c r="T952" s="5" t="s">
        <v>76</v>
      </c>
      <c r="U952" s="5">
        <v>34</v>
      </c>
      <c r="V952" s="7">
        <f>IF(ISBLANK(Table1[[#This Row],[Age of the buyer]]),AVERAGE(Table1[Age of the buyer]),Table1[[#This Row],[Age of the buyer]])</f>
        <v>34</v>
      </c>
    </row>
    <row r="953" spans="1:22" hidden="1" x14ac:dyDescent="0.45">
      <c r="A953" s="5">
        <v>22296</v>
      </c>
      <c r="B953" s="5" t="s">
        <v>13</v>
      </c>
      <c r="C953" s="5" t="str">
        <f>SUBSTITUTE(SUBSTITUTE(Table1[[#This Row],[Gender]],"F","Female"),"M","Male")</f>
        <v>Male</v>
      </c>
      <c r="D953" s="6">
        <v>70000</v>
      </c>
      <c r="E953" s="6" t="str">
        <f>SUBSTITUTE(Table1[[#This Row],[Income]],"$","")</f>
        <v>70000</v>
      </c>
      <c r="F953" s="5">
        <v>3350</v>
      </c>
      <c r="G953" s="8">
        <v>45147</v>
      </c>
      <c r="H953" s="8" t="s">
        <v>64</v>
      </c>
      <c r="I953" s="8" t="s">
        <v>71</v>
      </c>
      <c r="J953" s="7">
        <v>1937</v>
      </c>
      <c r="K953" s="7">
        <f>Table1[[#This Row],[Price(in USD)]]-Table1[[#This Row],[Production Cost (in USD)]]</f>
        <v>1413</v>
      </c>
      <c r="L953" s="7">
        <f>(Table1[[#This Row],[Profit]]/Table1[[#This Row],[Price(in USD)]])*100</f>
        <v>42.179104477611936</v>
      </c>
      <c r="M953" s="5" t="s">
        <v>13</v>
      </c>
      <c r="N953" s="5" t="str">
        <f>SUBSTITUTE(SUBSTITUTE(SUBSTITUTE(Table1[[#This Row],[Marital Status]],"M","Married"),"S","Single"),"D","Divorced")</f>
        <v>Married</v>
      </c>
      <c r="O953" s="5" t="s">
        <v>15</v>
      </c>
      <c r="P953" s="5" t="str">
        <f>CLEAN(Table1[[#This Row],[Education]])</f>
        <v>Bachelors</v>
      </c>
      <c r="Q953" s="5" t="s">
        <v>23</v>
      </c>
      <c r="R953" s="5" t="s">
        <v>18</v>
      </c>
      <c r="S953" s="5" t="s">
        <v>44</v>
      </c>
      <c r="T953" s="5" t="s">
        <v>77</v>
      </c>
      <c r="U953" s="5">
        <v>38</v>
      </c>
      <c r="V953" s="7">
        <f>IF(ISBLANK(Table1[[#This Row],[Age of the buyer]]),AVERAGE(Table1[Age of the buyer]),Table1[[#This Row],[Age of the buyer]])</f>
        <v>38</v>
      </c>
    </row>
    <row r="954" spans="1:22" hidden="1" x14ac:dyDescent="0.45">
      <c r="A954" s="5">
        <v>15319</v>
      </c>
      <c r="B954" s="5" t="s">
        <v>14</v>
      </c>
      <c r="C954" s="5" t="str">
        <f>SUBSTITUTE(SUBSTITUTE(Table1[[#This Row],[Gender]],"F","Female"),"M","Male")</f>
        <v>Female</v>
      </c>
      <c r="D954" s="6">
        <v>70000</v>
      </c>
      <c r="E954" s="6" t="str">
        <f>SUBSTITUTE(Table1[[#This Row],[Income]],"$","")</f>
        <v>70000</v>
      </c>
      <c r="F954" s="5">
        <v>3407</v>
      </c>
      <c r="G954" s="8">
        <v>45066</v>
      </c>
      <c r="H954" s="8" t="s">
        <v>61</v>
      </c>
      <c r="I954" s="8" t="s">
        <v>71</v>
      </c>
      <c r="J954" s="7">
        <v>2090</v>
      </c>
      <c r="K954" s="7">
        <f>Table1[[#This Row],[Price(in USD)]]-Table1[[#This Row],[Production Cost (in USD)]]</f>
        <v>1317</v>
      </c>
      <c r="L954" s="7">
        <f>(Table1[[#This Row],[Profit]]/Table1[[#This Row],[Price(in USD)]])*100</f>
        <v>38.655708834751984</v>
      </c>
      <c r="M954" s="5" t="s">
        <v>13</v>
      </c>
      <c r="N954" s="5" t="str">
        <f>SUBSTITUTE(SUBSTITUTE(SUBSTITUTE(Table1[[#This Row],[Marital Status]],"M","Married"),"S","Single"),"D","Divorced")</f>
        <v>Married</v>
      </c>
      <c r="O954" s="5" t="s">
        <v>15</v>
      </c>
      <c r="P954" s="5" t="str">
        <f>CLEAN(Table1[[#This Row],[Education]])</f>
        <v>Bachelors</v>
      </c>
      <c r="Q954" s="5" t="s">
        <v>31</v>
      </c>
      <c r="R954" s="5" t="s">
        <v>29</v>
      </c>
      <c r="S954" s="5" t="s">
        <v>44</v>
      </c>
      <c r="T954" s="5" t="s">
        <v>78</v>
      </c>
      <c r="U954" s="5">
        <v>59</v>
      </c>
      <c r="V954" s="7">
        <f>IF(ISBLANK(Table1[[#This Row],[Age of the buyer]]),AVERAGE(Table1[Age of the buyer]),Table1[[#This Row],[Age of the buyer]])</f>
        <v>59</v>
      </c>
    </row>
    <row r="955" spans="1:22" hidden="1" x14ac:dyDescent="0.45">
      <c r="A955" s="5">
        <v>17654</v>
      </c>
      <c r="B955" s="5" t="s">
        <v>14</v>
      </c>
      <c r="C955" s="5" t="str">
        <f>SUBSTITUTE(SUBSTITUTE(Table1[[#This Row],[Gender]],"F","Female"),"M","Male")</f>
        <v>Female</v>
      </c>
      <c r="D955" s="6">
        <v>40000</v>
      </c>
      <c r="E955" s="6" t="str">
        <f>SUBSTITUTE(Table1[[#This Row],[Income]],"$","")</f>
        <v>40000</v>
      </c>
      <c r="F955" s="5">
        <v>5429</v>
      </c>
      <c r="G955" s="8">
        <v>44705</v>
      </c>
      <c r="H955" s="8" t="s">
        <v>59</v>
      </c>
      <c r="I955" s="8" t="s">
        <v>71</v>
      </c>
      <c r="J955" s="7">
        <v>1145</v>
      </c>
      <c r="K955" s="7">
        <f>Table1[[#This Row],[Price(in USD)]]-Table1[[#This Row],[Production Cost (in USD)]]</f>
        <v>4284</v>
      </c>
      <c r="L955" s="7">
        <f>(Table1[[#This Row],[Profit]]/Table1[[#This Row],[Price(in USD)]])*100</f>
        <v>78.909559771596989</v>
      </c>
      <c r="M955" s="5" t="s">
        <v>25</v>
      </c>
      <c r="N955" s="5" t="str">
        <f>SUBSTITUTE(SUBSTITUTE(SUBSTITUTE(Table1[[#This Row],[Marital Status]],"M","Married"),"S","Single"),"D","Divorced")</f>
        <v>Single</v>
      </c>
      <c r="O955" s="5" t="s">
        <v>21</v>
      </c>
      <c r="P955" s="5" t="str">
        <f>CLEAN(Table1[[#This Row],[Education]])</f>
        <v>Partial College</v>
      </c>
      <c r="Q955" s="5" t="s">
        <v>22</v>
      </c>
      <c r="R955" s="5" t="s">
        <v>29</v>
      </c>
      <c r="S955" s="5" t="s">
        <v>44</v>
      </c>
      <c r="T955" s="5" t="s">
        <v>77</v>
      </c>
      <c r="U955" s="5">
        <v>30</v>
      </c>
      <c r="V955" s="7">
        <f>IF(ISBLANK(Table1[[#This Row],[Age of the buyer]]),AVERAGE(Table1[Age of the buyer]),Table1[[#This Row],[Age of the buyer]])</f>
        <v>30</v>
      </c>
    </row>
    <row r="956" spans="1:22" x14ac:dyDescent="0.45">
      <c r="A956" s="5">
        <v>14662</v>
      </c>
      <c r="B956" s="5" t="s">
        <v>13</v>
      </c>
      <c r="C956" s="5" t="str">
        <f>SUBSTITUTE(SUBSTITUTE(Table1[[#This Row],[Gender]],"F","Female"),"M","Male")</f>
        <v>Male</v>
      </c>
      <c r="D956" s="6">
        <v>60000</v>
      </c>
      <c r="E956" s="6" t="str">
        <f>SUBSTITUTE(Table1[[#This Row],[Income]],"$","")</f>
        <v>60000</v>
      </c>
      <c r="F956" s="5">
        <v>5071</v>
      </c>
      <c r="G956" s="8">
        <v>45005</v>
      </c>
      <c r="H956" s="8" t="s">
        <v>62</v>
      </c>
      <c r="I956" s="8" t="s">
        <v>72</v>
      </c>
      <c r="J956" s="7">
        <v>804</v>
      </c>
      <c r="K956" s="7">
        <f>Table1[[#This Row],[Price(in USD)]]-Table1[[#This Row],[Production Cost (in USD)]]</f>
        <v>4267</v>
      </c>
      <c r="L956" s="7">
        <f>(Table1[[#This Row],[Profit]]/Table1[[#This Row],[Price(in USD)]])*100</f>
        <v>84.145139025833174</v>
      </c>
      <c r="M956" s="5" t="s">
        <v>13</v>
      </c>
      <c r="N956" s="5" t="str">
        <f>SUBSTITUTE(SUBSTITUTE(SUBSTITUTE(Table1[[#This Row],[Marital Status]],"M","Married"),"S","Single"),"D","Divorced")</f>
        <v>Married</v>
      </c>
      <c r="O956" s="5" t="s">
        <v>15</v>
      </c>
      <c r="P956" s="5" t="str">
        <f>CLEAN(Table1[[#This Row],[Education]])</f>
        <v>Bachelors</v>
      </c>
      <c r="Q956" s="5" t="s">
        <v>23</v>
      </c>
      <c r="R956" s="5" t="s">
        <v>18</v>
      </c>
      <c r="S956" s="5" t="s">
        <v>44</v>
      </c>
      <c r="T956" s="5" t="s">
        <v>78</v>
      </c>
      <c r="U956" s="5">
        <v>48</v>
      </c>
      <c r="V956" s="7">
        <f>IF(ISBLANK(Table1[[#This Row],[Age of the buyer]]),AVERAGE(Table1[Age of the buyer]),Table1[[#This Row],[Age of the buyer]])</f>
        <v>48</v>
      </c>
    </row>
    <row r="957" spans="1:22" x14ac:dyDescent="0.45">
      <c r="A957" s="5">
        <v>17541</v>
      </c>
      <c r="B957" s="5" t="s">
        <v>14</v>
      </c>
      <c r="C957" s="5" t="str">
        <f>SUBSTITUTE(SUBSTITUTE(Table1[[#This Row],[Gender]],"F","Female"),"M","Male")</f>
        <v>Female</v>
      </c>
      <c r="D957" s="6">
        <v>40000</v>
      </c>
      <c r="E957" s="6" t="str">
        <f>SUBSTITUTE(Table1[[#This Row],[Income]],"$","")</f>
        <v>40000</v>
      </c>
      <c r="F957" s="5">
        <v>4261</v>
      </c>
      <c r="G957" s="8">
        <v>44647</v>
      </c>
      <c r="H957" s="8" t="s">
        <v>62</v>
      </c>
      <c r="I957" s="8" t="s">
        <v>71</v>
      </c>
      <c r="J957" s="7">
        <v>1455</v>
      </c>
      <c r="K957" s="7">
        <f>Table1[[#This Row],[Price(in USD)]]-Table1[[#This Row],[Production Cost (in USD)]]</f>
        <v>2806</v>
      </c>
      <c r="L957" s="7">
        <f>(Table1[[#This Row],[Profit]]/Table1[[#This Row],[Price(in USD)]])*100</f>
        <v>65.853086130016422</v>
      </c>
      <c r="M957" s="5" t="s">
        <v>13</v>
      </c>
      <c r="N957" s="5" t="str">
        <f>SUBSTITUTE(SUBSTITUTE(SUBSTITUTE(Table1[[#This Row],[Marital Status]],"M","Married"),"S","Single"),"D","Divorced")</f>
        <v>Married</v>
      </c>
      <c r="O957" s="5" t="s">
        <v>30</v>
      </c>
      <c r="P957" s="5" t="str">
        <f>CLEAN(Table1[[#This Row],[Education]])</f>
        <v>High School</v>
      </c>
      <c r="Q957" s="5" t="s">
        <v>16</v>
      </c>
      <c r="R957" s="5" t="s">
        <v>24</v>
      </c>
      <c r="S957" s="5" t="s">
        <v>44</v>
      </c>
      <c r="T957" s="5" t="s">
        <v>74</v>
      </c>
      <c r="U957" s="5">
        <v>43</v>
      </c>
      <c r="V957" s="7">
        <f>IF(ISBLANK(Table1[[#This Row],[Age of the buyer]]),AVERAGE(Table1[Age of the buyer]),Table1[[#This Row],[Age of the buyer]])</f>
        <v>43</v>
      </c>
    </row>
    <row r="958" spans="1:22" hidden="1" x14ac:dyDescent="0.45">
      <c r="A958" s="5">
        <v>13886</v>
      </c>
      <c r="B958" s="5" t="s">
        <v>14</v>
      </c>
      <c r="C958" s="5" t="str">
        <f>SUBSTITUTE(SUBSTITUTE(Table1[[#This Row],[Gender]],"F","Female"),"M","Male")</f>
        <v>Female</v>
      </c>
      <c r="D958" s="6">
        <v>70000</v>
      </c>
      <c r="E958" s="6" t="str">
        <f>SUBSTITUTE(Table1[[#This Row],[Income]],"$","")</f>
        <v>70000</v>
      </c>
      <c r="F958" s="5">
        <v>5370</v>
      </c>
      <c r="G958" s="8">
        <v>44823</v>
      </c>
      <c r="H958" s="8" t="s">
        <v>61</v>
      </c>
      <c r="I958" s="8" t="s">
        <v>72</v>
      </c>
      <c r="J958" s="7">
        <v>1580</v>
      </c>
      <c r="K958" s="7">
        <f>Table1[[#This Row],[Price(in USD)]]-Table1[[#This Row],[Production Cost (in USD)]]</f>
        <v>3790</v>
      </c>
      <c r="L958" s="7">
        <f>(Table1[[#This Row],[Profit]]/Table1[[#This Row],[Price(in USD)]])*100</f>
        <v>70.577281191806335</v>
      </c>
      <c r="M958" s="5" t="s">
        <v>13</v>
      </c>
      <c r="N958" s="5" t="str">
        <f>SUBSTITUTE(SUBSTITUTE(SUBSTITUTE(Table1[[#This Row],[Marital Status]],"M","Married"),"S","Single"),"D","Divorced")</f>
        <v>Married</v>
      </c>
      <c r="O958" s="5" t="s">
        <v>37</v>
      </c>
      <c r="P958" s="5" t="str">
        <f>CLEAN(Table1[[#This Row],[Education]])</f>
        <v>Graduate Degree</v>
      </c>
      <c r="Q958" s="5" t="s">
        <v>23</v>
      </c>
      <c r="R958" s="5" t="s">
        <v>24</v>
      </c>
      <c r="S958" s="5" t="s">
        <v>44</v>
      </c>
      <c r="T958" s="5" t="s">
        <v>77</v>
      </c>
      <c r="U958" s="5">
        <v>35</v>
      </c>
      <c r="V958" s="7">
        <f>IF(ISBLANK(Table1[[#This Row],[Age of the buyer]]),AVERAGE(Table1[Age of the buyer]),Table1[[#This Row],[Age of the buyer]])</f>
        <v>35</v>
      </c>
    </row>
    <row r="959" spans="1:22" hidden="1" x14ac:dyDescent="0.45">
      <c r="A959" s="5">
        <v>13073</v>
      </c>
      <c r="B959" s="5" t="s">
        <v>14</v>
      </c>
      <c r="C959" s="5" t="str">
        <f>SUBSTITUTE(SUBSTITUTE(Table1[[#This Row],[Gender]],"F","Female"),"M","Male")</f>
        <v>Female</v>
      </c>
      <c r="D959" s="6">
        <v>60000</v>
      </c>
      <c r="E959" s="6" t="str">
        <f>SUBSTITUTE(Table1[[#This Row],[Income]],"$","")</f>
        <v>60000</v>
      </c>
      <c r="F959" s="5">
        <v>4261</v>
      </c>
      <c r="G959" s="8">
        <v>44611</v>
      </c>
      <c r="H959" s="8" t="s">
        <v>58</v>
      </c>
      <c r="I959" s="8" t="s">
        <v>72</v>
      </c>
      <c r="J959" s="7">
        <v>1670</v>
      </c>
      <c r="K959" s="7">
        <f>Table1[[#This Row],[Price(in USD)]]-Table1[[#This Row],[Production Cost (in USD)]]</f>
        <v>2591</v>
      </c>
      <c r="L959" s="7">
        <f>(Table1[[#This Row],[Profit]]/Table1[[#This Row],[Price(in USD)]])*100</f>
        <v>60.807322224829853</v>
      </c>
      <c r="M959" s="5" t="s">
        <v>13</v>
      </c>
      <c r="N959" s="5" t="str">
        <f>SUBSTITUTE(SUBSTITUTE(SUBSTITUTE(Table1[[#This Row],[Marital Status]],"M","Married"),"S","Single"),"D","Divorced")</f>
        <v>Married</v>
      </c>
      <c r="O959" s="5" t="s">
        <v>21</v>
      </c>
      <c r="P959" s="5" t="str">
        <f>CLEAN(Table1[[#This Row],[Education]])</f>
        <v>Partial College</v>
      </c>
      <c r="Q959" s="5" t="s">
        <v>23</v>
      </c>
      <c r="R959" s="5" t="s">
        <v>26</v>
      </c>
      <c r="S959" s="5" t="s">
        <v>44</v>
      </c>
      <c r="T959" s="5" t="s">
        <v>75</v>
      </c>
      <c r="U959" s="5">
        <v>30</v>
      </c>
      <c r="V959" s="7">
        <f>IF(ISBLANK(Table1[[#This Row],[Age of the buyer]]),AVERAGE(Table1[Age of the buyer]),Table1[[#This Row],[Age of the buyer]])</f>
        <v>30</v>
      </c>
    </row>
    <row r="960" spans="1:22" x14ac:dyDescent="0.45">
      <c r="A960" s="5">
        <v>21940</v>
      </c>
      <c r="B960" s="5" t="s">
        <v>13</v>
      </c>
      <c r="C960" s="5" t="str">
        <f>SUBSTITUTE(SUBSTITUTE(Table1[[#This Row],[Gender]],"F","Female"),"M","Male")</f>
        <v>Male</v>
      </c>
      <c r="D960" s="6">
        <v>90000</v>
      </c>
      <c r="E960" s="6" t="str">
        <f>SUBSTITUTE(Table1[[#This Row],[Income]],"$","")</f>
        <v>90000</v>
      </c>
      <c r="F960" s="5">
        <v>5430</v>
      </c>
      <c r="G960" s="8">
        <v>44842</v>
      </c>
      <c r="H960" s="8" t="s">
        <v>62</v>
      </c>
      <c r="I960" s="8" t="s">
        <v>71</v>
      </c>
      <c r="J960" s="7">
        <v>829</v>
      </c>
      <c r="K960" s="7">
        <f>Table1[[#This Row],[Price(in USD)]]-Table1[[#This Row],[Production Cost (in USD)]]</f>
        <v>4601</v>
      </c>
      <c r="L960" s="7">
        <f>(Table1[[#This Row],[Profit]]/Table1[[#This Row],[Price(in USD)]])*100</f>
        <v>84.732965009208101</v>
      </c>
      <c r="M960" s="5" t="s">
        <v>13</v>
      </c>
      <c r="N960" s="5" t="str">
        <f>SUBSTITUTE(SUBSTITUTE(SUBSTITUTE(Table1[[#This Row],[Marital Status]],"M","Married"),"S","Single"),"D","Divorced")</f>
        <v>Married</v>
      </c>
      <c r="O960" s="5" t="s">
        <v>37</v>
      </c>
      <c r="P960" s="5" t="str">
        <f>CLEAN(Table1[[#This Row],[Education]])</f>
        <v>Graduate Degree</v>
      </c>
      <c r="Q960" s="5" t="s">
        <v>23</v>
      </c>
      <c r="R960" s="5" t="s">
        <v>18</v>
      </c>
      <c r="S960" s="5" t="s">
        <v>44</v>
      </c>
      <c r="T960" s="5" t="s">
        <v>78</v>
      </c>
      <c r="U960" s="5">
        <v>47</v>
      </c>
      <c r="V960" s="7">
        <f>IF(ISBLANK(Table1[[#This Row],[Age of the buyer]]),AVERAGE(Table1[Age of the buyer]),Table1[[#This Row],[Age of the buyer]])</f>
        <v>47</v>
      </c>
    </row>
    <row r="961" spans="1:22" hidden="1" x14ac:dyDescent="0.45">
      <c r="A961" s="5">
        <v>20196</v>
      </c>
      <c r="B961" s="5" t="s">
        <v>13</v>
      </c>
      <c r="C961" s="5" t="str">
        <f>SUBSTITUTE(SUBSTITUTE(Table1[[#This Row],[Gender]],"F","Female"),"M","Male")</f>
        <v>Male</v>
      </c>
      <c r="D961" s="6">
        <v>60000</v>
      </c>
      <c r="E961" s="6" t="str">
        <f>SUBSTITUTE(Table1[[#This Row],[Income]],"$","")</f>
        <v>60000</v>
      </c>
      <c r="F961" s="5">
        <v>4193</v>
      </c>
      <c r="G961" s="8">
        <v>45264</v>
      </c>
      <c r="H961" s="8" t="s">
        <v>66</v>
      </c>
      <c r="I961" s="8" t="s">
        <v>72</v>
      </c>
      <c r="J961" s="7">
        <v>1454</v>
      </c>
      <c r="K961" s="7">
        <f>Table1[[#This Row],[Price(in USD)]]-Table1[[#This Row],[Production Cost (in USD)]]</f>
        <v>2739</v>
      </c>
      <c r="L961" s="7">
        <f>(Table1[[#This Row],[Profit]]/Table1[[#This Row],[Price(in USD)]])*100</f>
        <v>65.323157643691871</v>
      </c>
      <c r="M961" s="5" t="s">
        <v>13</v>
      </c>
      <c r="N961" s="5" t="str">
        <f>SUBSTITUTE(SUBSTITUTE(SUBSTITUTE(Table1[[#This Row],[Marital Status]],"M","Married"),"S","Single"),"D","Divorced")</f>
        <v>Married</v>
      </c>
      <c r="O961" s="5" t="s">
        <v>21</v>
      </c>
      <c r="P961" s="5" t="str">
        <f>CLEAN(Table1[[#This Row],[Education]])</f>
        <v>Partial College</v>
      </c>
      <c r="Q961" s="5" t="s">
        <v>16</v>
      </c>
      <c r="R961" s="5" t="s">
        <v>24</v>
      </c>
      <c r="S961" s="5" t="s">
        <v>44</v>
      </c>
      <c r="T961" s="5" t="s">
        <v>73</v>
      </c>
      <c r="U961" s="5">
        <v>45</v>
      </c>
      <c r="V961" s="7">
        <f>IF(ISBLANK(Table1[[#This Row],[Age of the buyer]]),AVERAGE(Table1[Age of the buyer]),Table1[[#This Row],[Age of the buyer]])</f>
        <v>45</v>
      </c>
    </row>
    <row r="962" spans="1:22" hidden="1" x14ac:dyDescent="0.45">
      <c r="A962" s="5">
        <v>23491</v>
      </c>
      <c r="B962" s="5" t="s">
        <v>13</v>
      </c>
      <c r="C962" s="5" t="str">
        <f>SUBSTITUTE(SUBSTITUTE(Table1[[#This Row],[Gender]],"F","Female"),"M","Male")</f>
        <v>Male</v>
      </c>
      <c r="D962" s="6">
        <v>100000</v>
      </c>
      <c r="E962" s="6" t="str">
        <f>SUBSTITUTE(Table1[[#This Row],[Income]],"$","")</f>
        <v>100000</v>
      </c>
      <c r="F962" s="5">
        <v>5004</v>
      </c>
      <c r="G962" s="8">
        <v>44811</v>
      </c>
      <c r="H962" s="8" t="s">
        <v>66</v>
      </c>
      <c r="I962" s="8" t="s">
        <v>72</v>
      </c>
      <c r="J962" s="7">
        <v>1017</v>
      </c>
      <c r="K962" s="7">
        <f>Table1[[#This Row],[Price(in USD)]]-Table1[[#This Row],[Production Cost (in USD)]]</f>
        <v>3987</v>
      </c>
      <c r="L962" s="7">
        <f>(Table1[[#This Row],[Profit]]/Table1[[#This Row],[Price(in USD)]])*100</f>
        <v>79.676258992805757</v>
      </c>
      <c r="M962" s="5" t="s">
        <v>25</v>
      </c>
      <c r="N962" s="5" t="str">
        <f>SUBSTITUTE(SUBSTITUTE(SUBSTITUTE(Table1[[#This Row],[Marital Status]],"M","Married"),"S","Single"),"D","Divorced")</f>
        <v>Single</v>
      </c>
      <c r="O962" s="5" t="s">
        <v>21</v>
      </c>
      <c r="P962" s="5" t="str">
        <f>CLEAN(Table1[[#This Row],[Education]])</f>
        <v>Partial College</v>
      </c>
      <c r="Q962" s="5" t="s">
        <v>23</v>
      </c>
      <c r="R962" s="5" t="s">
        <v>29</v>
      </c>
      <c r="S962" s="5" t="s">
        <v>44</v>
      </c>
      <c r="T962" s="5" t="s">
        <v>76</v>
      </c>
      <c r="U962" s="5">
        <v>45</v>
      </c>
      <c r="V962" s="7">
        <f>IF(ISBLANK(Table1[[#This Row],[Age of the buyer]]),AVERAGE(Table1[Age of the buyer]),Table1[[#This Row],[Age of the buyer]])</f>
        <v>45</v>
      </c>
    </row>
    <row r="963" spans="1:22" hidden="1" x14ac:dyDescent="0.45">
      <c r="A963" s="5">
        <v>16651</v>
      </c>
      <c r="B963" s="5" t="s">
        <v>14</v>
      </c>
      <c r="C963" s="5" t="str">
        <f>SUBSTITUTE(SUBSTITUTE(Table1[[#This Row],[Gender]],"F","Female"),"M","Male")</f>
        <v>Female</v>
      </c>
      <c r="D963" s="6">
        <v>120000</v>
      </c>
      <c r="E963" s="6" t="str">
        <f>SUBSTITUTE(Table1[[#This Row],[Income]],"$","")</f>
        <v>120000</v>
      </c>
      <c r="F963" s="5">
        <v>3528</v>
      </c>
      <c r="G963" s="8">
        <v>44632</v>
      </c>
      <c r="H963" s="8" t="s">
        <v>63</v>
      </c>
      <c r="I963" s="8" t="s">
        <v>72</v>
      </c>
      <c r="J963" s="7">
        <v>1556</v>
      </c>
      <c r="K963" s="7">
        <f>Table1[[#This Row],[Price(in USD)]]-Table1[[#This Row],[Production Cost (in USD)]]</f>
        <v>1972</v>
      </c>
      <c r="L963" s="7">
        <f>(Table1[[#This Row],[Profit]]/Table1[[#This Row],[Price(in USD)]])*100</f>
        <v>55.895691609977327</v>
      </c>
      <c r="M963" s="5" t="s">
        <v>13</v>
      </c>
      <c r="N963" s="5" t="str">
        <f>SUBSTITUTE(SUBSTITUTE(SUBSTITUTE(Table1[[#This Row],[Marital Status]],"M","Married"),"S","Single"),"D","Divorced")</f>
        <v>Married</v>
      </c>
      <c r="O963" s="5" t="s">
        <v>15</v>
      </c>
      <c r="P963" s="5" t="str">
        <f>CLEAN(Table1[[#This Row],[Education]])</f>
        <v>Bachelors</v>
      </c>
      <c r="Q963" s="5" t="s">
        <v>31</v>
      </c>
      <c r="R963" s="5" t="s">
        <v>26</v>
      </c>
      <c r="S963" s="5" t="s">
        <v>44</v>
      </c>
      <c r="T963" s="5" t="s">
        <v>74</v>
      </c>
      <c r="U963" s="5">
        <v>62</v>
      </c>
      <c r="V963" s="7">
        <f>IF(ISBLANK(Table1[[#This Row],[Age of the buyer]]),AVERAGE(Table1[Age of the buyer]),Table1[[#This Row],[Age of the buyer]])</f>
        <v>62</v>
      </c>
    </row>
    <row r="964" spans="1:22" hidden="1" x14ac:dyDescent="0.45">
      <c r="A964" s="5">
        <v>16813</v>
      </c>
      <c r="B964" s="5" t="s">
        <v>13</v>
      </c>
      <c r="C964" s="5" t="str">
        <f>SUBSTITUTE(SUBSTITUTE(Table1[[#This Row],[Gender]],"F","Female"),"M","Male")</f>
        <v>Male</v>
      </c>
      <c r="D964" s="6">
        <v>60000</v>
      </c>
      <c r="E964" s="6" t="str">
        <f>SUBSTITUTE(Table1[[#This Row],[Income]],"$","")</f>
        <v>60000</v>
      </c>
      <c r="F964" s="5">
        <v>5241</v>
      </c>
      <c r="G964" s="8">
        <v>45243</v>
      </c>
      <c r="H964" s="8" t="s">
        <v>67</v>
      </c>
      <c r="I964" s="8" t="s">
        <v>72</v>
      </c>
      <c r="J964" s="7">
        <v>828</v>
      </c>
      <c r="K964" s="7">
        <f>Table1[[#This Row],[Price(in USD)]]-Table1[[#This Row],[Production Cost (in USD)]]</f>
        <v>4413</v>
      </c>
      <c r="L964" s="7">
        <f>(Table1[[#This Row],[Profit]]/Table1[[#This Row],[Price(in USD)]])*100</f>
        <v>84.201488265598172</v>
      </c>
      <c r="M964" s="5" t="s">
        <v>13</v>
      </c>
      <c r="N964" s="5" t="str">
        <f>SUBSTITUTE(SUBSTITUTE(SUBSTITUTE(Table1[[#This Row],[Marital Status]],"M","Married"),"S","Single"),"D","Divorced")</f>
        <v>Married</v>
      </c>
      <c r="O964" s="5" t="s">
        <v>21</v>
      </c>
      <c r="P964" s="5" t="str">
        <f>CLEAN(Table1[[#This Row],[Education]])</f>
        <v>Partial College</v>
      </c>
      <c r="Q964" s="5" t="s">
        <v>23</v>
      </c>
      <c r="R964" s="5" t="s">
        <v>34</v>
      </c>
      <c r="S964" s="5" t="s">
        <v>44</v>
      </c>
      <c r="T964" s="5" t="s">
        <v>76</v>
      </c>
      <c r="U964" s="5">
        <v>55</v>
      </c>
      <c r="V964" s="7">
        <f>IF(ISBLANK(Table1[[#This Row],[Age of the buyer]]),AVERAGE(Table1[Age of the buyer]),Table1[[#This Row],[Age of the buyer]])</f>
        <v>55</v>
      </c>
    </row>
    <row r="965" spans="1:22" x14ac:dyDescent="0.45">
      <c r="A965" s="5">
        <v>16007</v>
      </c>
      <c r="B965" s="5" t="s">
        <v>14</v>
      </c>
      <c r="C965" s="5" t="str">
        <f>SUBSTITUTE(SUBSTITUTE(Table1[[#This Row],[Gender]],"F","Female"),"M","Male")</f>
        <v>Female</v>
      </c>
      <c r="D965" s="6">
        <v>90000</v>
      </c>
      <c r="E965" s="6" t="str">
        <f>SUBSTITUTE(Table1[[#This Row],[Income]],"$","")</f>
        <v>90000</v>
      </c>
      <c r="F965" s="5">
        <v>4065</v>
      </c>
      <c r="G965" s="8">
        <v>44940</v>
      </c>
      <c r="H965" s="8" t="s">
        <v>62</v>
      </c>
      <c r="I965" s="8" t="s">
        <v>72</v>
      </c>
      <c r="J965" s="7">
        <v>1204</v>
      </c>
      <c r="K965" s="7">
        <f>Table1[[#This Row],[Price(in USD)]]-Table1[[#This Row],[Production Cost (in USD)]]</f>
        <v>2861</v>
      </c>
      <c r="L965" s="7">
        <f>(Table1[[#This Row],[Profit]]/Table1[[#This Row],[Price(in USD)]])*100</f>
        <v>70.38130381303813</v>
      </c>
      <c r="M965" s="5" t="s">
        <v>13</v>
      </c>
      <c r="N965" s="5" t="str">
        <f>SUBSTITUTE(SUBSTITUTE(SUBSTITUTE(Table1[[#This Row],[Marital Status]],"M","Married"),"S","Single"),"D","Divorced")</f>
        <v>Married</v>
      </c>
      <c r="O965" s="5" t="s">
        <v>15</v>
      </c>
      <c r="P965" s="5" t="str">
        <f>CLEAN(Table1[[#This Row],[Education]])</f>
        <v>Bachelors</v>
      </c>
      <c r="Q965" s="5" t="s">
        <v>31</v>
      </c>
      <c r="R965" s="5" t="s">
        <v>29</v>
      </c>
      <c r="S965" s="5" t="s">
        <v>44</v>
      </c>
      <c r="T965" s="5" t="s">
        <v>76</v>
      </c>
      <c r="U965" s="5">
        <v>66</v>
      </c>
      <c r="V965" s="7">
        <f>IF(ISBLANK(Table1[[#This Row],[Age of the buyer]]),AVERAGE(Table1[Age of the buyer]),Table1[[#This Row],[Age of the buyer]])</f>
        <v>66</v>
      </c>
    </row>
    <row r="966" spans="1:22" hidden="1" x14ac:dyDescent="0.45">
      <c r="A966" s="5">
        <v>27434</v>
      </c>
      <c r="B966" s="5" t="s">
        <v>13</v>
      </c>
      <c r="C966" s="5" t="str">
        <f>SUBSTITUTE(SUBSTITUTE(Table1[[#This Row],[Gender]],"F","Female"),"M","Male")</f>
        <v>Male</v>
      </c>
      <c r="D966" s="6">
        <v>70000</v>
      </c>
      <c r="E966" s="6" t="str">
        <f>SUBSTITUTE(Table1[[#This Row],[Income]],"$","")</f>
        <v>70000</v>
      </c>
      <c r="F966" s="5">
        <v>4982</v>
      </c>
      <c r="G966" s="8">
        <v>45034</v>
      </c>
      <c r="H966" s="8" t="s">
        <v>65</v>
      </c>
      <c r="I966" s="8" t="s">
        <v>72</v>
      </c>
      <c r="J966" s="7">
        <v>1687</v>
      </c>
      <c r="K966" s="7">
        <f>Table1[[#This Row],[Price(in USD)]]-Table1[[#This Row],[Production Cost (in USD)]]</f>
        <v>3295</v>
      </c>
      <c r="L966" s="7">
        <f>(Table1[[#This Row],[Profit]]/Table1[[#This Row],[Price(in USD)]])*100</f>
        <v>66.138097149739068</v>
      </c>
      <c r="M966" s="5" t="s">
        <v>25</v>
      </c>
      <c r="N966" s="5" t="str">
        <f>SUBSTITUTE(SUBSTITUTE(SUBSTITUTE(Table1[[#This Row],[Marital Status]],"M","Married"),"S","Single"),"D","Divorced")</f>
        <v>Single</v>
      </c>
      <c r="O966" s="5" t="s">
        <v>21</v>
      </c>
      <c r="P966" s="5" t="str">
        <f>CLEAN(Table1[[#This Row],[Education]])</f>
        <v>Partial College</v>
      </c>
      <c r="Q966" s="5" t="s">
        <v>23</v>
      </c>
      <c r="R966" s="5" t="s">
        <v>34</v>
      </c>
      <c r="S966" s="5" t="s">
        <v>44</v>
      </c>
      <c r="T966" s="5" t="s">
        <v>78</v>
      </c>
      <c r="U966" s="5">
        <v>56</v>
      </c>
      <c r="V966" s="7">
        <f>IF(ISBLANK(Table1[[#This Row],[Age of the buyer]]),AVERAGE(Table1[Age of the buyer]),Table1[[#This Row],[Age of the buyer]])</f>
        <v>56</v>
      </c>
    </row>
    <row r="967" spans="1:22" hidden="1" x14ac:dyDescent="0.45">
      <c r="A967" s="5">
        <v>27756</v>
      </c>
      <c r="B967" s="5" t="s">
        <v>14</v>
      </c>
      <c r="C967" s="5" t="str">
        <f>SUBSTITUTE(SUBSTITUTE(Table1[[#This Row],[Gender]],"F","Female"),"M","Male")</f>
        <v>Female</v>
      </c>
      <c r="D967" s="6">
        <v>50000</v>
      </c>
      <c r="E967" s="6" t="str">
        <f>SUBSTITUTE(Table1[[#This Row],[Income]],"$","")</f>
        <v>50000</v>
      </c>
      <c r="F967" s="5">
        <v>3768</v>
      </c>
      <c r="G967" s="8">
        <v>45155</v>
      </c>
      <c r="H967" s="8" t="s">
        <v>67</v>
      </c>
      <c r="I967" s="8" t="s">
        <v>71</v>
      </c>
      <c r="J967" s="7">
        <v>1426</v>
      </c>
      <c r="K967" s="7">
        <f>Table1[[#This Row],[Price(in USD)]]-Table1[[#This Row],[Production Cost (in USD)]]</f>
        <v>2342</v>
      </c>
      <c r="L967" s="7">
        <f>(Table1[[#This Row],[Profit]]/Table1[[#This Row],[Price(in USD)]])*100</f>
        <v>62.154989384288747</v>
      </c>
      <c r="M967" s="5" t="s">
        <v>25</v>
      </c>
      <c r="N967" s="5" t="str">
        <f>SUBSTITUTE(SUBSTITUTE(SUBSTITUTE(Table1[[#This Row],[Marital Status]],"M","Married"),"S","Single"),"D","Divorced")</f>
        <v>Single</v>
      </c>
      <c r="O967" s="5" t="s">
        <v>15</v>
      </c>
      <c r="P967" s="5" t="str">
        <f>CLEAN(Table1[[#This Row],[Education]])</f>
        <v>Bachelors</v>
      </c>
      <c r="Q967" s="5" t="s">
        <v>16</v>
      </c>
      <c r="R967" s="5" t="s">
        <v>18</v>
      </c>
      <c r="S967" s="5" t="s">
        <v>44</v>
      </c>
      <c r="T967" s="5" t="s">
        <v>74</v>
      </c>
      <c r="U967" s="5">
        <v>40</v>
      </c>
      <c r="V967" s="7">
        <f>IF(ISBLANK(Table1[[#This Row],[Age of the buyer]]),AVERAGE(Table1[Age of the buyer]),Table1[[#This Row],[Age of the buyer]])</f>
        <v>40</v>
      </c>
    </row>
    <row r="968" spans="1:22" hidden="1" x14ac:dyDescent="0.45">
      <c r="A968" s="5">
        <v>23818</v>
      </c>
      <c r="B968" s="5" t="s">
        <v>14</v>
      </c>
      <c r="C968" s="5" t="str">
        <f>SUBSTITUTE(SUBSTITUTE(Table1[[#This Row],[Gender]],"F","Female"),"M","Male")</f>
        <v>Female</v>
      </c>
      <c r="D968" s="6">
        <v>50000</v>
      </c>
      <c r="E968" s="6" t="str">
        <f>SUBSTITUTE(Table1[[#This Row],[Income]],"$","")</f>
        <v>50000</v>
      </c>
      <c r="F968" s="5">
        <v>3680</v>
      </c>
      <c r="G968" s="8">
        <v>44685</v>
      </c>
      <c r="H968" s="8" t="s">
        <v>63</v>
      </c>
      <c r="I968" s="8" t="s">
        <v>71</v>
      </c>
      <c r="J968" s="7">
        <v>1102</v>
      </c>
      <c r="K968" s="7">
        <f>Table1[[#This Row],[Price(in USD)]]-Table1[[#This Row],[Production Cost (in USD)]]</f>
        <v>2578</v>
      </c>
      <c r="L968" s="7">
        <f>(Table1[[#This Row],[Profit]]/Table1[[#This Row],[Price(in USD)]])*100</f>
        <v>70.054347826086953</v>
      </c>
      <c r="M968" s="5" t="s">
        <v>13</v>
      </c>
      <c r="N968" s="5" t="str">
        <f>SUBSTITUTE(SUBSTITUTE(SUBSTITUTE(Table1[[#This Row],[Marital Status]],"M","Married"),"S","Single"),"D","Divorced")</f>
        <v>Married</v>
      </c>
      <c r="O968" s="5" t="s">
        <v>37</v>
      </c>
      <c r="P968" s="5" t="str">
        <f>CLEAN(Table1[[#This Row],[Education]])</f>
        <v>Graduate Degree</v>
      </c>
      <c r="Q968" s="5" t="s">
        <v>16</v>
      </c>
      <c r="R968" s="5" t="s">
        <v>29</v>
      </c>
      <c r="S968" s="5" t="s">
        <v>44</v>
      </c>
      <c r="T968" s="5" t="s">
        <v>77</v>
      </c>
      <c r="U968" s="5">
        <v>33</v>
      </c>
      <c r="V968" s="7">
        <f>IF(ISBLANK(Table1[[#This Row],[Age of the buyer]]),AVERAGE(Table1[Age of the buyer]),Table1[[#This Row],[Age of the buyer]])</f>
        <v>33</v>
      </c>
    </row>
    <row r="969" spans="1:22" hidden="1" x14ac:dyDescent="0.45">
      <c r="A969" s="5">
        <v>19012</v>
      </c>
      <c r="B969" s="5" t="s">
        <v>13</v>
      </c>
      <c r="C969" s="5" t="str">
        <f>SUBSTITUTE(SUBSTITUTE(Table1[[#This Row],[Gender]],"F","Female"),"M","Male")</f>
        <v>Male</v>
      </c>
      <c r="D969" s="6">
        <v>80000</v>
      </c>
      <c r="E969" s="6" t="str">
        <f>SUBSTITUTE(Table1[[#This Row],[Income]],"$","")</f>
        <v>80000</v>
      </c>
      <c r="F969" s="5">
        <v>3765</v>
      </c>
      <c r="G969" s="8">
        <v>44813</v>
      </c>
      <c r="H969" s="8" t="s">
        <v>65</v>
      </c>
      <c r="I969" s="8" t="s">
        <v>71</v>
      </c>
      <c r="J969" s="7">
        <v>1053</v>
      </c>
      <c r="K969" s="7">
        <f>Table1[[#This Row],[Price(in USD)]]-Table1[[#This Row],[Production Cost (in USD)]]</f>
        <v>2712</v>
      </c>
      <c r="L969" s="7">
        <f>(Table1[[#This Row],[Profit]]/Table1[[#This Row],[Price(in USD)]])*100</f>
        <v>72.031872509960166</v>
      </c>
      <c r="M969" s="5" t="s">
        <v>13</v>
      </c>
      <c r="N969" s="5" t="str">
        <f>SUBSTITUTE(SUBSTITUTE(SUBSTITUTE(Table1[[#This Row],[Marital Status]],"M","Married"),"S","Single"),"D","Divorced")</f>
        <v>Married</v>
      </c>
      <c r="O969" s="5" t="s">
        <v>15</v>
      </c>
      <c r="P969" s="5" t="str">
        <f>CLEAN(Table1[[#This Row],[Education]])</f>
        <v>Bachelors</v>
      </c>
      <c r="Q969" s="5" t="s">
        <v>31</v>
      </c>
      <c r="R969" s="5" t="s">
        <v>29</v>
      </c>
      <c r="S969" s="5" t="s">
        <v>44</v>
      </c>
      <c r="T969" s="5" t="s">
        <v>76</v>
      </c>
      <c r="U969" s="5">
        <v>56</v>
      </c>
      <c r="V969" s="7">
        <f>IF(ISBLANK(Table1[[#This Row],[Age of the buyer]]),AVERAGE(Table1[Age of the buyer]),Table1[[#This Row],[Age of the buyer]])</f>
        <v>56</v>
      </c>
    </row>
    <row r="970" spans="1:22" hidden="1" x14ac:dyDescent="0.45">
      <c r="A970" s="5">
        <v>18329</v>
      </c>
      <c r="B970" s="5" t="s">
        <v>13</v>
      </c>
      <c r="C970" s="5" t="str">
        <f>SUBSTITUTE(SUBSTITUTE(Table1[[#This Row],[Gender]],"F","Female"),"M","Male")</f>
        <v>Male</v>
      </c>
      <c r="D970" s="6">
        <v>30000</v>
      </c>
      <c r="E970" s="6" t="str">
        <f>SUBSTITUTE(Table1[[#This Row],[Income]],"$","")</f>
        <v>30000</v>
      </c>
      <c r="F970" s="5">
        <v>3338</v>
      </c>
      <c r="G970" s="8">
        <v>44744</v>
      </c>
      <c r="H970" s="8" t="s">
        <v>60</v>
      </c>
      <c r="I970" s="8" t="s">
        <v>71</v>
      </c>
      <c r="J970" s="7">
        <v>833</v>
      </c>
      <c r="K970" s="7">
        <f>Table1[[#This Row],[Price(in USD)]]-Table1[[#This Row],[Production Cost (in USD)]]</f>
        <v>2505</v>
      </c>
      <c r="L970" s="7">
        <f>(Table1[[#This Row],[Profit]]/Table1[[#This Row],[Price(in USD)]])*100</f>
        <v>75.044937088076693</v>
      </c>
      <c r="M970" s="5" t="s">
        <v>25</v>
      </c>
      <c r="N970" s="5" t="str">
        <f>SUBSTITUTE(SUBSTITUTE(SUBSTITUTE(Table1[[#This Row],[Marital Status]],"M","Married"),"S","Single"),"D","Divorced")</f>
        <v>Single</v>
      </c>
      <c r="O970" s="5" t="s">
        <v>32</v>
      </c>
      <c r="P970" s="5" t="str">
        <f>CLEAN(Table1[[#This Row],[Education]])</f>
        <v>Partial High School</v>
      </c>
      <c r="Q970" s="5" t="s">
        <v>22</v>
      </c>
      <c r="R970" s="5" t="s">
        <v>26</v>
      </c>
      <c r="S970" s="5" t="s">
        <v>44</v>
      </c>
      <c r="T970" s="5" t="s">
        <v>76</v>
      </c>
      <c r="U970" s="5">
        <v>27</v>
      </c>
      <c r="V970" s="7">
        <f>IF(ISBLANK(Table1[[#This Row],[Age of the buyer]]),AVERAGE(Table1[Age of the buyer]),Table1[[#This Row],[Age of the buyer]])</f>
        <v>27</v>
      </c>
    </row>
    <row r="971" spans="1:22" hidden="1" x14ac:dyDescent="0.45">
      <c r="A971" s="5">
        <v>29037</v>
      </c>
      <c r="B971" s="5" t="s">
        <v>13</v>
      </c>
      <c r="C971" s="5" t="str">
        <f>SUBSTITUTE(SUBSTITUTE(Table1[[#This Row],[Gender]],"F","Female"),"M","Male")</f>
        <v>Male</v>
      </c>
      <c r="D971" s="6">
        <v>60000</v>
      </c>
      <c r="E971" s="6" t="str">
        <f>SUBSTITUTE(Table1[[#This Row],[Income]],"$","")</f>
        <v>60000</v>
      </c>
      <c r="F971" s="5">
        <v>4638</v>
      </c>
      <c r="G971" s="8">
        <v>44949</v>
      </c>
      <c r="H971" s="8" t="s">
        <v>63</v>
      </c>
      <c r="I971" s="8" t="s">
        <v>71</v>
      </c>
      <c r="J971" s="7">
        <v>1139</v>
      </c>
      <c r="K971" s="7">
        <f>Table1[[#This Row],[Price(in USD)]]-Table1[[#This Row],[Production Cost (in USD)]]</f>
        <v>3499</v>
      </c>
      <c r="L971" s="7">
        <f>(Table1[[#This Row],[Profit]]/Table1[[#This Row],[Price(in USD)]])*100</f>
        <v>75.442000862440707</v>
      </c>
      <c r="M971" s="5" t="s">
        <v>13</v>
      </c>
      <c r="N971" s="5" t="str">
        <f>SUBSTITUTE(SUBSTITUTE(SUBSTITUTE(Table1[[#This Row],[Marital Status]],"M","Married"),"S","Single"),"D","Divorced")</f>
        <v>Married</v>
      </c>
      <c r="O971" s="5" t="s">
        <v>37</v>
      </c>
      <c r="P971" s="5" t="str">
        <f>CLEAN(Table1[[#This Row],[Education]])</f>
        <v>Graduate Degree</v>
      </c>
      <c r="Q971" s="5" t="s">
        <v>23</v>
      </c>
      <c r="R971" s="5" t="s">
        <v>18</v>
      </c>
      <c r="S971" s="5" t="s">
        <v>44</v>
      </c>
      <c r="T971" s="5" t="s">
        <v>74</v>
      </c>
      <c r="U971" s="5">
        <v>39</v>
      </c>
      <c r="V971" s="7">
        <f>IF(ISBLANK(Table1[[#This Row],[Age of the buyer]]),AVERAGE(Table1[Age of the buyer]),Table1[[#This Row],[Age of the buyer]])</f>
        <v>39</v>
      </c>
    </row>
    <row r="972" spans="1:22" hidden="1" x14ac:dyDescent="0.45">
      <c r="A972" s="5">
        <v>26576</v>
      </c>
      <c r="B972" s="5" t="s">
        <v>14</v>
      </c>
      <c r="C972" s="5" t="str">
        <f>SUBSTITUTE(SUBSTITUTE(Table1[[#This Row],[Gender]],"F","Female"),"M","Male")</f>
        <v>Female</v>
      </c>
      <c r="D972" s="6">
        <v>60000</v>
      </c>
      <c r="E972" s="6" t="str">
        <f>SUBSTITUTE(Table1[[#This Row],[Income]],"$","")</f>
        <v>60000</v>
      </c>
      <c r="F972" s="5">
        <v>4478</v>
      </c>
      <c r="G972" s="8">
        <v>44728</v>
      </c>
      <c r="H972" s="8" t="s">
        <v>63</v>
      </c>
      <c r="I972" s="8" t="s">
        <v>71</v>
      </c>
      <c r="J972" s="7">
        <v>1786</v>
      </c>
      <c r="K972" s="7">
        <f>Table1[[#This Row],[Price(in USD)]]-Table1[[#This Row],[Production Cost (in USD)]]</f>
        <v>2692</v>
      </c>
      <c r="L972" s="7">
        <f>(Table1[[#This Row],[Profit]]/Table1[[#This Row],[Price(in USD)]])*100</f>
        <v>60.11612326931666</v>
      </c>
      <c r="M972" s="5" t="s">
        <v>13</v>
      </c>
      <c r="N972" s="5" t="str">
        <f>SUBSTITUTE(SUBSTITUTE(SUBSTITUTE(Table1[[#This Row],[Marital Status]],"M","Married"),"S","Single"),"D","Divorced")</f>
        <v>Married</v>
      </c>
      <c r="O972" s="5" t="s">
        <v>21</v>
      </c>
      <c r="P972" s="5" t="str">
        <f>CLEAN(Table1[[#This Row],[Education]])</f>
        <v>Partial College</v>
      </c>
      <c r="Q972" s="5" t="s">
        <v>16</v>
      </c>
      <c r="R972" s="5" t="s">
        <v>26</v>
      </c>
      <c r="S972" s="5" t="s">
        <v>44</v>
      </c>
      <c r="T972" s="5" t="s">
        <v>78</v>
      </c>
      <c r="U972" s="5">
        <v>31</v>
      </c>
      <c r="V972" s="7">
        <f>IF(ISBLANK(Table1[[#This Row],[Age of the buyer]]),AVERAGE(Table1[Age of the buyer]),Table1[[#This Row],[Age of the buyer]])</f>
        <v>31</v>
      </c>
    </row>
    <row r="973" spans="1:22" hidden="1" x14ac:dyDescent="0.45">
      <c r="A973" s="5">
        <v>12192</v>
      </c>
      <c r="B973" s="5" t="s">
        <v>14</v>
      </c>
      <c r="C973" s="5" t="str">
        <f>SUBSTITUTE(SUBSTITUTE(Table1[[#This Row],[Gender]],"F","Female"),"M","Male")</f>
        <v>Female</v>
      </c>
      <c r="D973" s="6">
        <v>60000</v>
      </c>
      <c r="E973" s="6" t="str">
        <f>SUBSTITUTE(Table1[[#This Row],[Income]],"$","")</f>
        <v>60000</v>
      </c>
      <c r="F973" s="5">
        <v>5319</v>
      </c>
      <c r="G973" s="8">
        <v>44711</v>
      </c>
      <c r="H973" s="8" t="s">
        <v>59</v>
      </c>
      <c r="I973" s="8" t="s">
        <v>71</v>
      </c>
      <c r="J973" s="7">
        <v>1166</v>
      </c>
      <c r="K973" s="7">
        <f>Table1[[#This Row],[Price(in USD)]]-Table1[[#This Row],[Production Cost (in USD)]]</f>
        <v>4153</v>
      </c>
      <c r="L973" s="7">
        <f>(Table1[[#This Row],[Profit]]/Table1[[#This Row],[Price(in USD)]])*100</f>
        <v>78.078586200413611</v>
      </c>
      <c r="M973" s="5" t="s">
        <v>25</v>
      </c>
      <c r="N973" s="5" t="str">
        <f>SUBSTITUTE(SUBSTITUTE(SUBSTITUTE(Table1[[#This Row],[Marital Status]],"M","Married"),"S","Single"),"D","Divorced")</f>
        <v>Single</v>
      </c>
      <c r="O973" s="5" t="s">
        <v>32</v>
      </c>
      <c r="P973" s="5" t="str">
        <f>CLEAN(Table1[[#This Row],[Education]])</f>
        <v>Partial High School</v>
      </c>
      <c r="Q973" s="5" t="s">
        <v>16</v>
      </c>
      <c r="R973" s="5" t="s">
        <v>29</v>
      </c>
      <c r="S973" s="5" t="s">
        <v>44</v>
      </c>
      <c r="T973" s="5" t="s">
        <v>73</v>
      </c>
      <c r="U973" s="5">
        <v>51</v>
      </c>
      <c r="V973" s="7">
        <f>IF(ISBLANK(Table1[[#This Row],[Age of the buyer]]),AVERAGE(Table1[Age of the buyer]),Table1[[#This Row],[Age of the buyer]])</f>
        <v>51</v>
      </c>
    </row>
    <row r="974" spans="1:22" hidden="1" x14ac:dyDescent="0.45">
      <c r="A974" s="5">
        <v>14887</v>
      </c>
      <c r="B974" s="5" t="s">
        <v>14</v>
      </c>
      <c r="C974" s="5" t="str">
        <f>SUBSTITUTE(SUBSTITUTE(Table1[[#This Row],[Gender]],"F","Female"),"M","Male")</f>
        <v>Female</v>
      </c>
      <c r="D974" s="6">
        <v>30000</v>
      </c>
      <c r="E974" s="6" t="str">
        <f>SUBSTITUTE(Table1[[#This Row],[Income]],"$","")</f>
        <v>30000</v>
      </c>
      <c r="F974" s="5">
        <v>5189</v>
      </c>
      <c r="G974" s="8">
        <v>44587</v>
      </c>
      <c r="H974" s="8" t="s">
        <v>59</v>
      </c>
      <c r="I974" s="8" t="s">
        <v>71</v>
      </c>
      <c r="J974" s="7">
        <v>1452</v>
      </c>
      <c r="K974" s="7">
        <f>Table1[[#This Row],[Price(in USD)]]-Table1[[#This Row],[Production Cost (in USD)]]</f>
        <v>3737</v>
      </c>
      <c r="L974" s="7">
        <f>(Table1[[#This Row],[Profit]]/Table1[[#This Row],[Price(in USD)]])*100</f>
        <v>72.017729813066097</v>
      </c>
      <c r="M974" s="5" t="s">
        <v>13</v>
      </c>
      <c r="N974" s="5" t="str">
        <f>SUBSTITUTE(SUBSTITUTE(SUBSTITUTE(Table1[[#This Row],[Marital Status]],"M","Married"),"S","Single"),"D","Divorced")</f>
        <v>Married</v>
      </c>
      <c r="O974" s="5" t="s">
        <v>30</v>
      </c>
      <c r="P974" s="5" t="str">
        <f>CLEAN(Table1[[#This Row],[Education]])</f>
        <v>High School</v>
      </c>
      <c r="Q974" s="5" t="s">
        <v>22</v>
      </c>
      <c r="R974" s="5" t="s">
        <v>26</v>
      </c>
      <c r="S974" s="5" t="s">
        <v>44</v>
      </c>
      <c r="T974" s="5" t="s">
        <v>76</v>
      </c>
      <c r="U974" s="5">
        <v>52</v>
      </c>
      <c r="V974" s="7">
        <f>IF(ISBLANK(Table1[[#This Row],[Age of the buyer]]),AVERAGE(Table1[Age of the buyer]),Table1[[#This Row],[Age of the buyer]])</f>
        <v>52</v>
      </c>
    </row>
    <row r="975" spans="1:22" hidden="1" x14ac:dyDescent="0.45">
      <c r="A975" s="5">
        <v>11734</v>
      </c>
      <c r="B975" s="5" t="s">
        <v>13</v>
      </c>
      <c r="C975" s="5" t="str">
        <f>SUBSTITUTE(SUBSTITUTE(Table1[[#This Row],[Gender]],"F","Female"),"M","Male")</f>
        <v>Male</v>
      </c>
      <c r="D975" s="6">
        <v>60000</v>
      </c>
      <c r="E975" s="6" t="str">
        <f>SUBSTITUTE(Table1[[#This Row],[Income]],"$","")</f>
        <v>60000</v>
      </c>
      <c r="F975" s="5">
        <v>4562</v>
      </c>
      <c r="G975" s="8">
        <v>45039</v>
      </c>
      <c r="H975" s="8" t="s">
        <v>64</v>
      </c>
      <c r="I975" s="8" t="s">
        <v>72</v>
      </c>
      <c r="J975" s="7">
        <v>882</v>
      </c>
      <c r="K975" s="7">
        <f>Table1[[#This Row],[Price(in USD)]]-Table1[[#This Row],[Production Cost (in USD)]]</f>
        <v>3680</v>
      </c>
      <c r="L975" s="7">
        <f>(Table1[[#This Row],[Profit]]/Table1[[#This Row],[Price(in USD)]])*100</f>
        <v>80.666374397194218</v>
      </c>
      <c r="M975" s="5" t="s">
        <v>13</v>
      </c>
      <c r="N975" s="5" t="str">
        <f>SUBSTITUTE(SUBSTITUTE(SUBSTITUTE(Table1[[#This Row],[Marital Status]],"M","Married"),"S","Single"),"D","Divorced")</f>
        <v>Married</v>
      </c>
      <c r="O975" s="5" t="s">
        <v>21</v>
      </c>
      <c r="P975" s="5" t="str">
        <f>CLEAN(Table1[[#This Row],[Education]])</f>
        <v>Partial College</v>
      </c>
      <c r="Q975" s="5" t="s">
        <v>16</v>
      </c>
      <c r="R975" s="5" t="s">
        <v>18</v>
      </c>
      <c r="S975" s="5" t="s">
        <v>44</v>
      </c>
      <c r="T975" s="5" t="s">
        <v>77</v>
      </c>
      <c r="U975" s="5">
        <v>47</v>
      </c>
      <c r="V975" s="7">
        <f>IF(ISBLANK(Table1[[#This Row],[Age of the buyer]]),AVERAGE(Table1[Age of the buyer]),Table1[[#This Row],[Age of the buyer]])</f>
        <v>47</v>
      </c>
    </row>
    <row r="976" spans="1:22" hidden="1" x14ac:dyDescent="0.45">
      <c r="A976" s="5">
        <v>17462</v>
      </c>
      <c r="B976" s="5" t="s">
        <v>13</v>
      </c>
      <c r="C976" s="5" t="str">
        <f>SUBSTITUTE(SUBSTITUTE(Table1[[#This Row],[Gender]],"F","Female"),"M","Male")</f>
        <v>Male</v>
      </c>
      <c r="D976" s="6">
        <v>70000</v>
      </c>
      <c r="E976" s="6" t="str">
        <f>SUBSTITUTE(Table1[[#This Row],[Income]],"$","")</f>
        <v>70000</v>
      </c>
      <c r="F976" s="5">
        <v>4843</v>
      </c>
      <c r="G976" s="8">
        <v>44794</v>
      </c>
      <c r="H976" s="8" t="s">
        <v>60</v>
      </c>
      <c r="I976" s="8" t="s">
        <v>71</v>
      </c>
      <c r="J976" s="7">
        <v>1442</v>
      </c>
      <c r="K976" s="7">
        <f>Table1[[#This Row],[Price(in USD)]]-Table1[[#This Row],[Production Cost (in USD)]]</f>
        <v>3401</v>
      </c>
      <c r="L976" s="7">
        <f>(Table1[[#This Row],[Profit]]/Table1[[#This Row],[Price(in USD)]])*100</f>
        <v>70.225067107164989</v>
      </c>
      <c r="M976" s="5" t="s">
        <v>13</v>
      </c>
      <c r="N976" s="5" t="str">
        <f>SUBSTITUTE(SUBSTITUTE(SUBSTITUTE(Table1[[#This Row],[Marital Status]],"M","Married"),"S","Single"),"D","Divorced")</f>
        <v>Married</v>
      </c>
      <c r="O976" s="5" t="s">
        <v>37</v>
      </c>
      <c r="P976" s="5" t="str">
        <f>CLEAN(Table1[[#This Row],[Education]])</f>
        <v>Graduate Degree</v>
      </c>
      <c r="Q976" s="5" t="s">
        <v>31</v>
      </c>
      <c r="R976" s="5" t="s">
        <v>26</v>
      </c>
      <c r="S976" s="5" t="s">
        <v>44</v>
      </c>
      <c r="T976" s="5" t="s">
        <v>78</v>
      </c>
      <c r="U976" s="5">
        <v>53</v>
      </c>
      <c r="V976" s="7">
        <f>IF(ISBLANK(Table1[[#This Row],[Age of the buyer]]),AVERAGE(Table1[Age of the buyer]),Table1[[#This Row],[Age of the buyer]])</f>
        <v>53</v>
      </c>
    </row>
    <row r="977" spans="1:22" hidden="1" x14ac:dyDescent="0.45">
      <c r="A977" s="5">
        <v>20659</v>
      </c>
      <c r="B977" s="5" t="s">
        <v>13</v>
      </c>
      <c r="C977" s="5" t="str">
        <f>SUBSTITUTE(SUBSTITUTE(Table1[[#This Row],[Gender]],"F","Female"),"M","Male")</f>
        <v>Male</v>
      </c>
      <c r="D977" s="6">
        <v>70000</v>
      </c>
      <c r="E977" s="6" t="str">
        <f>SUBSTITUTE(Table1[[#This Row],[Income]],"$","")</f>
        <v>70000</v>
      </c>
      <c r="F977" s="5">
        <v>3735</v>
      </c>
      <c r="G977" s="8">
        <v>44901</v>
      </c>
      <c r="H977" s="8" t="s">
        <v>65</v>
      </c>
      <c r="I977" s="8" t="s">
        <v>72</v>
      </c>
      <c r="J977" s="7">
        <v>1132</v>
      </c>
      <c r="K977" s="7">
        <f>Table1[[#This Row],[Price(in USD)]]-Table1[[#This Row],[Production Cost (in USD)]]</f>
        <v>2603</v>
      </c>
      <c r="L977" s="7">
        <f>(Table1[[#This Row],[Profit]]/Table1[[#This Row],[Price(in USD)]])*100</f>
        <v>69.692101740294504</v>
      </c>
      <c r="M977" s="5" t="s">
        <v>13</v>
      </c>
      <c r="N977" s="5" t="str">
        <f>SUBSTITUTE(SUBSTITUTE(SUBSTITUTE(Table1[[#This Row],[Marital Status]],"M","Married"),"S","Single"),"D","Divorced")</f>
        <v>Married</v>
      </c>
      <c r="O977" s="5" t="s">
        <v>37</v>
      </c>
      <c r="P977" s="5" t="str">
        <f>CLEAN(Table1[[#This Row],[Education]])</f>
        <v>Graduate Degree</v>
      </c>
      <c r="Q977" s="5" t="s">
        <v>23</v>
      </c>
      <c r="R977" s="5" t="s">
        <v>18</v>
      </c>
      <c r="S977" s="5" t="s">
        <v>44</v>
      </c>
      <c r="T977" s="5" t="s">
        <v>73</v>
      </c>
      <c r="U977" s="5">
        <v>35</v>
      </c>
      <c r="V977" s="7">
        <f>IF(ISBLANK(Table1[[#This Row],[Age of the buyer]]),AVERAGE(Table1[Age of the buyer]),Table1[[#This Row],[Age of the buyer]])</f>
        <v>35</v>
      </c>
    </row>
    <row r="978" spans="1:22" hidden="1" x14ac:dyDescent="0.45">
      <c r="A978" s="5">
        <v>28004</v>
      </c>
      <c r="B978" s="5" t="s">
        <v>14</v>
      </c>
      <c r="C978" s="5" t="str">
        <f>SUBSTITUTE(SUBSTITUTE(Table1[[#This Row],[Gender]],"F","Female"),"M","Male")</f>
        <v>Female</v>
      </c>
      <c r="D978" s="6">
        <v>60000</v>
      </c>
      <c r="E978" s="6" t="str">
        <f>SUBSTITUTE(Table1[[#This Row],[Income]],"$","")</f>
        <v>60000</v>
      </c>
      <c r="F978" s="5">
        <v>3648</v>
      </c>
      <c r="G978" s="8">
        <v>44983</v>
      </c>
      <c r="H978" s="8" t="s">
        <v>65</v>
      </c>
      <c r="I978" s="8" t="s">
        <v>71</v>
      </c>
      <c r="J978" s="7">
        <v>1357</v>
      </c>
      <c r="K978" s="7">
        <f>Table1[[#This Row],[Price(in USD)]]-Table1[[#This Row],[Production Cost (in USD)]]</f>
        <v>2291</v>
      </c>
      <c r="L978" s="7">
        <f>(Table1[[#This Row],[Profit]]/Table1[[#This Row],[Price(in USD)]])*100</f>
        <v>62.801535087719294</v>
      </c>
      <c r="M978" s="5" t="s">
        <v>13</v>
      </c>
      <c r="N978" s="5" t="str">
        <f>SUBSTITUTE(SUBSTITUTE(SUBSTITUTE(Table1[[#This Row],[Marital Status]],"M","Married"),"S","Single"),"D","Divorced")</f>
        <v>Married</v>
      </c>
      <c r="O978" s="5" t="s">
        <v>36</v>
      </c>
      <c r="P978" s="5" t="str">
        <f>CLEAN(Table1[[#This Row],[Education]])</f>
        <v>Bachelors</v>
      </c>
      <c r="Q978" s="5" t="s">
        <v>31</v>
      </c>
      <c r="R978" s="5" t="s">
        <v>34</v>
      </c>
      <c r="S978" s="5" t="s">
        <v>44</v>
      </c>
      <c r="T978" s="5" t="s">
        <v>76</v>
      </c>
      <c r="U978" s="5">
        <v>66</v>
      </c>
      <c r="V978" s="7">
        <f>IF(ISBLANK(Table1[[#This Row],[Age of the buyer]]),AVERAGE(Table1[Age of the buyer]),Table1[[#This Row],[Age of the buyer]])</f>
        <v>66</v>
      </c>
    </row>
    <row r="979" spans="1:22" hidden="1" x14ac:dyDescent="0.45">
      <c r="A979" s="5">
        <v>19741</v>
      </c>
      <c r="B979" s="5" t="s">
        <v>14</v>
      </c>
      <c r="C979" s="5" t="str">
        <f>SUBSTITUTE(SUBSTITUTE(Table1[[#This Row],[Gender]],"F","Female"),"M","Male")</f>
        <v>Female</v>
      </c>
      <c r="D979" s="6">
        <v>80000</v>
      </c>
      <c r="E979" s="6" t="str">
        <f>SUBSTITUTE(Table1[[#This Row],[Income]],"$","")</f>
        <v>80000</v>
      </c>
      <c r="F979" s="5">
        <v>5018</v>
      </c>
      <c r="G979" s="8">
        <v>44715</v>
      </c>
      <c r="H979" s="8" t="s">
        <v>59</v>
      </c>
      <c r="I979" s="8" t="s">
        <v>71</v>
      </c>
      <c r="J979" s="7">
        <v>1066</v>
      </c>
      <c r="K979" s="7">
        <f>Table1[[#This Row],[Price(in USD)]]-Table1[[#This Row],[Production Cost (in USD)]]</f>
        <v>3952</v>
      </c>
      <c r="L979" s="7">
        <f>(Table1[[#This Row],[Profit]]/Table1[[#This Row],[Price(in USD)]])*100</f>
        <v>78.756476683937819</v>
      </c>
      <c r="M979" s="5" t="s">
        <v>25</v>
      </c>
      <c r="N979" s="5" t="str">
        <f>SUBSTITUTE(SUBSTITUTE(SUBSTITUTE(Table1[[#This Row],[Marital Status]],"M","Married"),"S","Single"),"D","Divorced")</f>
        <v>Single</v>
      </c>
      <c r="O979" s="5" t="s">
        <v>37</v>
      </c>
      <c r="P979" s="5" t="str">
        <f>CLEAN(Table1[[#This Row],[Education]])</f>
        <v>Graduate Degree</v>
      </c>
      <c r="Q979" s="5" t="s">
        <v>31</v>
      </c>
      <c r="R979" s="5" t="s">
        <v>26</v>
      </c>
      <c r="S979" s="5" t="s">
        <v>44</v>
      </c>
      <c r="T979" s="5" t="s">
        <v>77</v>
      </c>
      <c r="U979" s="5">
        <v>65</v>
      </c>
      <c r="V979" s="7">
        <f>IF(ISBLANK(Table1[[#This Row],[Age of the buyer]]),AVERAGE(Table1[Age of the buyer]),Table1[[#This Row],[Age of the buyer]])</f>
        <v>65</v>
      </c>
    </row>
    <row r="980" spans="1:22" hidden="1" x14ac:dyDescent="0.45">
      <c r="A980" s="5">
        <v>17450</v>
      </c>
      <c r="B980" s="5" t="s">
        <v>13</v>
      </c>
      <c r="C980" s="5" t="str">
        <f>SUBSTITUTE(SUBSTITUTE(Table1[[#This Row],[Gender]],"F","Female"),"M","Male")</f>
        <v>Male</v>
      </c>
      <c r="D980" s="6">
        <v>80000</v>
      </c>
      <c r="E980" s="6" t="str">
        <f>SUBSTITUTE(Table1[[#This Row],[Income]],"$","")</f>
        <v>80000</v>
      </c>
      <c r="F980" s="5">
        <v>3632</v>
      </c>
      <c r="G980" s="8">
        <v>44967</v>
      </c>
      <c r="H980" s="8" t="s">
        <v>59</v>
      </c>
      <c r="I980" s="8" t="s">
        <v>72</v>
      </c>
      <c r="J980" s="7">
        <v>1653</v>
      </c>
      <c r="K980" s="7">
        <f>Table1[[#This Row],[Price(in USD)]]-Table1[[#This Row],[Production Cost (in USD)]]</f>
        <v>1979</v>
      </c>
      <c r="L980" s="7">
        <f>(Table1[[#This Row],[Profit]]/Table1[[#This Row],[Price(in USD)]])*100</f>
        <v>54.487885462555063</v>
      </c>
      <c r="M980" s="5" t="s">
        <v>13</v>
      </c>
      <c r="N980" s="5" t="str">
        <f>SUBSTITUTE(SUBSTITUTE(SUBSTITUTE(Table1[[#This Row],[Marital Status]],"M","Married"),"S","Single"),"D","Divorced")</f>
        <v>Married</v>
      </c>
      <c r="O980" s="5" t="s">
        <v>21</v>
      </c>
      <c r="P980" s="5" t="str">
        <f>CLEAN(Table1[[#This Row],[Education]])</f>
        <v>Partial College</v>
      </c>
      <c r="Q980" s="5" t="s">
        <v>23</v>
      </c>
      <c r="R980" s="5" t="s">
        <v>26</v>
      </c>
      <c r="S980" s="5" t="s">
        <v>44</v>
      </c>
      <c r="T980" s="5" t="s">
        <v>76</v>
      </c>
      <c r="U980" s="5">
        <v>45</v>
      </c>
      <c r="V980" s="7">
        <f>IF(ISBLANK(Table1[[#This Row],[Age of the buyer]]),AVERAGE(Table1[Age of the buyer]),Table1[[#This Row],[Age of the buyer]])</f>
        <v>45</v>
      </c>
    </row>
    <row r="981" spans="1:22" hidden="1" x14ac:dyDescent="0.45">
      <c r="A981" s="5">
        <v>17337</v>
      </c>
      <c r="B981" s="5" t="s">
        <v>13</v>
      </c>
      <c r="C981" s="5" t="str">
        <f>SUBSTITUTE(SUBSTITUTE(Table1[[#This Row],[Gender]],"F","Female"),"M","Male")</f>
        <v>Male</v>
      </c>
      <c r="D981" s="6">
        <v>40000</v>
      </c>
      <c r="E981" s="6" t="str">
        <f>SUBSTITUTE(Table1[[#This Row],[Income]],"$","")</f>
        <v>40000</v>
      </c>
      <c r="F981" s="5">
        <v>3605</v>
      </c>
      <c r="G981" s="8">
        <v>45036</v>
      </c>
      <c r="H981" s="8" t="s">
        <v>59</v>
      </c>
      <c r="I981" s="8" t="s">
        <v>71</v>
      </c>
      <c r="J981" s="7">
        <v>1963</v>
      </c>
      <c r="K981" s="7">
        <f>Table1[[#This Row],[Price(in USD)]]-Table1[[#This Row],[Production Cost (in USD)]]</f>
        <v>1642</v>
      </c>
      <c r="L981" s="7">
        <f>(Table1[[#This Row],[Profit]]/Table1[[#This Row],[Price(in USD)]])*100</f>
        <v>45.54785020804438</v>
      </c>
      <c r="M981" s="5" t="s">
        <v>25</v>
      </c>
      <c r="N981" s="5" t="str">
        <f>SUBSTITUTE(SUBSTITUTE(SUBSTITUTE(Table1[[#This Row],[Marital Status]],"M","Married"),"S","Single"),"D","Divorced")</f>
        <v>Single</v>
      </c>
      <c r="O981" s="5" t="s">
        <v>30</v>
      </c>
      <c r="P981" s="5" t="str">
        <f>CLEAN(Table1[[#This Row],[Education]])</f>
        <v>High School</v>
      </c>
      <c r="Q981" s="5" t="s">
        <v>16</v>
      </c>
      <c r="R981" s="5" t="s">
        <v>26</v>
      </c>
      <c r="S981" s="5" t="s">
        <v>44</v>
      </c>
      <c r="T981" s="5" t="s">
        <v>74</v>
      </c>
      <c r="U981" s="5">
        <v>31</v>
      </c>
      <c r="V981" s="7">
        <f>IF(ISBLANK(Table1[[#This Row],[Age of the buyer]]),AVERAGE(Table1[Age of the buyer]),Table1[[#This Row],[Age of the buyer]])</f>
        <v>31</v>
      </c>
    </row>
    <row r="982" spans="1:22" x14ac:dyDescent="0.45">
      <c r="A982" s="5">
        <v>18594</v>
      </c>
      <c r="B982" s="5" t="s">
        <v>14</v>
      </c>
      <c r="C982" s="5" t="str">
        <f>SUBSTITUTE(SUBSTITUTE(Table1[[#This Row],[Gender]],"F","Female"),"M","Male")</f>
        <v>Female</v>
      </c>
      <c r="D982" s="6">
        <v>80000</v>
      </c>
      <c r="E982" s="6" t="str">
        <f>SUBSTITUTE(Table1[[#This Row],[Income]],"$","")</f>
        <v>80000</v>
      </c>
      <c r="F982" s="5">
        <v>3475</v>
      </c>
      <c r="G982" s="8">
        <v>45038</v>
      </c>
      <c r="H982" s="8" t="s">
        <v>62</v>
      </c>
      <c r="I982" s="8" t="s">
        <v>71</v>
      </c>
      <c r="J982" s="7">
        <v>805</v>
      </c>
      <c r="K982" s="7">
        <f>Table1[[#This Row],[Price(in USD)]]-Table1[[#This Row],[Production Cost (in USD)]]</f>
        <v>2670</v>
      </c>
      <c r="L982" s="7">
        <f>(Table1[[#This Row],[Profit]]/Table1[[#This Row],[Price(in USD)]])*100</f>
        <v>76.834532374100718</v>
      </c>
      <c r="M982" s="5" t="s">
        <v>25</v>
      </c>
      <c r="N982" s="5" t="str">
        <f>SUBSTITUTE(SUBSTITUTE(SUBSTITUTE(Table1[[#This Row],[Marital Status]],"M","Married"),"S","Single"),"D","Divorced")</f>
        <v>Single</v>
      </c>
      <c r="O982" s="5" t="s">
        <v>15</v>
      </c>
      <c r="P982" s="5" t="str">
        <f>CLEAN(Table1[[#This Row],[Education]])</f>
        <v>Bachelors</v>
      </c>
      <c r="Q982" s="5" t="s">
        <v>16</v>
      </c>
      <c r="R982" s="5" t="s">
        <v>34</v>
      </c>
      <c r="S982" s="5" t="s">
        <v>44</v>
      </c>
      <c r="T982" s="5" t="s">
        <v>78</v>
      </c>
      <c r="U982" s="5">
        <v>40</v>
      </c>
      <c r="V982" s="7">
        <f>IF(ISBLANK(Table1[[#This Row],[Age of the buyer]]),AVERAGE(Table1[Age of the buyer]),Table1[[#This Row],[Age of the buyer]])</f>
        <v>40</v>
      </c>
    </row>
    <row r="983" spans="1:22" hidden="1" x14ac:dyDescent="0.45">
      <c r="A983" s="5">
        <v>15982</v>
      </c>
      <c r="B983" s="5" t="s">
        <v>13</v>
      </c>
      <c r="C983" s="5" t="str">
        <f>SUBSTITUTE(SUBSTITUTE(Table1[[#This Row],[Gender]],"F","Female"),"M","Male")</f>
        <v>Male</v>
      </c>
      <c r="D983" s="6">
        <v>110000</v>
      </c>
      <c r="E983" s="6" t="str">
        <f>SUBSTITUTE(Table1[[#This Row],[Income]],"$","")</f>
        <v>110000</v>
      </c>
      <c r="F983" s="5">
        <v>4058</v>
      </c>
      <c r="G983" s="8">
        <v>45097</v>
      </c>
      <c r="H983" s="8" t="s">
        <v>60</v>
      </c>
      <c r="I983" s="8" t="s">
        <v>72</v>
      </c>
      <c r="J983" s="7">
        <v>905</v>
      </c>
      <c r="K983" s="7">
        <f>Table1[[#This Row],[Price(in USD)]]-Table1[[#This Row],[Production Cost (in USD)]]</f>
        <v>3153</v>
      </c>
      <c r="L983" s="7">
        <f>(Table1[[#This Row],[Profit]]/Table1[[#This Row],[Price(in USD)]])*100</f>
        <v>77.698373583045836</v>
      </c>
      <c r="M983" s="5" t="s">
        <v>13</v>
      </c>
      <c r="N983" s="5" t="str">
        <f>SUBSTITUTE(SUBSTITUTE(SUBSTITUTE(Table1[[#This Row],[Marital Status]],"M","Married"),"S","Single"),"D","Divorced")</f>
        <v>Married</v>
      </c>
      <c r="O983" s="5" t="s">
        <v>21</v>
      </c>
      <c r="P983" s="5" t="str">
        <f>CLEAN(Table1[[#This Row],[Education]])</f>
        <v>Partial College</v>
      </c>
      <c r="Q983" s="5" t="s">
        <v>23</v>
      </c>
      <c r="R983" s="5" t="s">
        <v>24</v>
      </c>
      <c r="S983" s="5" t="s">
        <v>44</v>
      </c>
      <c r="T983" s="5" t="s">
        <v>73</v>
      </c>
      <c r="U983" s="5">
        <v>46</v>
      </c>
      <c r="V983" s="7">
        <f>IF(ISBLANK(Table1[[#This Row],[Age of the buyer]]),AVERAGE(Table1[Age of the buyer]),Table1[[#This Row],[Age of the buyer]])</f>
        <v>46</v>
      </c>
    </row>
    <row r="984" spans="1:22" hidden="1" x14ac:dyDescent="0.45">
      <c r="A984" s="5">
        <v>28625</v>
      </c>
      <c r="B984" s="5" t="s">
        <v>13</v>
      </c>
      <c r="C984" s="5" t="str">
        <f>SUBSTITUTE(SUBSTITUTE(Table1[[#This Row],[Gender]],"F","Female"),"M","Male")</f>
        <v>Male</v>
      </c>
      <c r="D984" s="6">
        <v>40000</v>
      </c>
      <c r="E984" s="6" t="str">
        <f>SUBSTITUTE(Table1[[#This Row],[Income]],"$","")</f>
        <v>40000</v>
      </c>
      <c r="F984" s="5">
        <v>3556</v>
      </c>
      <c r="G984" s="8">
        <v>45038</v>
      </c>
      <c r="H984" s="8" t="s">
        <v>63</v>
      </c>
      <c r="I984" s="8" t="s">
        <v>72</v>
      </c>
      <c r="J984" s="7">
        <v>1093</v>
      </c>
      <c r="K984" s="7">
        <f>Table1[[#This Row],[Price(in USD)]]-Table1[[#This Row],[Production Cost (in USD)]]</f>
        <v>2463</v>
      </c>
      <c r="L984" s="7">
        <f>(Table1[[#This Row],[Profit]]/Table1[[#This Row],[Price(in USD)]])*100</f>
        <v>69.263217097862778</v>
      </c>
      <c r="M984" s="5" t="s">
        <v>25</v>
      </c>
      <c r="N984" s="5" t="str">
        <f>SUBSTITUTE(SUBSTITUTE(SUBSTITUTE(Table1[[#This Row],[Marital Status]],"M","Married"),"S","Single"),"D","Divorced")</f>
        <v>Single</v>
      </c>
      <c r="O984" s="5" t="s">
        <v>21</v>
      </c>
      <c r="P984" s="5" t="str">
        <f>CLEAN(Table1[[#This Row],[Education]])</f>
        <v>Partial College</v>
      </c>
      <c r="Q984" s="5" t="s">
        <v>22</v>
      </c>
      <c r="R984" s="5" t="s">
        <v>29</v>
      </c>
      <c r="S984" s="5" t="s">
        <v>44</v>
      </c>
      <c r="T984" s="5" t="s">
        <v>76</v>
      </c>
      <c r="U984" s="5">
        <v>47</v>
      </c>
      <c r="V984" s="7">
        <f>IF(ISBLANK(Table1[[#This Row],[Age of the buyer]]),AVERAGE(Table1[Age of the buyer]),Table1[[#This Row],[Age of the buyer]])</f>
        <v>47</v>
      </c>
    </row>
    <row r="985" spans="1:22" hidden="1" x14ac:dyDescent="0.45">
      <c r="A985" s="5">
        <v>11269</v>
      </c>
      <c r="B985" s="5" t="s">
        <v>13</v>
      </c>
      <c r="C985" s="5" t="str">
        <f>SUBSTITUTE(SUBSTITUTE(Table1[[#This Row],[Gender]],"F","Female"),"M","Male")</f>
        <v>Male</v>
      </c>
      <c r="D985" s="6">
        <v>130000</v>
      </c>
      <c r="E985" s="6" t="str">
        <f>SUBSTITUTE(Table1[[#This Row],[Income]],"$","")</f>
        <v>130000</v>
      </c>
      <c r="F985" s="5">
        <v>4861</v>
      </c>
      <c r="G985" s="8">
        <v>44570</v>
      </c>
      <c r="H985" s="8" t="s">
        <v>60</v>
      </c>
      <c r="I985" s="8" t="s">
        <v>71</v>
      </c>
      <c r="J985" s="7">
        <v>1723</v>
      </c>
      <c r="K985" s="7">
        <f>Table1[[#This Row],[Price(in USD)]]-Table1[[#This Row],[Production Cost (in USD)]]</f>
        <v>3138</v>
      </c>
      <c r="L985" s="7">
        <f>(Table1[[#This Row],[Profit]]/Table1[[#This Row],[Price(in USD)]])*100</f>
        <v>64.554618391277515</v>
      </c>
      <c r="M985" s="5" t="s">
        <v>13</v>
      </c>
      <c r="N985" s="5" t="str">
        <f>SUBSTITUTE(SUBSTITUTE(SUBSTITUTE(Table1[[#This Row],[Marital Status]],"M","Married"),"S","Single"),"D","Divorced")</f>
        <v>Married</v>
      </c>
      <c r="O985" s="5" t="s">
        <v>37</v>
      </c>
      <c r="P985" s="5" t="str">
        <f>CLEAN(Table1[[#This Row],[Education]])</f>
        <v>Graduate Degree</v>
      </c>
      <c r="Q985" s="5" t="s">
        <v>31</v>
      </c>
      <c r="R985" s="5" t="s">
        <v>18</v>
      </c>
      <c r="S985" s="5" t="s">
        <v>44</v>
      </c>
      <c r="T985" s="5" t="s">
        <v>77</v>
      </c>
      <c r="U985" s="5">
        <v>41</v>
      </c>
      <c r="V985" s="7">
        <f>IF(ISBLANK(Table1[[#This Row],[Age of the buyer]]),AVERAGE(Table1[Age of the buyer]),Table1[[#This Row],[Age of the buyer]])</f>
        <v>41</v>
      </c>
    </row>
    <row r="986" spans="1:22" hidden="1" x14ac:dyDescent="0.45">
      <c r="A986" s="5">
        <v>25148</v>
      </c>
      <c r="B986" s="5" t="s">
        <v>13</v>
      </c>
      <c r="C986" s="5" t="str">
        <f>SUBSTITUTE(SUBSTITUTE(Table1[[#This Row],[Gender]],"F","Female"),"M","Male")</f>
        <v>Male</v>
      </c>
      <c r="D986" s="6">
        <v>60000</v>
      </c>
      <c r="E986" s="6" t="str">
        <f>SUBSTITUTE(Table1[[#This Row],[Income]],"$","")</f>
        <v>60000</v>
      </c>
      <c r="F986" s="5">
        <v>4164</v>
      </c>
      <c r="G986" s="8">
        <v>45285</v>
      </c>
      <c r="H986" s="8" t="s">
        <v>60</v>
      </c>
      <c r="I986" s="8" t="s">
        <v>71</v>
      </c>
      <c r="J986" s="7">
        <v>954</v>
      </c>
      <c r="K986" s="7">
        <f>Table1[[#This Row],[Price(in USD)]]-Table1[[#This Row],[Production Cost (in USD)]]</f>
        <v>3210</v>
      </c>
      <c r="L986" s="7">
        <f>(Table1[[#This Row],[Profit]]/Table1[[#This Row],[Price(in USD)]])*100</f>
        <v>77.089337175792508</v>
      </c>
      <c r="M986" s="5" t="s">
        <v>13</v>
      </c>
      <c r="N986" s="5" t="str">
        <f>SUBSTITUTE(SUBSTITUTE(SUBSTITUTE(Table1[[#This Row],[Marital Status]],"M","Married"),"S","Single"),"D","Divorced")</f>
        <v>Married</v>
      </c>
      <c r="O986" s="5" t="s">
        <v>30</v>
      </c>
      <c r="P986" s="5" t="str">
        <f>CLEAN(Table1[[#This Row],[Education]])</f>
        <v>High School</v>
      </c>
      <c r="Q986" s="5" t="s">
        <v>23</v>
      </c>
      <c r="R986" s="5" t="s">
        <v>29</v>
      </c>
      <c r="S986" s="5" t="s">
        <v>44</v>
      </c>
      <c r="T986" s="5" t="s">
        <v>78</v>
      </c>
      <c r="U986" s="5">
        <v>48</v>
      </c>
      <c r="V986" s="7">
        <f>IF(ISBLANK(Table1[[#This Row],[Age of the buyer]]),AVERAGE(Table1[Age of the buyer]),Table1[[#This Row],[Age of the buyer]])</f>
        <v>48</v>
      </c>
    </row>
    <row r="987" spans="1:22" hidden="1" x14ac:dyDescent="0.45">
      <c r="A987" s="5">
        <v>13920</v>
      </c>
      <c r="B987" s="5" t="s">
        <v>14</v>
      </c>
      <c r="C987" s="5" t="str">
        <f>SUBSTITUTE(SUBSTITUTE(Table1[[#This Row],[Gender]],"F","Female"),"M","Male")</f>
        <v>Female</v>
      </c>
      <c r="D987" s="6">
        <v>50000</v>
      </c>
      <c r="E987" s="6" t="str">
        <f>SUBSTITUTE(Table1[[#This Row],[Income]],"$","")</f>
        <v>50000</v>
      </c>
      <c r="F987" s="5">
        <v>3792</v>
      </c>
      <c r="G987" s="8">
        <v>44600</v>
      </c>
      <c r="H987" s="8" t="s">
        <v>59</v>
      </c>
      <c r="I987" s="8" t="s">
        <v>71</v>
      </c>
      <c r="J987" s="7">
        <v>1573</v>
      </c>
      <c r="K987" s="7">
        <f>Table1[[#This Row],[Price(in USD)]]-Table1[[#This Row],[Production Cost (in USD)]]</f>
        <v>2219</v>
      </c>
      <c r="L987" s="7">
        <f>(Table1[[#This Row],[Profit]]/Table1[[#This Row],[Price(in USD)]])*100</f>
        <v>58.517932489451475</v>
      </c>
      <c r="M987" s="5" t="s">
        <v>25</v>
      </c>
      <c r="N987" s="5" t="str">
        <f>SUBSTITUTE(SUBSTITUTE(SUBSTITUTE(Table1[[#This Row],[Marital Status]],"M","Married"),"S","Single"),"D","Divorced")</f>
        <v>Single</v>
      </c>
      <c r="O987" s="5" t="s">
        <v>15</v>
      </c>
      <c r="P987" s="5" t="str">
        <f>CLEAN(Table1[[#This Row],[Education]])</f>
        <v>Bachelors</v>
      </c>
      <c r="Q987" s="5" t="s">
        <v>16</v>
      </c>
      <c r="R987" s="5" t="s">
        <v>18</v>
      </c>
      <c r="S987" s="5" t="s">
        <v>44</v>
      </c>
      <c r="T987" s="5" t="s">
        <v>77</v>
      </c>
      <c r="U987" s="5">
        <v>42</v>
      </c>
      <c r="V987" s="7">
        <f>IF(ISBLANK(Table1[[#This Row],[Age of the buyer]]),AVERAGE(Table1[Age of the buyer]),Table1[[#This Row],[Age of the buyer]])</f>
        <v>42</v>
      </c>
    </row>
    <row r="988" spans="1:22" hidden="1" x14ac:dyDescent="0.45">
      <c r="A988" s="5">
        <v>23704</v>
      </c>
      <c r="B988" s="5" t="s">
        <v>13</v>
      </c>
      <c r="C988" s="5" t="str">
        <f>SUBSTITUTE(SUBSTITUTE(Table1[[#This Row],[Gender]],"F","Female"),"M","Male")</f>
        <v>Male</v>
      </c>
      <c r="D988" s="6">
        <v>40000</v>
      </c>
      <c r="E988" s="6" t="str">
        <f>SUBSTITUTE(Table1[[#This Row],[Income]],"$","")</f>
        <v>40000</v>
      </c>
      <c r="F988" s="5">
        <v>4838</v>
      </c>
      <c r="G988" s="8">
        <v>45253</v>
      </c>
      <c r="H988" s="8" t="s">
        <v>61</v>
      </c>
      <c r="I988" s="8" t="s">
        <v>71</v>
      </c>
      <c r="J988" s="7">
        <v>914</v>
      </c>
      <c r="K988" s="7">
        <f>Table1[[#This Row],[Price(in USD)]]-Table1[[#This Row],[Production Cost (in USD)]]</f>
        <v>3924</v>
      </c>
      <c r="L988" s="7">
        <f>(Table1[[#This Row],[Profit]]/Table1[[#This Row],[Price(in USD)]])*100</f>
        <v>81.107895824720956</v>
      </c>
      <c r="M988" s="5" t="s">
        <v>25</v>
      </c>
      <c r="N988" s="5" t="str">
        <f>SUBSTITUTE(SUBSTITUTE(SUBSTITUTE(Table1[[#This Row],[Marital Status]],"M","Married"),"S","Single"),"D","Divorced")</f>
        <v>Single</v>
      </c>
      <c r="O988" s="5" t="s">
        <v>30</v>
      </c>
      <c r="P988" s="5" t="str">
        <f>CLEAN(Table1[[#This Row],[Education]])</f>
        <v>High School</v>
      </c>
      <c r="Q988" s="5" t="s">
        <v>23</v>
      </c>
      <c r="R988" s="5" t="s">
        <v>34</v>
      </c>
      <c r="S988" s="5" t="s">
        <v>44</v>
      </c>
      <c r="T988" s="5" t="s">
        <v>78</v>
      </c>
      <c r="U988" s="5">
        <v>60</v>
      </c>
      <c r="V988" s="7">
        <f>IF(ISBLANK(Table1[[#This Row],[Age of the buyer]]),AVERAGE(Table1[Age of the buyer]),Table1[[#This Row],[Age of the buyer]])</f>
        <v>60</v>
      </c>
    </row>
    <row r="989" spans="1:22" hidden="1" x14ac:dyDescent="0.45">
      <c r="A989" s="5">
        <v>28972</v>
      </c>
      <c r="B989" s="5" t="s">
        <v>14</v>
      </c>
      <c r="C989" s="5" t="str">
        <f>SUBSTITUTE(SUBSTITUTE(Table1[[#This Row],[Gender]],"F","Female"),"M","Male")</f>
        <v>Female</v>
      </c>
      <c r="D989" s="6">
        <v>60000</v>
      </c>
      <c r="E989" s="6" t="str">
        <f>SUBSTITUTE(Table1[[#This Row],[Income]],"$","")</f>
        <v>60000</v>
      </c>
      <c r="F989" s="5">
        <v>5158</v>
      </c>
      <c r="G989" s="8">
        <v>44868</v>
      </c>
      <c r="H989" s="8" t="s">
        <v>58</v>
      </c>
      <c r="I989" s="8" t="s">
        <v>71</v>
      </c>
      <c r="J989" s="7">
        <v>1780</v>
      </c>
      <c r="K989" s="7">
        <f>Table1[[#This Row],[Price(in USD)]]-Table1[[#This Row],[Production Cost (in USD)]]</f>
        <v>3378</v>
      </c>
      <c r="L989" s="7">
        <f>(Table1[[#This Row],[Profit]]/Table1[[#This Row],[Price(in USD)]])*100</f>
        <v>65.490500193873586</v>
      </c>
      <c r="M989" s="5" t="s">
        <v>25</v>
      </c>
      <c r="N989" s="5" t="str">
        <f>SUBSTITUTE(SUBSTITUTE(SUBSTITUTE(Table1[[#This Row],[Marital Status]],"M","Married"),"S","Single"),"D","Divorced")</f>
        <v>Single</v>
      </c>
      <c r="O989" s="5" t="s">
        <v>37</v>
      </c>
      <c r="P989" s="5" t="str">
        <f>CLEAN(Table1[[#This Row],[Education]])</f>
        <v>Graduate Degree</v>
      </c>
      <c r="Q989" s="5" t="s">
        <v>31</v>
      </c>
      <c r="R989" s="5" t="s">
        <v>34</v>
      </c>
      <c r="S989" s="5" t="s">
        <v>44</v>
      </c>
      <c r="T989" s="5" t="s">
        <v>74</v>
      </c>
      <c r="U989" s="5">
        <v>66</v>
      </c>
      <c r="V989" s="7">
        <f>IF(ISBLANK(Table1[[#This Row],[Age of the buyer]]),AVERAGE(Table1[Age of the buyer]),Table1[[#This Row],[Age of the buyer]])</f>
        <v>66</v>
      </c>
    </row>
    <row r="990" spans="1:22" hidden="1" x14ac:dyDescent="0.45">
      <c r="A990" s="5">
        <v>22730</v>
      </c>
      <c r="B990" s="5" t="s">
        <v>13</v>
      </c>
      <c r="C990" s="5" t="str">
        <f>SUBSTITUTE(SUBSTITUTE(Table1[[#This Row],[Gender]],"F","Female"),"M","Male")</f>
        <v>Male</v>
      </c>
      <c r="D990" s="6">
        <v>70000</v>
      </c>
      <c r="E990" s="6" t="str">
        <f>SUBSTITUTE(Table1[[#This Row],[Income]],"$","")</f>
        <v>70000</v>
      </c>
      <c r="F990" s="5">
        <v>5327</v>
      </c>
      <c r="G990" s="8">
        <v>44794</v>
      </c>
      <c r="H990" s="8" t="s">
        <v>64</v>
      </c>
      <c r="I990" s="8" t="s">
        <v>71</v>
      </c>
      <c r="J990" s="7">
        <v>1871</v>
      </c>
      <c r="K990" s="7">
        <f>Table1[[#This Row],[Price(in USD)]]-Table1[[#This Row],[Production Cost (in USD)]]</f>
        <v>3456</v>
      </c>
      <c r="L990" s="7">
        <f>(Table1[[#This Row],[Profit]]/Table1[[#This Row],[Price(in USD)]])*100</f>
        <v>64.877041486765535</v>
      </c>
      <c r="M990" s="5" t="s">
        <v>13</v>
      </c>
      <c r="N990" s="5" t="str">
        <f>SUBSTITUTE(SUBSTITUTE(SUBSTITUTE(Table1[[#This Row],[Marital Status]],"M","Married"),"S","Single"),"D","Divorced")</f>
        <v>Married</v>
      </c>
      <c r="O990" s="5" t="s">
        <v>15</v>
      </c>
      <c r="P990" s="5" t="str">
        <f>CLEAN(Table1[[#This Row],[Education]])</f>
        <v>Bachelors</v>
      </c>
      <c r="Q990" s="5" t="s">
        <v>31</v>
      </c>
      <c r="R990" s="5" t="s">
        <v>34</v>
      </c>
      <c r="S990" s="5" t="s">
        <v>44</v>
      </c>
      <c r="T990" s="5" t="s">
        <v>77</v>
      </c>
      <c r="U990" s="5">
        <v>63</v>
      </c>
      <c r="V990" s="7">
        <f>IF(ISBLANK(Table1[[#This Row],[Age of the buyer]]),AVERAGE(Table1[Age of the buyer]),Table1[[#This Row],[Age of the buyer]])</f>
        <v>63</v>
      </c>
    </row>
    <row r="991" spans="1:22" x14ac:dyDescent="0.45">
      <c r="A991" s="5">
        <v>29134</v>
      </c>
      <c r="B991" s="5" t="s">
        <v>13</v>
      </c>
      <c r="C991" s="5" t="str">
        <f>SUBSTITUTE(SUBSTITUTE(Table1[[#This Row],[Gender]],"F","Female"),"M","Male")</f>
        <v>Male</v>
      </c>
      <c r="D991" s="6">
        <v>60000</v>
      </c>
      <c r="E991" s="6" t="str">
        <f>SUBSTITUTE(Table1[[#This Row],[Income]],"$","")</f>
        <v>60000</v>
      </c>
      <c r="F991" s="5">
        <v>4805</v>
      </c>
      <c r="G991" s="8">
        <v>44880</v>
      </c>
      <c r="H991" s="8" t="s">
        <v>62</v>
      </c>
      <c r="I991" s="8" t="s">
        <v>71</v>
      </c>
      <c r="J991" s="7">
        <v>880</v>
      </c>
      <c r="K991" s="7">
        <f>Table1[[#This Row],[Price(in USD)]]-Table1[[#This Row],[Production Cost (in USD)]]</f>
        <v>3925</v>
      </c>
      <c r="L991" s="7">
        <f>(Table1[[#This Row],[Profit]]/Table1[[#This Row],[Price(in USD)]])*100</f>
        <v>81.685744016649323</v>
      </c>
      <c r="M991" s="5" t="s">
        <v>13</v>
      </c>
      <c r="N991" s="5" t="str">
        <f>SUBSTITUTE(SUBSTITUTE(SUBSTITUTE(Table1[[#This Row],[Marital Status]],"M","Married"),"S","Single"),"D","Divorced")</f>
        <v>Married</v>
      </c>
      <c r="O991" s="5" t="s">
        <v>15</v>
      </c>
      <c r="P991" s="5" t="str">
        <f>CLEAN(Table1[[#This Row],[Education]])</f>
        <v>Bachelors</v>
      </c>
      <c r="Q991" s="5" t="s">
        <v>16</v>
      </c>
      <c r="R991" s="5" t="s">
        <v>34</v>
      </c>
      <c r="S991" s="5" t="s">
        <v>44</v>
      </c>
      <c r="T991" s="5" t="s">
        <v>75</v>
      </c>
      <c r="U991" s="5">
        <v>42</v>
      </c>
      <c r="V991" s="7">
        <f>IF(ISBLANK(Table1[[#This Row],[Age of the buyer]]),AVERAGE(Table1[Age of the buyer]),Table1[[#This Row],[Age of the buyer]])</f>
        <v>42</v>
      </c>
    </row>
    <row r="992" spans="1:22" hidden="1" x14ac:dyDescent="0.45">
      <c r="A992" s="5">
        <v>14332</v>
      </c>
      <c r="B992" s="5" t="s">
        <v>14</v>
      </c>
      <c r="C992" s="5" t="str">
        <f>SUBSTITUTE(SUBSTITUTE(Table1[[#This Row],[Gender]],"F","Female"),"M","Male")</f>
        <v>Female</v>
      </c>
      <c r="D992" s="6">
        <v>30000</v>
      </c>
      <c r="E992" s="6" t="str">
        <f>SUBSTITUTE(Table1[[#This Row],[Income]],"$","")</f>
        <v>30000</v>
      </c>
      <c r="F992" s="5">
        <v>4489</v>
      </c>
      <c r="G992" s="8">
        <v>44728</v>
      </c>
      <c r="H992" s="8" t="s">
        <v>63</v>
      </c>
      <c r="I992" s="8" t="s">
        <v>71</v>
      </c>
      <c r="J992" s="7">
        <v>1960</v>
      </c>
      <c r="K992" s="7">
        <f>Table1[[#This Row],[Price(in USD)]]-Table1[[#This Row],[Production Cost (in USD)]]</f>
        <v>2529</v>
      </c>
      <c r="L992" s="7">
        <f>(Table1[[#This Row],[Profit]]/Table1[[#This Row],[Price(in USD)]])*100</f>
        <v>56.337714413009579</v>
      </c>
      <c r="M992" s="5" t="s">
        <v>25</v>
      </c>
      <c r="N992" s="5" t="str">
        <f>SUBSTITUTE(SUBSTITUTE(SUBSTITUTE(Table1[[#This Row],[Marital Status]],"M","Married"),"S","Single"),"D","Divorced")</f>
        <v>Single</v>
      </c>
      <c r="O992" s="5" t="s">
        <v>30</v>
      </c>
      <c r="P992" s="5" t="str">
        <f>CLEAN(Table1[[#This Row],[Education]])</f>
        <v>High School</v>
      </c>
      <c r="Q992" s="5" t="s">
        <v>16</v>
      </c>
      <c r="R992" s="5" t="s">
        <v>26</v>
      </c>
      <c r="S992" s="5" t="s">
        <v>44</v>
      </c>
      <c r="T992" s="5" t="s">
        <v>78</v>
      </c>
      <c r="U992" s="5">
        <v>26</v>
      </c>
      <c r="V992" s="7">
        <f>IF(ISBLANK(Table1[[#This Row],[Age of the buyer]]),AVERAGE(Table1[Age of the buyer]),Table1[[#This Row],[Age of the buyer]])</f>
        <v>26</v>
      </c>
    </row>
    <row r="993" spans="1:22" hidden="1" x14ac:dyDescent="0.45">
      <c r="A993" s="5">
        <v>19117</v>
      </c>
      <c r="B993" s="5" t="s">
        <v>14</v>
      </c>
      <c r="C993" s="5" t="str">
        <f>SUBSTITUTE(SUBSTITUTE(Table1[[#This Row],[Gender]],"F","Female"),"M","Male")</f>
        <v>Female</v>
      </c>
      <c r="D993" s="6">
        <v>60000</v>
      </c>
      <c r="E993" s="6" t="str">
        <f>SUBSTITUTE(Table1[[#This Row],[Income]],"$","")</f>
        <v>60000</v>
      </c>
      <c r="F993" s="5">
        <v>3510</v>
      </c>
      <c r="G993" s="8">
        <v>44805</v>
      </c>
      <c r="H993" s="8" t="s">
        <v>63</v>
      </c>
      <c r="I993" s="8" t="s">
        <v>72</v>
      </c>
      <c r="J993" s="7">
        <v>1882</v>
      </c>
      <c r="K993" s="7">
        <f>Table1[[#This Row],[Price(in USD)]]-Table1[[#This Row],[Production Cost (in USD)]]</f>
        <v>1628</v>
      </c>
      <c r="L993" s="7">
        <f>(Table1[[#This Row],[Profit]]/Table1[[#This Row],[Price(in USD)]])*100</f>
        <v>46.381766381766383</v>
      </c>
      <c r="M993" s="5" t="s">
        <v>25</v>
      </c>
      <c r="N993" s="5" t="str">
        <f>SUBSTITUTE(SUBSTITUTE(SUBSTITUTE(Table1[[#This Row],[Marital Status]],"M","Married"),"S","Single"),"D","Divorced")</f>
        <v>Single</v>
      </c>
      <c r="O993" s="5" t="s">
        <v>37</v>
      </c>
      <c r="P993" s="5" t="str">
        <f>CLEAN(Table1[[#This Row],[Education]])</f>
        <v>Graduate Degree</v>
      </c>
      <c r="Q993" s="5" t="s">
        <v>23</v>
      </c>
      <c r="R993" s="5" t="s">
        <v>24</v>
      </c>
      <c r="S993" s="5" t="s">
        <v>44</v>
      </c>
      <c r="T993" s="5" t="s">
        <v>73</v>
      </c>
      <c r="U993" s="5">
        <v>36</v>
      </c>
      <c r="V993" s="7">
        <f>IF(ISBLANK(Table1[[#This Row],[Age of the buyer]]),AVERAGE(Table1[Age of the buyer]),Table1[[#This Row],[Age of the buyer]])</f>
        <v>36</v>
      </c>
    </row>
    <row r="994" spans="1:22" hidden="1" x14ac:dyDescent="0.45">
      <c r="A994" s="5">
        <v>22864</v>
      </c>
      <c r="B994" s="5" t="s">
        <v>13</v>
      </c>
      <c r="C994" s="5" t="str">
        <f>SUBSTITUTE(SUBSTITUTE(Table1[[#This Row],[Gender]],"F","Female"),"M","Male")</f>
        <v>Male</v>
      </c>
      <c r="D994" s="6">
        <v>90000</v>
      </c>
      <c r="E994" s="6" t="str">
        <f>SUBSTITUTE(Table1[[#This Row],[Income]],"$","")</f>
        <v>90000</v>
      </c>
      <c r="F994" s="5">
        <v>3308</v>
      </c>
      <c r="G994" s="8">
        <v>44941</v>
      </c>
      <c r="H994" s="8" t="s">
        <v>58</v>
      </c>
      <c r="I994" s="8" t="s">
        <v>72</v>
      </c>
      <c r="J994" s="7">
        <v>1513</v>
      </c>
      <c r="K994" s="7">
        <f>Table1[[#This Row],[Price(in USD)]]-Table1[[#This Row],[Production Cost (in USD)]]</f>
        <v>1795</v>
      </c>
      <c r="L994" s="7">
        <f>(Table1[[#This Row],[Profit]]/Table1[[#This Row],[Price(in USD)]])*100</f>
        <v>54.262394195888753</v>
      </c>
      <c r="M994" s="5" t="s">
        <v>13</v>
      </c>
      <c r="N994" s="5" t="str">
        <f>SUBSTITUTE(SUBSTITUTE(SUBSTITUTE(Table1[[#This Row],[Marital Status]],"M","Married"),"S","Single"),"D","Divorced")</f>
        <v>Married</v>
      </c>
      <c r="O994" s="5" t="s">
        <v>21</v>
      </c>
      <c r="P994" s="5" t="str">
        <f>CLEAN(Table1[[#This Row],[Education]])</f>
        <v>Partial College</v>
      </c>
      <c r="Q994" s="5" t="s">
        <v>23</v>
      </c>
      <c r="R994" s="5" t="s">
        <v>26</v>
      </c>
      <c r="S994" s="5" t="s">
        <v>44</v>
      </c>
      <c r="T994" s="5" t="s">
        <v>76</v>
      </c>
      <c r="U994" s="5">
        <v>49</v>
      </c>
      <c r="V994" s="7">
        <f>IF(ISBLANK(Table1[[#This Row],[Age of the buyer]]),AVERAGE(Table1[Age of the buyer]),Table1[[#This Row],[Age of the buyer]])</f>
        <v>49</v>
      </c>
    </row>
    <row r="995" spans="1:22" hidden="1" x14ac:dyDescent="0.45">
      <c r="A995" s="5">
        <v>11292</v>
      </c>
      <c r="B995" s="5" t="s">
        <v>13</v>
      </c>
      <c r="C995" s="5" t="str">
        <f>SUBSTITUTE(SUBSTITUTE(Table1[[#This Row],[Gender]],"F","Female"),"M","Male")</f>
        <v>Male</v>
      </c>
      <c r="D995" s="6">
        <v>150000</v>
      </c>
      <c r="E995" s="6" t="str">
        <f>SUBSTITUTE(Table1[[#This Row],[Income]],"$","")</f>
        <v>150000</v>
      </c>
      <c r="F995" s="5">
        <v>3389</v>
      </c>
      <c r="G995" s="8">
        <v>44622</v>
      </c>
      <c r="H995" s="8" t="s">
        <v>60</v>
      </c>
      <c r="I995" s="8" t="s">
        <v>72</v>
      </c>
      <c r="J995" s="7">
        <v>1878</v>
      </c>
      <c r="K995" s="7">
        <f>Table1[[#This Row],[Price(in USD)]]-Table1[[#This Row],[Production Cost (in USD)]]</f>
        <v>1511</v>
      </c>
      <c r="L995" s="7">
        <f>(Table1[[#This Row],[Profit]]/Table1[[#This Row],[Price(in USD)]])*100</f>
        <v>44.585423428740043</v>
      </c>
      <c r="M995" s="5" t="s">
        <v>25</v>
      </c>
      <c r="N995" s="5" t="str">
        <f>SUBSTITUTE(SUBSTITUTE(SUBSTITUTE(Table1[[#This Row],[Marital Status]],"M","Married"),"S","Single"),"D","Divorced")</f>
        <v>Single</v>
      </c>
      <c r="O995" s="5" t="s">
        <v>21</v>
      </c>
      <c r="P995" s="5" t="str">
        <f>CLEAN(Table1[[#This Row],[Education]])</f>
        <v>Partial College</v>
      </c>
      <c r="Q995" s="5" t="s">
        <v>23</v>
      </c>
      <c r="R995" s="5" t="s">
        <v>18</v>
      </c>
      <c r="S995" s="5" t="s">
        <v>44</v>
      </c>
      <c r="T995" s="5" t="s">
        <v>74</v>
      </c>
      <c r="U995" s="5">
        <v>44</v>
      </c>
      <c r="V995" s="7">
        <f>IF(ISBLANK(Table1[[#This Row],[Age of the buyer]]),AVERAGE(Table1[Age of the buyer]),Table1[[#This Row],[Age of the buyer]])</f>
        <v>44</v>
      </c>
    </row>
    <row r="996" spans="1:22" hidden="1" x14ac:dyDescent="0.45">
      <c r="A996" s="5">
        <v>13466</v>
      </c>
      <c r="B996" s="5" t="s">
        <v>13</v>
      </c>
      <c r="C996" s="5" t="str">
        <f>SUBSTITUTE(SUBSTITUTE(Table1[[#This Row],[Gender]],"F","Female"),"M","Male")</f>
        <v>Male</v>
      </c>
      <c r="D996" s="6">
        <v>80000</v>
      </c>
      <c r="E996" s="6" t="str">
        <f>SUBSTITUTE(Table1[[#This Row],[Income]],"$","")</f>
        <v>80000</v>
      </c>
      <c r="F996" s="5">
        <v>4327</v>
      </c>
      <c r="G996" s="8">
        <v>44784</v>
      </c>
      <c r="H996" s="8" t="s">
        <v>65</v>
      </c>
      <c r="I996" s="8" t="s">
        <v>71</v>
      </c>
      <c r="J996" s="7">
        <v>1962</v>
      </c>
      <c r="K996" s="7">
        <f>Table1[[#This Row],[Price(in USD)]]-Table1[[#This Row],[Production Cost (in USD)]]</f>
        <v>2365</v>
      </c>
      <c r="L996" s="7">
        <f>(Table1[[#This Row],[Profit]]/Table1[[#This Row],[Price(in USD)]])*100</f>
        <v>54.656806101224866</v>
      </c>
      <c r="M996" s="5" t="s">
        <v>13</v>
      </c>
      <c r="N996" s="5" t="str">
        <f>SUBSTITUTE(SUBSTITUTE(SUBSTITUTE(Table1[[#This Row],[Marital Status]],"M","Married"),"S","Single"),"D","Divorced")</f>
        <v>Married</v>
      </c>
      <c r="O996" s="5" t="s">
        <v>21</v>
      </c>
      <c r="P996" s="5" t="str">
        <f>CLEAN(Table1[[#This Row],[Education]])</f>
        <v>Partial College</v>
      </c>
      <c r="Q996" s="5" t="s">
        <v>23</v>
      </c>
      <c r="R996" s="5" t="s">
        <v>29</v>
      </c>
      <c r="S996" s="5" t="s">
        <v>45</v>
      </c>
      <c r="T996" s="5" t="s">
        <v>76</v>
      </c>
      <c r="U996" s="5">
        <v>46</v>
      </c>
      <c r="V996" s="7">
        <f>IF(ISBLANK(Table1[[#This Row],[Age of the buyer]]),AVERAGE(Table1[Age of the buyer]),Table1[[#This Row],[Age of the buyer]])</f>
        <v>46</v>
      </c>
    </row>
    <row r="997" spans="1:22" hidden="1" x14ac:dyDescent="0.45">
      <c r="A997" s="5">
        <v>23731</v>
      </c>
      <c r="B997" s="5" t="s">
        <v>13</v>
      </c>
      <c r="C997" s="5" t="str">
        <f>SUBSTITUTE(SUBSTITUTE(Table1[[#This Row],[Gender]],"F","Female"),"M","Male")</f>
        <v>Male</v>
      </c>
      <c r="D997" s="6">
        <v>60000</v>
      </c>
      <c r="E997" s="6" t="str">
        <f>SUBSTITUTE(Table1[[#This Row],[Income]],"$","")</f>
        <v>60000</v>
      </c>
      <c r="F997" s="5">
        <v>4997</v>
      </c>
      <c r="G997" s="8">
        <v>44807</v>
      </c>
      <c r="H997" s="8" t="s">
        <v>59</v>
      </c>
      <c r="I997" s="8" t="s">
        <v>71</v>
      </c>
      <c r="J997" s="7">
        <v>1536</v>
      </c>
      <c r="K997" s="7">
        <f>Table1[[#This Row],[Price(in USD)]]-Table1[[#This Row],[Production Cost (in USD)]]</f>
        <v>3461</v>
      </c>
      <c r="L997" s="7">
        <f>(Table1[[#This Row],[Profit]]/Table1[[#This Row],[Price(in USD)]])*100</f>
        <v>69.261556934160495</v>
      </c>
      <c r="M997" s="5" t="s">
        <v>13</v>
      </c>
      <c r="N997" s="5" t="str">
        <f>SUBSTITUTE(SUBSTITUTE(SUBSTITUTE(Table1[[#This Row],[Marital Status]],"M","Married"),"S","Single"),"D","Divorced")</f>
        <v>Married</v>
      </c>
      <c r="O997" s="5" t="s">
        <v>30</v>
      </c>
      <c r="P997" s="5" t="str">
        <f>CLEAN(Table1[[#This Row],[Education]])</f>
        <v>High School</v>
      </c>
      <c r="Q997" s="5" t="s">
        <v>23</v>
      </c>
      <c r="R997" s="5" t="s">
        <v>24</v>
      </c>
      <c r="S997" s="5" t="s">
        <v>44</v>
      </c>
      <c r="T997" s="5" t="s">
        <v>76</v>
      </c>
      <c r="U997" s="5">
        <v>54</v>
      </c>
      <c r="V997" s="7">
        <f>IF(ISBLANK(Table1[[#This Row],[Age of the buyer]]),AVERAGE(Table1[Age of the buyer]),Table1[[#This Row],[Age of the buyer]])</f>
        <v>54</v>
      </c>
    </row>
    <row r="998" spans="1:22" hidden="1" x14ac:dyDescent="0.45">
      <c r="A998" s="5">
        <v>28672</v>
      </c>
      <c r="B998" s="5" t="s">
        <v>13</v>
      </c>
      <c r="C998" s="5" t="str">
        <f>SUBSTITUTE(SUBSTITUTE(Table1[[#This Row],[Gender]],"F","Female"),"M","Male")</f>
        <v>Male</v>
      </c>
      <c r="D998" s="6">
        <v>70000</v>
      </c>
      <c r="E998" s="6" t="str">
        <f>SUBSTITUTE(Table1[[#This Row],[Income]],"$","")</f>
        <v>70000</v>
      </c>
      <c r="F998" s="5">
        <v>4127</v>
      </c>
      <c r="G998" s="8">
        <v>44673</v>
      </c>
      <c r="H998" s="8" t="s">
        <v>59</v>
      </c>
      <c r="I998" s="8" t="s">
        <v>71</v>
      </c>
      <c r="J998" s="7">
        <v>1989</v>
      </c>
      <c r="K998" s="7">
        <f>Table1[[#This Row],[Price(in USD)]]-Table1[[#This Row],[Production Cost (in USD)]]</f>
        <v>2138</v>
      </c>
      <c r="L998" s="7">
        <f>(Table1[[#This Row],[Profit]]/Table1[[#This Row],[Price(in USD)]])*100</f>
        <v>51.805185364671679</v>
      </c>
      <c r="M998" s="5" t="s">
        <v>25</v>
      </c>
      <c r="N998" s="5" t="str">
        <f>SUBSTITUTE(SUBSTITUTE(SUBSTITUTE(Table1[[#This Row],[Marital Status]],"M","Married"),"S","Single"),"D","Divorced")</f>
        <v>Single</v>
      </c>
      <c r="O998" s="5" t="s">
        <v>37</v>
      </c>
      <c r="P998" s="5" t="str">
        <f>CLEAN(Table1[[#This Row],[Education]])</f>
        <v>Graduate Degree</v>
      </c>
      <c r="Q998" s="5" t="s">
        <v>23</v>
      </c>
      <c r="R998" s="5" t="s">
        <v>24</v>
      </c>
      <c r="S998" s="5" t="s">
        <v>44</v>
      </c>
      <c r="T998" s="5" t="s">
        <v>78</v>
      </c>
      <c r="U998" s="5">
        <v>35</v>
      </c>
      <c r="V998" s="7">
        <f>IF(ISBLANK(Table1[[#This Row],[Age of the buyer]]),AVERAGE(Table1[Age of the buyer]),Table1[[#This Row],[Age of the buyer]])</f>
        <v>35</v>
      </c>
    </row>
    <row r="999" spans="1:22" hidden="1" x14ac:dyDescent="0.45">
      <c r="A999" s="5">
        <v>11809</v>
      </c>
      <c r="B999" s="5" t="s">
        <v>13</v>
      </c>
      <c r="C999" s="5" t="str">
        <f>SUBSTITUTE(SUBSTITUTE(Table1[[#This Row],[Gender]],"F","Female"),"M","Male")</f>
        <v>Male</v>
      </c>
      <c r="D999" s="6">
        <v>60000</v>
      </c>
      <c r="E999" s="6" t="str">
        <f>SUBSTITUTE(Table1[[#This Row],[Income]],"$","")</f>
        <v>60000</v>
      </c>
      <c r="F999" s="5">
        <v>3664</v>
      </c>
      <c r="G999" s="8">
        <v>45207</v>
      </c>
      <c r="H999" s="8" t="s">
        <v>61</v>
      </c>
      <c r="I999" s="8" t="s">
        <v>71</v>
      </c>
      <c r="J999" s="7">
        <v>1207</v>
      </c>
      <c r="K999" s="7">
        <f>Table1[[#This Row],[Price(in USD)]]-Table1[[#This Row],[Production Cost (in USD)]]</f>
        <v>2457</v>
      </c>
      <c r="L999" s="7">
        <f>(Table1[[#This Row],[Profit]]/Table1[[#This Row],[Price(in USD)]])*100</f>
        <v>67.057860262008731</v>
      </c>
      <c r="M999" s="5" t="s">
        <v>13</v>
      </c>
      <c r="N999" s="5" t="str">
        <f>SUBSTITUTE(SUBSTITUTE(SUBSTITUTE(Table1[[#This Row],[Marital Status]],"M","Married"),"S","Single"),"D","Divorced")</f>
        <v>Married</v>
      </c>
      <c r="O999" s="5" t="s">
        <v>15</v>
      </c>
      <c r="P999" s="5" t="str">
        <f>CLEAN(Table1[[#This Row],[Education]])</f>
        <v>Bachelors</v>
      </c>
      <c r="Q999" s="5" t="s">
        <v>16</v>
      </c>
      <c r="R999" s="5" t="s">
        <v>18</v>
      </c>
      <c r="S999" s="5" t="s">
        <v>44</v>
      </c>
      <c r="T999" s="5" t="s">
        <v>74</v>
      </c>
      <c r="U999" s="5">
        <v>38</v>
      </c>
      <c r="V999" s="7">
        <f>IF(ISBLANK(Table1[[#This Row],[Age of the buyer]]),AVERAGE(Table1[Age of the buyer]),Table1[[#This Row],[Age of the buyer]])</f>
        <v>38</v>
      </c>
    </row>
    <row r="1000" spans="1:22" hidden="1" x14ac:dyDescent="0.45">
      <c r="A1000" s="5">
        <v>19664</v>
      </c>
      <c r="B1000" s="5" t="s">
        <v>13</v>
      </c>
      <c r="C1000" s="5" t="str">
        <f>SUBSTITUTE(SUBSTITUTE(Table1[[#This Row],[Gender]],"F","Female"),"M","Male")</f>
        <v>Male</v>
      </c>
      <c r="D1000" s="6">
        <v>100000</v>
      </c>
      <c r="E1000" s="6" t="str">
        <f>SUBSTITUTE(Table1[[#This Row],[Income]],"$","")</f>
        <v>100000</v>
      </c>
      <c r="F1000" s="5">
        <v>5148</v>
      </c>
      <c r="G1000" s="8">
        <v>44651</v>
      </c>
      <c r="H1000" s="8" t="s">
        <v>60</v>
      </c>
      <c r="I1000" s="8" t="s">
        <v>71</v>
      </c>
      <c r="J1000" s="7">
        <v>1712</v>
      </c>
      <c r="K1000" s="7">
        <f>Table1[[#This Row],[Price(in USD)]]-Table1[[#This Row],[Production Cost (in USD)]]</f>
        <v>3436</v>
      </c>
      <c r="L1000" s="7">
        <f>(Table1[[#This Row],[Profit]]/Table1[[#This Row],[Price(in USD)]])*100</f>
        <v>66.744366744366744</v>
      </c>
      <c r="M1000" s="5" t="s">
        <v>25</v>
      </c>
      <c r="N1000" s="5" t="str">
        <f>SUBSTITUTE(SUBSTITUTE(SUBSTITUTE(Table1[[#This Row],[Marital Status]],"M","Married"),"S","Single"),"D","Divorced")</f>
        <v>Single</v>
      </c>
      <c r="O1000" s="5" t="s">
        <v>15</v>
      </c>
      <c r="P1000" s="5" t="str">
        <f>CLEAN(Table1[[#This Row],[Education]])</f>
        <v>Bachelors</v>
      </c>
      <c r="Q1000" s="5" t="s">
        <v>31</v>
      </c>
      <c r="R1000" s="5" t="s">
        <v>29</v>
      </c>
      <c r="S1000" s="5" t="s">
        <v>44</v>
      </c>
      <c r="T1000" s="5" t="s">
        <v>77</v>
      </c>
      <c r="U1000" s="5">
        <v>38</v>
      </c>
      <c r="V1000" s="7">
        <f>IF(ISBLANK(Table1[[#This Row],[Age of the buyer]]),AVERAGE(Table1[Age of the buyer]),Table1[[#This Row],[Age of the buyer]])</f>
        <v>38</v>
      </c>
    </row>
    <row r="1001" spans="1:22" hidden="1" x14ac:dyDescent="0.45">
      <c r="A1001" s="5">
        <v>12121</v>
      </c>
      <c r="B1001" s="5" t="s">
        <v>13</v>
      </c>
      <c r="C1001" s="5" t="str">
        <f>SUBSTITUTE(SUBSTITUTE(Table1[[#This Row],[Gender]],"F","Female"),"M","Male")</f>
        <v>Male</v>
      </c>
      <c r="D1001" s="6">
        <v>60000</v>
      </c>
      <c r="E1001" s="6" t="str">
        <f>SUBSTITUTE(Table1[[#This Row],[Income]],"$","")</f>
        <v>60000</v>
      </c>
      <c r="F1001" s="5">
        <v>4198</v>
      </c>
      <c r="G1001" s="8">
        <v>45269</v>
      </c>
      <c r="H1001" s="8" t="s">
        <v>67</v>
      </c>
      <c r="I1001" s="8" t="s">
        <v>71</v>
      </c>
      <c r="J1001" s="7">
        <v>1143</v>
      </c>
      <c r="K1001" s="7">
        <f>Table1[[#This Row],[Price(in USD)]]-Table1[[#This Row],[Production Cost (in USD)]]</f>
        <v>3055</v>
      </c>
      <c r="L1001" s="7">
        <f>(Table1[[#This Row],[Profit]]/Table1[[#This Row],[Price(in USD)]])*100</f>
        <v>72.772748928060977</v>
      </c>
      <c r="M1001" s="5" t="s">
        <v>25</v>
      </c>
      <c r="N1001" s="5" t="str">
        <f>SUBSTITUTE(SUBSTITUTE(SUBSTITUTE(Table1[[#This Row],[Marital Status]],"M","Married"),"S","Single"),"D","Divorced")</f>
        <v>Single</v>
      </c>
      <c r="O1001" s="5" t="s">
        <v>30</v>
      </c>
      <c r="P1001" s="5" t="str">
        <f>CLEAN(Table1[[#This Row],[Education]])</f>
        <v>High School</v>
      </c>
      <c r="Q1001" s="5" t="s">
        <v>23</v>
      </c>
      <c r="R1001" s="5" t="s">
        <v>34</v>
      </c>
      <c r="S1001" s="5" t="s">
        <v>44</v>
      </c>
      <c r="T1001" s="5" t="s">
        <v>76</v>
      </c>
      <c r="U1001" s="5">
        <v>53</v>
      </c>
      <c r="V1001" s="7">
        <f>IF(ISBLANK(Table1[[#This Row],[Age of the buyer]]),AVERAGE(Table1[Age of the buyer]),Table1[[#This Row],[Age of the buyer]])</f>
        <v>53</v>
      </c>
    </row>
    <row r="1002" spans="1:22" hidden="1" x14ac:dyDescent="0.45">
      <c r="A1002" s="5">
        <v>13507</v>
      </c>
      <c r="B1002" s="5" t="s">
        <v>14</v>
      </c>
      <c r="C1002" s="5" t="str">
        <f>SUBSTITUTE(SUBSTITUTE(Table1[[#This Row],[Gender]],"F","Female"),"M","Male")</f>
        <v>Female</v>
      </c>
      <c r="D1002" s="6">
        <v>10000</v>
      </c>
      <c r="E1002" s="6" t="str">
        <f>SUBSTITUTE(Table1[[#This Row],[Income]],"$","")</f>
        <v>10000</v>
      </c>
      <c r="F1002" s="5">
        <v>4495</v>
      </c>
      <c r="G1002" s="8">
        <v>44760</v>
      </c>
      <c r="H1002" s="8" t="s">
        <v>64</v>
      </c>
      <c r="I1002" s="8" t="s">
        <v>72</v>
      </c>
      <c r="J1002" s="7">
        <v>1696</v>
      </c>
      <c r="K1002" s="7">
        <f>Table1[[#This Row],[Price(in USD)]]-Table1[[#This Row],[Production Cost (in USD)]]</f>
        <v>2799</v>
      </c>
      <c r="L1002" s="7">
        <f>(Table1[[#This Row],[Profit]]/Table1[[#This Row],[Price(in USD)]])*100</f>
        <v>62.269187986651829</v>
      </c>
      <c r="M1002" s="5" t="s">
        <v>13</v>
      </c>
      <c r="N1002" s="5" t="str">
        <f>SUBSTITUTE(SUBSTITUTE(SUBSTITUTE(Table1[[#This Row],[Marital Status]],"M","Married"),"S","Single"),"D","Divorced")</f>
        <v>Married</v>
      </c>
      <c r="O1002" s="5" t="s">
        <v>21</v>
      </c>
      <c r="P1002" s="5" t="str">
        <f>CLEAN(Table1[[#This Row],[Education]])</f>
        <v>Partial College</v>
      </c>
      <c r="Q1002" s="5" t="s">
        <v>28</v>
      </c>
      <c r="R1002" s="5" t="s">
        <v>29</v>
      </c>
      <c r="S1002" s="5" t="s">
        <v>19</v>
      </c>
      <c r="T1002" s="5" t="s">
        <v>76</v>
      </c>
      <c r="U1002" s="5">
        <v>50</v>
      </c>
      <c r="V1002" s="7">
        <f>IF(ISBLANK(Table1[[#This Row],[Age of the buyer]]),AVERAGE(Table1[Age of the buyer]),Table1[[#This Row],[Age of the buyer]])</f>
        <v>50</v>
      </c>
    </row>
    <row r="1003" spans="1:22" hidden="1" x14ac:dyDescent="0.45">
      <c r="A1003" s="5">
        <v>19280</v>
      </c>
      <c r="B1003" s="5" t="s">
        <v>13</v>
      </c>
      <c r="C1003" s="5" t="str">
        <f>SUBSTITUTE(SUBSTITUTE(Table1[[#This Row],[Gender]],"F","Female"),"M","Male")</f>
        <v>Male</v>
      </c>
      <c r="D1003" s="6">
        <v>120000</v>
      </c>
      <c r="E1003" s="6" t="str">
        <f>SUBSTITUTE(Table1[[#This Row],[Income]],"$","")</f>
        <v>120000</v>
      </c>
      <c r="F1003" s="5">
        <v>5482</v>
      </c>
      <c r="G1003" s="8">
        <v>45079</v>
      </c>
      <c r="H1003" s="8" t="s">
        <v>61</v>
      </c>
      <c r="I1003" s="8" t="s">
        <v>72</v>
      </c>
      <c r="J1003" s="7">
        <v>1378</v>
      </c>
      <c r="K1003" s="7">
        <f>Table1[[#This Row],[Price(in USD)]]-Table1[[#This Row],[Production Cost (in USD)]]</f>
        <v>4104</v>
      </c>
      <c r="L1003" s="7">
        <f>(Table1[[#This Row],[Profit]]/Table1[[#This Row],[Price(in USD)]])*100</f>
        <v>74.863188617292963</v>
      </c>
      <c r="M1003" s="5" t="s">
        <v>13</v>
      </c>
      <c r="N1003" s="5" t="str">
        <f>SUBSTITUTE(SUBSTITUTE(SUBSTITUTE(Table1[[#This Row],[Marital Status]],"M","Married"),"S","Single"),"D","Divorced")</f>
        <v>Married</v>
      </c>
      <c r="O1003" s="5" t="s">
        <v>21</v>
      </c>
      <c r="P1003" s="5" t="str">
        <f>CLEAN(Table1[[#This Row],[Education]])</f>
        <v>Partial College</v>
      </c>
      <c r="Q1003" s="5" t="s">
        <v>28</v>
      </c>
      <c r="R1003" s="5" t="s">
        <v>18</v>
      </c>
      <c r="S1003" s="5" t="s">
        <v>19</v>
      </c>
      <c r="T1003" s="5" t="s">
        <v>74</v>
      </c>
      <c r="U1003" s="5">
        <v>40</v>
      </c>
      <c r="V1003" s="7">
        <f>IF(ISBLANK(Table1[[#This Row],[Age of the buyer]]),AVERAGE(Table1[Age of the buyer]),Table1[[#This Row],[Age of the buyer]])</f>
        <v>40</v>
      </c>
    </row>
    <row r="1004" spans="1:22" hidden="1" x14ac:dyDescent="0.45">
      <c r="A1004" s="5">
        <v>22173</v>
      </c>
      <c r="B1004" s="5" t="s">
        <v>14</v>
      </c>
      <c r="C1004" s="5" t="str">
        <f>SUBSTITUTE(SUBSTITUTE(Table1[[#This Row],[Gender]],"F","Female"),"M","Male")</f>
        <v>Female</v>
      </c>
      <c r="D1004" s="6">
        <v>30000</v>
      </c>
      <c r="E1004" s="6" t="str">
        <f>SUBSTITUTE(Table1[[#This Row],[Income]],"$","")</f>
        <v>30000</v>
      </c>
      <c r="F1004" s="5">
        <v>4997</v>
      </c>
      <c r="G1004" s="8">
        <v>45004</v>
      </c>
      <c r="H1004" s="8" t="s">
        <v>59</v>
      </c>
      <c r="I1004" s="8" t="s">
        <v>72</v>
      </c>
      <c r="J1004" s="7">
        <v>1367</v>
      </c>
      <c r="K1004" s="7">
        <f>Table1[[#This Row],[Price(in USD)]]-Table1[[#This Row],[Production Cost (in USD)]]</f>
        <v>3630</v>
      </c>
      <c r="L1004" s="7">
        <f>(Table1[[#This Row],[Profit]]/Table1[[#This Row],[Price(in USD)]])*100</f>
        <v>72.643586151691025</v>
      </c>
      <c r="M1004" s="5" t="s">
        <v>13</v>
      </c>
      <c r="N1004" s="5" t="str">
        <f>SUBSTITUTE(SUBSTITUTE(SUBSTITUTE(Table1[[#This Row],[Marital Status]],"M","Married"),"S","Single"),"D","Divorced")</f>
        <v>Married</v>
      </c>
      <c r="O1004" s="5" t="s">
        <v>30</v>
      </c>
      <c r="P1004" s="5" t="str">
        <f>CLEAN(Table1[[#This Row],[Education]])</f>
        <v>High School</v>
      </c>
      <c r="Q1004" s="5" t="s">
        <v>16</v>
      </c>
      <c r="R1004" s="5" t="s">
        <v>29</v>
      </c>
      <c r="S1004" s="5" t="s">
        <v>27</v>
      </c>
      <c r="T1004" s="5" t="s">
        <v>78</v>
      </c>
      <c r="U1004" s="5">
        <v>54</v>
      </c>
      <c r="V1004" s="7">
        <f>IF(ISBLANK(Table1[[#This Row],[Age of the buyer]]),AVERAGE(Table1[Age of the buyer]),Table1[[#This Row],[Age of the buyer]])</f>
        <v>54</v>
      </c>
    </row>
    <row r="1005" spans="1:22" hidden="1" x14ac:dyDescent="0.45">
      <c r="A1005" s="5">
        <v>12697</v>
      </c>
      <c r="B1005" s="5" t="s">
        <v>14</v>
      </c>
      <c r="C1005" s="5" t="str">
        <f>SUBSTITUTE(SUBSTITUTE(Table1[[#This Row],[Gender]],"F","Female"),"M","Male")</f>
        <v>Female</v>
      </c>
      <c r="D1005" s="6">
        <v>90000</v>
      </c>
      <c r="E1005" s="6" t="str">
        <f>SUBSTITUTE(Table1[[#This Row],[Income]],"$","")</f>
        <v>90000</v>
      </c>
      <c r="F1005" s="5">
        <v>4414</v>
      </c>
      <c r="G1005" s="8">
        <v>44845</v>
      </c>
      <c r="H1005" s="8" t="s">
        <v>58</v>
      </c>
      <c r="I1005" s="8" t="s">
        <v>72</v>
      </c>
      <c r="J1005" s="7">
        <v>2066</v>
      </c>
      <c r="K1005" s="7">
        <f>Table1[[#This Row],[Price(in USD)]]-Table1[[#This Row],[Production Cost (in USD)]]</f>
        <v>2348</v>
      </c>
      <c r="L1005" s="7">
        <f>(Table1[[#This Row],[Profit]]/Table1[[#This Row],[Price(in USD)]])*100</f>
        <v>53.194381513366565</v>
      </c>
      <c r="M1005" s="5" t="s">
        <v>25</v>
      </c>
      <c r="N1005" s="5" t="str">
        <f>SUBSTITUTE(SUBSTITUTE(SUBSTITUTE(Table1[[#This Row],[Marital Status]],"M","Married"),"S","Single"),"D","Divorced")</f>
        <v>Single</v>
      </c>
      <c r="O1005" s="5" t="s">
        <v>15</v>
      </c>
      <c r="P1005" s="5" t="str">
        <f>CLEAN(Table1[[#This Row],[Education]])</f>
        <v>Bachelors</v>
      </c>
      <c r="Q1005" s="5" t="s">
        <v>23</v>
      </c>
      <c r="R1005" s="5" t="s">
        <v>34</v>
      </c>
      <c r="S1005" s="5" t="s">
        <v>27</v>
      </c>
      <c r="T1005" s="5" t="s">
        <v>73</v>
      </c>
      <c r="U1005" s="5">
        <v>36</v>
      </c>
      <c r="V1005" s="7">
        <f>IF(ISBLANK(Table1[[#This Row],[Age of the buyer]]),AVERAGE(Table1[Age of the buyer]),Table1[[#This Row],[Age of the buyer]])</f>
        <v>36</v>
      </c>
    </row>
    <row r="1006" spans="1:22" hidden="1" x14ac:dyDescent="0.45">
      <c r="A1006" s="5">
        <v>11434</v>
      </c>
      <c r="B1006" s="5" t="s">
        <v>13</v>
      </c>
      <c r="C1006" s="5" t="str">
        <f>SUBSTITUTE(SUBSTITUTE(Table1[[#This Row],[Gender]],"F","Female"),"M","Male")</f>
        <v>Male</v>
      </c>
      <c r="D1006" s="6">
        <v>170000</v>
      </c>
      <c r="E1006" s="6" t="str">
        <f>SUBSTITUTE(Table1[[#This Row],[Income]],"$","")</f>
        <v>170000</v>
      </c>
      <c r="F1006" s="5">
        <v>4338</v>
      </c>
      <c r="G1006" s="8">
        <v>44769</v>
      </c>
      <c r="H1006" s="8" t="s">
        <v>61</v>
      </c>
      <c r="I1006" s="8" t="s">
        <v>72</v>
      </c>
      <c r="J1006" s="7">
        <v>1158</v>
      </c>
      <c r="K1006" s="7">
        <f>Table1[[#This Row],[Price(in USD)]]-Table1[[#This Row],[Production Cost (in USD)]]</f>
        <v>3180</v>
      </c>
      <c r="L1006" s="7">
        <f>(Table1[[#This Row],[Profit]]/Table1[[#This Row],[Price(in USD)]])*100</f>
        <v>73.305670816044255</v>
      </c>
      <c r="M1006" s="5" t="s">
        <v>13</v>
      </c>
      <c r="N1006" s="5" t="str">
        <f>SUBSTITUTE(SUBSTITUTE(SUBSTITUTE(Table1[[#This Row],[Marital Status]],"M","Married"),"S","Single"),"D","Divorced")</f>
        <v>Married</v>
      </c>
      <c r="O1006" s="5" t="s">
        <v>21</v>
      </c>
      <c r="P1006" s="5" t="str">
        <f>CLEAN(Table1[[#This Row],[Education]])</f>
        <v>Partial College</v>
      </c>
      <c r="Q1006" s="5" t="s">
        <v>23</v>
      </c>
      <c r="R1006" s="5" t="s">
        <v>18</v>
      </c>
      <c r="S1006" s="5" t="s">
        <v>19</v>
      </c>
      <c r="T1006" s="5" t="s">
        <v>76</v>
      </c>
      <c r="U1006" s="5">
        <v>55</v>
      </c>
      <c r="V1006" s="7">
        <f>IF(ISBLANK(Table1[[#This Row],[Age of the buyer]]),AVERAGE(Table1[Age of the buyer]),Table1[[#This Row],[Age of the buyer]])</f>
        <v>55</v>
      </c>
    </row>
    <row r="1007" spans="1:22" hidden="1" x14ac:dyDescent="0.45">
      <c r="A1007" s="5">
        <v>25323</v>
      </c>
      <c r="B1007" s="5" t="s">
        <v>13</v>
      </c>
      <c r="C1007" s="5" t="str">
        <f>SUBSTITUTE(SUBSTITUTE(Table1[[#This Row],[Gender]],"F","Female"),"M","Male")</f>
        <v>Male</v>
      </c>
      <c r="D1007" s="6">
        <v>40000</v>
      </c>
      <c r="E1007" s="6" t="str">
        <f>SUBSTITUTE(Table1[[#This Row],[Income]],"$","")</f>
        <v>40000</v>
      </c>
      <c r="F1007" s="5">
        <v>4213</v>
      </c>
      <c r="G1007" s="8">
        <v>45077</v>
      </c>
      <c r="H1007" s="8" t="s">
        <v>64</v>
      </c>
      <c r="I1007" s="8" t="s">
        <v>72</v>
      </c>
      <c r="J1007" s="7">
        <v>804</v>
      </c>
      <c r="K1007" s="7">
        <f>Table1[[#This Row],[Price(in USD)]]-Table1[[#This Row],[Production Cost (in USD)]]</f>
        <v>3409</v>
      </c>
      <c r="L1007" s="7">
        <f>(Table1[[#This Row],[Profit]]/Table1[[#This Row],[Price(in USD)]])*100</f>
        <v>80.916211725611191</v>
      </c>
      <c r="M1007" s="5" t="s">
        <v>13</v>
      </c>
      <c r="N1007" s="5" t="str">
        <f>SUBSTITUTE(SUBSTITUTE(SUBSTITUTE(Table1[[#This Row],[Marital Status]],"M","Married"),"S","Single"),"D","Divorced")</f>
        <v>Married</v>
      </c>
      <c r="O1007" s="5" t="s">
        <v>21</v>
      </c>
      <c r="P1007" s="5" t="str">
        <f>CLEAN(Table1[[#This Row],[Education]])</f>
        <v>Partial College</v>
      </c>
      <c r="Q1007" s="5" t="s">
        <v>22</v>
      </c>
      <c r="R1007" s="5" t="s">
        <v>29</v>
      </c>
      <c r="S1007" s="5" t="s">
        <v>19</v>
      </c>
      <c r="T1007" s="5" t="s">
        <v>77</v>
      </c>
      <c r="U1007" s="5">
        <v>35</v>
      </c>
      <c r="V1007" s="7">
        <f>IF(ISBLANK(Table1[[#This Row],[Age of the buyer]]),AVERAGE(Table1[Age of the buyer]),Table1[[#This Row],[Age of the buyer]])</f>
        <v>35</v>
      </c>
    </row>
    <row r="1008" spans="1:22" hidden="1" x14ac:dyDescent="0.45">
      <c r="A1008" s="5">
        <v>23542</v>
      </c>
      <c r="B1008" s="5" t="s">
        <v>13</v>
      </c>
      <c r="C1008" s="5" t="str">
        <f>SUBSTITUTE(SUBSTITUTE(Table1[[#This Row],[Gender]],"F","Female"),"M","Male")</f>
        <v>Male</v>
      </c>
      <c r="D1008" s="6">
        <v>60000</v>
      </c>
      <c r="E1008" s="6" t="str">
        <f>SUBSTITUTE(Table1[[#This Row],[Income]],"$","")</f>
        <v>60000</v>
      </c>
      <c r="F1008" s="5">
        <v>3593</v>
      </c>
      <c r="G1008" s="8">
        <v>44685</v>
      </c>
      <c r="H1008" s="8" t="s">
        <v>67</v>
      </c>
      <c r="I1008" s="8" t="s">
        <v>71</v>
      </c>
      <c r="J1008" s="7">
        <v>1930</v>
      </c>
      <c r="K1008" s="7">
        <f>Table1[[#This Row],[Price(in USD)]]-Table1[[#This Row],[Production Cost (in USD)]]</f>
        <v>1663</v>
      </c>
      <c r="L1008" s="7">
        <f>(Table1[[#This Row],[Profit]]/Table1[[#This Row],[Price(in USD)]])*100</f>
        <v>46.284441970498193</v>
      </c>
      <c r="M1008" s="5" t="s">
        <v>25</v>
      </c>
      <c r="N1008" s="5" t="str">
        <f>SUBSTITUTE(SUBSTITUTE(SUBSTITUTE(Table1[[#This Row],[Marital Status]],"M","Married"),"S","Single"),"D","Divorced")</f>
        <v>Single</v>
      </c>
      <c r="O1008" s="5" t="s">
        <v>21</v>
      </c>
      <c r="P1008" s="5" t="str">
        <f>CLEAN(Table1[[#This Row],[Education]])</f>
        <v>Partial College</v>
      </c>
      <c r="Q1008" s="5" t="s">
        <v>16</v>
      </c>
      <c r="R1008" s="5" t="s">
        <v>18</v>
      </c>
      <c r="S1008" s="5" t="s">
        <v>27</v>
      </c>
      <c r="T1008" s="5" t="s">
        <v>76</v>
      </c>
      <c r="U1008" s="5">
        <v>45</v>
      </c>
      <c r="V1008" s="7">
        <f>IF(ISBLANK(Table1[[#This Row],[Age of the buyer]]),AVERAGE(Table1[Age of the buyer]),Table1[[#This Row],[Age of the buyer]])</f>
        <v>45</v>
      </c>
    </row>
    <row r="1009" spans="1:22" hidden="1" x14ac:dyDescent="0.45">
      <c r="A1009" s="5">
        <v>20870</v>
      </c>
      <c r="B1009" s="5" t="s">
        <v>14</v>
      </c>
      <c r="C1009" s="5" t="str">
        <f>SUBSTITUTE(SUBSTITUTE(Table1[[#This Row],[Gender]],"F","Female"),"M","Male")</f>
        <v>Female</v>
      </c>
      <c r="D1009" s="6">
        <v>10000</v>
      </c>
      <c r="E1009" s="6" t="str">
        <f>SUBSTITUTE(Table1[[#This Row],[Income]],"$","")</f>
        <v>10000</v>
      </c>
      <c r="F1009" s="5">
        <v>4679</v>
      </c>
      <c r="G1009" s="8">
        <v>44764</v>
      </c>
      <c r="H1009" s="8" t="s">
        <v>59</v>
      </c>
      <c r="I1009" s="8" t="s">
        <v>71</v>
      </c>
      <c r="J1009" s="7">
        <v>916</v>
      </c>
      <c r="K1009" s="7">
        <f>Table1[[#This Row],[Price(in USD)]]-Table1[[#This Row],[Production Cost (in USD)]]</f>
        <v>3763</v>
      </c>
      <c r="L1009" s="7">
        <f>(Table1[[#This Row],[Profit]]/Table1[[#This Row],[Price(in USD)]])*100</f>
        <v>80.42316734344945</v>
      </c>
      <c r="M1009" s="5" t="s">
        <v>25</v>
      </c>
      <c r="N1009" s="5" t="str">
        <f>SUBSTITUTE(SUBSTITUTE(SUBSTITUTE(Table1[[#This Row],[Marital Status]],"M","Married"),"S","Single"),"D","Divorced")</f>
        <v>Single</v>
      </c>
      <c r="O1009" s="5" t="s">
        <v>30</v>
      </c>
      <c r="P1009" s="5" t="str">
        <f>CLEAN(Table1[[#This Row],[Education]])</f>
        <v>High School</v>
      </c>
      <c r="Q1009" s="5" t="s">
        <v>28</v>
      </c>
      <c r="R1009" s="5" t="s">
        <v>18</v>
      </c>
      <c r="S1009" s="5" t="s">
        <v>19</v>
      </c>
      <c r="T1009" s="5" t="s">
        <v>76</v>
      </c>
      <c r="U1009" s="5">
        <v>38</v>
      </c>
      <c r="V1009" s="7">
        <f>IF(ISBLANK(Table1[[#This Row],[Age of the buyer]]),AVERAGE(Table1[Age of the buyer]),Table1[[#This Row],[Age of the buyer]])</f>
        <v>38</v>
      </c>
    </row>
    <row r="1010" spans="1:22" hidden="1" x14ac:dyDescent="0.45">
      <c r="A1010" s="5">
        <v>23316</v>
      </c>
      <c r="B1010" s="5" t="s">
        <v>13</v>
      </c>
      <c r="C1010" s="5" t="str">
        <f>SUBSTITUTE(SUBSTITUTE(Table1[[#This Row],[Gender]],"F","Female"),"M","Male")</f>
        <v>Male</v>
      </c>
      <c r="D1010" s="6">
        <v>30000</v>
      </c>
      <c r="E1010" s="6" t="str">
        <f>SUBSTITUTE(Table1[[#This Row],[Income]],"$","")</f>
        <v>30000</v>
      </c>
      <c r="F1010" s="5">
        <v>3534</v>
      </c>
      <c r="G1010" s="8">
        <v>45161</v>
      </c>
      <c r="H1010" s="8" t="s">
        <v>66</v>
      </c>
      <c r="I1010" s="8" t="s">
        <v>71</v>
      </c>
      <c r="J1010" s="7">
        <v>1941</v>
      </c>
      <c r="K1010" s="7">
        <f>Table1[[#This Row],[Price(in USD)]]-Table1[[#This Row],[Production Cost (in USD)]]</f>
        <v>1593</v>
      </c>
      <c r="L1010" s="7">
        <f>(Table1[[#This Row],[Profit]]/Table1[[#This Row],[Price(in USD)]])*100</f>
        <v>45.076400679117143</v>
      </c>
      <c r="M1010" s="5" t="s">
        <v>25</v>
      </c>
      <c r="N1010" s="5" t="str">
        <f>SUBSTITUTE(SUBSTITUTE(SUBSTITUTE(Table1[[#This Row],[Marital Status]],"M","Married"),"S","Single"),"D","Divorced")</f>
        <v>Single</v>
      </c>
      <c r="O1010" s="5" t="s">
        <v>21</v>
      </c>
      <c r="P1010" s="5" t="str">
        <f>CLEAN(Table1[[#This Row],[Education]])</f>
        <v>Partial College</v>
      </c>
      <c r="Q1010" s="5" t="s">
        <v>22</v>
      </c>
      <c r="R1010" s="5" t="s">
        <v>29</v>
      </c>
      <c r="S1010" s="5" t="s">
        <v>27</v>
      </c>
      <c r="T1010" s="5" t="s">
        <v>78</v>
      </c>
      <c r="U1010" s="5">
        <v>59</v>
      </c>
      <c r="V1010" s="7">
        <f>IF(ISBLANK(Table1[[#This Row],[Age of the buyer]]),AVERAGE(Table1[Age of the buyer]),Table1[[#This Row],[Age of the buyer]])</f>
        <v>59</v>
      </c>
    </row>
    <row r="1011" spans="1:22" hidden="1" x14ac:dyDescent="0.45">
      <c r="A1011" s="5">
        <v>12610</v>
      </c>
      <c r="B1011" s="5" t="s">
        <v>14</v>
      </c>
      <c r="C1011" s="5" t="str">
        <f>SUBSTITUTE(SUBSTITUTE(Table1[[#This Row],[Gender]],"F","Female"),"M","Male")</f>
        <v>Female</v>
      </c>
      <c r="D1011" s="6">
        <v>30000</v>
      </c>
      <c r="E1011" s="6" t="str">
        <f>SUBSTITUTE(Table1[[#This Row],[Income]],"$","")</f>
        <v>30000</v>
      </c>
      <c r="F1011" s="5">
        <v>4301</v>
      </c>
      <c r="G1011" s="8">
        <v>44638</v>
      </c>
      <c r="H1011" s="8" t="s">
        <v>63</v>
      </c>
      <c r="I1011" s="8" t="s">
        <v>72</v>
      </c>
      <c r="J1011" s="7">
        <v>895</v>
      </c>
      <c r="K1011" s="7">
        <f>Table1[[#This Row],[Price(in USD)]]-Table1[[#This Row],[Production Cost (in USD)]]</f>
        <v>3406</v>
      </c>
      <c r="L1011" s="7">
        <f>(Table1[[#This Row],[Profit]]/Table1[[#This Row],[Price(in USD)]])*100</f>
        <v>79.190885840502219</v>
      </c>
      <c r="M1011" s="5" t="s">
        <v>13</v>
      </c>
      <c r="N1011" s="5" t="str">
        <f>SUBSTITUTE(SUBSTITUTE(SUBSTITUTE(Table1[[#This Row],[Marital Status]],"M","Married"),"S","Single"),"D","Divorced")</f>
        <v>Married</v>
      </c>
      <c r="O1011" s="5" t="s">
        <v>15</v>
      </c>
      <c r="P1011" s="5" t="str">
        <f>CLEAN(Table1[[#This Row],[Education]])</f>
        <v>Bachelors</v>
      </c>
      <c r="Q1011" s="5" t="s">
        <v>22</v>
      </c>
      <c r="R1011" s="5" t="s">
        <v>18</v>
      </c>
      <c r="S1011" s="5" t="s">
        <v>19</v>
      </c>
      <c r="T1011" s="5" t="s">
        <v>74</v>
      </c>
      <c r="U1011" s="5">
        <v>47</v>
      </c>
      <c r="V1011" s="7">
        <f>IF(ISBLANK(Table1[[#This Row],[Age of the buyer]]),AVERAGE(Table1[Age of the buyer]),Table1[[#This Row],[Age of the buyer]])</f>
        <v>47</v>
      </c>
    </row>
    <row r="1012" spans="1:22" hidden="1" x14ac:dyDescent="0.45">
      <c r="A1012" s="5">
        <v>27183</v>
      </c>
      <c r="B1012" s="5" t="s">
        <v>13</v>
      </c>
      <c r="C1012" s="5" t="str">
        <f>SUBSTITUTE(SUBSTITUTE(Table1[[#This Row],[Gender]],"F","Female"),"M","Male")</f>
        <v>Male</v>
      </c>
      <c r="D1012" s="6">
        <v>40000</v>
      </c>
      <c r="E1012" s="6" t="str">
        <f>SUBSTITUTE(Table1[[#This Row],[Income]],"$","")</f>
        <v>40000</v>
      </c>
      <c r="F1012" s="5">
        <v>3645</v>
      </c>
      <c r="G1012" s="8">
        <v>45223</v>
      </c>
      <c r="H1012" s="8" t="s">
        <v>64</v>
      </c>
      <c r="I1012" s="8" t="s">
        <v>71</v>
      </c>
      <c r="J1012" s="7">
        <v>931</v>
      </c>
      <c r="K1012" s="7">
        <f>Table1[[#This Row],[Price(in USD)]]-Table1[[#This Row],[Production Cost (in USD)]]</f>
        <v>2714</v>
      </c>
      <c r="L1012" s="7">
        <f>(Table1[[#This Row],[Profit]]/Table1[[#This Row],[Price(in USD)]])*100</f>
        <v>74.458161865569267</v>
      </c>
      <c r="M1012" s="5" t="s">
        <v>25</v>
      </c>
      <c r="N1012" s="5" t="str">
        <f>SUBSTITUTE(SUBSTITUTE(SUBSTITUTE(Table1[[#This Row],[Marital Status]],"M","Married"),"S","Single"),"D","Divorced")</f>
        <v>Single</v>
      </c>
      <c r="O1012" s="5" t="s">
        <v>21</v>
      </c>
      <c r="P1012" s="5" t="str">
        <f>CLEAN(Table1[[#This Row],[Education]])</f>
        <v>Partial College</v>
      </c>
      <c r="Q1012" s="5" t="s">
        <v>22</v>
      </c>
      <c r="R1012" s="5" t="s">
        <v>29</v>
      </c>
      <c r="S1012" s="5" t="s">
        <v>19</v>
      </c>
      <c r="T1012" s="5" t="s">
        <v>77</v>
      </c>
      <c r="U1012" s="5">
        <v>35</v>
      </c>
      <c r="V1012" s="7">
        <f>IF(ISBLANK(Table1[[#This Row],[Age of the buyer]]),AVERAGE(Table1[Age of the buyer]),Table1[[#This Row],[Age of the buyer]])</f>
        <v>35</v>
      </c>
    </row>
    <row r="1013" spans="1:22" x14ac:dyDescent="0.45">
      <c r="A1013" s="5">
        <v>25940</v>
      </c>
      <c r="B1013" s="5" t="s">
        <v>13</v>
      </c>
      <c r="C1013" s="5" t="str">
        <f>SUBSTITUTE(SUBSTITUTE(Table1[[#This Row],[Gender]],"F","Female"),"M","Male")</f>
        <v>Male</v>
      </c>
      <c r="D1013" s="6">
        <v>20000</v>
      </c>
      <c r="E1013" s="6" t="str">
        <f>SUBSTITUTE(Table1[[#This Row],[Income]],"$","")</f>
        <v>20000</v>
      </c>
      <c r="F1013" s="5">
        <v>3910</v>
      </c>
      <c r="G1013" s="8">
        <v>44820</v>
      </c>
      <c r="H1013" s="8" t="s">
        <v>62</v>
      </c>
      <c r="I1013" s="8" t="s">
        <v>71</v>
      </c>
      <c r="J1013" s="7">
        <v>2065</v>
      </c>
      <c r="K1013" s="7">
        <f>Table1[[#This Row],[Price(in USD)]]-Table1[[#This Row],[Production Cost (in USD)]]</f>
        <v>1845</v>
      </c>
      <c r="L1013" s="7">
        <f>(Table1[[#This Row],[Profit]]/Table1[[#This Row],[Price(in USD)]])*100</f>
        <v>47.186700767263432</v>
      </c>
      <c r="M1013" s="5" t="s">
        <v>25</v>
      </c>
      <c r="N1013" s="5" t="str">
        <f>SUBSTITUTE(SUBSTITUTE(SUBSTITUTE(Table1[[#This Row],[Marital Status]],"M","Married"),"S","Single"),"D","Divorced")</f>
        <v>Single</v>
      </c>
      <c r="O1013" s="5" t="s">
        <v>32</v>
      </c>
      <c r="P1013" s="5" t="str">
        <f>CLEAN(Table1[[#This Row],[Education]])</f>
        <v>Partial High School</v>
      </c>
      <c r="Q1013" s="5" t="s">
        <v>22</v>
      </c>
      <c r="R1013" s="5" t="s">
        <v>26</v>
      </c>
      <c r="S1013" s="5" t="s">
        <v>42</v>
      </c>
      <c r="T1013" s="5" t="s">
        <v>76</v>
      </c>
      <c r="U1013" s="5">
        <v>55</v>
      </c>
      <c r="V1013" s="7">
        <f>IF(ISBLANK(Table1[[#This Row],[Age of the buyer]]),AVERAGE(Table1[Age of the buyer]),Table1[[#This Row],[Age of the buyer]])</f>
        <v>55</v>
      </c>
    </row>
    <row r="1014" spans="1:22" hidden="1" x14ac:dyDescent="0.45">
      <c r="A1014" s="5">
        <v>25598</v>
      </c>
      <c r="B1014" s="5" t="s">
        <v>14</v>
      </c>
      <c r="C1014" s="5" t="str">
        <f>SUBSTITUTE(SUBSTITUTE(Table1[[#This Row],[Gender]],"F","Female"),"M","Male")</f>
        <v>Female</v>
      </c>
      <c r="D1014" s="6">
        <v>40000</v>
      </c>
      <c r="E1014" s="6" t="str">
        <f>SUBSTITUTE(Table1[[#This Row],[Income]],"$","")</f>
        <v>40000</v>
      </c>
      <c r="F1014" s="5">
        <v>4270</v>
      </c>
      <c r="G1014" s="8">
        <v>44865</v>
      </c>
      <c r="H1014" s="8" t="s">
        <v>65</v>
      </c>
      <c r="I1014" s="8" t="s">
        <v>72</v>
      </c>
      <c r="J1014" s="7">
        <v>980</v>
      </c>
      <c r="K1014" s="7">
        <f>Table1[[#This Row],[Price(in USD)]]-Table1[[#This Row],[Production Cost (in USD)]]</f>
        <v>3290</v>
      </c>
      <c r="L1014" s="7">
        <f>(Table1[[#This Row],[Profit]]/Table1[[#This Row],[Price(in USD)]])*100</f>
        <v>77.049180327868854</v>
      </c>
      <c r="M1014" s="5" t="s">
        <v>13</v>
      </c>
      <c r="N1014" s="5" t="str">
        <f>SUBSTITUTE(SUBSTITUTE(SUBSTITUTE(Table1[[#This Row],[Marital Status]],"M","Married"),"S","Single"),"D","Divorced")</f>
        <v>Married</v>
      </c>
      <c r="O1014" s="5" t="s">
        <v>37</v>
      </c>
      <c r="P1014" s="5" t="str">
        <f>CLEAN(Table1[[#This Row],[Education]])</f>
        <v>Graduate Degree</v>
      </c>
      <c r="Q1014" s="5" t="s">
        <v>22</v>
      </c>
      <c r="R1014" s="5" t="s">
        <v>18</v>
      </c>
      <c r="S1014" s="5" t="s">
        <v>19</v>
      </c>
      <c r="T1014" s="5" t="s">
        <v>76</v>
      </c>
      <c r="U1014" s="5">
        <v>36</v>
      </c>
      <c r="V1014" s="7">
        <f>IF(ISBLANK(Table1[[#This Row],[Age of the buyer]]),AVERAGE(Table1[Age of the buyer]),Table1[[#This Row],[Age of the buyer]])</f>
        <v>36</v>
      </c>
    </row>
    <row r="1015" spans="1:22" hidden="1" x14ac:dyDescent="0.45">
      <c r="A1015" s="5">
        <v>21564</v>
      </c>
      <c r="B1015" s="5" t="s">
        <v>14</v>
      </c>
      <c r="C1015" s="5" t="str">
        <f>SUBSTITUTE(SUBSTITUTE(Table1[[#This Row],[Gender]],"F","Female"),"M","Male")</f>
        <v>Female</v>
      </c>
      <c r="D1015" s="6">
        <v>80000</v>
      </c>
      <c r="E1015" s="6" t="str">
        <f>SUBSTITUTE(Table1[[#This Row],[Income]],"$","")</f>
        <v>80000</v>
      </c>
      <c r="F1015" s="5">
        <v>3356</v>
      </c>
      <c r="G1015" s="8">
        <v>45009</v>
      </c>
      <c r="H1015" s="8" t="s">
        <v>59</v>
      </c>
      <c r="I1015" s="8" t="s">
        <v>71</v>
      </c>
      <c r="J1015" s="7">
        <v>809</v>
      </c>
      <c r="K1015" s="7">
        <f>Table1[[#This Row],[Price(in USD)]]-Table1[[#This Row],[Production Cost (in USD)]]</f>
        <v>2547</v>
      </c>
      <c r="L1015" s="7">
        <f>(Table1[[#This Row],[Profit]]/Table1[[#This Row],[Price(in USD)]])*100</f>
        <v>75.893921334922538</v>
      </c>
      <c r="M1015" s="5" t="s">
        <v>25</v>
      </c>
      <c r="N1015" s="5" t="str">
        <f>SUBSTITUTE(SUBSTITUTE(SUBSTITUTE(Table1[[#This Row],[Marital Status]],"M","Married"),"S","Single"),"D","Divorced")</f>
        <v>Single</v>
      </c>
      <c r="O1015" s="5" t="s">
        <v>15</v>
      </c>
      <c r="P1015" s="5" t="str">
        <f>CLEAN(Table1[[#This Row],[Education]])</f>
        <v>Bachelors</v>
      </c>
      <c r="Q1015" s="5" t="s">
        <v>23</v>
      </c>
      <c r="R1015" s="5" t="s">
        <v>34</v>
      </c>
      <c r="S1015" s="5" t="s">
        <v>27</v>
      </c>
      <c r="T1015" s="5" t="s">
        <v>74</v>
      </c>
      <c r="U1015" s="5">
        <v>35</v>
      </c>
      <c r="V1015" s="7">
        <f>IF(ISBLANK(Table1[[#This Row],[Age of the buyer]]),AVERAGE(Table1[Age of the buyer]),Table1[[#This Row],[Age of the buyer]])</f>
        <v>35</v>
      </c>
    </row>
    <row r="1016" spans="1:22" hidden="1" x14ac:dyDescent="0.45">
      <c r="A1016" s="5">
        <v>19193</v>
      </c>
      <c r="B1016" s="5" t="s">
        <v>13</v>
      </c>
      <c r="C1016" s="5" t="str">
        <f>SUBSTITUTE(SUBSTITUTE(Table1[[#This Row],[Gender]],"F","Female"),"M","Male")</f>
        <v>Male</v>
      </c>
      <c r="D1016" s="6">
        <v>40000</v>
      </c>
      <c r="E1016" s="6" t="str">
        <f>SUBSTITUTE(Table1[[#This Row],[Income]],"$","")</f>
        <v>40000</v>
      </c>
      <c r="F1016" s="5">
        <v>3565</v>
      </c>
      <c r="G1016" s="8">
        <v>45003</v>
      </c>
      <c r="H1016" s="8" t="s">
        <v>60</v>
      </c>
      <c r="I1016" s="8" t="s">
        <v>71</v>
      </c>
      <c r="J1016" s="7">
        <v>1080</v>
      </c>
      <c r="K1016" s="7">
        <f>Table1[[#This Row],[Price(in USD)]]-Table1[[#This Row],[Production Cost (in USD)]]</f>
        <v>2485</v>
      </c>
      <c r="L1016" s="7">
        <f>(Table1[[#This Row],[Profit]]/Table1[[#This Row],[Price(in USD)]])*100</f>
        <v>69.705469845722305</v>
      </c>
      <c r="M1016" s="5" t="s">
        <v>25</v>
      </c>
      <c r="N1016" s="5" t="str">
        <f>SUBSTITUTE(SUBSTITUTE(SUBSTITUTE(Table1[[#This Row],[Marital Status]],"M","Married"),"S","Single"),"D","Divorced")</f>
        <v>Single</v>
      </c>
      <c r="O1016" s="5" t="s">
        <v>21</v>
      </c>
      <c r="P1016" s="5" t="str">
        <f>CLEAN(Table1[[#This Row],[Education]])</f>
        <v>Partial College</v>
      </c>
      <c r="Q1016" s="5" t="s">
        <v>22</v>
      </c>
      <c r="R1016" s="5" t="s">
        <v>29</v>
      </c>
      <c r="S1016" s="5" t="s">
        <v>19</v>
      </c>
      <c r="T1016" s="5" t="s">
        <v>78</v>
      </c>
      <c r="U1016" s="5">
        <v>35</v>
      </c>
      <c r="V1016" s="7">
        <f>IF(ISBLANK(Table1[[#This Row],[Age of the buyer]]),AVERAGE(Table1[Age of the buyer]),Table1[[#This Row],[Age of the buyer]])</f>
        <v>35</v>
      </c>
    </row>
    <row r="1017" spans="1:22" hidden="1" x14ac:dyDescent="0.45">
      <c r="A1017" s="5">
        <v>26412</v>
      </c>
      <c r="B1017" s="5" t="s">
        <v>14</v>
      </c>
      <c r="C1017" s="5" t="str">
        <f>SUBSTITUTE(SUBSTITUTE(Table1[[#This Row],[Gender]],"F","Female"),"M","Male")</f>
        <v>Female</v>
      </c>
      <c r="D1017" s="6">
        <v>80000</v>
      </c>
      <c r="E1017" s="6" t="str">
        <f>SUBSTITUTE(Table1[[#This Row],[Income]],"$","")</f>
        <v>80000</v>
      </c>
      <c r="F1017" s="5">
        <v>4034</v>
      </c>
      <c r="G1017" s="8">
        <v>44937</v>
      </c>
      <c r="H1017" s="8" t="s">
        <v>65</v>
      </c>
      <c r="I1017" s="8" t="s">
        <v>71</v>
      </c>
      <c r="J1017" s="7">
        <v>1498</v>
      </c>
      <c r="K1017" s="7">
        <f>Table1[[#This Row],[Price(in USD)]]-Table1[[#This Row],[Production Cost (in USD)]]</f>
        <v>2536</v>
      </c>
      <c r="L1017" s="7">
        <f>(Table1[[#This Row],[Profit]]/Table1[[#This Row],[Price(in USD)]])*100</f>
        <v>62.865642042637582</v>
      </c>
      <c r="M1017" s="5" t="s">
        <v>13</v>
      </c>
      <c r="N1017" s="5" t="str">
        <f>SUBSTITUTE(SUBSTITUTE(SUBSTITUTE(Table1[[#This Row],[Marital Status]],"M","Married"),"S","Single"),"D","Divorced")</f>
        <v>Married</v>
      </c>
      <c r="O1017" s="5" t="s">
        <v>30</v>
      </c>
      <c r="P1017" s="5" t="str">
        <f>CLEAN(Table1[[#This Row],[Education]])</f>
        <v>High School</v>
      </c>
      <c r="Q1017" s="5" t="s">
        <v>31</v>
      </c>
      <c r="R1017" s="5" t="s">
        <v>26</v>
      </c>
      <c r="S1017" s="5" t="s">
        <v>19</v>
      </c>
      <c r="T1017" s="5" t="s">
        <v>73</v>
      </c>
      <c r="U1017" s="5">
        <v>56</v>
      </c>
      <c r="V1017" s="7">
        <f>IF(ISBLANK(Table1[[#This Row],[Age of the buyer]]),AVERAGE(Table1[Age of the buyer]),Table1[[#This Row],[Age of the buyer]])</f>
        <v>56</v>
      </c>
    </row>
    <row r="1018" spans="1:22" hidden="1" x14ac:dyDescent="0.45">
      <c r="A1018" s="5">
        <v>27184</v>
      </c>
      <c r="B1018" s="5" t="s">
        <v>13</v>
      </c>
      <c r="C1018" s="5" t="str">
        <f>SUBSTITUTE(SUBSTITUTE(Table1[[#This Row],[Gender]],"F","Female"),"M","Male")</f>
        <v>Male</v>
      </c>
      <c r="D1018" s="6">
        <v>40000</v>
      </c>
      <c r="E1018" s="6" t="str">
        <f>SUBSTITUTE(Table1[[#This Row],[Income]],"$","")</f>
        <v>40000</v>
      </c>
      <c r="F1018" s="5">
        <v>5144</v>
      </c>
      <c r="G1018" s="8">
        <v>45261</v>
      </c>
      <c r="H1018" s="8" t="s">
        <v>65</v>
      </c>
      <c r="I1018" s="8" t="s">
        <v>71</v>
      </c>
      <c r="J1018" s="7">
        <v>1831</v>
      </c>
      <c r="K1018" s="7">
        <f>Table1[[#This Row],[Price(in USD)]]-Table1[[#This Row],[Production Cost (in USD)]]</f>
        <v>3313</v>
      </c>
      <c r="L1018" s="7">
        <f>(Table1[[#This Row],[Profit]]/Table1[[#This Row],[Price(in USD)]])*100</f>
        <v>64.40513219284604</v>
      </c>
      <c r="M1018" s="5" t="s">
        <v>25</v>
      </c>
      <c r="N1018" s="5" t="str">
        <f>SUBSTITUTE(SUBSTITUTE(SUBSTITUTE(Table1[[#This Row],[Marital Status]],"M","Married"),"S","Single"),"D","Divorced")</f>
        <v>Single</v>
      </c>
      <c r="O1018" s="5" t="s">
        <v>21</v>
      </c>
      <c r="P1018" s="5" t="str">
        <f>CLEAN(Table1[[#This Row],[Education]])</f>
        <v>Partial College</v>
      </c>
      <c r="Q1018" s="5" t="s">
        <v>22</v>
      </c>
      <c r="R1018" s="5" t="s">
        <v>18</v>
      </c>
      <c r="S1018" s="5" t="s">
        <v>19</v>
      </c>
      <c r="T1018" s="5" t="s">
        <v>76</v>
      </c>
      <c r="U1018" s="5">
        <v>34</v>
      </c>
      <c r="V1018" s="7">
        <f>IF(ISBLANK(Table1[[#This Row],[Age of the buyer]]),AVERAGE(Table1[Age of the buyer]),Table1[[#This Row],[Age of the buyer]])</f>
        <v>34</v>
      </c>
    </row>
    <row r="1019" spans="1:22" hidden="1" x14ac:dyDescent="0.45">
      <c r="A1019" s="5">
        <v>12590</v>
      </c>
      <c r="B1019" s="5" t="s">
        <v>13</v>
      </c>
      <c r="C1019" s="5" t="str">
        <f>SUBSTITUTE(SUBSTITUTE(Table1[[#This Row],[Gender]],"F","Female"),"M","Male")</f>
        <v>Male</v>
      </c>
      <c r="D1019" s="6">
        <v>30000</v>
      </c>
      <c r="E1019" s="6" t="str">
        <f>SUBSTITUTE(Table1[[#This Row],[Income]],"$","")</f>
        <v>30000</v>
      </c>
      <c r="F1019" s="5">
        <v>3527</v>
      </c>
      <c r="G1019" s="8">
        <v>45174</v>
      </c>
      <c r="H1019" s="8" t="s">
        <v>65</v>
      </c>
      <c r="I1019" s="8" t="s">
        <v>72</v>
      </c>
      <c r="J1019" s="7">
        <v>1299</v>
      </c>
      <c r="K1019" s="7">
        <f>Table1[[#This Row],[Price(in USD)]]-Table1[[#This Row],[Production Cost (in USD)]]</f>
        <v>2228</v>
      </c>
      <c r="L1019" s="7">
        <f>(Table1[[#This Row],[Profit]]/Table1[[#This Row],[Price(in USD)]])*100</f>
        <v>63.169832719024669</v>
      </c>
      <c r="M1019" s="5" t="s">
        <v>25</v>
      </c>
      <c r="N1019" s="5" t="str">
        <f>SUBSTITUTE(SUBSTITUTE(SUBSTITUTE(Table1[[#This Row],[Marital Status]],"M","Married"),"S","Single"),"D","Divorced")</f>
        <v>Single</v>
      </c>
      <c r="O1019" s="5" t="s">
        <v>15</v>
      </c>
      <c r="P1019" s="5" t="str">
        <f>CLEAN(Table1[[#This Row],[Education]])</f>
        <v>Bachelors</v>
      </c>
      <c r="Q1019" s="5" t="s">
        <v>22</v>
      </c>
      <c r="R1019" s="5" t="s">
        <v>18</v>
      </c>
      <c r="S1019" s="5" t="s">
        <v>19</v>
      </c>
      <c r="T1019" s="5" t="s">
        <v>77</v>
      </c>
      <c r="U1019" s="5"/>
      <c r="V1019" s="7">
        <f>IF(ISBLANK(Table1[[#This Row],[Age of the buyer]]),AVERAGE(Table1[Age of the buyer]),Table1[[#This Row],[Age of the buyer]])</f>
        <v>43.99900596421471</v>
      </c>
    </row>
    <row r="1020" spans="1:22" hidden="1" x14ac:dyDescent="0.45">
      <c r="A1020" s="5">
        <v>17841</v>
      </c>
      <c r="B1020" s="5" t="s">
        <v>13</v>
      </c>
      <c r="C1020" s="5" t="str">
        <f>SUBSTITUTE(SUBSTITUTE(Table1[[#This Row],[Gender]],"F","Female"),"M","Male")</f>
        <v>Male</v>
      </c>
      <c r="D1020" s="6">
        <v>30000</v>
      </c>
      <c r="E1020" s="6" t="str">
        <f>SUBSTITUTE(Table1[[#This Row],[Income]],"$","")</f>
        <v>30000</v>
      </c>
      <c r="F1020" s="5">
        <v>3671</v>
      </c>
      <c r="G1020" s="8">
        <v>45117</v>
      </c>
      <c r="H1020" s="8" t="s">
        <v>65</v>
      </c>
      <c r="I1020" s="8" t="s">
        <v>71</v>
      </c>
      <c r="J1020" s="7">
        <v>1469</v>
      </c>
      <c r="K1020" s="7">
        <f>Table1[[#This Row],[Price(in USD)]]-Table1[[#This Row],[Production Cost (in USD)]]</f>
        <v>2202</v>
      </c>
      <c r="L1020" s="7">
        <f>(Table1[[#This Row],[Profit]]/Table1[[#This Row],[Price(in USD)]])*100</f>
        <v>59.983655679651328</v>
      </c>
      <c r="M1020" s="5" t="s">
        <v>25</v>
      </c>
      <c r="N1020" s="5" t="str">
        <f>SUBSTITUTE(SUBSTITUTE(SUBSTITUTE(Table1[[#This Row],[Marital Status]],"M","Married"),"S","Single"),"D","Divorced")</f>
        <v>Single</v>
      </c>
      <c r="O1020" s="5" t="s">
        <v>21</v>
      </c>
      <c r="P1020" s="5" t="str">
        <f>CLEAN(Table1[[#This Row],[Education]])</f>
        <v>Partial College</v>
      </c>
      <c r="Q1020" s="5" t="s">
        <v>22</v>
      </c>
      <c r="R1020" s="5" t="s">
        <v>18</v>
      </c>
      <c r="S1020" s="5" t="s">
        <v>43</v>
      </c>
      <c r="T1020" s="5" t="s">
        <v>78</v>
      </c>
      <c r="U1020" s="5">
        <v>29</v>
      </c>
      <c r="V1020" s="7">
        <f>IF(ISBLANK(Table1[[#This Row],[Age of the buyer]]),AVERAGE(Table1[Age of the buyer]),Table1[[#This Row],[Age of the buyer]])</f>
        <v>29</v>
      </c>
    </row>
    <row r="1021" spans="1:22" hidden="1" x14ac:dyDescent="0.45">
      <c r="A1021" s="5">
        <v>18283</v>
      </c>
      <c r="B1021" s="5" t="s">
        <v>14</v>
      </c>
      <c r="C1021" s="5" t="str">
        <f>SUBSTITUTE(SUBSTITUTE(Table1[[#This Row],[Gender]],"F","Female"),"M","Male")</f>
        <v>Female</v>
      </c>
      <c r="D1021" s="6">
        <v>100000</v>
      </c>
      <c r="E1021" s="6" t="str">
        <f>SUBSTITUTE(Table1[[#This Row],[Income]],"$","")</f>
        <v>100000</v>
      </c>
      <c r="F1021" s="5">
        <v>3951</v>
      </c>
      <c r="G1021" s="8">
        <v>44696</v>
      </c>
      <c r="H1021" s="8" t="s">
        <v>64</v>
      </c>
      <c r="I1021" s="8" t="s">
        <v>71</v>
      </c>
      <c r="J1021" s="7">
        <v>1811</v>
      </c>
      <c r="K1021" s="7">
        <f>Table1[[#This Row],[Price(in USD)]]-Table1[[#This Row],[Production Cost (in USD)]]</f>
        <v>2140</v>
      </c>
      <c r="L1021" s="7">
        <f>(Table1[[#This Row],[Profit]]/Table1[[#This Row],[Price(in USD)]])*100</f>
        <v>54.163502910655524</v>
      </c>
      <c r="M1021" s="5" t="s">
        <v>56</v>
      </c>
      <c r="N1021" s="5" t="str">
        <f>SUBSTITUTE(SUBSTITUTE(SUBSTITUTE(Table1[[#This Row],[Marital Status]],"M","Married"),"S","Single"),"D","Divorced")</f>
        <v>Divorced</v>
      </c>
      <c r="O1021" s="5" t="s">
        <v>15</v>
      </c>
      <c r="P1021" s="5" t="str">
        <f>CLEAN(Table1[[#This Row],[Education]])</f>
        <v>Bachelors</v>
      </c>
      <c r="Q1021" s="5" t="s">
        <v>23</v>
      </c>
      <c r="R1021" s="5" t="s">
        <v>26</v>
      </c>
      <c r="S1021" s="5" t="s">
        <v>42</v>
      </c>
      <c r="T1021" s="5" t="s">
        <v>73</v>
      </c>
      <c r="U1021" s="5">
        <v>40</v>
      </c>
      <c r="V1021" s="7">
        <f>IF(ISBLANK(Table1[[#This Row],[Age of the buyer]]),AVERAGE(Table1[Age of the buyer]),Table1[[#This Row],[Age of the buyer]])</f>
        <v>40</v>
      </c>
    </row>
    <row r="1022" spans="1:22" hidden="1" x14ac:dyDescent="0.45">
      <c r="A1022" s="5">
        <v>18299</v>
      </c>
      <c r="B1022" s="5" t="s">
        <v>13</v>
      </c>
      <c r="C1022" s="5" t="str">
        <f>SUBSTITUTE(SUBSTITUTE(Table1[[#This Row],[Gender]],"F","Female"),"M","Male")</f>
        <v>Male</v>
      </c>
      <c r="D1022" s="6">
        <v>70000</v>
      </c>
      <c r="E1022" s="6" t="str">
        <f>SUBSTITUTE(Table1[[#This Row],[Income]],"$","")</f>
        <v>70000</v>
      </c>
      <c r="F1022" s="5">
        <v>4340</v>
      </c>
      <c r="G1022" s="8">
        <v>44580</v>
      </c>
      <c r="H1022" s="8" t="s">
        <v>58</v>
      </c>
      <c r="I1022" s="8" t="s">
        <v>71</v>
      </c>
      <c r="J1022" s="7">
        <v>1646</v>
      </c>
      <c r="K1022" s="7">
        <f>Table1[[#This Row],[Price(in USD)]]-Table1[[#This Row],[Production Cost (in USD)]]</f>
        <v>2694</v>
      </c>
      <c r="L1022" s="7">
        <f>(Table1[[#This Row],[Profit]]/Table1[[#This Row],[Price(in USD)]])*100</f>
        <v>62.073732718894014</v>
      </c>
      <c r="M1022" s="5" t="s">
        <v>13</v>
      </c>
      <c r="N1022" s="5" t="str">
        <f>SUBSTITUTE(SUBSTITUTE(SUBSTITUTE(Table1[[#This Row],[Marital Status]],"M","Married"),"S","Single"),"D","Divorced")</f>
        <v>Married</v>
      </c>
      <c r="O1022" s="5" t="s">
        <v>21</v>
      </c>
      <c r="P1022" s="5" t="str">
        <f>CLEAN(Table1[[#This Row],[Education]])</f>
        <v>Partial College</v>
      </c>
      <c r="Q1022" s="5" t="s">
        <v>16</v>
      </c>
      <c r="R1022" s="5" t="s">
        <v>26</v>
      </c>
      <c r="S1022" s="5" t="s">
        <v>27</v>
      </c>
      <c r="T1022" s="5" t="s">
        <v>76</v>
      </c>
      <c r="U1022" s="5">
        <v>44</v>
      </c>
      <c r="V1022" s="7">
        <f>IF(ISBLANK(Table1[[#This Row],[Age of the buyer]]),AVERAGE(Table1[Age of the buyer]),Table1[[#This Row],[Age of the buyer]])</f>
        <v>44</v>
      </c>
    </row>
    <row r="1023" spans="1:22" hidden="1" x14ac:dyDescent="0.45">
      <c r="A1023" s="5">
        <v>16466</v>
      </c>
      <c r="B1023" s="5" t="s">
        <v>14</v>
      </c>
      <c r="C1023" s="5" t="str">
        <f>SUBSTITUTE(SUBSTITUTE(Table1[[#This Row],[Gender]],"F","Female"),"M","Male")</f>
        <v>Female</v>
      </c>
      <c r="D1023" s="6">
        <v>20000</v>
      </c>
      <c r="E1023" s="6" t="str">
        <f>SUBSTITUTE(Table1[[#This Row],[Income]],"$","")</f>
        <v>20000</v>
      </c>
      <c r="F1023" s="5">
        <v>3346</v>
      </c>
      <c r="G1023" s="8">
        <v>44796</v>
      </c>
      <c r="H1023" s="8" t="s">
        <v>65</v>
      </c>
      <c r="I1023" s="8" t="s">
        <v>72</v>
      </c>
      <c r="J1023" s="7">
        <v>984</v>
      </c>
      <c r="K1023" s="7">
        <f>Table1[[#This Row],[Price(in USD)]]-Table1[[#This Row],[Production Cost (in USD)]]</f>
        <v>2362</v>
      </c>
      <c r="L1023" s="7">
        <f>(Table1[[#This Row],[Profit]]/Table1[[#This Row],[Price(in USD)]])*100</f>
        <v>70.591751344889417</v>
      </c>
      <c r="M1023" s="5" t="s">
        <v>25</v>
      </c>
      <c r="N1023" s="5" t="str">
        <f>SUBSTITUTE(SUBSTITUTE(SUBSTITUTE(Table1[[#This Row],[Marital Status]],"M","Married"),"S","Single"),"D","Divorced")</f>
        <v>Single</v>
      </c>
      <c r="O1023" s="5" t="s">
        <v>32</v>
      </c>
      <c r="P1023" s="5" t="str">
        <f>CLEAN(Table1[[#This Row],[Education]])</f>
        <v>Partial High School</v>
      </c>
      <c r="Q1023" s="5" t="s">
        <v>28</v>
      </c>
      <c r="R1023" s="5" t="s">
        <v>18</v>
      </c>
      <c r="S1023" s="5" t="s">
        <v>19</v>
      </c>
      <c r="T1023" s="5" t="s">
        <v>77</v>
      </c>
      <c r="U1023" s="5">
        <v>32</v>
      </c>
      <c r="V1023" s="7">
        <f>IF(ISBLANK(Table1[[#This Row],[Age of the buyer]]),AVERAGE(Table1[Age of the buyer]),Table1[[#This Row],[Age of the buyer]])</f>
        <v>32</v>
      </c>
    </row>
    <row r="1024" spans="1:22" hidden="1" x14ac:dyDescent="0.45">
      <c r="A1024" s="5">
        <v>19273</v>
      </c>
      <c r="B1024" s="5" t="s">
        <v>14</v>
      </c>
      <c r="C1024" s="5" t="str">
        <f>SUBSTITUTE(SUBSTITUTE(Table1[[#This Row],[Gender]],"F","Female"),"M","Male")</f>
        <v>Female</v>
      </c>
      <c r="D1024" s="6">
        <v>20000</v>
      </c>
      <c r="E1024" s="6" t="str">
        <f>SUBSTITUTE(Table1[[#This Row],[Income]],"$","")</f>
        <v>20000</v>
      </c>
      <c r="F1024" s="5">
        <v>5263</v>
      </c>
      <c r="G1024" s="8">
        <v>45112</v>
      </c>
      <c r="H1024" s="8" t="s">
        <v>64</v>
      </c>
      <c r="I1024" s="8" t="s">
        <v>71</v>
      </c>
      <c r="J1024" s="7">
        <v>1175</v>
      </c>
      <c r="K1024" s="7">
        <f>Table1[[#This Row],[Price(in USD)]]-Table1[[#This Row],[Production Cost (in USD)]]</f>
        <v>4088</v>
      </c>
      <c r="L1024" s="7">
        <f>(Table1[[#This Row],[Profit]]/Table1[[#This Row],[Price(in USD)]])*100</f>
        <v>77.6743302299069</v>
      </c>
      <c r="M1024" s="5" t="s">
        <v>13</v>
      </c>
      <c r="N1024" s="5" t="str">
        <f>SUBSTITUTE(SUBSTITUTE(SUBSTITUTE(Table1[[#This Row],[Marital Status]],"M","Married"),"S","Single"),"D","Divorced")</f>
        <v>Married</v>
      </c>
      <c r="O1024" s="5" t="s">
        <v>21</v>
      </c>
      <c r="P1024" s="5" t="str">
        <f>CLEAN(Table1[[#This Row],[Education]])</f>
        <v>Partial College</v>
      </c>
      <c r="Q1024" s="5" t="s">
        <v>28</v>
      </c>
      <c r="R1024" s="5" t="s">
        <v>18</v>
      </c>
      <c r="S1024" s="5" t="s">
        <v>19</v>
      </c>
      <c r="T1024" s="5" t="s">
        <v>78</v>
      </c>
      <c r="U1024" s="5">
        <v>63</v>
      </c>
      <c r="V1024" s="7">
        <f>IF(ISBLANK(Table1[[#This Row],[Age of the buyer]]),AVERAGE(Table1[Age of the buyer]),Table1[[#This Row],[Age of the buyer]])</f>
        <v>63</v>
      </c>
    </row>
    <row r="1025" spans="1:22" hidden="1" x14ac:dyDescent="0.45">
      <c r="A1025" s="5">
        <v>22400</v>
      </c>
      <c r="B1025" s="5" t="s">
        <v>13</v>
      </c>
      <c r="C1025" s="5" t="str">
        <f>SUBSTITUTE(SUBSTITUTE(Table1[[#This Row],[Gender]],"F","Female"),"M","Male")</f>
        <v>Male</v>
      </c>
      <c r="D1025" s="6">
        <v>10000</v>
      </c>
      <c r="E1025" s="6" t="str">
        <f>SUBSTITUTE(Table1[[#This Row],[Income]],"$","")</f>
        <v>10000</v>
      </c>
      <c r="F1025" s="5">
        <v>3829</v>
      </c>
      <c r="G1025" s="8">
        <v>44874</v>
      </c>
      <c r="H1025" s="8" t="s">
        <v>66</v>
      </c>
      <c r="I1025" s="8" t="s">
        <v>72</v>
      </c>
      <c r="J1025" s="7">
        <v>1268</v>
      </c>
      <c r="K1025" s="7">
        <f>Table1[[#This Row],[Price(in USD)]]-Table1[[#This Row],[Production Cost (in USD)]]</f>
        <v>2561</v>
      </c>
      <c r="L1025" s="7">
        <f>(Table1[[#This Row],[Profit]]/Table1[[#This Row],[Price(in USD)]])*100</f>
        <v>66.884303995821355</v>
      </c>
      <c r="M1025" s="5" t="s">
        <v>13</v>
      </c>
      <c r="N1025" s="5" t="str">
        <f>SUBSTITUTE(SUBSTITUTE(SUBSTITUTE(Table1[[#This Row],[Marital Status]],"M","Married"),"S","Single"),"D","Divorced")</f>
        <v>Married</v>
      </c>
      <c r="O1025" s="5" t="s">
        <v>21</v>
      </c>
      <c r="P1025" s="5" t="str">
        <f>CLEAN(Table1[[#This Row],[Education]])</f>
        <v>Partial College</v>
      </c>
      <c r="Q1025" s="5" t="s">
        <v>28</v>
      </c>
      <c r="R1025" s="5" t="s">
        <v>18</v>
      </c>
      <c r="S1025" s="5" t="s">
        <v>27</v>
      </c>
      <c r="T1025" s="5" t="s">
        <v>73</v>
      </c>
      <c r="U1025" s="5">
        <v>26</v>
      </c>
      <c r="V1025" s="7">
        <f>IF(ISBLANK(Table1[[#This Row],[Age of the buyer]]),AVERAGE(Table1[Age of the buyer]),Table1[[#This Row],[Age of the buyer]])</f>
        <v>26</v>
      </c>
    </row>
    <row r="1026" spans="1:22" hidden="1" x14ac:dyDescent="0.45">
      <c r="A1026" s="5">
        <v>20942</v>
      </c>
      <c r="B1026" s="5" t="s">
        <v>14</v>
      </c>
      <c r="C1026" s="5" t="str">
        <f>SUBSTITUTE(SUBSTITUTE(Table1[[#This Row],[Gender]],"F","Female"),"M","Male")</f>
        <v>Female</v>
      </c>
      <c r="D1026" s="6">
        <v>20000</v>
      </c>
      <c r="E1026" s="6" t="str">
        <f>SUBSTITUTE(Table1[[#This Row],[Income]],"$","")</f>
        <v>20000</v>
      </c>
      <c r="F1026" s="5">
        <v>4142</v>
      </c>
      <c r="G1026" s="8">
        <v>44685</v>
      </c>
      <c r="H1026" s="8" t="s">
        <v>67</v>
      </c>
      <c r="I1026" s="8" t="s">
        <v>72</v>
      </c>
      <c r="J1026" s="7">
        <v>1604</v>
      </c>
      <c r="K1026" s="7">
        <f>Table1[[#This Row],[Price(in USD)]]-Table1[[#This Row],[Production Cost (in USD)]]</f>
        <v>2538</v>
      </c>
      <c r="L1026" s="7">
        <f>(Table1[[#This Row],[Profit]]/Table1[[#This Row],[Price(in USD)]])*100</f>
        <v>61.274746499275714</v>
      </c>
      <c r="M1026" s="5" t="s">
        <v>25</v>
      </c>
      <c r="N1026" s="5" t="str">
        <f>SUBSTITUTE(SUBSTITUTE(SUBSTITUTE(Table1[[#This Row],[Marital Status]],"M","Married"),"S","Single"),"D","Divorced")</f>
        <v>Single</v>
      </c>
      <c r="O1026" s="5" t="s">
        <v>30</v>
      </c>
      <c r="P1026" s="5" t="str">
        <f>CLEAN(Table1[[#This Row],[Education]])</f>
        <v>High School</v>
      </c>
      <c r="Q1026" s="5" t="s">
        <v>28</v>
      </c>
      <c r="R1026" s="5" t="s">
        <v>26</v>
      </c>
      <c r="S1026" s="5" t="s">
        <v>19</v>
      </c>
      <c r="T1026" s="5" t="s">
        <v>76</v>
      </c>
      <c r="U1026" s="5">
        <v>31</v>
      </c>
      <c r="V1026" s="7">
        <f>IF(ISBLANK(Table1[[#This Row],[Age of the buyer]]),AVERAGE(Table1[Age of the buyer]),Table1[[#This Row],[Age of the buyer]])</f>
        <v>31</v>
      </c>
    </row>
    <row r="1027" spans="1:22" hidden="1" x14ac:dyDescent="0.45">
      <c r="A1027" s="5">
        <v>18484</v>
      </c>
      <c r="B1027" s="5" t="s">
        <v>13</v>
      </c>
      <c r="C1027" s="5" t="str">
        <f>SUBSTITUTE(SUBSTITUTE(Table1[[#This Row],[Gender]],"F","Female"),"M","Male")</f>
        <v>Male</v>
      </c>
      <c r="D1027" s="6">
        <v>80000</v>
      </c>
      <c r="E1027" s="6" t="str">
        <f>SUBSTITUTE(Table1[[#This Row],[Income]],"$","")</f>
        <v>80000</v>
      </c>
      <c r="F1027" s="5">
        <v>3960</v>
      </c>
      <c r="G1027" s="8">
        <v>44567</v>
      </c>
      <c r="H1027" s="8" t="s">
        <v>67</v>
      </c>
      <c r="I1027" s="8" t="s">
        <v>72</v>
      </c>
      <c r="J1027" s="7">
        <v>1466</v>
      </c>
      <c r="K1027" s="7">
        <f>Table1[[#This Row],[Price(in USD)]]-Table1[[#This Row],[Production Cost (in USD)]]</f>
        <v>2494</v>
      </c>
      <c r="L1027" s="7">
        <f>(Table1[[#This Row],[Profit]]/Table1[[#This Row],[Price(in USD)]])*100</f>
        <v>62.979797979797979</v>
      </c>
      <c r="M1027" s="5" t="s">
        <v>25</v>
      </c>
      <c r="N1027" s="5" t="str">
        <f>SUBSTITUTE(SUBSTITUTE(SUBSTITUTE(Table1[[#This Row],[Marital Status]],"M","Married"),"S","Single"),"D","Divorced")</f>
        <v>Single</v>
      </c>
      <c r="O1027" s="5" t="s">
        <v>30</v>
      </c>
      <c r="P1027" s="5" t="str">
        <f>CLEAN(Table1[[#This Row],[Education]])</f>
        <v>High School</v>
      </c>
      <c r="Q1027" s="5" t="s">
        <v>16</v>
      </c>
      <c r="R1027" s="5" t="s">
        <v>29</v>
      </c>
      <c r="S1027" s="5" t="s">
        <v>42</v>
      </c>
      <c r="T1027" s="5" t="s">
        <v>77</v>
      </c>
      <c r="U1027" s="5">
        <v>50</v>
      </c>
      <c r="V1027" s="7">
        <f>IF(ISBLANK(Table1[[#This Row],[Age of the buyer]]),AVERAGE(Table1[Age of the buyer]),Table1[[#This Row],[Age of the buyer]])</f>
        <v>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5898F-E519-4070-A1C4-AAF011135198}">
  <dimension ref="A3:R100"/>
  <sheetViews>
    <sheetView topLeftCell="A52" workbookViewId="0">
      <selection activeCell="B60" sqref="B60"/>
    </sheetView>
  </sheetViews>
  <sheetFormatPr defaultRowHeight="14.25" x14ac:dyDescent="0.45"/>
  <cols>
    <col min="1" max="1" width="16.1328125" bestFit="1" customWidth="1"/>
    <col min="2" max="2" width="17.59765625" bestFit="1" customWidth="1"/>
    <col min="3" max="3" width="8.59765625" bestFit="1" customWidth="1"/>
    <col min="4" max="4" width="12.33203125" bestFit="1" customWidth="1"/>
    <col min="5" max="5" width="10.19921875" bestFit="1" customWidth="1"/>
    <col min="6" max="13" width="5.73046875" bestFit="1" customWidth="1"/>
    <col min="14" max="14" width="11.3984375" bestFit="1" customWidth="1"/>
    <col min="15" max="25" width="5.73046875" bestFit="1" customWidth="1"/>
  </cols>
  <sheetData>
    <row r="3" spans="1:18" x14ac:dyDescent="0.45">
      <c r="A3" s="14" t="s">
        <v>93</v>
      </c>
      <c r="B3" s="14" t="s">
        <v>89</v>
      </c>
      <c r="C3" s="14" t="s">
        <v>91</v>
      </c>
      <c r="D3" s="14" t="s">
        <v>90</v>
      </c>
    </row>
    <row r="4" spans="1:18" x14ac:dyDescent="0.45">
      <c r="A4" s="23">
        <v>1504838</v>
      </c>
      <c r="B4" s="23">
        <v>1026</v>
      </c>
      <c r="C4" s="23">
        <v>4506437</v>
      </c>
      <c r="D4" s="23">
        <v>2925.5350877192982</v>
      </c>
    </row>
    <row r="6" spans="1:18" ht="15.4" x14ac:dyDescent="0.45">
      <c r="G6" s="24" t="s">
        <v>104</v>
      </c>
      <c r="H6" s="24"/>
      <c r="I6" s="24"/>
      <c r="J6" s="24"/>
      <c r="K6" s="24"/>
      <c r="L6" s="24"/>
      <c r="M6" s="24"/>
      <c r="N6" s="24"/>
      <c r="O6" s="24"/>
      <c r="P6" s="24"/>
      <c r="Q6" s="24"/>
      <c r="R6" s="24"/>
    </row>
    <row r="8" spans="1:18" x14ac:dyDescent="0.45">
      <c r="A8" s="12" t="s">
        <v>101</v>
      </c>
      <c r="B8" s="12" t="s">
        <v>100</v>
      </c>
      <c r="C8" s="11"/>
    </row>
    <row r="9" spans="1:18" x14ac:dyDescent="0.45">
      <c r="A9" s="13" t="s">
        <v>68</v>
      </c>
      <c r="B9" s="14" t="s">
        <v>94</v>
      </c>
      <c r="C9" s="14" t="s">
        <v>95</v>
      </c>
    </row>
    <row r="10" spans="1:18" x14ac:dyDescent="0.45">
      <c r="A10" s="14" t="s">
        <v>66</v>
      </c>
      <c r="B10" s="30">
        <v>189072</v>
      </c>
      <c r="C10" s="30">
        <v>259802</v>
      </c>
    </row>
    <row r="11" spans="1:18" x14ac:dyDescent="0.45">
      <c r="A11" s="14" t="s">
        <v>63</v>
      </c>
      <c r="B11" s="30">
        <v>257040</v>
      </c>
      <c r="C11" s="30">
        <v>190688</v>
      </c>
    </row>
    <row r="12" spans="1:18" x14ac:dyDescent="0.45">
      <c r="A12" s="14" t="s">
        <v>59</v>
      </c>
      <c r="B12" s="30">
        <v>240185</v>
      </c>
      <c r="C12" s="30">
        <v>171305</v>
      </c>
    </row>
    <row r="13" spans="1:18" x14ac:dyDescent="0.45">
      <c r="A13" s="14" t="s">
        <v>61</v>
      </c>
      <c r="B13" s="30">
        <v>222902</v>
      </c>
      <c r="C13" s="30">
        <v>201070</v>
      </c>
    </row>
    <row r="14" spans="1:18" x14ac:dyDescent="0.45">
      <c r="A14" s="14" t="s">
        <v>62</v>
      </c>
      <c r="B14" s="30">
        <v>170845</v>
      </c>
      <c r="C14" s="30">
        <v>194593</v>
      </c>
    </row>
    <row r="15" spans="1:18" x14ac:dyDescent="0.45">
      <c r="A15" s="14" t="s">
        <v>65</v>
      </c>
      <c r="B15" s="30">
        <v>229880</v>
      </c>
      <c r="C15" s="30">
        <v>261569</v>
      </c>
    </row>
    <row r="16" spans="1:18" x14ac:dyDescent="0.45">
      <c r="A16" s="14" t="s">
        <v>58</v>
      </c>
      <c r="B16" s="30">
        <v>257623</v>
      </c>
      <c r="C16" s="30">
        <v>304057</v>
      </c>
    </row>
    <row r="17" spans="1:18" x14ac:dyDescent="0.45">
      <c r="A17" s="14" t="s">
        <v>60</v>
      </c>
      <c r="B17" s="30">
        <v>220206</v>
      </c>
      <c r="C17" s="30">
        <v>240218</v>
      </c>
    </row>
    <row r="18" spans="1:18" x14ac:dyDescent="0.45">
      <c r="A18" s="14" t="s">
        <v>67</v>
      </c>
      <c r="B18" s="30">
        <v>190090</v>
      </c>
      <c r="C18" s="30">
        <v>240467</v>
      </c>
    </row>
    <row r="19" spans="1:18" x14ac:dyDescent="0.45">
      <c r="A19" s="14" t="s">
        <v>64</v>
      </c>
      <c r="B19" s="30">
        <v>234217</v>
      </c>
      <c r="C19" s="30">
        <v>230608</v>
      </c>
    </row>
    <row r="23" spans="1:18" ht="15.4" x14ac:dyDescent="0.45">
      <c r="G23" s="24" t="s">
        <v>105</v>
      </c>
      <c r="H23" s="24"/>
      <c r="I23" s="24"/>
      <c r="J23" s="24"/>
      <c r="K23" s="24"/>
      <c r="L23" s="24"/>
      <c r="M23" s="24"/>
      <c r="N23" s="24"/>
      <c r="O23" s="24"/>
      <c r="P23" s="24"/>
      <c r="Q23" s="24"/>
      <c r="R23" s="24"/>
    </row>
    <row r="26" spans="1:18" x14ac:dyDescent="0.45">
      <c r="A26" s="13" t="s">
        <v>10</v>
      </c>
      <c r="B26" s="14" t="s">
        <v>96</v>
      </c>
    </row>
    <row r="27" spans="1:18" x14ac:dyDescent="0.45">
      <c r="A27" s="14" t="s">
        <v>19</v>
      </c>
      <c r="B27" s="30">
        <v>1379677</v>
      </c>
    </row>
    <row r="28" spans="1:18" x14ac:dyDescent="0.45">
      <c r="A28" s="14" t="s">
        <v>44</v>
      </c>
      <c r="B28" s="30">
        <v>2239540</v>
      </c>
    </row>
    <row r="29" spans="1:18" x14ac:dyDescent="0.45">
      <c r="A29" s="14" t="s">
        <v>27</v>
      </c>
      <c r="B29" s="30">
        <v>887220</v>
      </c>
    </row>
    <row r="40" spans="1:18" ht="15.4" x14ac:dyDescent="0.45">
      <c r="G40" s="24" t="s">
        <v>106</v>
      </c>
      <c r="H40" s="24"/>
      <c r="I40" s="24"/>
      <c r="J40" s="24"/>
      <c r="K40" s="24"/>
      <c r="L40" s="24"/>
      <c r="M40" s="24"/>
      <c r="N40" s="24"/>
      <c r="O40" s="24"/>
      <c r="P40" s="24"/>
      <c r="Q40" s="24"/>
      <c r="R40" s="24"/>
    </row>
    <row r="41" spans="1:18" x14ac:dyDescent="0.45">
      <c r="A41" s="19" t="s">
        <v>85</v>
      </c>
      <c r="B41" s="20" t="s">
        <v>92</v>
      </c>
      <c r="C41" s="20" t="s">
        <v>87</v>
      </c>
    </row>
    <row r="42" spans="1:18" x14ac:dyDescent="0.45">
      <c r="A42" s="20" t="s">
        <v>66</v>
      </c>
      <c r="B42" s="31">
        <v>151317</v>
      </c>
      <c r="C42" s="31">
        <v>448874</v>
      </c>
    </row>
    <row r="43" spans="1:18" x14ac:dyDescent="0.45">
      <c r="A43" s="20" t="s">
        <v>63</v>
      </c>
      <c r="B43" s="31">
        <v>152757</v>
      </c>
      <c r="C43" s="31">
        <v>447728</v>
      </c>
    </row>
    <row r="44" spans="1:18" x14ac:dyDescent="0.45">
      <c r="A44" s="20" t="s">
        <v>59</v>
      </c>
      <c r="B44" s="31">
        <v>132985</v>
      </c>
      <c r="C44" s="31">
        <v>411490</v>
      </c>
    </row>
    <row r="45" spans="1:18" x14ac:dyDescent="0.45">
      <c r="A45" s="20" t="s">
        <v>61</v>
      </c>
      <c r="B45" s="31">
        <v>137195</v>
      </c>
      <c r="C45" s="31">
        <v>423972</v>
      </c>
    </row>
    <row r="46" spans="1:18" x14ac:dyDescent="0.45">
      <c r="A46" s="20" t="s">
        <v>62</v>
      </c>
      <c r="B46" s="31">
        <v>124075</v>
      </c>
      <c r="C46" s="31">
        <v>365438</v>
      </c>
    </row>
    <row r="47" spans="1:18" x14ac:dyDescent="0.45">
      <c r="A47" s="20" t="s">
        <v>65</v>
      </c>
      <c r="B47" s="31">
        <v>164125</v>
      </c>
      <c r="C47" s="31">
        <v>491449</v>
      </c>
    </row>
    <row r="48" spans="1:18" x14ac:dyDescent="0.45">
      <c r="A48" s="20" t="s">
        <v>58</v>
      </c>
      <c r="B48" s="31">
        <v>190606</v>
      </c>
      <c r="C48" s="31">
        <v>561680</v>
      </c>
    </row>
    <row r="49" spans="1:18" x14ac:dyDescent="0.45">
      <c r="A49" s="20" t="s">
        <v>60</v>
      </c>
      <c r="B49" s="31">
        <v>153466</v>
      </c>
      <c r="C49" s="31">
        <v>460424</v>
      </c>
    </row>
    <row r="50" spans="1:18" x14ac:dyDescent="0.45">
      <c r="A50" s="20" t="s">
        <v>67</v>
      </c>
      <c r="B50" s="31">
        <v>142642</v>
      </c>
      <c r="C50" s="31">
        <v>430557</v>
      </c>
    </row>
    <row r="51" spans="1:18" x14ac:dyDescent="0.45">
      <c r="A51" s="20" t="s">
        <v>64</v>
      </c>
      <c r="B51" s="31">
        <v>155670</v>
      </c>
      <c r="C51" s="31">
        <v>464825</v>
      </c>
    </row>
    <row r="56" spans="1:18" ht="15.4" x14ac:dyDescent="0.45">
      <c r="G56" s="24" t="s">
        <v>107</v>
      </c>
      <c r="H56" s="24"/>
      <c r="I56" s="24"/>
      <c r="J56" s="24"/>
      <c r="K56" s="24"/>
      <c r="L56" s="24"/>
      <c r="M56" s="24"/>
      <c r="N56" s="24"/>
      <c r="O56" s="24"/>
      <c r="P56" s="24"/>
      <c r="Q56" s="24"/>
      <c r="R56" s="24"/>
    </row>
    <row r="58" spans="1:18" x14ac:dyDescent="0.45">
      <c r="A58" s="12" t="s">
        <v>68</v>
      </c>
      <c r="B58" s="11" t="s">
        <v>102</v>
      </c>
      <c r="C58" s="11" t="s">
        <v>103</v>
      </c>
    </row>
    <row r="59" spans="1:18" x14ac:dyDescent="0.45">
      <c r="A59" s="18" t="s">
        <v>66</v>
      </c>
      <c r="B59" s="22">
        <v>448874</v>
      </c>
      <c r="C59" s="22">
        <v>297557</v>
      </c>
    </row>
    <row r="60" spans="1:18" x14ac:dyDescent="0.45">
      <c r="A60" s="18" t="s">
        <v>63</v>
      </c>
      <c r="B60" s="22">
        <v>447728</v>
      </c>
      <c r="C60" s="22">
        <v>294971</v>
      </c>
    </row>
    <row r="61" spans="1:18" x14ac:dyDescent="0.45">
      <c r="A61" s="18" t="s">
        <v>59</v>
      </c>
      <c r="B61" s="22">
        <v>411490</v>
      </c>
      <c r="C61" s="22">
        <v>278505</v>
      </c>
    </row>
    <row r="62" spans="1:18" x14ac:dyDescent="0.45">
      <c r="A62" s="18" t="s">
        <v>61</v>
      </c>
      <c r="B62" s="22">
        <v>423972</v>
      </c>
      <c r="C62" s="22">
        <v>286777</v>
      </c>
    </row>
    <row r="63" spans="1:18" x14ac:dyDescent="0.45">
      <c r="A63" s="18" t="s">
        <v>62</v>
      </c>
      <c r="B63" s="22">
        <v>365438</v>
      </c>
      <c r="C63" s="22">
        <v>241363</v>
      </c>
    </row>
    <row r="64" spans="1:18" x14ac:dyDescent="0.45">
      <c r="A64" s="18" t="s">
        <v>65</v>
      </c>
      <c r="B64" s="22">
        <v>491449</v>
      </c>
      <c r="C64" s="22">
        <v>327324</v>
      </c>
    </row>
    <row r="65" spans="1:18" x14ac:dyDescent="0.45">
      <c r="A65" s="18" t="s">
        <v>58</v>
      </c>
      <c r="B65" s="22">
        <v>561680</v>
      </c>
      <c r="C65" s="22">
        <v>371074</v>
      </c>
    </row>
    <row r="66" spans="1:18" x14ac:dyDescent="0.45">
      <c r="A66" s="18" t="s">
        <v>60</v>
      </c>
      <c r="B66" s="22">
        <v>460424</v>
      </c>
      <c r="C66" s="22">
        <v>306958</v>
      </c>
    </row>
    <row r="67" spans="1:18" x14ac:dyDescent="0.45">
      <c r="A67" s="18" t="s">
        <v>67</v>
      </c>
      <c r="B67" s="22">
        <v>430557</v>
      </c>
      <c r="C67" s="22">
        <v>287915</v>
      </c>
    </row>
    <row r="68" spans="1:18" x14ac:dyDescent="0.45">
      <c r="A68" s="18" t="s">
        <v>64</v>
      </c>
      <c r="B68" s="22">
        <v>464825</v>
      </c>
      <c r="C68" s="22">
        <v>309155</v>
      </c>
    </row>
    <row r="73" spans="1:18" ht="15.4" x14ac:dyDescent="0.45">
      <c r="G73" s="24" t="s">
        <v>108</v>
      </c>
      <c r="H73" s="24"/>
      <c r="I73" s="24"/>
      <c r="J73" s="24"/>
      <c r="K73" s="24"/>
      <c r="L73" s="24"/>
      <c r="M73" s="24"/>
      <c r="N73" s="24"/>
      <c r="O73" s="24"/>
      <c r="P73" s="24"/>
      <c r="Q73" s="24"/>
      <c r="R73" s="24"/>
    </row>
    <row r="75" spans="1:18" x14ac:dyDescent="0.45">
      <c r="A75" s="12" t="s">
        <v>79</v>
      </c>
      <c r="B75" s="11" t="s">
        <v>88</v>
      </c>
    </row>
    <row r="76" spans="1:18" x14ac:dyDescent="0.45">
      <c r="A76" s="18" t="s">
        <v>76</v>
      </c>
      <c r="B76" s="22">
        <v>1039853</v>
      </c>
    </row>
    <row r="77" spans="1:18" x14ac:dyDescent="0.45">
      <c r="A77" s="18" t="s">
        <v>74</v>
      </c>
      <c r="B77" s="22">
        <v>831290</v>
      </c>
    </row>
    <row r="78" spans="1:18" x14ac:dyDescent="0.45">
      <c r="A78" s="18" t="s">
        <v>75</v>
      </c>
      <c r="B78" s="22">
        <v>371899</v>
      </c>
    </row>
    <row r="79" spans="1:18" x14ac:dyDescent="0.45">
      <c r="A79" s="18" t="s">
        <v>77</v>
      </c>
      <c r="B79" s="22">
        <v>800725</v>
      </c>
    </row>
    <row r="80" spans="1:18" x14ac:dyDescent="0.45">
      <c r="A80" s="18" t="s">
        <v>73</v>
      </c>
      <c r="B80" s="22">
        <v>535953</v>
      </c>
    </row>
    <row r="81" spans="1:18" x14ac:dyDescent="0.45">
      <c r="A81" s="18" t="s">
        <v>78</v>
      </c>
      <c r="B81" s="22">
        <v>926717</v>
      </c>
    </row>
    <row r="89" spans="1:18" ht="15.4" x14ac:dyDescent="0.45">
      <c r="G89" s="24">
        <v>6</v>
      </c>
      <c r="H89" s="24"/>
      <c r="I89" s="24"/>
      <c r="J89" s="24"/>
      <c r="K89" s="24"/>
      <c r="L89" s="24"/>
      <c r="M89" s="24"/>
      <c r="N89" s="24"/>
      <c r="O89" s="24"/>
      <c r="P89" s="24"/>
      <c r="Q89" s="24"/>
      <c r="R89" s="24"/>
    </row>
    <row r="92" spans="1:18" x14ac:dyDescent="0.45">
      <c r="A92" s="12" t="s">
        <v>109</v>
      </c>
      <c r="B92" s="11" t="s">
        <v>87</v>
      </c>
    </row>
    <row r="93" spans="1:18" x14ac:dyDescent="0.45">
      <c r="A93" s="18" t="s">
        <v>72</v>
      </c>
      <c r="B93" s="22">
        <v>2199600</v>
      </c>
    </row>
    <row r="94" spans="1:18" x14ac:dyDescent="0.45">
      <c r="A94" s="21" t="s">
        <v>19</v>
      </c>
      <c r="B94" s="22">
        <v>677441</v>
      </c>
    </row>
    <row r="95" spans="1:18" x14ac:dyDescent="0.45">
      <c r="A95" s="21" t="s">
        <v>44</v>
      </c>
      <c r="B95" s="22">
        <v>1033649</v>
      </c>
    </row>
    <row r="96" spans="1:18" x14ac:dyDescent="0.45">
      <c r="A96" s="21" t="s">
        <v>27</v>
      </c>
      <c r="B96" s="22">
        <v>488510</v>
      </c>
    </row>
    <row r="97" spans="1:2" x14ac:dyDescent="0.45">
      <c r="A97" s="18" t="s">
        <v>71</v>
      </c>
      <c r="B97" s="22">
        <v>2306837</v>
      </c>
    </row>
    <row r="98" spans="1:2" x14ac:dyDescent="0.45">
      <c r="A98" s="21" t="s">
        <v>19</v>
      </c>
      <c r="B98" s="22">
        <v>702236</v>
      </c>
    </row>
    <row r="99" spans="1:2" x14ac:dyDescent="0.45">
      <c r="A99" s="21" t="s">
        <v>44</v>
      </c>
      <c r="B99" s="22">
        <v>1205891</v>
      </c>
    </row>
    <row r="100" spans="1:2" x14ac:dyDescent="0.45">
      <c r="A100" s="21" t="s">
        <v>27</v>
      </c>
      <c r="B100" s="22">
        <v>398710</v>
      </c>
    </row>
  </sheetData>
  <mergeCells count="6">
    <mergeCell ref="G89:R89"/>
    <mergeCell ref="G6:R6"/>
    <mergeCell ref="G23:R23"/>
    <mergeCell ref="G40:R40"/>
    <mergeCell ref="G56:R56"/>
    <mergeCell ref="G73:R73"/>
  </mergeCells>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0BA48-DA59-4E1C-B68D-328633F7EBCD}">
  <dimension ref="A1:T102"/>
  <sheetViews>
    <sheetView showGridLines="0" tabSelected="1" topLeftCell="A46" zoomScale="91" zoomScaleNormal="91" workbookViewId="0">
      <selection activeCell="T45" sqref="T45"/>
    </sheetView>
  </sheetViews>
  <sheetFormatPr defaultRowHeight="14.25" x14ac:dyDescent="0.45"/>
  <cols>
    <col min="1" max="1" width="31.06640625" customWidth="1"/>
    <col min="3" max="3" width="10.9296875" bestFit="1" customWidth="1"/>
    <col min="18" max="18" width="4.53125" customWidth="1"/>
    <col min="20" max="20" width="27.59765625" customWidth="1"/>
  </cols>
  <sheetData>
    <row r="1" spans="1:20" x14ac:dyDescent="0.45">
      <c r="A1" s="10"/>
      <c r="B1" s="10"/>
      <c r="C1" s="10"/>
      <c r="D1" s="10"/>
      <c r="E1" s="10"/>
      <c r="F1" s="10"/>
      <c r="G1" s="10"/>
      <c r="H1" s="10"/>
      <c r="I1" s="10"/>
      <c r="J1" s="10"/>
      <c r="K1" s="10"/>
      <c r="L1" s="10"/>
      <c r="M1" s="10"/>
      <c r="N1" s="10"/>
      <c r="O1" s="10"/>
      <c r="P1" s="10"/>
      <c r="Q1" s="10"/>
      <c r="R1" s="10"/>
      <c r="S1" s="10"/>
      <c r="T1" s="10"/>
    </row>
    <row r="2" spans="1:20" x14ac:dyDescent="0.45">
      <c r="A2" s="10"/>
      <c r="T2" s="10"/>
    </row>
    <row r="3" spans="1:20" x14ac:dyDescent="0.45">
      <c r="A3" s="10"/>
      <c r="T3" s="10"/>
    </row>
    <row r="4" spans="1:20" x14ac:dyDescent="0.45">
      <c r="A4" s="10"/>
      <c r="T4" s="10"/>
    </row>
    <row r="5" spans="1:20" x14ac:dyDescent="0.45">
      <c r="A5" s="10"/>
      <c r="T5" s="10"/>
    </row>
    <row r="6" spans="1:20" x14ac:dyDescent="0.45">
      <c r="A6" s="10"/>
      <c r="T6" s="10"/>
    </row>
    <row r="7" spans="1:20" x14ac:dyDescent="0.45">
      <c r="A7" s="10"/>
      <c r="T7" s="10"/>
    </row>
    <row r="8" spans="1:20" x14ac:dyDescent="0.45">
      <c r="A8" s="10"/>
      <c r="T8" s="10"/>
    </row>
    <row r="9" spans="1:20" x14ac:dyDescent="0.45">
      <c r="A9" s="10"/>
      <c r="T9" s="10"/>
    </row>
    <row r="10" spans="1:20" x14ac:dyDescent="0.45">
      <c r="A10" s="10"/>
      <c r="T10" s="10"/>
    </row>
    <row r="11" spans="1:20" x14ac:dyDescent="0.45">
      <c r="A11" s="10"/>
      <c r="T11" s="10"/>
    </row>
    <row r="12" spans="1:20" x14ac:dyDescent="0.45">
      <c r="A12" s="10"/>
      <c r="T12" s="10"/>
    </row>
    <row r="13" spans="1:20" x14ac:dyDescent="0.45">
      <c r="A13" s="10"/>
      <c r="T13" s="10"/>
    </row>
    <row r="14" spans="1:20" x14ac:dyDescent="0.45">
      <c r="A14" s="10"/>
      <c r="C14" s="10"/>
      <c r="D14" s="10"/>
      <c r="E14" s="10"/>
      <c r="F14" s="10"/>
      <c r="G14" s="10"/>
      <c r="H14" s="10"/>
      <c r="I14" s="10"/>
      <c r="J14" s="10"/>
      <c r="K14" s="10"/>
      <c r="L14" s="10"/>
      <c r="M14" s="10"/>
      <c r="N14" s="10"/>
      <c r="O14" s="10"/>
      <c r="P14" s="10"/>
      <c r="Q14" s="10"/>
      <c r="R14" s="10"/>
      <c r="T14" s="10"/>
    </row>
    <row r="15" spans="1:20" x14ac:dyDescent="0.45">
      <c r="A15" s="10"/>
      <c r="T15" s="10"/>
    </row>
    <row r="16" spans="1:20" x14ac:dyDescent="0.45">
      <c r="A16" s="10"/>
      <c r="C16" s="29" t="s">
        <v>97</v>
      </c>
      <c r="D16" s="29"/>
      <c r="E16" s="29"/>
      <c r="F16" s="29"/>
      <c r="G16" s="29"/>
      <c r="H16" s="29"/>
      <c r="I16" s="16"/>
      <c r="T16" s="10"/>
    </row>
    <row r="17" spans="1:20" x14ac:dyDescent="0.45">
      <c r="A17" s="10"/>
      <c r="C17" s="26" t="s">
        <v>68</v>
      </c>
      <c r="D17" s="26"/>
      <c r="E17" s="26" t="s">
        <v>98</v>
      </c>
      <c r="F17" s="26"/>
      <c r="G17" s="26" t="s">
        <v>99</v>
      </c>
      <c r="H17" s="26"/>
      <c r="I17" s="15"/>
      <c r="T17" s="10"/>
    </row>
    <row r="18" spans="1:20" x14ac:dyDescent="0.45">
      <c r="A18" s="10"/>
      <c r="C18" s="27" t="str">
        <f>Pivot!A11</f>
        <v>Bajaj</v>
      </c>
      <c r="D18" s="28"/>
      <c r="E18" s="25">
        <f>Pivot!B11</f>
        <v>257040</v>
      </c>
      <c r="F18" s="25"/>
      <c r="G18" s="25">
        <f>Pivot!C11</f>
        <v>190688</v>
      </c>
      <c r="H18" s="25"/>
      <c r="T18" s="10"/>
    </row>
    <row r="19" spans="1:20" x14ac:dyDescent="0.45">
      <c r="A19" s="10"/>
      <c r="C19" s="27" t="str">
        <f>Pivot!A12</f>
        <v>Honda</v>
      </c>
      <c r="D19" s="28"/>
      <c r="E19" s="25">
        <f>Pivot!B12</f>
        <v>240185</v>
      </c>
      <c r="F19" s="25"/>
      <c r="G19" s="25">
        <f>Pivot!C12</f>
        <v>171305</v>
      </c>
      <c r="H19" s="25"/>
      <c r="T19" s="10"/>
    </row>
    <row r="20" spans="1:20" x14ac:dyDescent="0.45">
      <c r="A20" s="10"/>
      <c r="C20" s="27" t="str">
        <f>Pivot!A13</f>
        <v>Kawasaki</v>
      </c>
      <c r="D20" s="28"/>
      <c r="E20" s="25">
        <f>Pivot!B13</f>
        <v>222902</v>
      </c>
      <c r="F20" s="25"/>
      <c r="G20" s="25">
        <f>Pivot!C13</f>
        <v>201070</v>
      </c>
      <c r="H20" s="25"/>
      <c r="T20" s="10"/>
    </row>
    <row r="21" spans="1:20" x14ac:dyDescent="0.45">
      <c r="A21" s="10"/>
      <c r="C21" s="27" t="str">
        <f>Pivot!A14</f>
        <v>KTM</v>
      </c>
      <c r="D21" s="28"/>
      <c r="E21" s="25">
        <f>Pivot!B14</f>
        <v>170845</v>
      </c>
      <c r="F21" s="25"/>
      <c r="G21" s="25">
        <f>Pivot!C14</f>
        <v>194593</v>
      </c>
      <c r="H21" s="25"/>
      <c r="T21" s="10"/>
    </row>
    <row r="22" spans="1:20" x14ac:dyDescent="0.45">
      <c r="A22" s="10"/>
      <c r="C22" s="27" t="str">
        <f>Pivot!A15</f>
        <v>Piaggio</v>
      </c>
      <c r="D22" s="28"/>
      <c r="E22" s="25">
        <f>Pivot!B15</f>
        <v>229880</v>
      </c>
      <c r="F22" s="25"/>
      <c r="G22" s="25">
        <f>Pivot!C15</f>
        <v>261569</v>
      </c>
      <c r="H22" s="25"/>
      <c r="T22" s="10"/>
    </row>
    <row r="23" spans="1:20" x14ac:dyDescent="0.45">
      <c r="A23" s="10"/>
      <c r="C23" s="27" t="str">
        <f>Pivot!A16</f>
        <v>Royal Enfield</v>
      </c>
      <c r="D23" s="28"/>
      <c r="E23" s="25">
        <f>Pivot!B16</f>
        <v>257623</v>
      </c>
      <c r="F23" s="25"/>
      <c r="G23" s="25">
        <f>Pivot!C16</f>
        <v>304057</v>
      </c>
      <c r="H23" s="25"/>
      <c r="T23" s="10"/>
    </row>
    <row r="24" spans="1:20" x14ac:dyDescent="0.45">
      <c r="A24" s="10"/>
      <c r="C24" s="27" t="str">
        <f>Pivot!A17</f>
        <v>Suzuki</v>
      </c>
      <c r="D24" s="28"/>
      <c r="E24" s="25">
        <f>Pivot!B17</f>
        <v>220206</v>
      </c>
      <c r="F24" s="25"/>
      <c r="G24" s="25">
        <f>Pivot!C17</f>
        <v>240218</v>
      </c>
      <c r="H24" s="25"/>
      <c r="T24" s="10"/>
    </row>
    <row r="25" spans="1:20" x14ac:dyDescent="0.45">
      <c r="A25" s="10"/>
      <c r="C25" s="27" t="str">
        <f>Pivot!A18</f>
        <v>SYM</v>
      </c>
      <c r="D25" s="28"/>
      <c r="E25" s="25">
        <f>Pivot!B18</f>
        <v>190090</v>
      </c>
      <c r="F25" s="25"/>
      <c r="G25" s="25">
        <f>Pivot!C18</f>
        <v>240467</v>
      </c>
      <c r="H25" s="25"/>
      <c r="T25" s="10"/>
    </row>
    <row r="26" spans="1:20" x14ac:dyDescent="0.45">
      <c r="A26" s="10"/>
      <c r="C26" s="27" t="str">
        <f>Pivot!A19</f>
        <v>Triumph</v>
      </c>
      <c r="D26" s="28"/>
      <c r="E26" s="25">
        <f>Pivot!B19</f>
        <v>234217</v>
      </c>
      <c r="F26" s="25"/>
      <c r="G26" s="25">
        <f>Pivot!C19</f>
        <v>230608</v>
      </c>
      <c r="H26" s="25"/>
      <c r="T26" s="10"/>
    </row>
    <row r="27" spans="1:20" x14ac:dyDescent="0.45">
      <c r="A27" s="10"/>
      <c r="C27" s="27">
        <f>Pivot!A20</f>
        <v>0</v>
      </c>
      <c r="D27" s="28"/>
      <c r="E27" s="25">
        <f>Pivot!B20</f>
        <v>0</v>
      </c>
      <c r="F27" s="25"/>
      <c r="G27" s="25">
        <f>Pivot!C20</f>
        <v>0</v>
      </c>
      <c r="H27" s="25"/>
      <c r="T27" s="10"/>
    </row>
    <row r="28" spans="1:20" x14ac:dyDescent="0.45">
      <c r="A28" s="10"/>
      <c r="T28" s="10"/>
    </row>
    <row r="29" spans="1:20" x14ac:dyDescent="0.45">
      <c r="A29" s="10"/>
      <c r="T29" s="10"/>
    </row>
    <row r="30" spans="1:20" x14ac:dyDescent="0.45">
      <c r="A30" s="10"/>
      <c r="T30" s="10"/>
    </row>
    <row r="31" spans="1:20" x14ac:dyDescent="0.45">
      <c r="A31" s="10"/>
      <c r="T31" s="10"/>
    </row>
    <row r="32" spans="1:20" x14ac:dyDescent="0.45">
      <c r="A32" s="10"/>
      <c r="T32" s="10"/>
    </row>
    <row r="33" spans="1:20" x14ac:dyDescent="0.45">
      <c r="A33" s="10"/>
      <c r="T33" s="10"/>
    </row>
    <row r="34" spans="1:20" x14ac:dyDescent="0.45">
      <c r="A34" s="10"/>
      <c r="T34" s="10"/>
    </row>
    <row r="35" spans="1:20" x14ac:dyDescent="0.45">
      <c r="A35" s="10"/>
      <c r="T35" s="10"/>
    </row>
    <row r="36" spans="1:20" x14ac:dyDescent="0.45">
      <c r="A36" s="10"/>
      <c r="T36" s="10"/>
    </row>
    <row r="37" spans="1:20" x14ac:dyDescent="0.45">
      <c r="A37" s="10"/>
      <c r="T37" s="10"/>
    </row>
    <row r="38" spans="1:20" x14ac:dyDescent="0.45">
      <c r="A38" s="10"/>
      <c r="T38" s="10"/>
    </row>
    <row r="39" spans="1:20" x14ac:dyDescent="0.45">
      <c r="A39" s="10"/>
      <c r="T39" s="10"/>
    </row>
    <row r="40" spans="1:20" x14ac:dyDescent="0.45">
      <c r="A40" s="10"/>
      <c r="T40" s="10"/>
    </row>
    <row r="41" spans="1:20" x14ac:dyDescent="0.45">
      <c r="A41" s="10"/>
      <c r="T41" s="10"/>
    </row>
    <row r="42" spans="1:20" x14ac:dyDescent="0.45">
      <c r="A42" s="10"/>
      <c r="T42" s="10"/>
    </row>
    <row r="43" spans="1:20" x14ac:dyDescent="0.45">
      <c r="A43" s="10"/>
      <c r="T43" s="10"/>
    </row>
    <row r="44" spans="1:20" x14ac:dyDescent="0.45">
      <c r="A44" s="10"/>
      <c r="T44" s="10"/>
    </row>
    <row r="45" spans="1:20" x14ac:dyDescent="0.45">
      <c r="A45" s="10"/>
      <c r="T45" s="10"/>
    </row>
    <row r="46" spans="1:20" x14ac:dyDescent="0.45">
      <c r="A46" s="10"/>
      <c r="T46" s="10"/>
    </row>
    <row r="47" spans="1:20" x14ac:dyDescent="0.45">
      <c r="A47" s="10"/>
      <c r="T47" s="10"/>
    </row>
    <row r="48" spans="1:20" x14ac:dyDescent="0.45">
      <c r="A48" s="10"/>
      <c r="T48" s="10"/>
    </row>
    <row r="49" spans="1:20" x14ac:dyDescent="0.45">
      <c r="A49" s="10"/>
      <c r="T49" s="10"/>
    </row>
    <row r="50" spans="1:20" x14ac:dyDescent="0.45">
      <c r="A50" s="10"/>
      <c r="T50" s="10"/>
    </row>
    <row r="51" spans="1:20" x14ac:dyDescent="0.45">
      <c r="A51" s="10"/>
      <c r="T51" s="10"/>
    </row>
    <row r="52" spans="1:20" x14ac:dyDescent="0.45">
      <c r="A52" s="10"/>
      <c r="T52" s="10"/>
    </row>
    <row r="53" spans="1:20" x14ac:dyDescent="0.45">
      <c r="A53" s="10"/>
      <c r="T53" s="10"/>
    </row>
    <row r="54" spans="1:20" x14ac:dyDescent="0.45">
      <c r="A54" s="10"/>
      <c r="T54" s="10"/>
    </row>
    <row r="55" spans="1:20" x14ac:dyDescent="0.45">
      <c r="A55" s="10"/>
      <c r="T55" s="10"/>
    </row>
    <row r="56" spans="1:20" x14ac:dyDescent="0.45">
      <c r="A56" s="10"/>
      <c r="T56" s="10"/>
    </row>
    <row r="57" spans="1:20" x14ac:dyDescent="0.45">
      <c r="A57" s="10"/>
      <c r="T57" s="10"/>
    </row>
    <row r="58" spans="1:20" x14ac:dyDescent="0.45">
      <c r="A58" s="10"/>
      <c r="T58" s="10"/>
    </row>
    <row r="59" spans="1:20" x14ac:dyDescent="0.45">
      <c r="A59" s="10"/>
      <c r="T59" s="10"/>
    </row>
    <row r="60" spans="1:20" x14ac:dyDescent="0.45">
      <c r="A60" s="10"/>
      <c r="T60" s="10"/>
    </row>
    <row r="61" spans="1:20" x14ac:dyDescent="0.45">
      <c r="A61" s="10"/>
      <c r="T61" s="10"/>
    </row>
    <row r="62" spans="1:20" x14ac:dyDescent="0.45">
      <c r="A62" s="10"/>
      <c r="T62" s="10"/>
    </row>
    <row r="63" spans="1:20" x14ac:dyDescent="0.45">
      <c r="A63" s="10"/>
      <c r="T63" s="10"/>
    </row>
    <row r="64" spans="1:20" x14ac:dyDescent="0.45">
      <c r="A64" s="10"/>
      <c r="T64" s="10"/>
    </row>
    <row r="65" spans="1:20" x14ac:dyDescent="0.45">
      <c r="A65" s="10"/>
      <c r="T65" s="10"/>
    </row>
    <row r="66" spans="1:20" x14ac:dyDescent="0.45">
      <c r="A66" s="10"/>
      <c r="T66" s="10"/>
    </row>
    <row r="67" spans="1:20" x14ac:dyDescent="0.45">
      <c r="A67" s="10"/>
      <c r="T67" s="10"/>
    </row>
    <row r="68" spans="1:20" x14ac:dyDescent="0.45">
      <c r="A68" s="10"/>
      <c r="T68" s="10"/>
    </row>
    <row r="69" spans="1:20" x14ac:dyDescent="0.45">
      <c r="A69" s="10"/>
      <c r="T69" s="10"/>
    </row>
    <row r="70" spans="1:20" x14ac:dyDescent="0.45">
      <c r="A70" s="10"/>
      <c r="T70" s="10"/>
    </row>
    <row r="71" spans="1:20" x14ac:dyDescent="0.45">
      <c r="A71" s="10"/>
      <c r="T71" s="10"/>
    </row>
    <row r="72" spans="1:20" x14ac:dyDescent="0.45">
      <c r="A72" s="10"/>
      <c r="C72" s="10"/>
      <c r="D72" s="10"/>
      <c r="E72" s="10"/>
      <c r="F72" s="10"/>
      <c r="G72" s="10"/>
      <c r="H72" s="10"/>
      <c r="I72" s="10"/>
      <c r="J72" s="10"/>
      <c r="K72" s="10"/>
      <c r="L72" s="10"/>
      <c r="M72" s="10"/>
      <c r="N72" s="10"/>
      <c r="O72" s="10"/>
      <c r="P72" s="10"/>
      <c r="Q72" s="10"/>
      <c r="R72" s="10"/>
      <c r="T72" s="10"/>
    </row>
    <row r="73" spans="1:20" x14ac:dyDescent="0.45">
      <c r="A73" s="10"/>
      <c r="T73" s="10"/>
    </row>
    <row r="74" spans="1:20" x14ac:dyDescent="0.45">
      <c r="A74" s="10"/>
      <c r="T74" s="10"/>
    </row>
    <row r="75" spans="1:20" x14ac:dyDescent="0.45">
      <c r="A75" s="17"/>
      <c r="T75" s="10"/>
    </row>
    <row r="76" spans="1:20" x14ac:dyDescent="0.45">
      <c r="A76" s="17"/>
      <c r="T76" s="10"/>
    </row>
    <row r="77" spans="1:20" x14ac:dyDescent="0.45">
      <c r="A77" s="17"/>
      <c r="T77" s="10"/>
    </row>
    <row r="78" spans="1:20" x14ac:dyDescent="0.45">
      <c r="A78" s="17"/>
      <c r="T78" s="10"/>
    </row>
    <row r="79" spans="1:20" x14ac:dyDescent="0.45">
      <c r="A79" s="17"/>
    </row>
    <row r="80" spans="1:20" x14ac:dyDescent="0.45">
      <c r="A80" s="17"/>
    </row>
    <row r="81" spans="1:1" x14ac:dyDescent="0.45">
      <c r="A81" s="17"/>
    </row>
    <row r="82" spans="1:1" x14ac:dyDescent="0.45">
      <c r="A82" s="17"/>
    </row>
    <row r="83" spans="1:1" x14ac:dyDescent="0.45">
      <c r="A83" s="17"/>
    </row>
    <row r="84" spans="1:1" x14ac:dyDescent="0.45">
      <c r="A84" s="17"/>
    </row>
    <row r="85" spans="1:1" x14ac:dyDescent="0.45">
      <c r="A85" s="17"/>
    </row>
    <row r="86" spans="1:1" x14ac:dyDescent="0.45">
      <c r="A86" s="17"/>
    </row>
    <row r="87" spans="1:1" x14ac:dyDescent="0.45">
      <c r="A87" s="17"/>
    </row>
    <row r="88" spans="1:1" x14ac:dyDescent="0.45">
      <c r="A88" s="17"/>
    </row>
    <row r="89" spans="1:1" x14ac:dyDescent="0.45">
      <c r="A89" s="17"/>
    </row>
    <row r="90" spans="1:1" x14ac:dyDescent="0.45">
      <c r="A90" s="17"/>
    </row>
    <row r="91" spans="1:1" x14ac:dyDescent="0.45">
      <c r="A91" s="17"/>
    </row>
    <row r="92" spans="1:1" x14ac:dyDescent="0.45">
      <c r="A92" s="17"/>
    </row>
    <row r="93" spans="1:1" x14ac:dyDescent="0.45">
      <c r="A93" s="17"/>
    </row>
    <row r="94" spans="1:1" x14ac:dyDescent="0.45">
      <c r="A94" s="17"/>
    </row>
    <row r="95" spans="1:1" x14ac:dyDescent="0.45">
      <c r="A95" s="17"/>
    </row>
    <row r="96" spans="1:1" x14ac:dyDescent="0.45">
      <c r="A96" s="17"/>
    </row>
    <row r="97" spans="1:1" x14ac:dyDescent="0.45">
      <c r="A97" s="17"/>
    </row>
    <row r="98" spans="1:1" x14ac:dyDescent="0.45">
      <c r="A98" s="17"/>
    </row>
    <row r="99" spans="1:1" x14ac:dyDescent="0.45">
      <c r="A99" s="17"/>
    </row>
    <row r="100" spans="1:1" x14ac:dyDescent="0.45">
      <c r="A100" s="17"/>
    </row>
    <row r="101" spans="1:1" x14ac:dyDescent="0.45">
      <c r="A101" s="17"/>
    </row>
    <row r="102" spans="1:1" x14ac:dyDescent="0.45">
      <c r="A102" s="17"/>
    </row>
  </sheetData>
  <mergeCells count="34">
    <mergeCell ref="C26:D26"/>
    <mergeCell ref="C27:D27"/>
    <mergeCell ref="G25:H25"/>
    <mergeCell ref="G26:H26"/>
    <mergeCell ref="G27:H27"/>
    <mergeCell ref="E26:F26"/>
    <mergeCell ref="E27:F27"/>
    <mergeCell ref="C16:H16"/>
    <mergeCell ref="G18:H18"/>
    <mergeCell ref="G19:H19"/>
    <mergeCell ref="G20:H20"/>
    <mergeCell ref="G21:H21"/>
    <mergeCell ref="G22:H22"/>
    <mergeCell ref="G23:H23"/>
    <mergeCell ref="G24:H24"/>
    <mergeCell ref="E20:F20"/>
    <mergeCell ref="E21:F21"/>
    <mergeCell ref="E22:F22"/>
    <mergeCell ref="E23:F23"/>
    <mergeCell ref="C18:D18"/>
    <mergeCell ref="C19:D19"/>
    <mergeCell ref="E24:F24"/>
    <mergeCell ref="E25:F25"/>
    <mergeCell ref="C17:D17"/>
    <mergeCell ref="E17:F17"/>
    <mergeCell ref="G17:H17"/>
    <mergeCell ref="E18:F18"/>
    <mergeCell ref="E19:F19"/>
    <mergeCell ref="C23:D23"/>
    <mergeCell ref="C24:D24"/>
    <mergeCell ref="C20:D20"/>
    <mergeCell ref="C21:D21"/>
    <mergeCell ref="C22:D22"/>
    <mergeCell ref="C25:D2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Data Cleaning and Preprocessing</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arjunvidyasagar0803@gmail.com</dc:creator>
  <cp:lastModifiedBy>arjunvidyasagar0803@gmail.com</cp:lastModifiedBy>
  <dcterms:created xsi:type="dcterms:W3CDTF">2024-10-26T12:07:32Z</dcterms:created>
  <dcterms:modified xsi:type="dcterms:W3CDTF">2024-10-28T09:08:59Z</dcterms:modified>
</cp:coreProperties>
</file>