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BED5B7A-A525-42EC-9B75-AC1192CD64B7}" xr6:coauthVersionLast="47" xr6:coauthVersionMax="47" xr10:uidLastSave="{00000000-0000-0000-0000-000000000000}"/>
  <bookViews>
    <workbookView xWindow="-108" yWindow="-108" windowWidth="23256" windowHeight="13176" tabRatio="31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L17" i="1" s="1"/>
  <c r="D18" i="1"/>
  <c r="L18" i="1" s="1"/>
  <c r="M18" i="1" s="1"/>
  <c r="D19" i="1"/>
  <c r="D20" i="1"/>
  <c r="L20" i="1" s="1"/>
  <c r="D21" i="1"/>
  <c r="L21" i="1" s="1"/>
  <c r="M21" i="1" s="1"/>
  <c r="D22" i="1"/>
  <c r="L22" i="1" s="1"/>
  <c r="M22" i="1" s="1"/>
  <c r="D23" i="1"/>
  <c r="L23" i="1" s="1"/>
  <c r="D24" i="1"/>
  <c r="L24" i="1" s="1"/>
  <c r="M24" i="1" s="1"/>
  <c r="D31" i="1"/>
  <c r="I31" i="1"/>
  <c r="D16" i="1"/>
  <c r="L16" i="1" s="1"/>
  <c r="M16" i="1" s="1"/>
  <c r="L14" i="1"/>
  <c r="D8" i="1"/>
  <c r="L8" i="1" s="1"/>
  <c r="D9" i="1"/>
  <c r="L9" i="1" s="1"/>
  <c r="M9" i="1" s="1"/>
  <c r="D10" i="1"/>
  <c r="D11" i="1"/>
  <c r="L11" i="1" s="1"/>
  <c r="D12" i="1"/>
  <c r="L12" i="1" s="1"/>
  <c r="D13" i="1"/>
  <c r="L13" i="1" s="1"/>
  <c r="D14" i="1"/>
  <c r="D15" i="1"/>
  <c r="D7" i="1"/>
  <c r="I6" i="1"/>
  <c r="D6" i="1"/>
  <c r="L19" i="1" l="1"/>
  <c r="M19" i="1" s="1"/>
  <c r="M23" i="1"/>
  <c r="N23" i="1" s="1"/>
  <c r="M20" i="1"/>
  <c r="O20" i="1" s="1"/>
  <c r="N24" i="1"/>
  <c r="O24" i="1"/>
  <c r="N21" i="1"/>
  <c r="O21" i="1"/>
  <c r="N18" i="1"/>
  <c r="O18" i="1"/>
  <c r="N22" i="1"/>
  <c r="P22" i="1" s="1"/>
  <c r="Q22" i="1" s="1"/>
  <c r="O22" i="1"/>
  <c r="N20" i="1"/>
  <c r="P20" i="1" s="1"/>
  <c r="Q20" i="1" s="1"/>
  <c r="M14" i="1"/>
  <c r="N14" i="1" s="1"/>
  <c r="O23" i="1"/>
  <c r="P23" i="1" s="1"/>
  <c r="Q23" i="1" s="1"/>
  <c r="M17" i="1"/>
  <c r="L15" i="1"/>
  <c r="M15" i="1" s="1"/>
  <c r="L31" i="1"/>
  <c r="M31" i="1"/>
  <c r="O16" i="1"/>
  <c r="N16" i="1"/>
  <c r="M13" i="1"/>
  <c r="M12" i="1"/>
  <c r="M11" i="1"/>
  <c r="L10" i="1"/>
  <c r="M10" i="1" s="1"/>
  <c r="N9" i="1"/>
  <c r="O9" i="1"/>
  <c r="M8" i="1"/>
  <c r="L7" i="1"/>
  <c r="M7" i="1" s="1"/>
  <c r="L6" i="1"/>
  <c r="O19" i="1" l="1"/>
  <c r="N19" i="1"/>
  <c r="P19" i="1" s="1"/>
  <c r="Q19" i="1" s="1"/>
  <c r="P24" i="1"/>
  <c r="Q24" i="1" s="1"/>
  <c r="O14" i="1"/>
  <c r="P14" i="1" s="1"/>
  <c r="Q14" i="1" s="1"/>
  <c r="P21" i="1"/>
  <c r="Q21" i="1" s="1"/>
  <c r="P18" i="1"/>
  <c r="Q18" i="1" s="1"/>
  <c r="N17" i="1"/>
  <c r="O17" i="1"/>
  <c r="N15" i="1"/>
  <c r="O15" i="1"/>
  <c r="N31" i="1"/>
  <c r="O31" i="1"/>
  <c r="P16" i="1"/>
  <c r="Q16" i="1" s="1"/>
  <c r="N13" i="1"/>
  <c r="O13" i="1"/>
  <c r="O12" i="1"/>
  <c r="N12" i="1"/>
  <c r="N11" i="1"/>
  <c r="O11" i="1"/>
  <c r="O10" i="1"/>
  <c r="N10" i="1"/>
  <c r="P9" i="1"/>
  <c r="Q9" i="1" s="1"/>
  <c r="N8" i="1"/>
  <c r="O8" i="1"/>
  <c r="O7" i="1"/>
  <c r="N7" i="1"/>
  <c r="M6" i="1"/>
  <c r="N6" i="1" s="1"/>
  <c r="P17" i="1" l="1"/>
  <c r="Q17" i="1" s="1"/>
  <c r="P15" i="1"/>
  <c r="Q15" i="1" s="1"/>
  <c r="P31" i="1"/>
  <c r="Q31" i="1" s="1"/>
  <c r="P13" i="1"/>
  <c r="Q13" i="1" s="1"/>
  <c r="P12" i="1"/>
  <c r="Q12" i="1" s="1"/>
  <c r="P11" i="1"/>
  <c r="Q11" i="1" s="1"/>
  <c r="P10" i="1"/>
  <c r="Q10" i="1" s="1"/>
  <c r="P8" i="1"/>
  <c r="Q8" i="1" s="1"/>
  <c r="P7" i="1"/>
  <c r="Q7" i="1" s="1"/>
  <c r="O6" i="1"/>
  <c r="P6" i="1" s="1"/>
  <c r="Q6" i="1" s="1"/>
</calcChain>
</file>

<file path=xl/sharedStrings.xml><?xml version="1.0" encoding="utf-8"?>
<sst xmlns="http://schemas.openxmlformats.org/spreadsheetml/2006/main" count="44" uniqueCount="42">
  <si>
    <t>Room Type</t>
  </si>
  <si>
    <t>Length</t>
  </si>
  <si>
    <t>Breadth</t>
  </si>
  <si>
    <t>Area</t>
  </si>
  <si>
    <t>lumen efficiency</t>
  </si>
  <si>
    <t>No. of Luminaries</t>
  </si>
  <si>
    <t>l</t>
  </si>
  <si>
    <t>Maintanance factor</t>
  </si>
  <si>
    <t>utilization factor</t>
  </si>
  <si>
    <t>Illuminance</t>
  </si>
  <si>
    <t>Wattage</t>
  </si>
  <si>
    <t>n calculated</t>
  </si>
  <si>
    <t>spacing</t>
  </si>
  <si>
    <t>no.of row</t>
  </si>
  <si>
    <t>no.of column</t>
  </si>
  <si>
    <t>Total no.of lamp</t>
  </si>
  <si>
    <t>Calculated lux</t>
  </si>
  <si>
    <t>design section</t>
  </si>
  <si>
    <t>meeting room</t>
  </si>
  <si>
    <t>major 1</t>
  </si>
  <si>
    <t>ENGINEERING BIBHAG</t>
  </si>
  <si>
    <t>HALL</t>
  </si>
  <si>
    <t>Major 10</t>
  </si>
  <si>
    <t>major general</t>
  </si>
  <si>
    <t>BDE general 1</t>
  </si>
  <si>
    <t>waiting room</t>
  </si>
  <si>
    <t>reception</t>
  </si>
  <si>
    <t>colonel 3</t>
  </si>
  <si>
    <t>major 11</t>
  </si>
  <si>
    <t>file store</t>
  </si>
  <si>
    <t>major 12</t>
  </si>
  <si>
    <t>LT colonel 6</t>
  </si>
  <si>
    <t>captain</t>
  </si>
  <si>
    <t>cleark</t>
  </si>
  <si>
    <t>ladies toilet(officers)</t>
  </si>
  <si>
    <t>ladies toilet(others)</t>
  </si>
  <si>
    <t>gents toilet(others)</t>
  </si>
  <si>
    <t>gents toilet(officers)</t>
  </si>
  <si>
    <t>gents toilet</t>
  </si>
  <si>
    <t>ladies toilet</t>
  </si>
  <si>
    <t>colonel 1</t>
  </si>
  <si>
    <t>LT colonel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</si>
</sst>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31"/>
  <sheetViews>
    <sheetView tabSelected="1" topLeftCell="A4" zoomScale="85" zoomScaleNormal="85" workbookViewId="0">
      <selection activeCell="R4" sqref="R4"/>
    </sheetView>
  </sheetViews>
  <sheetFormatPr defaultRowHeight="14.4" x14ac:dyDescent="0.3"/>
  <cols>
    <col min="1" max="1" width="18.88671875" bestFit="1" customWidth="1"/>
    <col min="2" max="2" width="9.77734375" bestFit="1" customWidth="1"/>
    <col min="3" max="3" width="7.44140625" bestFit="1" customWidth="1"/>
    <col min="4" max="4" width="9" bestFit="1" customWidth="1"/>
    <col min="5" max="5" width="10.33203125" customWidth="1"/>
    <col min="6" max="6" width="8" bestFit="1" customWidth="1"/>
    <col min="7" max="7" width="14.44140625" bestFit="1" customWidth="1"/>
    <col min="8" max="8" width="15.5546875" bestFit="1" customWidth="1"/>
    <col min="9" max="9" width="5" bestFit="1" customWidth="1"/>
    <col min="10" max="10" width="17.33203125" bestFit="1" customWidth="1"/>
    <col min="11" max="11" width="14.5546875" bestFit="1" customWidth="1"/>
    <col min="12" max="13" width="12" bestFit="1" customWidth="1"/>
    <col min="14" max="14" width="9.109375" bestFit="1" customWidth="1"/>
    <col min="15" max="15" width="11.88671875" bestFit="1" customWidth="1"/>
    <col min="16" max="16" width="14.6640625" bestFit="1" customWidth="1"/>
    <col min="17" max="17" width="12.33203125" bestFit="1" customWidth="1"/>
  </cols>
  <sheetData>
    <row r="4" spans="1:17" x14ac:dyDescent="0.3">
      <c r="A4" s="3" t="s">
        <v>0</v>
      </c>
      <c r="B4" s="1" t="s">
        <v>1</v>
      </c>
      <c r="C4" s="1" t="s">
        <v>2</v>
      </c>
      <c r="D4" s="1" t="s">
        <v>3</v>
      </c>
      <c r="E4" s="1" t="s">
        <v>9</v>
      </c>
      <c r="F4" s="1" t="s">
        <v>10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</row>
    <row r="5" spans="1:17" x14ac:dyDescent="0.3">
      <c r="D5" s="5" t="s">
        <v>20</v>
      </c>
      <c r="E5" s="5"/>
      <c r="F5" s="5"/>
      <c r="G5" s="5"/>
      <c r="H5" s="5"/>
      <c r="I5" s="5"/>
      <c r="J5" s="5"/>
      <c r="K5" s="5"/>
    </row>
    <row r="6" spans="1:17" x14ac:dyDescent="0.3">
      <c r="A6" s="2" t="s">
        <v>17</v>
      </c>
      <c r="B6">
        <v>9.577</v>
      </c>
      <c r="C6">
        <v>11.675000000000001</v>
      </c>
      <c r="D6">
        <f>B6*C6</f>
        <v>111.811475</v>
      </c>
      <c r="E6">
        <v>250</v>
      </c>
      <c r="F6">
        <v>24</v>
      </c>
      <c r="G6">
        <v>154</v>
      </c>
      <c r="H6">
        <v>1</v>
      </c>
      <c r="I6">
        <f>F6*G6*H6</f>
        <v>3696</v>
      </c>
      <c r="J6">
        <v>0.8</v>
      </c>
      <c r="K6">
        <v>0.8</v>
      </c>
      <c r="L6">
        <f>(E6*D6)/(J6*K6*I6)</f>
        <v>11.817196272152325</v>
      </c>
      <c r="M6">
        <f>SQRT(D6/L6)</f>
        <v>3.0759973992186667</v>
      </c>
      <c r="N6">
        <f>ROUND(C6/M6,0)</f>
        <v>4</v>
      </c>
      <c r="O6">
        <f>ROUND(B6/M6,0)</f>
        <v>3</v>
      </c>
      <c r="P6">
        <f>N6*O6</f>
        <v>12</v>
      </c>
      <c r="Q6">
        <f>(I6*J6*K6*P6)/D6</f>
        <v>253.86732444053706</v>
      </c>
    </row>
    <row r="7" spans="1:17" x14ac:dyDescent="0.3">
      <c r="A7" s="2" t="s">
        <v>19</v>
      </c>
      <c r="B7">
        <v>4.04</v>
      </c>
      <c r="C7">
        <v>2.83</v>
      </c>
      <c r="D7">
        <f>B7*C7</f>
        <v>11.433200000000001</v>
      </c>
      <c r="E7">
        <v>250</v>
      </c>
      <c r="F7">
        <v>12</v>
      </c>
      <c r="G7">
        <v>113</v>
      </c>
      <c r="H7">
        <v>1</v>
      </c>
      <c r="I7">
        <v>1356</v>
      </c>
      <c r="J7">
        <v>0.8</v>
      </c>
      <c r="K7">
        <v>0.8</v>
      </c>
      <c r="L7">
        <f>(E7*D7)/(J7*K7*I7)</f>
        <v>3.293579461651917</v>
      </c>
      <c r="M7">
        <f>SQRT(D7/L7)</f>
        <v>1.8631586083852336</v>
      </c>
      <c r="N7">
        <f>ROUND(C7/M7,0)</f>
        <v>2</v>
      </c>
      <c r="O7">
        <f>ROUND(B7/M7,0)</f>
        <v>2</v>
      </c>
      <c r="P7">
        <f>N7*O7</f>
        <v>4</v>
      </c>
      <c r="Q7">
        <f>(I7*J7*K7*P7)/D7</f>
        <v>303.62103348144001</v>
      </c>
    </row>
    <row r="8" spans="1:17" x14ac:dyDescent="0.3">
      <c r="A8" s="2" t="s">
        <v>23</v>
      </c>
      <c r="B8">
        <v>5.63</v>
      </c>
      <c r="C8">
        <v>5.3239999999999998</v>
      </c>
      <c r="D8">
        <f t="shared" ref="D8:D24" si="0">B8*C8</f>
        <v>29.974119999999999</v>
      </c>
      <c r="E8">
        <v>250</v>
      </c>
      <c r="F8">
        <v>12</v>
      </c>
      <c r="G8">
        <v>113</v>
      </c>
      <c r="H8">
        <v>1</v>
      </c>
      <c r="I8">
        <v>1356</v>
      </c>
      <c r="J8">
        <v>0.8</v>
      </c>
      <c r="K8">
        <v>0.8</v>
      </c>
      <c r="L8">
        <f t="shared" ref="L8:L24" si="1">(E8*D8)/(J8*K8*I8)</f>
        <v>8.6346907264011783</v>
      </c>
      <c r="M8">
        <f t="shared" ref="M8:M24" si="2">SQRT(D8/L8)</f>
        <v>1.8631586083852336</v>
      </c>
      <c r="N8">
        <f t="shared" ref="N8:N24" si="3">ROUND(C8/M8,0)</f>
        <v>3</v>
      </c>
      <c r="O8">
        <f t="shared" ref="O8:O13" si="4">ROUND(B8/M8,0)</f>
        <v>3</v>
      </c>
      <c r="P8">
        <f t="shared" ref="P8:P24" si="5">N8*O8</f>
        <v>9</v>
      </c>
      <c r="Q8">
        <f t="shared" ref="Q8:Q24" si="6">(I8*J8*K8*P8)/D8</f>
        <v>260.57679091162646</v>
      </c>
    </row>
    <row r="9" spans="1:17" x14ac:dyDescent="0.3">
      <c r="A9" s="2" t="s">
        <v>24</v>
      </c>
      <c r="B9">
        <v>6.0049999999999999</v>
      </c>
      <c r="C9">
        <v>4.1369999999999996</v>
      </c>
      <c r="D9">
        <f t="shared" si="0"/>
        <v>24.842684999999996</v>
      </c>
      <c r="E9">
        <v>250</v>
      </c>
      <c r="F9">
        <v>12</v>
      </c>
      <c r="G9">
        <v>113</v>
      </c>
      <c r="H9">
        <v>1</v>
      </c>
      <c r="I9">
        <v>1356</v>
      </c>
      <c r="J9">
        <v>0.8</v>
      </c>
      <c r="K9">
        <v>0.8</v>
      </c>
      <c r="L9">
        <f t="shared" si="1"/>
        <v>7.1564703747234493</v>
      </c>
      <c r="M9">
        <f t="shared" si="2"/>
        <v>1.8631586083852336</v>
      </c>
      <c r="N9">
        <f t="shared" si="3"/>
        <v>2</v>
      </c>
      <c r="O9">
        <f t="shared" si="4"/>
        <v>3</v>
      </c>
      <c r="P9">
        <f t="shared" si="5"/>
        <v>6</v>
      </c>
      <c r="Q9">
        <f t="shared" si="6"/>
        <v>209.60053230961148</v>
      </c>
    </row>
    <row r="10" spans="1:17" x14ac:dyDescent="0.3">
      <c r="A10" s="2" t="s">
        <v>25</v>
      </c>
      <c r="B10">
        <v>3.54</v>
      </c>
      <c r="C10">
        <v>5.6189999999999998</v>
      </c>
      <c r="D10">
        <f t="shared" si="0"/>
        <v>19.891259999999999</v>
      </c>
      <c r="E10">
        <v>250</v>
      </c>
      <c r="F10">
        <v>12</v>
      </c>
      <c r="G10">
        <v>113</v>
      </c>
      <c r="H10">
        <v>1</v>
      </c>
      <c r="I10">
        <v>1356</v>
      </c>
      <c r="J10">
        <v>0.8</v>
      </c>
      <c r="K10">
        <v>0.8</v>
      </c>
      <c r="L10">
        <f t="shared" si="1"/>
        <v>5.7301057798672552</v>
      </c>
      <c r="M10">
        <f t="shared" si="2"/>
        <v>1.8631586083852336</v>
      </c>
      <c r="N10">
        <f t="shared" si="3"/>
        <v>3</v>
      </c>
      <c r="O10">
        <f t="shared" si="4"/>
        <v>2</v>
      </c>
      <c r="P10">
        <f t="shared" si="5"/>
        <v>6</v>
      </c>
      <c r="Q10">
        <f t="shared" si="6"/>
        <v>261.77527215470514</v>
      </c>
    </row>
    <row r="11" spans="1:17" x14ac:dyDescent="0.3">
      <c r="A11" s="2" t="s">
        <v>26</v>
      </c>
      <c r="B11">
        <v>4.694</v>
      </c>
      <c r="C11">
        <v>5.2450000000000001</v>
      </c>
      <c r="D11">
        <f t="shared" si="0"/>
        <v>24.62003</v>
      </c>
      <c r="E11">
        <v>250</v>
      </c>
      <c r="F11">
        <v>12</v>
      </c>
      <c r="G11">
        <v>113</v>
      </c>
      <c r="H11">
        <v>1</v>
      </c>
      <c r="I11">
        <v>1356</v>
      </c>
      <c r="J11">
        <v>0.8</v>
      </c>
      <c r="K11">
        <v>0.8</v>
      </c>
      <c r="L11">
        <f t="shared" si="1"/>
        <v>7.092329807337757</v>
      </c>
      <c r="M11">
        <f t="shared" si="2"/>
        <v>1.8631586083852336</v>
      </c>
      <c r="N11">
        <f t="shared" si="3"/>
        <v>3</v>
      </c>
      <c r="O11">
        <f t="shared" si="4"/>
        <v>3</v>
      </c>
      <c r="P11">
        <f t="shared" si="5"/>
        <v>9</v>
      </c>
      <c r="Q11">
        <f t="shared" si="6"/>
        <v>317.24413008432566</v>
      </c>
    </row>
    <row r="12" spans="1:17" x14ac:dyDescent="0.3">
      <c r="A12" s="2" t="s">
        <v>27</v>
      </c>
      <c r="B12">
        <v>4.97</v>
      </c>
      <c r="C12">
        <v>3.4649999999999999</v>
      </c>
      <c r="D12">
        <f t="shared" si="0"/>
        <v>17.221049999999998</v>
      </c>
      <c r="E12">
        <v>250</v>
      </c>
      <c r="F12">
        <v>12</v>
      </c>
      <c r="G12">
        <v>113</v>
      </c>
      <c r="H12">
        <v>1</v>
      </c>
      <c r="I12">
        <v>1356</v>
      </c>
      <c r="J12">
        <v>0.8</v>
      </c>
      <c r="K12">
        <v>0.8</v>
      </c>
      <c r="L12">
        <f t="shared" si="1"/>
        <v>4.9608942892699108</v>
      </c>
      <c r="M12">
        <f t="shared" si="2"/>
        <v>1.8631586083852336</v>
      </c>
      <c r="N12">
        <f t="shared" si="3"/>
        <v>2</v>
      </c>
      <c r="O12">
        <f t="shared" si="4"/>
        <v>3</v>
      </c>
      <c r="P12">
        <f t="shared" si="5"/>
        <v>6</v>
      </c>
      <c r="Q12">
        <f t="shared" si="6"/>
        <v>302.364838380935</v>
      </c>
    </row>
    <row r="13" spans="1:17" x14ac:dyDescent="0.3">
      <c r="A13" s="2" t="s">
        <v>28</v>
      </c>
      <c r="B13">
        <v>2.7810000000000001</v>
      </c>
      <c r="C13">
        <v>3.125</v>
      </c>
      <c r="D13">
        <f t="shared" si="0"/>
        <v>8.6906250000000007</v>
      </c>
      <c r="E13">
        <v>300</v>
      </c>
      <c r="F13">
        <v>12</v>
      </c>
      <c r="G13">
        <v>113</v>
      </c>
      <c r="H13">
        <v>1</v>
      </c>
      <c r="I13">
        <v>1356</v>
      </c>
      <c r="J13">
        <v>0.8</v>
      </c>
      <c r="K13">
        <v>0.8</v>
      </c>
      <c r="L13">
        <f t="shared" si="1"/>
        <v>3.0042260094026543</v>
      </c>
      <c r="M13">
        <f t="shared" si="2"/>
        <v>1.7008233300375442</v>
      </c>
      <c r="N13">
        <f t="shared" si="3"/>
        <v>2</v>
      </c>
      <c r="O13">
        <f t="shared" si="4"/>
        <v>2</v>
      </c>
      <c r="P13">
        <f t="shared" si="5"/>
        <v>4</v>
      </c>
      <c r="Q13">
        <f t="shared" si="6"/>
        <v>399.43732470334407</v>
      </c>
    </row>
    <row r="14" spans="1:17" x14ac:dyDescent="0.3">
      <c r="A14" s="2" t="s">
        <v>21</v>
      </c>
      <c r="B14">
        <v>36.167999999999999</v>
      </c>
      <c r="C14">
        <v>19.045000000000002</v>
      </c>
      <c r="D14">
        <f t="shared" si="0"/>
        <v>688.81956000000002</v>
      </c>
      <c r="E14">
        <v>500</v>
      </c>
      <c r="F14">
        <v>40</v>
      </c>
      <c r="G14">
        <v>100</v>
      </c>
      <c r="H14">
        <v>1</v>
      </c>
      <c r="I14">
        <v>3600</v>
      </c>
      <c r="J14">
        <v>0.8</v>
      </c>
      <c r="K14">
        <v>0.8</v>
      </c>
      <c r="L14">
        <f t="shared" si="1"/>
        <v>149.48341145833331</v>
      </c>
      <c r="M14">
        <f t="shared" si="2"/>
        <v>2.1466252583997982</v>
      </c>
      <c r="N14">
        <f t="shared" si="3"/>
        <v>9</v>
      </c>
      <c r="O14">
        <f>ROUND(B14/M14,0)</f>
        <v>17</v>
      </c>
      <c r="P14">
        <f t="shared" si="5"/>
        <v>153</v>
      </c>
      <c r="Q14">
        <f t="shared" si="6"/>
        <v>511.76247085666381</v>
      </c>
    </row>
    <row r="15" spans="1:17" x14ac:dyDescent="0.3">
      <c r="A15" s="4" t="s">
        <v>22</v>
      </c>
      <c r="B15">
        <v>2.7810000000000001</v>
      </c>
      <c r="C15">
        <v>3.125</v>
      </c>
      <c r="D15">
        <f t="shared" si="0"/>
        <v>8.6906250000000007</v>
      </c>
      <c r="E15">
        <v>250</v>
      </c>
      <c r="F15">
        <v>12</v>
      </c>
      <c r="G15">
        <v>113</v>
      </c>
      <c r="H15">
        <v>1</v>
      </c>
      <c r="I15">
        <v>1356</v>
      </c>
      <c r="J15">
        <v>0.8</v>
      </c>
      <c r="K15">
        <v>0.8</v>
      </c>
      <c r="L15">
        <f t="shared" si="1"/>
        <v>2.503521674502212</v>
      </c>
      <c r="M15">
        <f t="shared" si="2"/>
        <v>1.8631586083852336</v>
      </c>
      <c r="N15">
        <f t="shared" si="3"/>
        <v>2</v>
      </c>
      <c r="O15">
        <f>ROUND(B15/M15,0)</f>
        <v>1</v>
      </c>
      <c r="P15">
        <f t="shared" si="5"/>
        <v>2</v>
      </c>
      <c r="Q15">
        <f t="shared" si="6"/>
        <v>199.71866235167204</v>
      </c>
    </row>
    <row r="16" spans="1:17" x14ac:dyDescent="0.3">
      <c r="A16" s="2" t="s">
        <v>29</v>
      </c>
      <c r="B16">
        <v>2.343</v>
      </c>
      <c r="C16">
        <v>3.1520000000000001</v>
      </c>
      <c r="D16">
        <f t="shared" si="0"/>
        <v>7.3851360000000001</v>
      </c>
      <c r="E16">
        <v>150</v>
      </c>
      <c r="F16">
        <v>12</v>
      </c>
      <c r="G16">
        <v>113</v>
      </c>
      <c r="H16">
        <v>1</v>
      </c>
      <c r="I16">
        <v>1356</v>
      </c>
      <c r="J16">
        <v>0.8</v>
      </c>
      <c r="K16">
        <v>0.8</v>
      </c>
      <c r="L16">
        <f>(E16*D16)/(J16*K16*I16)</f>
        <v>1.2764684734513274</v>
      </c>
      <c r="M16">
        <f t="shared" si="2"/>
        <v>2.4053274205396655</v>
      </c>
      <c r="N16">
        <f t="shared" si="3"/>
        <v>1</v>
      </c>
      <c r="O16">
        <f>ROUND(B16/M16,0)</f>
        <v>1</v>
      </c>
      <c r="P16">
        <f t="shared" si="5"/>
        <v>1</v>
      </c>
      <c r="Q16">
        <f t="shared" si="6"/>
        <v>117.5117154240626</v>
      </c>
    </row>
    <row r="17" spans="1:17" x14ac:dyDescent="0.3">
      <c r="A17" s="2" t="s">
        <v>30</v>
      </c>
      <c r="B17">
        <v>2.5</v>
      </c>
      <c r="C17">
        <v>3.0750000000000002</v>
      </c>
      <c r="D17">
        <f t="shared" si="0"/>
        <v>7.6875</v>
      </c>
      <c r="E17">
        <v>150</v>
      </c>
      <c r="F17">
        <v>12</v>
      </c>
      <c r="G17">
        <v>113</v>
      </c>
      <c r="H17">
        <v>1</v>
      </c>
      <c r="I17">
        <v>1356</v>
      </c>
      <c r="J17">
        <v>0.8</v>
      </c>
      <c r="K17">
        <v>0.8</v>
      </c>
      <c r="L17">
        <f>(E17*D17)/(J17*K17*I17)</f>
        <v>1.3287299502212386</v>
      </c>
      <c r="M17">
        <f t="shared" si="2"/>
        <v>2.4053274205396655</v>
      </c>
      <c r="N17">
        <f t="shared" si="3"/>
        <v>1</v>
      </c>
      <c r="O17">
        <f t="shared" ref="O17:O24" si="7">ROUND(B17/M17,0)</f>
        <v>1</v>
      </c>
      <c r="P17">
        <f t="shared" si="5"/>
        <v>1</v>
      </c>
      <c r="Q17">
        <f t="shared" si="6"/>
        <v>112.88975609756098</v>
      </c>
    </row>
    <row r="18" spans="1:17" x14ac:dyDescent="0.3">
      <c r="A18" s="2" t="s">
        <v>31</v>
      </c>
      <c r="B18">
        <v>3.85</v>
      </c>
      <c r="C18">
        <v>3.5449999999999999</v>
      </c>
      <c r="D18">
        <f t="shared" si="0"/>
        <v>13.648250000000001</v>
      </c>
      <c r="E18">
        <v>150</v>
      </c>
      <c r="F18">
        <v>12</v>
      </c>
      <c r="G18">
        <v>113</v>
      </c>
      <c r="H18">
        <v>1</v>
      </c>
      <c r="I18">
        <v>1356</v>
      </c>
      <c r="J18">
        <v>0.8</v>
      </c>
      <c r="K18">
        <v>0.8</v>
      </c>
      <c r="L18">
        <f t="shared" si="1"/>
        <v>2.3590033877212386</v>
      </c>
      <c r="M18">
        <f t="shared" si="2"/>
        <v>2.4053274205396655</v>
      </c>
      <c r="N18">
        <f t="shared" si="3"/>
        <v>1</v>
      </c>
      <c r="O18">
        <f t="shared" si="7"/>
        <v>2</v>
      </c>
      <c r="P18">
        <f t="shared" si="5"/>
        <v>2</v>
      </c>
      <c r="Q18">
        <f t="shared" si="6"/>
        <v>127.17234810323667</v>
      </c>
    </row>
    <row r="19" spans="1:17" x14ac:dyDescent="0.3">
      <c r="A19" s="2" t="s">
        <v>32</v>
      </c>
      <c r="D19">
        <f t="shared" si="0"/>
        <v>0</v>
      </c>
      <c r="I19">
        <v>1356</v>
      </c>
      <c r="J19">
        <v>0.8</v>
      </c>
      <c r="K19">
        <v>0.8</v>
      </c>
      <c r="L19">
        <f t="shared" si="1"/>
        <v>0</v>
      </c>
      <c r="M19" t="e">
        <f t="shared" si="2"/>
        <v>#DIV/0!</v>
      </c>
      <c r="N19" t="e">
        <f t="shared" si="3"/>
        <v>#DIV/0!</v>
      </c>
      <c r="O19" t="e">
        <f t="shared" si="7"/>
        <v>#DIV/0!</v>
      </c>
      <c r="P19" t="e">
        <f t="shared" si="5"/>
        <v>#DIV/0!</v>
      </c>
      <c r="Q19" t="e">
        <f t="shared" si="6"/>
        <v>#DIV/0!</v>
      </c>
    </row>
    <row r="20" spans="1:17" x14ac:dyDescent="0.3">
      <c r="A20" s="2" t="s">
        <v>33</v>
      </c>
      <c r="D20">
        <f t="shared" si="0"/>
        <v>0</v>
      </c>
      <c r="I20">
        <v>1356</v>
      </c>
      <c r="J20">
        <v>0.8</v>
      </c>
      <c r="K20">
        <v>0.8</v>
      </c>
      <c r="L20">
        <f t="shared" si="1"/>
        <v>0</v>
      </c>
      <c r="M20" t="e">
        <f t="shared" si="2"/>
        <v>#DIV/0!</v>
      </c>
      <c r="N20" t="e">
        <f t="shared" si="3"/>
        <v>#DIV/0!</v>
      </c>
      <c r="O20" t="e">
        <f t="shared" si="7"/>
        <v>#DIV/0!</v>
      </c>
      <c r="P20" t="e">
        <f t="shared" si="5"/>
        <v>#DIV/0!</v>
      </c>
      <c r="Q20" t="e">
        <f t="shared" si="6"/>
        <v>#DIV/0!</v>
      </c>
    </row>
    <row r="21" spans="1:17" x14ac:dyDescent="0.3">
      <c r="A21" s="2" t="s">
        <v>34</v>
      </c>
      <c r="D21">
        <f t="shared" si="0"/>
        <v>0</v>
      </c>
      <c r="I21">
        <v>1356</v>
      </c>
      <c r="J21">
        <v>0.8</v>
      </c>
      <c r="K21">
        <v>0.8</v>
      </c>
      <c r="L21">
        <f t="shared" si="1"/>
        <v>0</v>
      </c>
      <c r="M21" t="e">
        <f t="shared" si="2"/>
        <v>#DIV/0!</v>
      </c>
      <c r="N21" t="e">
        <f t="shared" si="3"/>
        <v>#DIV/0!</v>
      </c>
      <c r="O21" t="e">
        <f t="shared" si="7"/>
        <v>#DIV/0!</v>
      </c>
      <c r="P21" t="e">
        <f t="shared" si="5"/>
        <v>#DIV/0!</v>
      </c>
      <c r="Q21" t="e">
        <f t="shared" si="6"/>
        <v>#DIV/0!</v>
      </c>
    </row>
    <row r="22" spans="1:17" x14ac:dyDescent="0.3">
      <c r="A22" s="2" t="s">
        <v>35</v>
      </c>
      <c r="D22">
        <f t="shared" si="0"/>
        <v>0</v>
      </c>
      <c r="I22">
        <v>1356</v>
      </c>
      <c r="J22">
        <v>0.8</v>
      </c>
      <c r="K22">
        <v>0.8</v>
      </c>
      <c r="L22">
        <f t="shared" si="1"/>
        <v>0</v>
      </c>
      <c r="M22" t="e">
        <f t="shared" si="2"/>
        <v>#DIV/0!</v>
      </c>
      <c r="N22" t="e">
        <f t="shared" si="3"/>
        <v>#DIV/0!</v>
      </c>
      <c r="O22" t="e">
        <f t="shared" si="7"/>
        <v>#DIV/0!</v>
      </c>
      <c r="P22" t="e">
        <f t="shared" si="5"/>
        <v>#DIV/0!</v>
      </c>
      <c r="Q22" t="e">
        <f t="shared" si="6"/>
        <v>#DIV/0!</v>
      </c>
    </row>
    <row r="23" spans="1:17" x14ac:dyDescent="0.3">
      <c r="A23" s="2" t="s">
        <v>36</v>
      </c>
      <c r="D23">
        <f t="shared" si="0"/>
        <v>0</v>
      </c>
      <c r="I23">
        <v>1356</v>
      </c>
      <c r="J23">
        <v>0.8</v>
      </c>
      <c r="K23">
        <v>0.8</v>
      </c>
      <c r="L23">
        <f t="shared" si="1"/>
        <v>0</v>
      </c>
      <c r="M23" t="e">
        <f t="shared" si="2"/>
        <v>#DIV/0!</v>
      </c>
      <c r="N23" t="e">
        <f t="shared" si="3"/>
        <v>#DIV/0!</v>
      </c>
      <c r="O23" t="e">
        <f t="shared" si="7"/>
        <v>#DIV/0!</v>
      </c>
      <c r="P23" t="e">
        <f t="shared" si="5"/>
        <v>#DIV/0!</v>
      </c>
      <c r="Q23" t="e">
        <f t="shared" si="6"/>
        <v>#DIV/0!</v>
      </c>
    </row>
    <row r="24" spans="1:17" x14ac:dyDescent="0.3">
      <c r="A24" s="2" t="s">
        <v>37</v>
      </c>
      <c r="B24">
        <v>9.5449999999999999</v>
      </c>
      <c r="C24">
        <v>3.7909999999999999</v>
      </c>
      <c r="D24">
        <f t="shared" si="0"/>
        <v>36.185094999999997</v>
      </c>
      <c r="E24">
        <v>150</v>
      </c>
      <c r="F24">
        <v>12</v>
      </c>
      <c r="G24">
        <v>113</v>
      </c>
      <c r="H24">
        <v>1</v>
      </c>
      <c r="I24">
        <v>1356</v>
      </c>
      <c r="J24">
        <v>0.8</v>
      </c>
      <c r="K24">
        <v>0.8</v>
      </c>
      <c r="L24">
        <f t="shared" si="1"/>
        <v>6.2543374930862816</v>
      </c>
      <c r="M24">
        <f t="shared" si="2"/>
        <v>2.4053274205396655</v>
      </c>
      <c r="N24">
        <f t="shared" si="3"/>
        <v>2</v>
      </c>
      <c r="O24">
        <f t="shared" si="7"/>
        <v>4</v>
      </c>
      <c r="P24">
        <f t="shared" si="5"/>
        <v>8</v>
      </c>
      <c r="Q24">
        <f t="shared" si="6"/>
        <v>191.86684462207438</v>
      </c>
    </row>
    <row r="25" spans="1:17" x14ac:dyDescent="0.3">
      <c r="A25" s="2" t="s">
        <v>38</v>
      </c>
    </row>
    <row r="26" spans="1:17" x14ac:dyDescent="0.3">
      <c r="A26" s="2" t="s">
        <v>39</v>
      </c>
    </row>
    <row r="27" spans="1:17" x14ac:dyDescent="0.3">
      <c r="A27" s="2" t="s">
        <v>40</v>
      </c>
    </row>
    <row r="28" spans="1:17" x14ac:dyDescent="0.3">
      <c r="A28" s="2" t="s">
        <v>29</v>
      </c>
    </row>
    <row r="29" spans="1:17" x14ac:dyDescent="0.3">
      <c r="A29" s="2" t="s">
        <v>41</v>
      </c>
    </row>
    <row r="30" spans="1:17" x14ac:dyDescent="0.3">
      <c r="A30" s="2" t="s">
        <v>25</v>
      </c>
    </row>
    <row r="31" spans="1:17" x14ac:dyDescent="0.3">
      <c r="A31" s="2" t="s">
        <v>18</v>
      </c>
      <c r="B31">
        <v>9.577</v>
      </c>
      <c r="C31">
        <v>11.675000000000001</v>
      </c>
      <c r="D31">
        <f>B31*C31</f>
        <v>111.811475</v>
      </c>
      <c r="E31">
        <v>250</v>
      </c>
      <c r="F31">
        <v>24</v>
      </c>
      <c r="G31">
        <v>154</v>
      </c>
      <c r="H31">
        <v>1</v>
      </c>
      <c r="I31">
        <f>F31*G31*H31</f>
        <v>3696</v>
      </c>
      <c r="J31">
        <v>0.8</v>
      </c>
      <c r="K31">
        <v>0.8</v>
      </c>
      <c r="L31">
        <f>(E31*D31)/(J31*K31*I31)</f>
        <v>11.817196272152325</v>
      </c>
      <c r="M31">
        <f>SQRT(D31/L31)</f>
        <v>3.0759973992186667</v>
      </c>
      <c r="N31">
        <f>ROUND(C31/M31,0)</f>
        <v>4</v>
      </c>
      <c r="O31">
        <f>ROUND(B31/M31,0)</f>
        <v>3</v>
      </c>
      <c r="P31">
        <f>N31*O31</f>
        <v>12</v>
      </c>
      <c r="Q31">
        <f>(I31*J31*K31*P31)/D31</f>
        <v>253.86732444053706</v>
      </c>
    </row>
  </sheetData>
  <mergeCells count="1">
    <mergeCell ref="D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Lenevo</dc:creator>
  <cp:lastModifiedBy>Arjun xetri</cp:lastModifiedBy>
  <dcterms:created xsi:type="dcterms:W3CDTF">2024-01-21T08:55:45Z</dcterms:created>
  <dcterms:modified xsi:type="dcterms:W3CDTF">2024-04-09T12:45:34Z</dcterms:modified>
</cp:coreProperties>
</file>