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data\"/>
    </mc:Choice>
  </mc:AlternateContent>
  <xr:revisionPtr revIDLastSave="0" documentId="13_ncr:1_{0CCB5109-B625-438F-BAAC-713898D68C49}" xr6:coauthVersionLast="47" xr6:coauthVersionMax="47" xr10:uidLastSave="{00000000-0000-0000-0000-000000000000}"/>
  <bookViews>
    <workbookView xWindow="28680" yWindow="-120" windowWidth="29040" windowHeight="17520" xr2:uid="{523EEC92-3303-4741-9CD0-345EE9732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3" i="1"/>
  <c r="P4" i="1"/>
  <c r="P5" i="1"/>
  <c r="P6" i="1"/>
  <c r="P7" i="1"/>
  <c r="P3" i="1"/>
  <c r="O10" i="1"/>
  <c r="O12" i="1"/>
  <c r="O4" i="1"/>
  <c r="O5" i="1"/>
  <c r="O11" i="1" s="1"/>
  <c r="O6" i="1"/>
  <c r="O7" i="1"/>
  <c r="O13" i="1" s="1"/>
  <c r="O3" i="1"/>
  <c r="O9" i="1" s="1"/>
  <c r="C4" i="1"/>
  <c r="C5" i="1" s="1"/>
  <c r="C6" i="1" s="1"/>
  <c r="C7" i="1" s="1"/>
  <c r="D10" i="1"/>
  <c r="D11" i="1"/>
  <c r="D12" i="1"/>
  <c r="D13" i="1"/>
  <c r="D9" i="1"/>
  <c r="H10" i="1"/>
  <c r="H11" i="1"/>
  <c r="H12" i="1"/>
  <c r="H13" i="1"/>
  <c r="H9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J3" i="1"/>
  <c r="K3" i="1"/>
  <c r="L3" i="1"/>
  <c r="M3" i="1"/>
  <c r="I3" i="1"/>
</calcChain>
</file>

<file path=xl/sharedStrings.xml><?xml version="1.0" encoding="utf-8"?>
<sst xmlns="http://schemas.openxmlformats.org/spreadsheetml/2006/main" count="10" uniqueCount="10">
  <si>
    <t>Month</t>
  </si>
  <si>
    <t>Field mass (g)</t>
  </si>
  <si>
    <t>Non-structural (g)</t>
  </si>
  <si>
    <t>Hemicellulose (g)</t>
  </si>
  <si>
    <t xml:space="preserve">Cellulose (g) </t>
  </si>
  <si>
    <t>AUR (g)</t>
  </si>
  <si>
    <t>day</t>
  </si>
  <si>
    <t>AUR C</t>
  </si>
  <si>
    <t>L/C</t>
  </si>
  <si>
    <t>C reamining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</si>
</sst>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XvpgbqAdvP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0</c:v>
                </c:pt>
                <c:pt idx="1">
                  <c:v>-0.31351630434782607</c:v>
                </c:pt>
                <c:pt idx="2">
                  <c:v>-0.6620266304347826</c:v>
                </c:pt>
                <c:pt idx="3">
                  <c:v>-0.72674456521739128</c:v>
                </c:pt>
                <c:pt idx="4">
                  <c:v>-0.77847826086956529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B-49C1-99C1-E3CF37397AEE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Sheet1!$J$3:$J$7</c:f>
              <c:numCache>
                <c:formatCode>General</c:formatCode>
                <c:ptCount val="5"/>
                <c:pt idx="0">
                  <c:v>0</c:v>
                </c:pt>
                <c:pt idx="1">
                  <c:v>-0.57789613848202404</c:v>
                </c:pt>
                <c:pt idx="2">
                  <c:v>-0.75478649826121802</c:v>
                </c:pt>
                <c:pt idx="3">
                  <c:v>-0.78382221762569004</c:v>
                </c:pt>
                <c:pt idx="4">
                  <c:v>-0.86193166393029363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6B-49C1-99C1-E3CF37397AEE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Sheet1!$K$3:$K$7</c:f>
              <c:numCache>
                <c:formatCode>General</c:formatCode>
                <c:ptCount val="5"/>
                <c:pt idx="0">
                  <c:v>0</c:v>
                </c:pt>
                <c:pt idx="1">
                  <c:v>-0.32733999740360897</c:v>
                </c:pt>
                <c:pt idx="2">
                  <c:v>-0.79401964602535813</c:v>
                </c:pt>
                <c:pt idx="3">
                  <c:v>-0.84397853650093035</c:v>
                </c:pt>
                <c:pt idx="4">
                  <c:v>-0.8670647799558614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6B-49C1-99C1-E3CF37397AEE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0</c:v>
                </c:pt>
                <c:pt idx="1">
                  <c:v>-0.23195113623430319</c:v>
                </c:pt>
                <c:pt idx="2">
                  <c:v>-0.65700519746576114</c:v>
                </c:pt>
                <c:pt idx="3">
                  <c:v>-0.74921279259455975</c:v>
                </c:pt>
                <c:pt idx="4">
                  <c:v>-0.8403201942410562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6B-49C1-99C1-E3CF37397AEE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Sheet1!$M$3:$M$7</c:f>
              <c:numCache>
                <c:formatCode>General</c:formatCode>
                <c:ptCount val="5"/>
                <c:pt idx="0">
                  <c:v>0</c:v>
                </c:pt>
                <c:pt idx="1">
                  <c:v>0.75283540802213023</c:v>
                </c:pt>
                <c:pt idx="2">
                  <c:v>0.40359612724757943</c:v>
                </c:pt>
                <c:pt idx="3">
                  <c:v>0.13139695712309818</c:v>
                </c:pt>
                <c:pt idx="4">
                  <c:v>-4.3845089903181145E-2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F6B-49C1-99C1-E3CF37397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596432"/>
        <c:axId val="1691597680"/>
      </c:scatterChart>
      <c:valAx>
        <c:axId val="16915964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7680"/>
        <c:crosses val="autoZero"/>
        <c:crossBetween val="midCat"/>
      </c:valAx>
      <c:valAx>
        <c:axId val="16915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59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Field mass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18.399999999999999</c:v>
                </c:pt>
                <c:pt idx="1">
                  <c:v>12.6313</c:v>
                </c:pt>
                <c:pt idx="2">
                  <c:v>6.2187099999999997</c:v>
                </c:pt>
                <c:pt idx="3">
                  <c:v>5.0278999999999998</c:v>
                </c:pt>
                <c:pt idx="4">
                  <c:v>4.0759999999999996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AA-4B8C-BFD3-CDDAB3802BDD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Non-structural (g)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7.7352999999999996</c:v>
                </c:pt>
                <c:pt idx="1">
                  <c:v>3.2650999999999999</c:v>
                </c:pt>
                <c:pt idx="2">
                  <c:v>1.8968</c:v>
                </c:pt>
                <c:pt idx="3">
                  <c:v>1.6721999999999999</c:v>
                </c:pt>
                <c:pt idx="4">
                  <c:v>1.0680000000000001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AA-4B8C-BFD3-CDDAB3802BDD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Hemicellulose (g)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Sheet1!$F$3:$F$7</c:f>
              <c:numCache>
                <c:formatCode>General</c:formatCode>
                <c:ptCount val="5"/>
                <c:pt idx="0">
                  <c:v>4.6218000000000004</c:v>
                </c:pt>
                <c:pt idx="1">
                  <c:v>3.1089000000000002</c:v>
                </c:pt>
                <c:pt idx="2">
                  <c:v>0.95199999999999996</c:v>
                </c:pt>
                <c:pt idx="3">
                  <c:v>0.72109999999999996</c:v>
                </c:pt>
                <c:pt idx="4">
                  <c:v>0.61439999999999995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CAA-4B8C-BFD3-CDDAB3802BDD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Cellulose (g)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</c:numCache>
            </c:numRef>
          </c:xVal>
          <c:yVal>
            <c:numRef>
              <c:f>Sheet1!$G$3:$G$7</c:f>
              <c:numCache>
                <c:formatCode>General</c:formatCode>
                <c:ptCount val="5"/>
                <c:pt idx="0">
                  <c:v>5.2717999999999998</c:v>
                </c:pt>
                <c:pt idx="1">
                  <c:v>4.0490000000000004</c:v>
                </c:pt>
                <c:pt idx="2">
                  <c:v>1.8082</c:v>
                </c:pt>
                <c:pt idx="3">
                  <c:v>1.3221000000000001</c:v>
                </c:pt>
                <c:pt idx="4">
                  <c:v>0.84179999999999999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AA-4B8C-BFD3-CDDAB3802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41984"/>
        <c:axId val="1679634080"/>
      </c:scatterChart>
      <c:valAx>
        <c:axId val="167964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34080"/>
        <c:crosses val="autoZero"/>
        <c:crossBetween val="midCat"/>
      </c:valAx>
      <c:valAx>
        <c:axId val="16796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4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Sheet1!$D$9:$D$13</c:f>
              <c:numCache>
                <c:formatCode>General</c:formatCode>
                <c:ptCount val="5"/>
                <c:pt idx="0">
                  <c:v>0</c:v>
                </c:pt>
                <c:pt idx="1">
                  <c:v>0.31351630434782607</c:v>
                </c:pt>
                <c:pt idx="2">
                  <c:v>0.6620266304347826</c:v>
                </c:pt>
                <c:pt idx="3">
                  <c:v>0.72674456521739128</c:v>
                </c:pt>
                <c:pt idx="4">
                  <c:v>0.77847826086956529</c:v>
                </c:pt>
              </c:numCache>
            </c:numRef>
          </c:xVal>
          <c:yVal>
            <c:numRef>
              <c:f>Sheet1!$H$9:$H$13</c:f>
              <c:numCache>
                <c:formatCode>General</c:formatCode>
                <c:ptCount val="5"/>
                <c:pt idx="0">
                  <c:v>1</c:v>
                </c:pt>
                <c:pt idx="1">
                  <c:v>1.7528354080221302</c:v>
                </c:pt>
                <c:pt idx="2">
                  <c:v>1.4035961272475794</c:v>
                </c:pt>
                <c:pt idx="3">
                  <c:v>1.1313969571230982</c:v>
                </c:pt>
                <c:pt idx="4">
                  <c:v>0.95615491009681886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A3-4C82-8AA3-C874DB7C1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42208"/>
        <c:axId val="1836240128"/>
      </c:scatterChart>
      <c:valAx>
        <c:axId val="18362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40128"/>
        <c:crosses val="autoZero"/>
        <c:crossBetween val="midCat"/>
      </c:valAx>
      <c:valAx>
        <c:axId val="18362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8</xdr:row>
      <xdr:rowOff>80962</xdr:rowOff>
    </xdr:from>
    <xdr:to>
      <xdr:col>25</xdr:col>
      <xdr:colOff>285750</xdr:colOff>
      <xdr:row>22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EC0803-7A7D-4DFD-AFE7-D80F74BBA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295275</xdr:colOff>
      <xdr:row>24</xdr:row>
      <xdr:rowOff>4762</xdr:rowOff>
    </xdr:from>
    <xdr:to>
      <xdr:col>23</xdr:col>
      <xdr:colOff>200025</xdr:colOff>
      <xdr:row>38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972045-DFCD-4111-8F19-6C6F94049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38100</xdr:colOff>
      <xdr:row>18</xdr:row>
      <xdr:rowOff>42862</xdr:rowOff>
    </xdr:from>
    <xdr:to>
      <xdr:col>8</xdr:col>
      <xdr:colOff>114300</xdr:colOff>
      <xdr:row>32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9402DF-D252-4923-AE17-5D3C39545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6A41-C986-4DFA-922A-D9D64114054C}">
  <dimension ref="A2:P13"/>
  <sheetViews>
    <sheetView tabSelected="1" workbookViewId="0">
      <selection activeCell="P7" sqref="P7"/>
    </sheetView>
  </sheetViews>
  <sheetFormatPr defaultRowHeight="15"/>
  <cols>
    <col min="2" max="2" width="6.85546875" bestFit="1" customWidth="1"/>
    <col min="3" max="3" width="8.5703125" bestFit="1" customWidth="1"/>
    <col min="4" max="4" width="12.42578125" bestFit="1" customWidth="1"/>
    <col min="5" max="5" width="14.85546875" bestFit="1" customWidth="1"/>
    <col min="6" max="6" width="15.140625" bestFit="1" customWidth="1"/>
    <col min="7" max="7" width="18" bestFit="1" customWidth="1"/>
    <col min="8" max="10" width="7" bestFit="1" customWidth="1"/>
    <col min="11" max="11" width="6" bestFit="1" customWidth="1"/>
    <col min="12" max="12" width="7" bestFit="1" customWidth="1"/>
    <col min="13" max="13" width="6" bestFit="1" customWidth="1"/>
    <col min="14" max="14" width="11" bestFit="1" customWidth="1"/>
    <col min="15" max="15" width="12" bestFit="1" customWidth="1"/>
    <col min="16" max="16" width="6" bestFit="1" customWidth="1"/>
  </cols>
  <sheetData>
    <row r="2" spans="1:16">
      <c r="B2" t="s">
        <v>0</v>
      </c>
      <c r="C2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t="s">
        <v>5</v>
      </c>
      <c r="N2" t="s">
        <v>9</v>
      </c>
      <c r="O2" t="s">
        <v>7</v>
      </c>
      <c r="P2" t="s">
        <v>8</v>
      </c>
    </row>
    <row r="3" spans="1:16">
      <c r="A3" s="2">
        <v>44927</v>
      </c>
      <c r="B3">
        <v>0</v>
      </c>
      <c r="C3">
        <v>0</v>
      </c>
      <c r="D3">
        <v>18.399999999999999</v>
      </c>
      <c r="E3">
        <v>7.7352999999999996</v>
      </c>
      <c r="F3">
        <v>4.6218000000000004</v>
      </c>
      <c r="G3">
        <v>5.2717999999999998</v>
      </c>
      <c r="H3">
        <v>0.72299999999999998</v>
      </c>
      <c r="I3">
        <f>D3/D$3 -1</f>
        <v>0</v>
      </c>
      <c r="J3">
        <f t="shared" ref="J3:M3" si="0">E3/E$3 -1</f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>D3*0.443</f>
        <v>8.1511999999999993</v>
      </c>
      <c r="O3">
        <f>H3*0.6</f>
        <v>0.43379999999999996</v>
      </c>
      <c r="P3">
        <f>O3/(D3*0.443)</f>
        <v>5.3219157915398961E-2</v>
      </c>
    </row>
    <row r="4" spans="1:16">
      <c r="A4" s="2">
        <v>45107</v>
      </c>
      <c r="B4">
        <v>6</v>
      </c>
      <c r="C4" s="3">
        <f>A4-A3+C3</f>
        <v>180</v>
      </c>
      <c r="D4">
        <v>12.6313</v>
      </c>
      <c r="E4">
        <v>3.2650999999999999</v>
      </c>
      <c r="F4">
        <v>3.1089000000000002</v>
      </c>
      <c r="G4">
        <v>4.0490000000000004</v>
      </c>
      <c r="H4">
        <v>1.2673000000000001</v>
      </c>
      <c r="I4">
        <f t="shared" ref="I4:I7" si="1">D4/D$3 -1</f>
        <v>-0.31351630434782607</v>
      </c>
      <c r="J4">
        <f t="shared" ref="J4:J7" si="2">E4/E$3 -1</f>
        <v>-0.57789613848202404</v>
      </c>
      <c r="K4">
        <f t="shared" ref="K4:K7" si="3">F4/F$3 -1</f>
        <v>-0.32733999740360897</v>
      </c>
      <c r="L4">
        <f t="shared" ref="L4:L7" si="4">G4/G$3 -1</f>
        <v>-0.23195113623430319</v>
      </c>
      <c r="M4">
        <f t="shared" ref="M4:M7" si="5">H4/H$3 -1</f>
        <v>0.75283540802213023</v>
      </c>
      <c r="N4">
        <f t="shared" ref="N4:N7" si="6">D4*0.443</f>
        <v>5.5956659000000002</v>
      </c>
      <c r="O4">
        <f t="shared" ref="O4:O7" si="7">H4*0.6</f>
        <v>0.76038000000000006</v>
      </c>
      <c r="P4">
        <f t="shared" ref="P4:P7" si="8">O4/(D4*0.443)</f>
        <v>0.13588731235722992</v>
      </c>
    </row>
    <row r="5" spans="1:16">
      <c r="A5" s="2">
        <v>45291</v>
      </c>
      <c r="B5">
        <v>12</v>
      </c>
      <c r="C5" s="3">
        <f t="shared" ref="C5:C6" si="9">A5-A4+C4</f>
        <v>364</v>
      </c>
      <c r="D5">
        <v>6.2187099999999997</v>
      </c>
      <c r="E5">
        <v>1.8968</v>
      </c>
      <c r="F5">
        <v>0.95199999999999996</v>
      </c>
      <c r="G5">
        <v>1.8082</v>
      </c>
      <c r="H5">
        <v>1.0147999999999999</v>
      </c>
      <c r="I5">
        <f t="shared" si="1"/>
        <v>-0.6620266304347826</v>
      </c>
      <c r="J5">
        <f t="shared" si="2"/>
        <v>-0.75478649826121802</v>
      </c>
      <c r="K5">
        <f t="shared" si="3"/>
        <v>-0.79401964602535813</v>
      </c>
      <c r="L5">
        <f t="shared" si="4"/>
        <v>-0.65700519746576114</v>
      </c>
      <c r="M5">
        <f t="shared" si="5"/>
        <v>0.40359612724757943</v>
      </c>
      <c r="N5">
        <f t="shared" si="6"/>
        <v>2.7548885300000001</v>
      </c>
      <c r="O5">
        <f t="shared" si="7"/>
        <v>0.60887999999999998</v>
      </c>
      <c r="P5">
        <f t="shared" si="8"/>
        <v>0.22101801701573745</v>
      </c>
    </row>
    <row r="6" spans="1:16">
      <c r="A6" s="2">
        <v>45473</v>
      </c>
      <c r="B6">
        <v>18</v>
      </c>
      <c r="C6" s="3">
        <f t="shared" si="9"/>
        <v>546</v>
      </c>
      <c r="D6">
        <v>5.0278999999999998</v>
      </c>
      <c r="E6">
        <v>1.6721999999999999</v>
      </c>
      <c r="F6">
        <v>0.72109999999999996</v>
      </c>
      <c r="G6">
        <v>1.3221000000000001</v>
      </c>
      <c r="H6">
        <v>0.81799999999999995</v>
      </c>
      <c r="I6">
        <f t="shared" si="1"/>
        <v>-0.72674456521739128</v>
      </c>
      <c r="J6">
        <f t="shared" si="2"/>
        <v>-0.78382221762569004</v>
      </c>
      <c r="K6">
        <f t="shared" si="3"/>
        <v>-0.84397853650093035</v>
      </c>
      <c r="L6">
        <f t="shared" si="4"/>
        <v>-0.74921279259455975</v>
      </c>
      <c r="M6">
        <f t="shared" si="5"/>
        <v>0.13139695712309818</v>
      </c>
      <c r="N6">
        <f t="shared" si="6"/>
        <v>2.2273597000000001</v>
      </c>
      <c r="O6">
        <f t="shared" si="7"/>
        <v>0.49079999999999996</v>
      </c>
      <c r="P6">
        <f t="shared" si="8"/>
        <v>0.22035057920819881</v>
      </c>
    </row>
    <row r="7" spans="1:16">
      <c r="A7" s="2">
        <v>45657</v>
      </c>
      <c r="B7">
        <v>24</v>
      </c>
      <c r="C7" s="3">
        <f>A7-A6+C6</f>
        <v>730</v>
      </c>
      <c r="D7">
        <v>4.0759999999999996</v>
      </c>
      <c r="E7">
        <v>1.0680000000000001</v>
      </c>
      <c r="F7">
        <v>0.61439999999999995</v>
      </c>
      <c r="G7">
        <v>0.84179999999999999</v>
      </c>
      <c r="H7">
        <v>0.69130000000000003</v>
      </c>
      <c r="I7">
        <f t="shared" si="1"/>
        <v>-0.77847826086956529</v>
      </c>
      <c r="J7">
        <f t="shared" si="2"/>
        <v>-0.86193166393029363</v>
      </c>
      <c r="K7">
        <f t="shared" si="3"/>
        <v>-0.8670647799558614</v>
      </c>
      <c r="L7">
        <f t="shared" si="4"/>
        <v>-0.8403201942410562</v>
      </c>
      <c r="M7">
        <f t="shared" si="5"/>
        <v>-4.3845089903181145E-2</v>
      </c>
      <c r="N7">
        <f t="shared" si="6"/>
        <v>1.8056679999999998</v>
      </c>
      <c r="O7">
        <f t="shared" si="7"/>
        <v>0.41477999999999998</v>
      </c>
      <c r="P7">
        <f t="shared" si="8"/>
        <v>0.22971000206017941</v>
      </c>
    </row>
    <row r="9" spans="1:16">
      <c r="D9">
        <f>1-D3/$D$3</f>
        <v>0</v>
      </c>
      <c r="H9">
        <f>H3/$H$3</f>
        <v>1</v>
      </c>
      <c r="O9">
        <f>O3/$O$3</f>
        <v>1</v>
      </c>
    </row>
    <row r="10" spans="1:16">
      <c r="D10">
        <f t="shared" ref="D10:D13" si="10">1-D4/$D$3</f>
        <v>0.31351630434782607</v>
      </c>
      <c r="H10">
        <f t="shared" ref="H10:H13" si="11">H4/$H$3</f>
        <v>1.7528354080221302</v>
      </c>
      <c r="O10">
        <f t="shared" ref="O10:O13" si="12">O4/$O$3</f>
        <v>1.7528354080221302</v>
      </c>
    </row>
    <row r="11" spans="1:16">
      <c r="D11">
        <f t="shared" si="10"/>
        <v>0.6620266304347826</v>
      </c>
      <c r="H11">
        <f t="shared" si="11"/>
        <v>1.4035961272475794</v>
      </c>
      <c r="O11">
        <f t="shared" si="12"/>
        <v>1.4035961272475797</v>
      </c>
    </row>
    <row r="12" spans="1:16">
      <c r="D12">
        <f t="shared" si="10"/>
        <v>0.72674456521739128</v>
      </c>
      <c r="H12">
        <f t="shared" si="11"/>
        <v>1.1313969571230982</v>
      </c>
      <c r="O12">
        <f t="shared" si="12"/>
        <v>1.1313969571230982</v>
      </c>
    </row>
    <row r="13" spans="1:16">
      <c r="D13">
        <f t="shared" si="10"/>
        <v>0.77847826086956529</v>
      </c>
      <c r="H13">
        <f t="shared" si="11"/>
        <v>0.95615491009681886</v>
      </c>
      <c r="O13">
        <f t="shared" si="12"/>
        <v>0.95615491009681886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Arjun Chakrawal</cp:lastModifiedBy>
  <dcterms:created xsi:type="dcterms:W3CDTF">2023-03-13T11:51:25Z</dcterms:created>
  <dcterms:modified xsi:type="dcterms:W3CDTF">2023-03-13T12:51:20Z</dcterms:modified>
</cp:coreProperties>
</file>