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98E6FEDB-790D-4474-B0D4-1862E848D2DA}" xr6:coauthVersionLast="47" xr6:coauthVersionMax="47" xr10:uidLastSave="{00000000-0000-0000-0000-000000000000}"/>
  <bookViews>
    <workbookView minimized="1" xWindow="7320" yWindow="285" windowWidth="21600" windowHeight="11295" xr2:uid="{14D53C75-F096-4876-8B57-90AB95EE3F77}"/>
  </bookViews>
  <sheets>
    <sheet name="Sheet1" sheetId="1" r:id="rId1"/>
    <sheet name="processed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19" i="2"/>
  <c r="B20" i="2" s="1"/>
  <c r="B21" i="2" s="1"/>
  <c r="B23" i="2" s="1"/>
  <c r="N11" i="2" l="1"/>
  <c r="O11" i="2"/>
  <c r="P11" i="2"/>
  <c r="M11" i="2"/>
  <c r="G3" i="1"/>
  <c r="K3" i="1"/>
  <c r="G4" i="1"/>
  <c r="G5" i="1"/>
  <c r="K5" i="1" s="1"/>
  <c r="G6" i="1"/>
  <c r="K6" i="1" s="1"/>
  <c r="J3" i="1"/>
  <c r="K4" i="1"/>
  <c r="J4" i="1"/>
  <c r="B13" i="2"/>
  <c r="B14" i="2" s="1"/>
  <c r="B15" i="2" s="1"/>
  <c r="B16" i="2" s="1"/>
  <c r="V13" i="1"/>
  <c r="H4" i="1"/>
  <c r="H5" i="1"/>
  <c r="H6" i="1"/>
  <c r="H3" i="1"/>
  <c r="L55" i="1" l="1"/>
  <c r="L54" i="1"/>
  <c r="F6" i="1"/>
  <c r="F5" i="1"/>
  <c r="F4" i="1"/>
  <c r="F3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54" i="1"/>
  <c r="S55" i="1"/>
  <c r="K55" i="1"/>
  <c r="M55" i="1"/>
  <c r="N55" i="1"/>
  <c r="O55" i="1"/>
  <c r="P55" i="1"/>
  <c r="Q55" i="1"/>
  <c r="R55" i="1"/>
  <c r="AC22" i="1" l="1"/>
  <c r="Y24" i="1"/>
  <c r="V21" i="1"/>
  <c r="V23" i="1"/>
  <c r="Z24" i="1"/>
  <c r="W23" i="1"/>
  <c r="AA24" i="1"/>
  <c r="X23" i="1"/>
  <c r="AB24" i="1"/>
  <c r="W21" i="1"/>
  <c r="W22" i="1"/>
  <c r="X21" i="1"/>
  <c r="Y23" i="1"/>
  <c r="AC24" i="1"/>
  <c r="J5" i="1"/>
  <c r="V22" i="1"/>
  <c r="Z23" i="1"/>
  <c r="AA23" i="1"/>
  <c r="AB22" i="1"/>
  <c r="X22" i="1"/>
  <c r="AB23" i="1"/>
  <c r="Y21" i="1"/>
  <c r="Y22" i="1"/>
  <c r="AC23" i="1"/>
  <c r="Z21" i="1"/>
  <c r="Z22" i="1"/>
  <c r="V24" i="1"/>
  <c r="AA21" i="1"/>
  <c r="AA22" i="1"/>
  <c r="W24" i="1"/>
  <c r="AB21" i="1"/>
  <c r="X24" i="1"/>
  <c r="AC21" i="1"/>
  <c r="O67" i="1"/>
  <c r="Q69" i="1"/>
  <c r="Q71" i="1"/>
  <c r="L69" i="1"/>
  <c r="Y19" i="1"/>
  <c r="AC20" i="1"/>
  <c r="V18" i="1"/>
  <c r="Z19" i="1"/>
  <c r="P72" i="1" s="1"/>
  <c r="W17" i="1"/>
  <c r="W18" i="1"/>
  <c r="AA19" i="1"/>
  <c r="Q72" i="1" s="1"/>
  <c r="X17" i="1"/>
  <c r="X18" i="1"/>
  <c r="AB19" i="1"/>
  <c r="Y17" i="1"/>
  <c r="O71" i="1" s="1"/>
  <c r="V20" i="1"/>
  <c r="L73" i="1" s="1"/>
  <c r="AA18" i="1"/>
  <c r="W20" i="1"/>
  <c r="M73" i="1" s="1"/>
  <c r="X19" i="1"/>
  <c r="Y18" i="1"/>
  <c r="AC19" i="1"/>
  <c r="Z17" i="1"/>
  <c r="P71" i="1" s="1"/>
  <c r="Z18" i="1"/>
  <c r="AA17" i="1"/>
  <c r="AB17" i="1"/>
  <c r="AB18" i="1"/>
  <c r="X20" i="1"/>
  <c r="N73" i="1" s="1"/>
  <c r="AC17" i="1"/>
  <c r="S71" i="1" s="1"/>
  <c r="AB20" i="1"/>
  <c r="R73" i="1" s="1"/>
  <c r="AC18" i="1"/>
  <c r="Y20" i="1"/>
  <c r="V17" i="1"/>
  <c r="L71" i="1" s="1"/>
  <c r="V19" i="1"/>
  <c r="Z20" i="1"/>
  <c r="P73" i="1" s="1"/>
  <c r="W19" i="1"/>
  <c r="AA20" i="1"/>
  <c r="Q73" i="1"/>
  <c r="Y26" i="1"/>
  <c r="AC27" i="1"/>
  <c r="Z25" i="1"/>
  <c r="Z26" i="1"/>
  <c r="V28" i="1"/>
  <c r="AA25" i="1"/>
  <c r="AA26" i="1"/>
  <c r="W28" i="1"/>
  <c r="AB25" i="1"/>
  <c r="AB26" i="1"/>
  <c r="X28" i="1"/>
  <c r="AC25" i="1"/>
  <c r="J6" i="1"/>
  <c r="W27" i="1"/>
  <c r="AA28" i="1"/>
  <c r="X26" i="1"/>
  <c r="AC26" i="1"/>
  <c r="Y28" i="1"/>
  <c r="V25" i="1"/>
  <c r="V27" i="1"/>
  <c r="Z28" i="1"/>
  <c r="X27" i="1"/>
  <c r="AB28" i="1"/>
  <c r="Y27" i="1"/>
  <c r="AC28" i="1"/>
  <c r="V26" i="1"/>
  <c r="Z27" i="1"/>
  <c r="W25" i="1"/>
  <c r="W26" i="1"/>
  <c r="AA27" i="1"/>
  <c r="X25" i="1"/>
  <c r="AB27" i="1"/>
  <c r="Y25" i="1"/>
  <c r="S73" i="1"/>
  <c r="M71" i="1"/>
  <c r="O72" i="1"/>
  <c r="N72" i="1"/>
  <c r="R67" i="1"/>
  <c r="M72" i="1"/>
  <c r="R69" i="1"/>
  <c r="R71" i="1"/>
  <c r="O73" i="1"/>
  <c r="L72" i="1"/>
  <c r="Q68" i="1"/>
  <c r="M67" i="1"/>
  <c r="M68" i="1"/>
  <c r="S72" i="1"/>
  <c r="L68" i="1"/>
  <c r="S67" i="1"/>
  <c r="R72" i="1"/>
  <c r="N71" i="1"/>
  <c r="Z13" i="1"/>
  <c r="P67" i="1" s="1"/>
  <c r="X15" i="1"/>
  <c r="N68" i="1" s="1"/>
  <c r="AC16" i="1"/>
  <c r="S69" i="1" s="1"/>
  <c r="AA13" i="1"/>
  <c r="Q67" i="1" s="1"/>
  <c r="V14" i="1"/>
  <c r="AB13" i="1"/>
  <c r="Z15" i="1"/>
  <c r="P68" i="1" s="1"/>
  <c r="V15" i="1"/>
  <c r="AC13" i="1"/>
  <c r="AA15" i="1"/>
  <c r="V16" i="1"/>
  <c r="X14" i="1"/>
  <c r="AC15" i="1"/>
  <c r="S68" i="1" s="1"/>
  <c r="W16" i="1"/>
  <c r="M69" i="1" s="1"/>
  <c r="Y15" i="1"/>
  <c r="O68" i="1" s="1"/>
  <c r="Y14" i="1"/>
  <c r="W14" i="1"/>
  <c r="AB15" i="1"/>
  <c r="R68" i="1" s="1"/>
  <c r="L67" i="1"/>
  <c r="W15" i="1"/>
  <c r="Z14" i="1"/>
  <c r="X16" i="1"/>
  <c r="N69" i="1" s="1"/>
  <c r="I3" i="1"/>
  <c r="AA14" i="1"/>
  <c r="Y16" i="1"/>
  <c r="O69" i="1" s="1"/>
  <c r="Y13" i="1"/>
  <c r="AB14" i="1"/>
  <c r="Z16" i="1"/>
  <c r="P69" i="1" s="1"/>
  <c r="X13" i="1"/>
  <c r="N67" i="1" s="1"/>
  <c r="AC14" i="1"/>
  <c r="AA16" i="1"/>
  <c r="W13" i="1"/>
  <c r="AB16" i="1"/>
  <c r="I4" i="1"/>
  <c r="I5" i="1"/>
  <c r="I6" i="1"/>
  <c r="O66" i="1" l="1"/>
  <c r="Q66" i="1"/>
  <c r="R66" i="1"/>
  <c r="N66" i="1"/>
  <c r="P66" i="1"/>
  <c r="S66" i="1"/>
  <c r="M66" i="1"/>
  <c r="L66" i="1"/>
  <c r="M70" i="1"/>
  <c r="N70" i="1"/>
  <c r="O70" i="1"/>
  <c r="P70" i="1"/>
  <c r="Q70" i="1"/>
  <c r="R70" i="1"/>
  <c r="S70" i="1"/>
  <c r="L70" i="1"/>
</calcChain>
</file>

<file path=xl/sharedStrings.xml><?xml version="1.0" encoding="utf-8"?>
<sst xmlns="http://schemas.openxmlformats.org/spreadsheetml/2006/main" count="501" uniqueCount="338">
  <si>
    <t>Lignin (mg/g)</t>
  </si>
  <si>
    <t>N (mg/g)</t>
  </si>
  <si>
    <t>Lignin/N</t>
  </si>
  <si>
    <t>C/N</t>
  </si>
  <si>
    <t>Green tea</t>
  </si>
  <si>
    <t>Spruce needles</t>
  </si>
  <si>
    <t>Beech leaves</t>
  </si>
  <si>
    <t>Rooibos tea</t>
  </si>
  <si>
    <t>Beech</t>
  </si>
  <si>
    <t>Spruce</t>
  </si>
  <si>
    <t>Month</t>
  </si>
  <si>
    <t>Control</t>
  </si>
  <si>
    <t>N</t>
  </si>
  <si>
    <t>S</t>
  </si>
  <si>
    <t>S + N</t>
  </si>
  <si>
    <r>
      <t>43(2.8)</t>
    </r>
    <r>
      <rPr>
        <sz val="9"/>
        <color rgb="FF333333"/>
        <rFont val="Segoe UI"/>
        <family val="2"/>
      </rPr>
      <t>A,a</t>
    </r>
  </si>
  <si>
    <r>
      <t>47(1.5)</t>
    </r>
    <r>
      <rPr>
        <sz val="9"/>
        <color rgb="FF333333"/>
        <rFont val="Segoe UI"/>
        <family val="2"/>
      </rPr>
      <t>A,ab</t>
    </r>
  </si>
  <si>
    <r>
      <t>46(1.9)</t>
    </r>
    <r>
      <rPr>
        <sz val="9"/>
        <color rgb="FF333333"/>
        <rFont val="Segoe UI"/>
        <family val="2"/>
      </rPr>
      <t>A,ab</t>
    </r>
  </si>
  <si>
    <r>
      <t>49(0.6)</t>
    </r>
    <r>
      <rPr>
        <sz val="9"/>
        <color rgb="FF333333"/>
        <rFont val="Segoe UI"/>
        <family val="2"/>
      </rPr>
      <t>A,b</t>
    </r>
  </si>
  <si>
    <r>
      <t>47(1.6)</t>
    </r>
    <r>
      <rPr>
        <sz val="9"/>
        <color rgb="FF333333"/>
        <rFont val="Segoe UI"/>
        <family val="2"/>
      </rPr>
      <t>A,ab</t>
    </r>
  </si>
  <si>
    <r>
      <t>45(2.6)</t>
    </r>
    <r>
      <rPr>
        <sz val="9"/>
        <color rgb="FF333333"/>
        <rFont val="Segoe UI"/>
        <family val="2"/>
      </rPr>
      <t>A,a</t>
    </r>
  </si>
  <si>
    <r>
      <t>50(0.7)</t>
    </r>
    <r>
      <rPr>
        <sz val="9"/>
        <color rgb="FF333333"/>
        <rFont val="Segoe UI"/>
        <family val="2"/>
      </rPr>
      <t>A,b</t>
    </r>
  </si>
  <si>
    <r>
      <t>50(1.0)</t>
    </r>
    <r>
      <rPr>
        <sz val="9"/>
        <color rgb="FF333333"/>
        <rFont val="Segoe UI"/>
        <family val="2"/>
      </rPr>
      <t>A,b</t>
    </r>
  </si>
  <si>
    <r>
      <t>36(2.4)</t>
    </r>
    <r>
      <rPr>
        <sz val="9"/>
        <color rgb="FF333333"/>
        <rFont val="Segoe UI"/>
        <family val="2"/>
      </rPr>
      <t>A,a</t>
    </r>
  </si>
  <si>
    <r>
      <t>39(1.4)</t>
    </r>
    <r>
      <rPr>
        <sz val="9"/>
        <color rgb="FF333333"/>
        <rFont val="Segoe UI"/>
        <family val="2"/>
      </rPr>
      <t>A,ab</t>
    </r>
  </si>
  <si>
    <r>
      <t>40(1.9)</t>
    </r>
    <r>
      <rPr>
        <sz val="9"/>
        <color rgb="FF333333"/>
        <rFont val="Segoe UI"/>
        <family val="2"/>
      </rPr>
      <t>A,ab</t>
    </r>
  </si>
  <si>
    <r>
      <t>43(1.0)</t>
    </r>
    <r>
      <rPr>
        <sz val="9"/>
        <color rgb="FF333333"/>
        <rFont val="Segoe UI"/>
        <family val="2"/>
      </rPr>
      <t>A,b</t>
    </r>
  </si>
  <si>
    <r>
      <t>38(2.2)</t>
    </r>
    <r>
      <rPr>
        <sz val="9"/>
        <color rgb="FF333333"/>
        <rFont val="Segoe UI"/>
        <family val="2"/>
      </rPr>
      <t>A</t>
    </r>
  </si>
  <si>
    <r>
      <t>37(2.0)</t>
    </r>
    <r>
      <rPr>
        <sz val="9"/>
        <color rgb="FF333333"/>
        <rFont val="Segoe UI"/>
        <family val="2"/>
      </rPr>
      <t>A</t>
    </r>
  </si>
  <si>
    <r>
      <t>42(1.5)</t>
    </r>
    <r>
      <rPr>
        <sz val="9"/>
        <color rgb="FF333333"/>
        <rFont val="Segoe UI"/>
        <family val="2"/>
      </rPr>
      <t>A</t>
    </r>
  </si>
  <si>
    <r>
      <t>43(1.7)</t>
    </r>
    <r>
      <rPr>
        <sz val="9"/>
        <color rgb="FF333333"/>
        <rFont val="Segoe UI"/>
        <family val="2"/>
      </rPr>
      <t>A</t>
    </r>
  </si>
  <si>
    <r>
      <t>33(1.0)</t>
    </r>
    <r>
      <rPr>
        <sz val="9"/>
        <color rgb="FF333333"/>
        <rFont val="Segoe UI"/>
        <family val="2"/>
      </rPr>
      <t>A</t>
    </r>
  </si>
  <si>
    <r>
      <t>31(2.2)</t>
    </r>
    <r>
      <rPr>
        <sz val="9"/>
        <color rgb="FF333333"/>
        <rFont val="Segoe UI"/>
        <family val="2"/>
      </rPr>
      <t>A</t>
    </r>
  </si>
  <si>
    <r>
      <t>36(2.5)</t>
    </r>
    <r>
      <rPr>
        <sz val="9"/>
        <color rgb="FF333333"/>
        <rFont val="Segoe UI"/>
        <family val="2"/>
      </rPr>
      <t>A</t>
    </r>
  </si>
  <si>
    <r>
      <t>38(1.0)</t>
    </r>
    <r>
      <rPr>
        <sz val="9"/>
        <color rgb="FF333333"/>
        <rFont val="Segoe UI"/>
        <family val="2"/>
      </rPr>
      <t>A</t>
    </r>
  </si>
  <si>
    <r>
      <t>28(1.5)</t>
    </r>
    <r>
      <rPr>
        <sz val="9"/>
        <color rgb="FF333333"/>
        <rFont val="Segoe UI"/>
        <family val="2"/>
      </rPr>
      <t>A,a</t>
    </r>
  </si>
  <si>
    <r>
      <t>29(1.0)</t>
    </r>
    <r>
      <rPr>
        <sz val="9"/>
        <color rgb="FF333333"/>
        <rFont val="Segoe UI"/>
        <family val="2"/>
      </rPr>
      <t>A,a</t>
    </r>
  </si>
  <si>
    <r>
      <t>39(2.4)</t>
    </r>
    <r>
      <rPr>
        <sz val="9"/>
        <color rgb="FF333333"/>
        <rFont val="Segoe UI"/>
        <family val="2"/>
      </rPr>
      <t>A,b</t>
    </r>
  </si>
  <si>
    <r>
      <t>36(0.8)</t>
    </r>
    <r>
      <rPr>
        <sz val="9"/>
        <color rgb="FF333333"/>
        <rFont val="Segoe UI"/>
        <family val="2"/>
      </rPr>
      <t>A,b</t>
    </r>
  </si>
  <si>
    <r>
      <t>30(2.2)</t>
    </r>
    <r>
      <rPr>
        <sz val="9"/>
        <color rgb="FF333333"/>
        <rFont val="Segoe UI"/>
        <family val="2"/>
      </rPr>
      <t>A,a</t>
    </r>
  </si>
  <si>
    <r>
      <t>26(1.1)</t>
    </r>
    <r>
      <rPr>
        <sz val="9"/>
        <color rgb="FF333333"/>
        <rFont val="Segoe UI"/>
        <family val="2"/>
      </rPr>
      <t>A,a</t>
    </r>
  </si>
  <si>
    <r>
      <t>30(3.4)</t>
    </r>
    <r>
      <rPr>
        <sz val="9"/>
        <color rgb="FF333333"/>
        <rFont val="Segoe UI"/>
        <family val="2"/>
      </rPr>
      <t>A,a</t>
    </r>
  </si>
  <si>
    <r>
      <t>38(0.8)</t>
    </r>
    <r>
      <rPr>
        <sz val="9"/>
        <color rgb="FF333333"/>
        <rFont val="Segoe UI"/>
        <family val="2"/>
      </rPr>
      <t>A,b</t>
    </r>
  </si>
  <si>
    <r>
      <t>27(2.3)</t>
    </r>
    <r>
      <rPr>
        <sz val="9"/>
        <color rgb="FF333333"/>
        <rFont val="Segoe UI"/>
        <family val="2"/>
      </rPr>
      <t>A,a</t>
    </r>
  </si>
  <si>
    <r>
      <t>29(0.7)</t>
    </r>
    <r>
      <rPr>
        <sz val="9"/>
        <color rgb="FF333333"/>
        <rFont val="Segoe UI"/>
        <family val="2"/>
      </rPr>
      <t>A,ab</t>
    </r>
  </si>
  <si>
    <r>
      <t>37(1.3)</t>
    </r>
    <r>
      <rPr>
        <sz val="9"/>
        <color rgb="FF333333"/>
        <rFont val="Segoe UI"/>
        <family val="2"/>
      </rPr>
      <t>A,b</t>
    </r>
  </si>
  <si>
    <r>
      <t>35(1.9)</t>
    </r>
    <r>
      <rPr>
        <sz val="9"/>
        <color rgb="FF333333"/>
        <rFont val="Segoe UI"/>
        <family val="2"/>
      </rPr>
      <t>A,b</t>
    </r>
  </si>
  <si>
    <t>Rooibos</t>
  </si>
  <si>
    <r>
      <t>80(0.8)</t>
    </r>
    <r>
      <rPr>
        <sz val="9"/>
        <color rgb="FF333333"/>
        <rFont val="Segoe UI"/>
        <family val="2"/>
      </rPr>
      <t>B</t>
    </r>
  </si>
  <si>
    <r>
      <t>79(0.7)</t>
    </r>
    <r>
      <rPr>
        <sz val="9"/>
        <color rgb="FF333333"/>
        <rFont val="Segoe UI"/>
        <family val="2"/>
      </rPr>
      <t>B</t>
    </r>
  </si>
  <si>
    <r>
      <t>80(1.2)</t>
    </r>
    <r>
      <rPr>
        <sz val="9"/>
        <color rgb="FF333333"/>
        <rFont val="Segoe UI"/>
        <family val="2"/>
      </rPr>
      <t>B</t>
    </r>
  </si>
  <si>
    <r>
      <t>78(0.4)</t>
    </r>
    <r>
      <rPr>
        <sz val="9"/>
        <color rgb="FF333333"/>
        <rFont val="Segoe UI"/>
        <family val="2"/>
      </rPr>
      <t>B</t>
    </r>
  </si>
  <si>
    <r>
      <t>79(1.0)</t>
    </r>
    <r>
      <rPr>
        <sz val="9"/>
        <color rgb="FF333333"/>
        <rFont val="Segoe UI"/>
        <family val="2"/>
      </rPr>
      <t>B,ab</t>
    </r>
  </si>
  <si>
    <r>
      <t>78(0.9)</t>
    </r>
    <r>
      <rPr>
        <sz val="9"/>
        <color rgb="FF333333"/>
        <rFont val="Segoe UI"/>
        <family val="2"/>
      </rPr>
      <t>B,a</t>
    </r>
  </si>
  <si>
    <r>
      <t>81(0.2)</t>
    </r>
    <r>
      <rPr>
        <sz val="9"/>
        <color rgb="FF333333"/>
        <rFont val="Segoe UI"/>
        <family val="2"/>
      </rPr>
      <t>B,b</t>
    </r>
  </si>
  <si>
    <r>
      <t>81(0.3)</t>
    </r>
    <r>
      <rPr>
        <sz val="9"/>
        <color rgb="FF333333"/>
        <rFont val="Segoe UI"/>
        <family val="2"/>
      </rPr>
      <t>B,b</t>
    </r>
  </si>
  <si>
    <r>
      <t>67(1.8)</t>
    </r>
    <r>
      <rPr>
        <sz val="9"/>
        <color rgb="FF333333"/>
        <rFont val="Segoe UI"/>
        <family val="2"/>
      </rPr>
      <t>B</t>
    </r>
  </si>
  <si>
    <r>
      <t>69(1.0)</t>
    </r>
    <r>
      <rPr>
        <sz val="9"/>
        <color rgb="FF333333"/>
        <rFont val="Segoe UI"/>
        <family val="2"/>
      </rPr>
      <t>B</t>
    </r>
  </si>
  <si>
    <r>
      <t>69(0.7)</t>
    </r>
    <r>
      <rPr>
        <sz val="9"/>
        <color rgb="FF333333"/>
        <rFont val="Segoe UI"/>
        <family val="2"/>
      </rPr>
      <t>B</t>
    </r>
  </si>
  <si>
    <r>
      <t>68(1.4)</t>
    </r>
    <r>
      <rPr>
        <sz val="9"/>
        <color rgb="FF333333"/>
        <rFont val="Segoe UI"/>
        <family val="2"/>
      </rPr>
      <t>B</t>
    </r>
  </si>
  <si>
    <r>
      <t>68(0.6)</t>
    </r>
    <r>
      <rPr>
        <sz val="9"/>
        <color rgb="FF333333"/>
        <rFont val="Segoe UI"/>
        <family val="2"/>
      </rPr>
      <t>B,a</t>
    </r>
  </si>
  <si>
    <r>
      <t>69(1.5)</t>
    </r>
    <r>
      <rPr>
        <sz val="9"/>
        <color rgb="FF333333"/>
        <rFont val="Segoe UI"/>
        <family val="2"/>
      </rPr>
      <t>B,a</t>
    </r>
  </si>
  <si>
    <r>
      <t>73(0.6)</t>
    </r>
    <r>
      <rPr>
        <sz val="9"/>
        <color rgb="FF333333"/>
        <rFont val="Segoe UI"/>
        <family val="2"/>
      </rPr>
      <t>B,b</t>
    </r>
  </si>
  <si>
    <r>
      <t>70(0.9)</t>
    </r>
    <r>
      <rPr>
        <sz val="9"/>
        <color rgb="FF333333"/>
        <rFont val="Segoe UI"/>
        <family val="2"/>
      </rPr>
      <t>B,a</t>
    </r>
  </si>
  <si>
    <r>
      <t>57(2.6)</t>
    </r>
    <r>
      <rPr>
        <sz val="9"/>
        <color rgb="FF333333"/>
        <rFont val="Segoe UI"/>
        <family val="2"/>
      </rPr>
      <t>B</t>
    </r>
  </si>
  <si>
    <r>
      <t>59(1.1)</t>
    </r>
    <r>
      <rPr>
        <sz val="9"/>
        <color rgb="FF333333"/>
        <rFont val="Segoe UI"/>
        <family val="2"/>
      </rPr>
      <t>B</t>
    </r>
  </si>
  <si>
    <r>
      <t>61(2.5)</t>
    </r>
    <r>
      <rPr>
        <sz val="9"/>
        <color rgb="FF333333"/>
        <rFont val="Segoe UI"/>
        <family val="2"/>
      </rPr>
      <t>B</t>
    </r>
  </si>
  <si>
    <r>
      <t>61(2.7)</t>
    </r>
    <r>
      <rPr>
        <sz val="9"/>
        <color rgb="FF333333"/>
        <rFont val="Segoe UI"/>
        <family val="2"/>
      </rPr>
      <t>B</t>
    </r>
  </si>
  <si>
    <r>
      <t>62(1.7)</t>
    </r>
    <r>
      <rPr>
        <sz val="9"/>
        <color rgb="FF333333"/>
        <rFont val="Segoe UI"/>
        <family val="2"/>
      </rPr>
      <t>B</t>
    </r>
  </si>
  <si>
    <r>
      <t>63(0.6)</t>
    </r>
    <r>
      <rPr>
        <sz val="9"/>
        <color rgb="FF333333"/>
        <rFont val="Segoe UI"/>
        <family val="2"/>
      </rPr>
      <t>B</t>
    </r>
  </si>
  <si>
    <r>
      <t>66(1.1)</t>
    </r>
    <r>
      <rPr>
        <sz val="9"/>
        <color rgb="FF333333"/>
        <rFont val="Segoe UI"/>
        <family val="2"/>
      </rPr>
      <t>B</t>
    </r>
  </si>
  <si>
    <r>
      <t>64(1.3)</t>
    </r>
    <r>
      <rPr>
        <sz val="9"/>
        <color rgb="FF333333"/>
        <rFont val="Segoe UI"/>
        <family val="2"/>
      </rPr>
      <t>B</t>
    </r>
  </si>
  <si>
    <r>
      <t>45(4.4)</t>
    </r>
    <r>
      <rPr>
        <sz val="9"/>
        <color rgb="FF333333"/>
        <rFont val="Segoe UI"/>
        <family val="2"/>
      </rPr>
      <t>B</t>
    </r>
  </si>
  <si>
    <r>
      <t>47(3.4)</t>
    </r>
    <r>
      <rPr>
        <sz val="9"/>
        <color rgb="FF333333"/>
        <rFont val="Segoe UI"/>
        <family val="2"/>
      </rPr>
      <t>B</t>
    </r>
  </si>
  <si>
    <r>
      <t>47(4.2)</t>
    </r>
    <r>
      <rPr>
        <sz val="9"/>
        <color rgb="FF333333"/>
        <rFont val="Segoe UI"/>
        <family val="2"/>
      </rPr>
      <t>B</t>
    </r>
  </si>
  <si>
    <r>
      <t>38(5.9)</t>
    </r>
    <r>
      <rPr>
        <sz val="9"/>
        <color rgb="FF333333"/>
        <rFont val="Segoe UI"/>
        <family val="2"/>
      </rPr>
      <t>A</t>
    </r>
  </si>
  <si>
    <r>
      <t>51(1.7)</t>
    </r>
    <r>
      <rPr>
        <sz val="9"/>
        <color rgb="FF333333"/>
        <rFont val="Segoe UI"/>
        <family val="2"/>
      </rPr>
      <t>B,a</t>
    </r>
  </si>
  <si>
    <r>
      <t>53(1.7)</t>
    </r>
    <r>
      <rPr>
        <sz val="9"/>
        <color rgb="FF333333"/>
        <rFont val="Segoe UI"/>
        <family val="2"/>
      </rPr>
      <t>B,a</t>
    </r>
  </si>
  <si>
    <r>
      <t>57(1.5)</t>
    </r>
    <r>
      <rPr>
        <sz val="9"/>
        <color rgb="FF333333"/>
        <rFont val="Segoe UI"/>
        <family val="2"/>
      </rPr>
      <t>B,b</t>
    </r>
  </si>
  <si>
    <r>
      <t>54(0.9)</t>
    </r>
    <r>
      <rPr>
        <sz val="9"/>
        <color rgb="FF333333"/>
        <rFont val="Segoe UI"/>
        <family val="2"/>
      </rPr>
      <t>B,a</t>
    </r>
  </si>
  <si>
    <r>
      <t>91(0.8)</t>
    </r>
    <r>
      <rPr>
        <sz val="9"/>
        <color rgb="FF333333"/>
        <rFont val="Segoe UI"/>
        <family val="2"/>
      </rPr>
      <t>C</t>
    </r>
  </si>
  <si>
    <r>
      <t>91(1.1)</t>
    </r>
    <r>
      <rPr>
        <sz val="9"/>
        <color rgb="FF333333"/>
        <rFont val="Segoe UI"/>
        <family val="2"/>
      </rPr>
      <t>C</t>
    </r>
  </si>
  <si>
    <r>
      <t>90(0.9)</t>
    </r>
    <r>
      <rPr>
        <sz val="9"/>
        <color rgb="FF333333"/>
        <rFont val="Segoe UI"/>
        <family val="2"/>
      </rPr>
      <t>C</t>
    </r>
  </si>
  <si>
    <r>
      <t>89(0.3)</t>
    </r>
    <r>
      <rPr>
        <sz val="9"/>
        <color rgb="FF333333"/>
        <rFont val="Segoe UI"/>
        <family val="2"/>
      </rPr>
      <t>C</t>
    </r>
  </si>
  <si>
    <r>
      <t>88(0.2)</t>
    </r>
    <r>
      <rPr>
        <sz val="9"/>
        <color rgb="FF333333"/>
        <rFont val="Segoe UI"/>
        <family val="2"/>
      </rPr>
      <t>C,a</t>
    </r>
  </si>
  <si>
    <r>
      <t>89(0.6)</t>
    </r>
    <r>
      <rPr>
        <sz val="9"/>
        <color rgb="FF333333"/>
        <rFont val="Segoe UI"/>
        <family val="2"/>
      </rPr>
      <t>C,ab</t>
    </r>
  </si>
  <si>
    <r>
      <t>91(1.1)</t>
    </r>
    <r>
      <rPr>
        <sz val="9"/>
        <color rgb="FF333333"/>
        <rFont val="Segoe UI"/>
        <family val="2"/>
      </rPr>
      <t>C,b</t>
    </r>
  </si>
  <si>
    <r>
      <t>90(1.3)</t>
    </r>
    <r>
      <rPr>
        <sz val="9"/>
        <color rgb="FF333333"/>
        <rFont val="Segoe UI"/>
        <family val="2"/>
      </rPr>
      <t>C,ab</t>
    </r>
  </si>
  <si>
    <r>
      <t>80(1.8)</t>
    </r>
    <r>
      <rPr>
        <sz val="9"/>
        <color rgb="FF333333"/>
        <rFont val="Segoe UI"/>
        <family val="2"/>
      </rPr>
      <t>C</t>
    </r>
  </si>
  <si>
    <r>
      <t>79(1.4)</t>
    </r>
    <r>
      <rPr>
        <sz val="9"/>
        <color rgb="FF333333"/>
        <rFont val="Segoe UI"/>
        <family val="2"/>
      </rPr>
      <t>C</t>
    </r>
  </si>
  <si>
    <r>
      <t>79(1.3)</t>
    </r>
    <r>
      <rPr>
        <sz val="9"/>
        <color rgb="FF333333"/>
        <rFont val="Segoe UI"/>
        <family val="2"/>
      </rPr>
      <t>C</t>
    </r>
  </si>
  <si>
    <r>
      <t>78(0.8)</t>
    </r>
    <r>
      <rPr>
        <sz val="9"/>
        <color rgb="FF333333"/>
        <rFont val="Segoe UI"/>
        <family val="2"/>
      </rPr>
      <t>C</t>
    </r>
  </si>
  <si>
    <r>
      <t>80(1.1)</t>
    </r>
    <r>
      <rPr>
        <sz val="9"/>
        <color rgb="FF333333"/>
        <rFont val="Segoe UI"/>
        <family val="2"/>
      </rPr>
      <t>C,a</t>
    </r>
  </si>
  <si>
    <r>
      <t>81(0.4)</t>
    </r>
    <r>
      <rPr>
        <sz val="9"/>
        <color rgb="FF333333"/>
        <rFont val="Segoe UI"/>
        <family val="2"/>
      </rPr>
      <t>C,ab</t>
    </r>
  </si>
  <si>
    <r>
      <t>84(1.2)</t>
    </r>
    <r>
      <rPr>
        <sz val="9"/>
        <color rgb="FF333333"/>
        <rFont val="Segoe UI"/>
        <family val="2"/>
      </rPr>
      <t>C,b</t>
    </r>
  </si>
  <si>
    <r>
      <t>83(1.1)</t>
    </r>
    <r>
      <rPr>
        <sz val="9"/>
        <color rgb="FF333333"/>
        <rFont val="Segoe UI"/>
        <family val="2"/>
      </rPr>
      <t>C,ab</t>
    </r>
  </si>
  <si>
    <r>
      <t>73(2.1)</t>
    </r>
    <r>
      <rPr>
        <sz val="9"/>
        <color rgb="FF333333"/>
        <rFont val="Segoe UI"/>
        <family val="2"/>
      </rPr>
      <t>C</t>
    </r>
  </si>
  <si>
    <r>
      <t>72(2.9)</t>
    </r>
    <r>
      <rPr>
        <sz val="9"/>
        <color rgb="FF333333"/>
        <rFont val="Segoe UI"/>
        <family val="2"/>
      </rPr>
      <t>C</t>
    </r>
  </si>
  <si>
    <r>
      <t>74(1.1)</t>
    </r>
    <r>
      <rPr>
        <sz val="9"/>
        <color rgb="FF333333"/>
        <rFont val="Segoe UI"/>
        <family val="2"/>
      </rPr>
      <t>C</t>
    </r>
  </si>
  <si>
    <r>
      <t>74(0.6)</t>
    </r>
    <r>
      <rPr>
        <sz val="9"/>
        <color rgb="FF333333"/>
        <rFont val="Segoe UI"/>
        <family val="2"/>
      </rPr>
      <t>C</t>
    </r>
  </si>
  <si>
    <r>
      <t>74(0.7)</t>
    </r>
    <r>
      <rPr>
        <sz val="9"/>
        <color rgb="FF333333"/>
        <rFont val="Segoe UI"/>
        <family val="2"/>
      </rPr>
      <t>C</t>
    </r>
  </si>
  <si>
    <r>
      <t>76(0.6)</t>
    </r>
    <r>
      <rPr>
        <sz val="9"/>
        <color rgb="FF333333"/>
        <rFont val="Segoe UI"/>
        <family val="2"/>
      </rPr>
      <t>C</t>
    </r>
  </si>
  <si>
    <r>
      <t>78(2.5)</t>
    </r>
    <r>
      <rPr>
        <sz val="9"/>
        <color rgb="FF333333"/>
        <rFont val="Segoe UI"/>
        <family val="2"/>
      </rPr>
      <t>C</t>
    </r>
  </si>
  <si>
    <r>
      <t>77(1.5)</t>
    </r>
    <r>
      <rPr>
        <sz val="9"/>
        <color rgb="FF333333"/>
        <rFont val="Segoe UI"/>
        <family val="2"/>
      </rPr>
      <t>C</t>
    </r>
  </si>
  <si>
    <r>
      <t>60(4.4)</t>
    </r>
    <r>
      <rPr>
        <sz val="9"/>
        <color rgb="FF333333"/>
        <rFont val="Segoe UI"/>
        <family val="2"/>
      </rPr>
      <t>C</t>
    </r>
  </si>
  <si>
    <r>
      <t>65(2.1)</t>
    </r>
    <r>
      <rPr>
        <sz val="9"/>
        <color rgb="FF333333"/>
        <rFont val="Segoe UI"/>
        <family val="2"/>
      </rPr>
      <t>C</t>
    </r>
  </si>
  <si>
    <r>
      <t>62(4.2)</t>
    </r>
    <r>
      <rPr>
        <sz val="9"/>
        <color rgb="FF333333"/>
        <rFont val="Segoe UI"/>
        <family val="2"/>
      </rPr>
      <t>C</t>
    </r>
  </si>
  <si>
    <r>
      <t>69(1.3)</t>
    </r>
    <r>
      <rPr>
        <sz val="9"/>
        <color rgb="FF333333"/>
        <rFont val="Segoe UI"/>
        <family val="2"/>
      </rPr>
      <t>C</t>
    </r>
  </si>
  <si>
    <r>
      <t>72(1.4)</t>
    </r>
    <r>
      <rPr>
        <sz val="9"/>
        <color rgb="FF333333"/>
        <rFont val="Segoe UI"/>
        <family val="2"/>
      </rPr>
      <t>C</t>
    </r>
  </si>
  <si>
    <r>
      <t>71(0.9)</t>
    </r>
    <r>
      <rPr>
        <sz val="9"/>
        <color rgb="FF333333"/>
        <rFont val="Segoe UI"/>
        <family val="2"/>
      </rPr>
      <t>C</t>
    </r>
  </si>
  <si>
    <t>Needles</t>
  </si>
  <si>
    <r>
      <t>85(0.4)</t>
    </r>
    <r>
      <rPr>
        <sz val="9"/>
        <color rgb="FF333333"/>
        <rFont val="Segoe UI"/>
        <family val="2"/>
      </rPr>
      <t>D</t>
    </r>
  </si>
  <si>
    <r>
      <t>86(0.6)</t>
    </r>
    <r>
      <rPr>
        <sz val="9"/>
        <color rgb="FF333333"/>
        <rFont val="Segoe UI"/>
        <family val="2"/>
      </rPr>
      <t>D</t>
    </r>
  </si>
  <si>
    <r>
      <t>86(0.3)</t>
    </r>
    <r>
      <rPr>
        <sz val="9"/>
        <color rgb="FF333333"/>
        <rFont val="Segoe UI"/>
        <family val="2"/>
      </rPr>
      <t>D</t>
    </r>
  </si>
  <si>
    <r>
      <t>85(0.5)</t>
    </r>
    <r>
      <rPr>
        <sz val="9"/>
        <color rgb="FF333333"/>
        <rFont val="Segoe UI"/>
        <family val="2"/>
      </rPr>
      <t>D</t>
    </r>
  </si>
  <si>
    <r>
      <t>85(0.6)</t>
    </r>
    <r>
      <rPr>
        <sz val="9"/>
        <color rgb="FF333333"/>
        <rFont val="Segoe UI"/>
        <family val="2"/>
      </rPr>
      <t>C,ab</t>
    </r>
  </si>
  <si>
    <r>
      <t>85(0.7)</t>
    </r>
    <r>
      <rPr>
        <sz val="9"/>
        <color rgb="FF333333"/>
        <rFont val="Segoe UI"/>
        <family val="2"/>
      </rPr>
      <t>C,ab</t>
    </r>
  </si>
  <si>
    <r>
      <t>86(0.7)</t>
    </r>
    <r>
      <rPr>
        <sz val="9"/>
        <color rgb="FF333333"/>
        <rFont val="Segoe UI"/>
        <family val="2"/>
      </rPr>
      <t>D,a</t>
    </r>
  </si>
  <si>
    <r>
      <t>84(0.7)</t>
    </r>
    <r>
      <rPr>
        <sz val="9"/>
        <color rgb="FF333333"/>
        <rFont val="Segoe UI"/>
        <family val="2"/>
      </rPr>
      <t>B,b</t>
    </r>
  </si>
  <si>
    <r>
      <t>79(0.4)</t>
    </r>
    <r>
      <rPr>
        <sz val="9"/>
        <color rgb="FF333333"/>
        <rFont val="Segoe UI"/>
        <family val="2"/>
      </rPr>
      <t>C</t>
    </r>
  </si>
  <si>
    <r>
      <t>80(0.8)</t>
    </r>
    <r>
      <rPr>
        <sz val="9"/>
        <color rgb="FF333333"/>
        <rFont val="Segoe UI"/>
        <family val="2"/>
      </rPr>
      <t>C</t>
    </r>
  </si>
  <si>
    <r>
      <t>79(0.6)</t>
    </r>
    <r>
      <rPr>
        <sz val="9"/>
        <color rgb="FF333333"/>
        <rFont val="Segoe UI"/>
        <family val="2"/>
      </rPr>
      <t>C</t>
    </r>
  </si>
  <si>
    <r>
      <t>80(0.6)</t>
    </r>
    <r>
      <rPr>
        <sz val="9"/>
        <color rgb="FF333333"/>
        <rFont val="Segoe UI"/>
        <family val="2"/>
      </rPr>
      <t>C</t>
    </r>
  </si>
  <si>
    <r>
      <t>80(1.0)</t>
    </r>
    <r>
      <rPr>
        <sz val="9"/>
        <color rgb="FF333333"/>
        <rFont val="Segoe UI"/>
        <family val="2"/>
      </rPr>
      <t>C</t>
    </r>
  </si>
  <si>
    <r>
      <t>79(1.1)</t>
    </r>
    <r>
      <rPr>
        <sz val="9"/>
        <color rgb="FF333333"/>
        <rFont val="Segoe UI"/>
        <family val="2"/>
      </rPr>
      <t>C</t>
    </r>
  </si>
  <si>
    <r>
      <t>74(1.5)</t>
    </r>
    <r>
      <rPr>
        <sz val="9"/>
        <color rgb="FF333333"/>
        <rFont val="Segoe UI"/>
        <family val="2"/>
      </rPr>
      <t>C</t>
    </r>
  </si>
  <si>
    <r>
      <t>74(0.4)</t>
    </r>
    <r>
      <rPr>
        <sz val="9"/>
        <color rgb="FF333333"/>
        <rFont val="Segoe UI"/>
        <family val="2"/>
      </rPr>
      <t>C</t>
    </r>
  </si>
  <si>
    <r>
      <t>75(1.6)</t>
    </r>
    <r>
      <rPr>
        <sz val="9"/>
        <color rgb="FF333333"/>
        <rFont val="Segoe UI"/>
        <family val="2"/>
      </rPr>
      <t>C</t>
    </r>
  </si>
  <si>
    <r>
      <t>75(1.2)</t>
    </r>
    <r>
      <rPr>
        <sz val="9"/>
        <color rgb="FF333333"/>
        <rFont val="Segoe UI"/>
        <family val="2"/>
      </rPr>
      <t>C</t>
    </r>
  </si>
  <si>
    <r>
      <t>75(1.0)</t>
    </r>
    <r>
      <rPr>
        <sz val="9"/>
        <color rgb="FF333333"/>
        <rFont val="Segoe UI"/>
        <family val="2"/>
      </rPr>
      <t>C</t>
    </r>
  </si>
  <si>
    <r>
      <t>75(0.6)</t>
    </r>
    <r>
      <rPr>
        <sz val="9"/>
        <color rgb="FF333333"/>
        <rFont val="Segoe UI"/>
        <family val="2"/>
      </rPr>
      <t>C</t>
    </r>
  </si>
  <si>
    <r>
      <t>77(0.6)</t>
    </r>
    <r>
      <rPr>
        <sz val="9"/>
        <color rgb="FF333333"/>
        <rFont val="Segoe UI"/>
        <family val="2"/>
      </rPr>
      <t>C</t>
    </r>
  </si>
  <si>
    <r>
      <t>76(0.5)</t>
    </r>
    <r>
      <rPr>
        <sz val="9"/>
        <color rgb="FF333333"/>
        <rFont val="Segoe UI"/>
        <family val="2"/>
      </rPr>
      <t>C</t>
    </r>
  </si>
  <si>
    <r>
      <t>61(1.5)</t>
    </r>
    <r>
      <rPr>
        <sz val="9"/>
        <color rgb="FF333333"/>
        <rFont val="Segoe UI"/>
        <family val="2"/>
      </rPr>
      <t>C</t>
    </r>
  </si>
  <si>
    <r>
      <t>60(4.1)</t>
    </r>
    <r>
      <rPr>
        <sz val="9"/>
        <color rgb="FF333333"/>
        <rFont val="Segoe UI"/>
        <family val="2"/>
      </rPr>
      <t>C</t>
    </r>
  </si>
  <si>
    <r>
      <t>59(5.2)</t>
    </r>
    <r>
      <rPr>
        <sz val="9"/>
        <color rgb="FF333333"/>
        <rFont val="Segoe UI"/>
        <family val="2"/>
      </rPr>
      <t>BC</t>
    </r>
  </si>
  <si>
    <r>
      <t>63(0.5)</t>
    </r>
    <r>
      <rPr>
        <sz val="9"/>
        <color rgb="FF333333"/>
        <rFont val="Segoe UI"/>
        <family val="2"/>
      </rPr>
      <t>B</t>
    </r>
  </si>
  <si>
    <r>
      <t>65(1.2)</t>
    </r>
    <r>
      <rPr>
        <sz val="9"/>
        <color rgb="FF333333"/>
        <rFont val="Segoe UI"/>
        <family val="2"/>
      </rPr>
      <t>D,a</t>
    </r>
  </si>
  <si>
    <r>
      <t>70(1.2)</t>
    </r>
    <r>
      <rPr>
        <sz val="9"/>
        <color rgb="FF333333"/>
        <rFont val="Segoe UI"/>
        <family val="2"/>
      </rPr>
      <t>C,b</t>
    </r>
  </si>
  <si>
    <r>
      <t>70(0.5)</t>
    </r>
    <r>
      <rPr>
        <sz val="9"/>
        <color rgb="FF333333"/>
        <rFont val="Segoe UI"/>
        <family val="2"/>
      </rPr>
      <t>C,b</t>
    </r>
  </si>
  <si>
    <r>
      <t>69(1.4)</t>
    </r>
    <r>
      <rPr>
        <sz val="9"/>
        <color rgb="FF333333"/>
        <rFont val="Segoe UI"/>
        <family val="2"/>
      </rPr>
      <t>C,b</t>
    </r>
  </si>
  <si>
    <t>Mass remaining %</t>
  </si>
  <si>
    <t>Grean tea</t>
  </si>
  <si>
    <t>leaves</t>
  </si>
  <si>
    <t xml:space="preserve">Initial </t>
  </si>
  <si>
    <r>
      <t>8.5(0.2)</t>
    </r>
    <r>
      <rPr>
        <sz val="9"/>
        <color rgb="FF333333"/>
        <rFont val="Segoe UI"/>
        <family val="2"/>
      </rPr>
      <t>A</t>
    </r>
  </si>
  <si>
    <r>
      <t>9.0(0.3)</t>
    </r>
    <r>
      <rPr>
        <sz val="9"/>
        <color rgb="FF333333"/>
        <rFont val="Segoe UI"/>
        <family val="2"/>
      </rPr>
      <t>A</t>
    </r>
  </si>
  <si>
    <r>
      <t>8.8(0.3)</t>
    </r>
    <r>
      <rPr>
        <sz val="9"/>
        <color rgb="FF333333"/>
        <rFont val="Segoe UI"/>
        <family val="2"/>
      </rPr>
      <t>A</t>
    </r>
  </si>
  <si>
    <r>
      <t>9.2(0.2)</t>
    </r>
    <r>
      <rPr>
        <sz val="9"/>
        <color rgb="FF333333"/>
        <rFont val="Segoe UI"/>
        <family val="2"/>
      </rPr>
      <t>A</t>
    </r>
  </si>
  <si>
    <r>
      <t>9.3(0.3)</t>
    </r>
    <r>
      <rPr>
        <sz val="9"/>
        <color rgb="FF333333"/>
        <rFont val="Segoe UI"/>
        <family val="2"/>
      </rPr>
      <t>A</t>
    </r>
  </si>
  <si>
    <r>
      <t>9.5(0.2)</t>
    </r>
    <r>
      <rPr>
        <sz val="9"/>
        <color rgb="FF333333"/>
        <rFont val="Segoe UI"/>
        <family val="2"/>
      </rPr>
      <t>A</t>
    </r>
  </si>
  <si>
    <r>
      <t>10.1(0.3)</t>
    </r>
    <r>
      <rPr>
        <sz val="9"/>
        <color rgb="FF333333"/>
        <rFont val="Segoe UI"/>
        <family val="2"/>
      </rPr>
      <t>A</t>
    </r>
  </si>
  <si>
    <r>
      <t>9.6(0.2)</t>
    </r>
    <r>
      <rPr>
        <sz val="9"/>
        <color rgb="FF333333"/>
        <rFont val="Segoe UI"/>
        <family val="2"/>
      </rPr>
      <t>A</t>
    </r>
  </si>
  <si>
    <r>
      <t>8.8(0.4)</t>
    </r>
    <r>
      <rPr>
        <sz val="9"/>
        <color rgb="FF333333"/>
        <rFont val="Segoe UI"/>
        <family val="2"/>
      </rPr>
      <t>A</t>
    </r>
  </si>
  <si>
    <r>
      <t>8.5(0.3)</t>
    </r>
    <r>
      <rPr>
        <sz val="9"/>
        <color rgb="FF333333"/>
        <rFont val="Segoe UI"/>
        <family val="2"/>
      </rPr>
      <t>A</t>
    </r>
  </si>
  <si>
    <r>
      <t>8.6(0.2)</t>
    </r>
    <r>
      <rPr>
        <sz val="9"/>
        <color rgb="FF333333"/>
        <rFont val="Segoe UI"/>
        <family val="2"/>
      </rPr>
      <t>A</t>
    </r>
  </si>
  <si>
    <r>
      <t>8.9(0.1)</t>
    </r>
    <r>
      <rPr>
        <sz val="9"/>
        <color rgb="FF333333"/>
        <rFont val="Segoe UI"/>
        <family val="2"/>
      </rPr>
      <t>A</t>
    </r>
  </si>
  <si>
    <r>
      <t>10.2(0.4)</t>
    </r>
    <r>
      <rPr>
        <sz val="9"/>
        <color rgb="FF333333"/>
        <rFont val="Segoe UI"/>
        <family val="2"/>
      </rPr>
      <t>A</t>
    </r>
  </si>
  <si>
    <r>
      <t>9.7(0.2)</t>
    </r>
    <r>
      <rPr>
        <sz val="9"/>
        <color rgb="FF333333"/>
        <rFont val="Segoe UI"/>
        <family val="2"/>
      </rPr>
      <t>A</t>
    </r>
  </si>
  <si>
    <r>
      <t>10.2(0.3)</t>
    </r>
    <r>
      <rPr>
        <sz val="9"/>
        <color rgb="FF333333"/>
        <rFont val="Segoe UI"/>
        <family val="2"/>
      </rPr>
      <t>A</t>
    </r>
  </si>
  <si>
    <r>
      <t>9.9(0.4)</t>
    </r>
    <r>
      <rPr>
        <sz val="9"/>
        <color rgb="FF333333"/>
        <rFont val="Segoe UI"/>
        <family val="2"/>
      </rPr>
      <t>A</t>
    </r>
  </si>
  <si>
    <r>
      <t>10.1(0.7)</t>
    </r>
    <r>
      <rPr>
        <sz val="9"/>
        <color rgb="FF333333"/>
        <rFont val="Segoe UI"/>
        <family val="2"/>
      </rPr>
      <t>A</t>
    </r>
  </si>
  <si>
    <r>
      <t>10.0(0.4)</t>
    </r>
    <r>
      <rPr>
        <sz val="9"/>
        <color rgb="FF333333"/>
        <rFont val="Segoe UI"/>
        <family val="2"/>
      </rPr>
      <t>A</t>
    </r>
  </si>
  <si>
    <r>
      <t>9.3(0.5)</t>
    </r>
    <r>
      <rPr>
        <sz val="9"/>
        <color rgb="FF333333"/>
        <rFont val="Segoe UI"/>
        <family val="2"/>
      </rPr>
      <t>A</t>
    </r>
  </si>
  <si>
    <r>
      <t>13.2(0.2)</t>
    </r>
    <r>
      <rPr>
        <sz val="9"/>
        <color rgb="FF333333"/>
        <rFont val="Segoe UI"/>
        <family val="2"/>
      </rPr>
      <t>A,a</t>
    </r>
  </si>
  <si>
    <r>
      <t>11.4(0.5)</t>
    </r>
    <r>
      <rPr>
        <sz val="9"/>
        <color rgb="FF333333"/>
        <rFont val="Segoe UI"/>
        <family val="2"/>
      </rPr>
      <t>A,ab</t>
    </r>
  </si>
  <si>
    <r>
      <t>11.0(0.6)</t>
    </r>
    <r>
      <rPr>
        <sz val="9"/>
        <color rgb="FF333333"/>
        <rFont val="Segoe UI"/>
        <family val="2"/>
      </rPr>
      <t>A,b</t>
    </r>
  </si>
  <si>
    <r>
      <t>10.6(0.4)</t>
    </r>
    <r>
      <rPr>
        <sz val="9"/>
        <color rgb="FF333333"/>
        <rFont val="Segoe UI"/>
        <family val="2"/>
      </rPr>
      <t>A,b</t>
    </r>
  </si>
  <si>
    <r>
      <t>10.3(0.5)</t>
    </r>
    <r>
      <rPr>
        <sz val="9"/>
        <color rgb="FF333333"/>
        <rFont val="Segoe UI"/>
        <family val="2"/>
      </rPr>
      <t>A</t>
    </r>
  </si>
  <si>
    <r>
      <t>9.8(0.4)</t>
    </r>
    <r>
      <rPr>
        <sz val="9"/>
        <color rgb="FF333333"/>
        <rFont val="Segoe UI"/>
        <family val="2"/>
      </rPr>
      <t>A</t>
    </r>
  </si>
  <si>
    <r>
      <t>9.1(0.3)</t>
    </r>
    <r>
      <rPr>
        <sz val="9"/>
        <color rgb="FF333333"/>
        <rFont val="Segoe UI"/>
        <family val="2"/>
      </rPr>
      <t>A</t>
    </r>
  </si>
  <si>
    <r>
      <t>12.3(0.5)</t>
    </r>
    <r>
      <rPr>
        <sz val="9"/>
        <color rgb="FF333333"/>
        <rFont val="Segoe UI"/>
        <family val="2"/>
      </rPr>
      <t>A</t>
    </r>
  </si>
  <si>
    <r>
      <t>11.2(0.4)</t>
    </r>
    <r>
      <rPr>
        <sz val="9"/>
        <color rgb="FF333333"/>
        <rFont val="Segoe UI"/>
        <family val="2"/>
      </rPr>
      <t>A</t>
    </r>
  </si>
  <si>
    <r>
      <t>10.8(0.2)</t>
    </r>
    <r>
      <rPr>
        <sz val="9"/>
        <color rgb="FF333333"/>
        <rFont val="Segoe UI"/>
        <family val="2"/>
      </rPr>
      <t>A</t>
    </r>
  </si>
  <si>
    <r>
      <t>10.9(0.2)</t>
    </r>
    <r>
      <rPr>
        <sz val="9"/>
        <color rgb="FF333333"/>
        <rFont val="Segoe UI"/>
        <family val="2"/>
      </rPr>
      <t>A</t>
    </r>
  </si>
  <si>
    <r>
      <t>36.5(2.1)</t>
    </r>
    <r>
      <rPr>
        <sz val="9"/>
        <color rgb="FF333333"/>
        <rFont val="Segoe UI"/>
        <family val="2"/>
      </rPr>
      <t>B</t>
    </r>
  </si>
  <si>
    <r>
      <t>36.1(1.9)</t>
    </r>
    <r>
      <rPr>
        <sz val="9"/>
        <color rgb="FF333333"/>
        <rFont val="Segoe UI"/>
        <family val="2"/>
      </rPr>
      <t>B</t>
    </r>
  </si>
  <si>
    <r>
      <t>39.8(1.9)</t>
    </r>
    <r>
      <rPr>
        <sz val="9"/>
        <color rgb="FF333333"/>
        <rFont val="Segoe UI"/>
        <family val="2"/>
      </rPr>
      <t>B</t>
    </r>
  </si>
  <si>
    <r>
      <t>38.7(2.4)</t>
    </r>
    <r>
      <rPr>
        <sz val="9"/>
        <color rgb="FF333333"/>
        <rFont val="Segoe UI"/>
        <family val="2"/>
      </rPr>
      <t>B</t>
    </r>
  </si>
  <si>
    <r>
      <t>38.9(2.5)</t>
    </r>
    <r>
      <rPr>
        <sz val="9"/>
        <color rgb="FF333333"/>
        <rFont val="Segoe UI"/>
        <family val="2"/>
      </rPr>
      <t>BC</t>
    </r>
  </si>
  <si>
    <r>
      <t>40.0(2.2)</t>
    </r>
    <r>
      <rPr>
        <sz val="9"/>
        <color rgb="FF333333"/>
        <rFont val="Segoe UI"/>
        <family val="2"/>
      </rPr>
      <t>BC</t>
    </r>
  </si>
  <si>
    <r>
      <t>41.5(1.3)</t>
    </r>
    <r>
      <rPr>
        <sz val="9"/>
        <color rgb="FF333333"/>
        <rFont val="Segoe UI"/>
        <family val="2"/>
      </rPr>
      <t>B</t>
    </r>
  </si>
  <si>
    <r>
      <t>41.0(2.5)</t>
    </r>
    <r>
      <rPr>
        <sz val="9"/>
        <color rgb="FF333333"/>
        <rFont val="Segoe UI"/>
        <family val="2"/>
      </rPr>
      <t>B</t>
    </r>
  </si>
  <si>
    <r>
      <t>33.4(2.0)</t>
    </r>
    <r>
      <rPr>
        <sz val="9"/>
        <color rgb="FF333333"/>
        <rFont val="Segoe UI"/>
        <family val="2"/>
      </rPr>
      <t>B</t>
    </r>
  </si>
  <si>
    <r>
      <t>29.7(2.1)</t>
    </r>
    <r>
      <rPr>
        <sz val="9"/>
        <color rgb="FF333333"/>
        <rFont val="Segoe UI"/>
        <family val="2"/>
      </rPr>
      <t>B</t>
    </r>
  </si>
  <si>
    <r>
      <t>29.0(1.4)</t>
    </r>
    <r>
      <rPr>
        <sz val="9"/>
        <color rgb="FF333333"/>
        <rFont val="Segoe UI"/>
        <family val="2"/>
      </rPr>
      <t>B</t>
    </r>
  </si>
  <si>
    <r>
      <t>32.2(1.5)</t>
    </r>
    <r>
      <rPr>
        <sz val="9"/>
        <color rgb="FF333333"/>
        <rFont val="Segoe UI"/>
        <family val="2"/>
      </rPr>
      <t>B</t>
    </r>
  </si>
  <si>
    <r>
      <t>40.7(1.1)</t>
    </r>
    <r>
      <rPr>
        <sz val="9"/>
        <color rgb="FF333333"/>
        <rFont val="Segoe UI"/>
        <family val="2"/>
      </rPr>
      <t>B</t>
    </r>
  </si>
  <si>
    <r>
      <t>37.1(2.1)</t>
    </r>
    <r>
      <rPr>
        <sz val="9"/>
        <color rgb="FF333333"/>
        <rFont val="Segoe UI"/>
        <family val="2"/>
      </rPr>
      <t>BC</t>
    </r>
  </si>
  <si>
    <r>
      <t>38.2(2.1)</t>
    </r>
    <r>
      <rPr>
        <sz val="9"/>
        <color rgb="FF333333"/>
        <rFont val="Segoe UI"/>
        <family val="2"/>
      </rPr>
      <t>B</t>
    </r>
  </si>
  <si>
    <r>
      <t>34.8(2.6)</t>
    </r>
    <r>
      <rPr>
        <sz val="9"/>
        <color rgb="FF333333"/>
        <rFont val="Segoe UI"/>
        <family val="2"/>
      </rPr>
      <t>B</t>
    </r>
  </si>
  <si>
    <r>
      <t>34.6(1.9)</t>
    </r>
    <r>
      <rPr>
        <sz val="9"/>
        <color rgb="FF333333"/>
        <rFont val="Segoe UI"/>
        <family val="2"/>
      </rPr>
      <t>B</t>
    </r>
  </si>
  <si>
    <r>
      <t>33.6(1.4)</t>
    </r>
    <r>
      <rPr>
        <sz val="9"/>
        <color rgb="FF333333"/>
        <rFont val="Segoe UI"/>
        <family val="2"/>
      </rPr>
      <t>B</t>
    </r>
  </si>
  <si>
    <r>
      <t>37.4(3.3)</t>
    </r>
    <r>
      <rPr>
        <sz val="9"/>
        <color rgb="FF333333"/>
        <rFont val="Segoe UI"/>
        <family val="2"/>
      </rPr>
      <t>B</t>
    </r>
  </si>
  <si>
    <r>
      <t>35.8(3.5)</t>
    </r>
    <r>
      <rPr>
        <sz val="9"/>
        <color rgb="FF333333"/>
        <rFont val="Segoe UI"/>
        <family val="2"/>
      </rPr>
      <t>B</t>
    </r>
  </si>
  <si>
    <r>
      <t>43.0(1.4)</t>
    </r>
    <r>
      <rPr>
        <sz val="9"/>
        <color rgb="FF333333"/>
        <rFont val="Segoe UI"/>
        <family val="2"/>
      </rPr>
      <t>B</t>
    </r>
  </si>
  <si>
    <r>
      <t>38.4(1.5)</t>
    </r>
    <r>
      <rPr>
        <sz val="9"/>
        <color rgb="FF333333"/>
        <rFont val="Segoe UI"/>
        <family val="2"/>
      </rPr>
      <t>B</t>
    </r>
  </si>
  <si>
    <r>
      <t>38.8(1.1)</t>
    </r>
    <r>
      <rPr>
        <sz val="9"/>
        <color rgb="FF333333"/>
        <rFont val="Segoe UI"/>
        <family val="2"/>
      </rPr>
      <t>B</t>
    </r>
  </si>
  <si>
    <r>
      <t>37.6(1.0)</t>
    </r>
    <r>
      <rPr>
        <sz val="9"/>
        <color rgb="FF333333"/>
        <rFont val="Segoe UI"/>
        <family val="2"/>
      </rPr>
      <t>B</t>
    </r>
  </si>
  <si>
    <r>
      <t>30.9(1.2)</t>
    </r>
    <r>
      <rPr>
        <sz val="9"/>
        <color rgb="FF333333"/>
        <rFont val="Segoe UI"/>
        <family val="2"/>
      </rPr>
      <t>B</t>
    </r>
  </si>
  <si>
    <r>
      <t>31.7(0.8)</t>
    </r>
    <r>
      <rPr>
        <sz val="9"/>
        <color rgb="FF333333"/>
        <rFont val="Segoe UI"/>
        <family val="2"/>
      </rPr>
      <t>B</t>
    </r>
  </si>
  <si>
    <r>
      <t>31.0(0.3)</t>
    </r>
    <r>
      <rPr>
        <sz val="9"/>
        <color rgb="FF333333"/>
        <rFont val="Segoe UI"/>
        <family val="2"/>
      </rPr>
      <t>B</t>
    </r>
  </si>
  <si>
    <r>
      <t>26.1(2.1)</t>
    </r>
    <r>
      <rPr>
        <sz val="9"/>
        <color rgb="FF333333"/>
        <rFont val="Segoe UI"/>
        <family val="2"/>
      </rPr>
      <t>B</t>
    </r>
  </si>
  <si>
    <r>
      <t>36.5(0.7)</t>
    </r>
    <r>
      <rPr>
        <sz val="9"/>
        <color rgb="FF333333"/>
        <rFont val="Segoe UI"/>
        <family val="2"/>
      </rPr>
      <t>B</t>
    </r>
  </si>
  <si>
    <r>
      <t>36.0(1.2)</t>
    </r>
    <r>
      <rPr>
        <sz val="9"/>
        <color rgb="FF333333"/>
        <rFont val="Segoe UI"/>
        <family val="2"/>
      </rPr>
      <t>B</t>
    </r>
  </si>
  <si>
    <r>
      <t>35.6(1.7)</t>
    </r>
    <r>
      <rPr>
        <sz val="9"/>
        <color rgb="FF333333"/>
        <rFont val="Segoe UI"/>
        <family val="2"/>
      </rPr>
      <t>B</t>
    </r>
  </si>
  <si>
    <r>
      <t>34.4(1.8)</t>
    </r>
    <r>
      <rPr>
        <sz val="9"/>
        <color rgb="FF333333"/>
        <rFont val="Segoe UI"/>
        <family val="2"/>
      </rPr>
      <t>B</t>
    </r>
  </si>
  <si>
    <r>
      <t>43.8(1.6)</t>
    </r>
    <r>
      <rPr>
        <sz val="9"/>
        <color rgb="FF333333"/>
        <rFont val="Segoe UI"/>
        <family val="2"/>
      </rPr>
      <t>BC</t>
    </r>
  </si>
  <si>
    <r>
      <t>43.4(1.9)</t>
    </r>
    <r>
      <rPr>
        <sz val="9"/>
        <color rgb="FF333333"/>
        <rFont val="Segoe UI"/>
        <family val="2"/>
      </rPr>
      <t>BC</t>
    </r>
  </si>
  <si>
    <r>
      <t>39.0(1.9)</t>
    </r>
    <r>
      <rPr>
        <sz val="9"/>
        <color rgb="FF333333"/>
        <rFont val="Segoe UI"/>
        <family val="2"/>
      </rPr>
      <t>B</t>
    </r>
  </si>
  <si>
    <r>
      <t>40.4(2.3)</t>
    </r>
    <r>
      <rPr>
        <sz val="9"/>
        <color rgb="FF333333"/>
        <rFont val="Segoe UI"/>
        <family val="2"/>
      </rPr>
      <t>B</t>
    </r>
  </si>
  <si>
    <r>
      <t>36.7(1.5)</t>
    </r>
    <r>
      <rPr>
        <sz val="9"/>
        <color rgb="FF333333"/>
        <rFont val="Segoe UI"/>
        <family val="2"/>
      </rPr>
      <t>B</t>
    </r>
  </si>
  <si>
    <r>
      <t>37.6(2.7)</t>
    </r>
    <r>
      <rPr>
        <sz val="9"/>
        <color rgb="FF333333"/>
        <rFont val="Segoe UI"/>
        <family val="2"/>
      </rPr>
      <t>B</t>
    </r>
  </si>
  <si>
    <r>
      <t>40.6(3.6)</t>
    </r>
    <r>
      <rPr>
        <sz val="9"/>
        <color rgb="FF333333"/>
        <rFont val="Segoe UI"/>
        <family val="2"/>
      </rPr>
      <t>B</t>
    </r>
  </si>
  <si>
    <r>
      <t>40.3(2.6)</t>
    </r>
    <r>
      <rPr>
        <sz val="9"/>
        <color rgb="FF333333"/>
        <rFont val="Segoe UI"/>
        <family val="2"/>
      </rPr>
      <t>B</t>
    </r>
  </si>
  <si>
    <r>
      <t>38.2(2.6)</t>
    </r>
    <r>
      <rPr>
        <sz val="9"/>
        <color rgb="FF333333"/>
        <rFont val="Segoe UI"/>
        <family val="2"/>
      </rPr>
      <t>B</t>
    </r>
  </si>
  <si>
    <r>
      <t>38.3(0.4)</t>
    </r>
    <r>
      <rPr>
        <sz val="9"/>
        <color rgb="FF333333"/>
        <rFont val="Segoe UI"/>
        <family val="2"/>
      </rPr>
      <t>C</t>
    </r>
  </si>
  <si>
    <r>
      <t>36.8(1.8)</t>
    </r>
    <r>
      <rPr>
        <sz val="9"/>
        <color rgb="FF333333"/>
        <rFont val="Segoe UI"/>
        <family val="2"/>
      </rPr>
      <t>C</t>
    </r>
  </si>
  <si>
    <r>
      <t>35.0(1.2)</t>
    </r>
    <r>
      <rPr>
        <sz val="9"/>
        <color rgb="FF333333"/>
        <rFont val="Segoe UI"/>
        <family val="2"/>
      </rPr>
      <t>B</t>
    </r>
  </si>
  <si>
    <r>
      <t>33.6(1.2)</t>
    </r>
    <r>
      <rPr>
        <sz val="9"/>
        <color rgb="FF333333"/>
        <rFont val="Segoe UI"/>
        <family val="2"/>
      </rPr>
      <t>C,ab</t>
    </r>
  </si>
  <si>
    <r>
      <t>32.1(3.2)</t>
    </r>
    <r>
      <rPr>
        <sz val="9"/>
        <color rgb="FF333333"/>
        <rFont val="Segoe UI"/>
        <family val="2"/>
      </rPr>
      <t>B,a</t>
    </r>
  </si>
  <si>
    <r>
      <t>39.0(2.7)</t>
    </r>
    <r>
      <rPr>
        <sz val="9"/>
        <color rgb="FF333333"/>
        <rFont val="Segoe UI"/>
        <family val="2"/>
      </rPr>
      <t>C,b</t>
    </r>
  </si>
  <si>
    <r>
      <t>35.7(1.9)</t>
    </r>
    <r>
      <rPr>
        <sz val="9"/>
        <color rgb="FF333333"/>
        <rFont val="Segoe UI"/>
        <family val="2"/>
      </rPr>
      <t>BC,ab</t>
    </r>
  </si>
  <si>
    <r>
      <t>35.7(0.7)</t>
    </r>
    <r>
      <rPr>
        <sz val="9"/>
        <color rgb="FF333333"/>
        <rFont val="Segoe UI"/>
        <family val="2"/>
      </rPr>
      <t>B</t>
    </r>
  </si>
  <si>
    <r>
      <t>33.3(0.5)</t>
    </r>
    <r>
      <rPr>
        <sz val="9"/>
        <color rgb="FF333333"/>
        <rFont val="Segoe UI"/>
        <family val="2"/>
      </rPr>
      <t>B</t>
    </r>
  </si>
  <si>
    <r>
      <t>34.6(1.1)</t>
    </r>
    <r>
      <rPr>
        <sz val="9"/>
        <color rgb="FF333333"/>
        <rFont val="Segoe UI"/>
        <family val="2"/>
      </rPr>
      <t>B</t>
    </r>
  </si>
  <si>
    <r>
      <t>35.2(1.5)</t>
    </r>
    <r>
      <rPr>
        <sz val="9"/>
        <color rgb="FF333333"/>
        <rFont val="Segoe UI"/>
        <family val="2"/>
      </rPr>
      <t>B</t>
    </r>
  </si>
  <si>
    <r>
      <t>35.2(1.4)</t>
    </r>
    <r>
      <rPr>
        <sz val="9"/>
        <color rgb="FF333333"/>
        <rFont val="Segoe UI"/>
        <family val="2"/>
      </rPr>
      <t>C</t>
    </r>
  </si>
  <si>
    <r>
      <t>35.2(2.2)</t>
    </r>
    <r>
      <rPr>
        <sz val="9"/>
        <color rgb="FF333333"/>
        <rFont val="Segoe UI"/>
        <family val="2"/>
      </rPr>
      <t>B</t>
    </r>
  </si>
  <si>
    <r>
      <t>39.4(2.6)</t>
    </r>
    <r>
      <rPr>
        <sz val="9"/>
        <color rgb="FF333333"/>
        <rFont val="Segoe UI"/>
        <family val="2"/>
      </rPr>
      <t>B</t>
    </r>
  </si>
  <si>
    <r>
      <t>35.5(1.7)</t>
    </r>
    <r>
      <rPr>
        <sz val="9"/>
        <color rgb="FF333333"/>
        <rFont val="Segoe UI"/>
        <family val="2"/>
      </rPr>
      <t>B</t>
    </r>
  </si>
  <si>
    <r>
      <t>31.3(1.2)</t>
    </r>
    <r>
      <rPr>
        <sz val="9"/>
        <color rgb="FF333333"/>
        <rFont val="Segoe UI"/>
        <family val="2"/>
      </rPr>
      <t>B</t>
    </r>
  </si>
  <si>
    <r>
      <t>29.1(0.7)</t>
    </r>
    <r>
      <rPr>
        <sz val="9"/>
        <color rgb="FF333333"/>
        <rFont val="Segoe UI"/>
        <family val="2"/>
      </rPr>
      <t>B</t>
    </r>
  </si>
  <si>
    <r>
      <t>29.1(0.6)</t>
    </r>
    <r>
      <rPr>
        <sz val="9"/>
        <color rgb="FF333333"/>
        <rFont val="Segoe UI"/>
        <family val="2"/>
      </rPr>
      <t>B</t>
    </r>
  </si>
  <si>
    <r>
      <t>28.6(0.5)</t>
    </r>
    <r>
      <rPr>
        <sz val="9"/>
        <color rgb="FF333333"/>
        <rFont val="Segoe UI"/>
        <family val="2"/>
      </rPr>
      <t>B</t>
    </r>
  </si>
  <si>
    <r>
      <t>33.7(1.2)</t>
    </r>
    <r>
      <rPr>
        <sz val="9"/>
        <color rgb="FF333333"/>
        <rFont val="Segoe UI"/>
        <family val="2"/>
      </rPr>
      <t>B</t>
    </r>
  </si>
  <si>
    <r>
      <t>32.1(1.2)</t>
    </r>
    <r>
      <rPr>
        <sz val="9"/>
        <color rgb="FF333333"/>
        <rFont val="Segoe UI"/>
        <family val="2"/>
      </rPr>
      <t>B</t>
    </r>
  </si>
  <si>
    <r>
      <t>34.7(1.1)</t>
    </r>
    <r>
      <rPr>
        <sz val="9"/>
        <color rgb="FF333333"/>
        <rFont val="Segoe UI"/>
        <family val="2"/>
      </rPr>
      <t>B</t>
    </r>
  </si>
  <si>
    <r>
      <t>34.3(0.5)</t>
    </r>
    <r>
      <rPr>
        <sz val="9"/>
        <color rgb="FF333333"/>
        <rFont val="Segoe UI"/>
        <family val="2"/>
      </rPr>
      <t>B</t>
    </r>
  </si>
  <si>
    <r>
      <t>44.5(1.4)</t>
    </r>
    <r>
      <rPr>
        <sz val="9"/>
        <color rgb="FF333333"/>
        <rFont val="Segoe UI"/>
        <family val="2"/>
      </rPr>
      <t>C</t>
    </r>
  </si>
  <si>
    <r>
      <t>46.7(2.0)</t>
    </r>
    <r>
      <rPr>
        <sz val="9"/>
        <color rgb="FF333333"/>
        <rFont val="Segoe UI"/>
        <family val="2"/>
      </rPr>
      <t>C</t>
    </r>
  </si>
  <si>
    <r>
      <t>43.5(1.4)</t>
    </r>
    <r>
      <rPr>
        <sz val="9"/>
        <color rgb="FF333333"/>
        <rFont val="Segoe UI"/>
        <family val="2"/>
      </rPr>
      <t>C</t>
    </r>
  </si>
  <si>
    <r>
      <t>43.8(0.4)</t>
    </r>
    <r>
      <rPr>
        <sz val="9"/>
        <color rgb="FF333333"/>
        <rFont val="Segoe UI"/>
        <family val="2"/>
      </rPr>
      <t>C</t>
    </r>
  </si>
  <si>
    <r>
      <t>51.7(3.4)</t>
    </r>
    <r>
      <rPr>
        <sz val="9"/>
        <color rgb="FF333333"/>
        <rFont val="Segoe UI"/>
        <family val="2"/>
      </rPr>
      <t>C</t>
    </r>
  </si>
  <si>
    <r>
      <t>51.8(2.7)</t>
    </r>
    <r>
      <rPr>
        <sz val="9"/>
        <color rgb="FF333333"/>
        <rFont val="Segoe UI"/>
        <family val="2"/>
      </rPr>
      <t>C</t>
    </r>
  </si>
  <si>
    <r>
      <t>49.8(2.8)</t>
    </r>
    <r>
      <rPr>
        <sz val="9"/>
        <color rgb="FF333333"/>
        <rFont val="Segoe UI"/>
        <family val="2"/>
      </rPr>
      <t>B</t>
    </r>
  </si>
  <si>
    <r>
      <t>49.8(3.5)</t>
    </r>
    <r>
      <rPr>
        <sz val="9"/>
        <color rgb="FF333333"/>
        <rFont val="Segoe UI"/>
        <family val="2"/>
      </rPr>
      <t>B</t>
    </r>
  </si>
  <si>
    <r>
      <t>45.5(1.6)</t>
    </r>
    <r>
      <rPr>
        <sz val="9"/>
        <color rgb="FF333333"/>
        <rFont val="Segoe UI"/>
        <family val="2"/>
      </rPr>
      <t>C,ab</t>
    </r>
  </si>
  <si>
    <r>
      <t>42.3(1.9)</t>
    </r>
    <r>
      <rPr>
        <sz val="9"/>
        <color rgb="FF333333"/>
        <rFont val="Segoe UI"/>
        <family val="2"/>
      </rPr>
      <t>C,a</t>
    </r>
  </si>
  <si>
    <r>
      <t>43.0(1.8)</t>
    </r>
    <r>
      <rPr>
        <sz val="9"/>
        <color rgb="FF333333"/>
        <rFont val="Segoe UI"/>
        <family val="2"/>
      </rPr>
      <t>D,b</t>
    </r>
  </si>
  <si>
    <r>
      <t>41.7(2.7)</t>
    </r>
    <r>
      <rPr>
        <sz val="9"/>
        <color rgb="FF333333"/>
        <rFont val="Segoe UI"/>
        <family val="2"/>
      </rPr>
      <t>C,ab</t>
    </r>
  </si>
  <si>
    <r>
      <t>45.4(1.9)</t>
    </r>
    <r>
      <rPr>
        <sz val="9"/>
        <color rgb="FF333333"/>
        <rFont val="Segoe UI"/>
        <family val="2"/>
      </rPr>
      <t>B</t>
    </r>
  </si>
  <si>
    <r>
      <t>41.4(1.2)</t>
    </r>
    <r>
      <rPr>
        <sz val="9"/>
        <color rgb="FF333333"/>
        <rFont val="Segoe UI"/>
        <family val="2"/>
      </rPr>
      <t>C</t>
    </r>
  </si>
  <si>
    <r>
      <t>49.4(1.1)</t>
    </r>
    <r>
      <rPr>
        <sz val="9"/>
        <color rgb="FF333333"/>
        <rFont val="Segoe UI"/>
        <family val="2"/>
      </rPr>
      <t>B</t>
    </r>
  </si>
  <si>
    <r>
      <t>44.5(2.7)</t>
    </r>
    <r>
      <rPr>
        <sz val="9"/>
        <color rgb="FF333333"/>
        <rFont val="Segoe UI"/>
        <family val="2"/>
      </rPr>
      <t>C</t>
    </r>
  </si>
  <si>
    <r>
      <t>48.8(2.6)</t>
    </r>
    <r>
      <rPr>
        <sz val="9"/>
        <color rgb="FF333333"/>
        <rFont val="Segoe UI"/>
        <family val="2"/>
      </rPr>
      <t>C</t>
    </r>
  </si>
  <si>
    <r>
      <t>48.2(2.0)</t>
    </r>
    <r>
      <rPr>
        <sz val="9"/>
        <color rgb="FF333333"/>
        <rFont val="Segoe UI"/>
        <family val="2"/>
      </rPr>
      <t>C</t>
    </r>
  </si>
  <si>
    <r>
      <t>50.3(1.6)</t>
    </r>
    <r>
      <rPr>
        <sz val="9"/>
        <color rgb="FF333333"/>
        <rFont val="Segoe UI"/>
        <family val="2"/>
      </rPr>
      <t>C</t>
    </r>
  </si>
  <si>
    <r>
      <t>49.5(2.5)</t>
    </r>
    <r>
      <rPr>
        <sz val="9"/>
        <color rgb="FF333333"/>
        <rFont val="Segoe UI"/>
        <family val="2"/>
      </rPr>
      <t>C</t>
    </r>
  </si>
  <si>
    <r>
      <t>50.1(1.1)</t>
    </r>
    <r>
      <rPr>
        <sz val="9"/>
        <color rgb="FF333333"/>
        <rFont val="Segoe UI"/>
        <family val="2"/>
      </rPr>
      <t>B</t>
    </r>
  </si>
  <si>
    <r>
      <t>47.3(1.4)</t>
    </r>
    <r>
      <rPr>
        <sz val="9"/>
        <color rgb="FF333333"/>
        <rFont val="Segoe UI"/>
        <family val="2"/>
      </rPr>
      <t>C</t>
    </r>
  </si>
  <si>
    <r>
      <t>48.7(0.7)</t>
    </r>
    <r>
      <rPr>
        <sz val="9"/>
        <color rgb="FF333333"/>
        <rFont val="Segoe UI"/>
        <family val="2"/>
      </rPr>
      <t>C</t>
    </r>
  </si>
  <si>
    <r>
      <t>48.7(1.4)</t>
    </r>
    <r>
      <rPr>
        <sz val="9"/>
        <color rgb="FF333333"/>
        <rFont val="Segoe UI"/>
        <family val="2"/>
      </rPr>
      <t>C</t>
    </r>
  </si>
  <si>
    <r>
      <t>38.1(0.9)</t>
    </r>
    <r>
      <rPr>
        <sz val="9"/>
        <color rgb="FF333333"/>
        <rFont val="Segoe UI"/>
        <family val="2"/>
      </rPr>
      <t>C</t>
    </r>
  </si>
  <si>
    <r>
      <t>42.5(1.4)</t>
    </r>
    <r>
      <rPr>
        <sz val="9"/>
        <color rgb="FF333333"/>
        <rFont val="Segoe UI"/>
        <family val="2"/>
      </rPr>
      <t>C</t>
    </r>
  </si>
  <si>
    <r>
      <t>43.8(1.8)</t>
    </r>
    <r>
      <rPr>
        <sz val="9"/>
        <color rgb="FF333333"/>
        <rFont val="Segoe UI"/>
        <family val="2"/>
      </rPr>
      <t>C</t>
    </r>
  </si>
  <si>
    <r>
      <t>41.1(2.9)</t>
    </r>
    <r>
      <rPr>
        <sz val="9"/>
        <color rgb="FF333333"/>
        <rFont val="Segoe UI"/>
        <family val="2"/>
      </rPr>
      <t>C</t>
    </r>
  </si>
  <si>
    <r>
      <t>38.2(1.5)</t>
    </r>
    <r>
      <rPr>
        <sz val="9"/>
        <color rgb="FF333333"/>
        <rFont val="Segoe UI"/>
        <family val="2"/>
      </rPr>
      <t>B</t>
    </r>
  </si>
  <si>
    <r>
      <t>35.7(0.8)</t>
    </r>
    <r>
      <rPr>
        <sz val="9"/>
        <color rgb="FF333333"/>
        <rFont val="Segoe UI"/>
        <family val="2"/>
      </rPr>
      <t>C</t>
    </r>
  </si>
  <si>
    <r>
      <t>41.3(1.6)</t>
    </r>
    <r>
      <rPr>
        <sz val="9"/>
        <color rgb="FF333333"/>
        <rFont val="Segoe UI"/>
        <family val="2"/>
      </rPr>
      <t>C</t>
    </r>
  </si>
  <si>
    <r>
      <t>38.2(1.2)</t>
    </r>
    <r>
      <rPr>
        <sz val="9"/>
        <color rgb="FF333333"/>
        <rFont val="Segoe UI"/>
        <family val="2"/>
      </rPr>
      <t>C</t>
    </r>
  </si>
  <si>
    <t>CN ratio</t>
  </si>
  <si>
    <t>11.6(0.4)</t>
  </si>
  <si>
    <t>14.9 (1.9)</t>
  </si>
  <si>
    <t>14.3(1.9)</t>
  </si>
  <si>
    <t>14.9(1.9)</t>
  </si>
  <si>
    <t>14.3(2.7)</t>
  </si>
  <si>
    <t>13.6(1.8)</t>
  </si>
  <si>
    <t>12.4 (1.8)</t>
  </si>
  <si>
    <t>12.2(1.8)</t>
  </si>
  <si>
    <t>11.1(2.5)</t>
  </si>
  <si>
    <t>17(1.9)</t>
  </si>
  <si>
    <t>18.1(1.9)</t>
  </si>
  <si>
    <t>16.3(1.9)</t>
  </si>
  <si>
    <t>19.2(1.9)</t>
  </si>
  <si>
    <t>23 (1.8)</t>
  </si>
  <si>
    <t>19.5(1.5)</t>
  </si>
  <si>
    <t>18.0(1.8)</t>
  </si>
  <si>
    <t>17.5(1.8)</t>
  </si>
  <si>
    <t>15.3(1.9)</t>
  </si>
  <si>
    <t>16.1(1.9)</t>
  </si>
  <si>
    <t>14.1(1.6)</t>
  </si>
  <si>
    <t>18.6(1.5)</t>
  </si>
  <si>
    <t>15.4(1.8)</t>
  </si>
  <si>
    <t>13.9(1.8)</t>
  </si>
  <si>
    <t>16.3(1.8)</t>
  </si>
  <si>
    <t>74.2(1.1)</t>
  </si>
  <si>
    <r>
      <t>96.2(1.6)</t>
    </r>
    <r>
      <rPr>
        <sz val="9"/>
        <color rgb="FF333333"/>
        <rFont val="Segoe UI"/>
        <family val="2"/>
      </rPr>
      <t>a</t>
    </r>
  </si>
  <si>
    <r>
      <t>92.4(1.9)</t>
    </r>
    <r>
      <rPr>
        <sz val="9"/>
        <color rgb="FF333333"/>
        <rFont val="Segoe UI"/>
        <family val="2"/>
      </rPr>
      <t>a</t>
    </r>
  </si>
  <si>
    <r>
      <t>94.9(1.9)</t>
    </r>
    <r>
      <rPr>
        <sz val="9"/>
        <color rgb="FF333333"/>
        <rFont val="Segoe UI"/>
        <family val="2"/>
      </rPr>
      <t>a</t>
    </r>
  </si>
  <si>
    <r>
      <t>82.9(1.9)</t>
    </r>
    <r>
      <rPr>
        <sz val="9"/>
        <color rgb="FF333333"/>
        <rFont val="Segoe UI"/>
        <family val="2"/>
      </rPr>
      <t>b</t>
    </r>
  </si>
  <si>
    <r>
      <t>104.4(1.5)</t>
    </r>
    <r>
      <rPr>
        <sz val="9"/>
        <color rgb="FF333333"/>
        <rFont val="Segoe UI"/>
        <family val="2"/>
      </rPr>
      <t>a</t>
    </r>
  </si>
  <si>
    <r>
      <t>98.4(1.8)</t>
    </r>
    <r>
      <rPr>
        <sz val="9"/>
        <color rgb="FF333333"/>
        <rFont val="Segoe UI"/>
        <family val="2"/>
      </rPr>
      <t>ab</t>
    </r>
  </si>
  <si>
    <r>
      <t>91.8(1.8)</t>
    </r>
    <r>
      <rPr>
        <sz val="9"/>
        <color rgb="FF333333"/>
        <rFont val="Segoe UI"/>
        <family val="2"/>
      </rPr>
      <t>bc</t>
    </r>
  </si>
  <si>
    <r>
      <t>89.3(1.8)</t>
    </r>
    <r>
      <rPr>
        <sz val="9"/>
        <color rgb="FF333333"/>
        <rFont val="Segoe UI"/>
        <family val="2"/>
      </rPr>
      <t>c</t>
    </r>
  </si>
  <si>
    <r>
      <t>94.1(1.4)</t>
    </r>
    <r>
      <rPr>
        <sz val="9"/>
        <color rgb="FF333333"/>
        <rFont val="Segoe UI"/>
        <family val="2"/>
      </rPr>
      <t>a</t>
    </r>
  </si>
  <si>
    <r>
      <t>88.8(1.6)</t>
    </r>
    <r>
      <rPr>
        <sz val="9"/>
        <color rgb="FF333333"/>
        <rFont val="Segoe UI"/>
        <family val="2"/>
      </rPr>
      <t>ab</t>
    </r>
  </si>
  <si>
    <r>
      <t>91.2(1.6)</t>
    </r>
    <r>
      <rPr>
        <sz val="9"/>
        <color rgb="FF333333"/>
        <rFont val="Segoe UI"/>
        <family val="2"/>
      </rPr>
      <t>a</t>
    </r>
  </si>
  <si>
    <r>
      <t>83.7(1.9)</t>
    </r>
    <r>
      <rPr>
        <sz val="9"/>
        <color rgb="FF333333"/>
        <rFont val="Segoe UI"/>
        <family val="2"/>
      </rPr>
      <t>b</t>
    </r>
  </si>
  <si>
    <t>103.4(1.5)</t>
  </si>
  <si>
    <t>105.3(1.8)</t>
  </si>
  <si>
    <t>102.4(1.8)</t>
  </si>
  <si>
    <t>100.5(1.8)</t>
  </si>
  <si>
    <r>
      <t>101.1(1.9)</t>
    </r>
    <r>
      <rPr>
        <sz val="9"/>
        <color rgb="FF333333"/>
        <rFont val="Segoe UI"/>
        <family val="2"/>
      </rPr>
      <t>a</t>
    </r>
  </si>
  <si>
    <r>
      <t>95.6(1.9)</t>
    </r>
    <r>
      <rPr>
        <sz val="9"/>
        <color rgb="FF333333"/>
        <rFont val="Segoe UI"/>
        <family val="2"/>
      </rPr>
      <t>a</t>
    </r>
  </si>
  <si>
    <r>
      <t>95.3(1.9)</t>
    </r>
    <r>
      <rPr>
        <sz val="9"/>
        <color rgb="FF333333"/>
        <rFont val="Segoe UI"/>
        <family val="2"/>
      </rPr>
      <t>a</t>
    </r>
  </si>
  <si>
    <r>
      <t>74.2(1.9)</t>
    </r>
    <r>
      <rPr>
        <sz val="9"/>
        <color rgb="FF333333"/>
        <rFont val="Segoe UI"/>
        <family val="2"/>
      </rPr>
      <t>b</t>
    </r>
  </si>
  <si>
    <r>
      <t>81.3(1.5)</t>
    </r>
    <r>
      <rPr>
        <sz val="9"/>
        <color rgb="FF333333"/>
        <rFont val="Segoe UI"/>
        <family val="2"/>
      </rPr>
      <t>ab</t>
    </r>
  </si>
  <si>
    <r>
      <t>83(1.8)</t>
    </r>
    <r>
      <rPr>
        <sz val="9"/>
        <color rgb="FF333333"/>
        <rFont val="Segoe UI"/>
        <family val="2"/>
      </rPr>
      <t>ab</t>
    </r>
  </si>
  <si>
    <r>
      <t>87.4(1.8)</t>
    </r>
    <r>
      <rPr>
        <sz val="9"/>
        <color rgb="FF333333"/>
        <rFont val="Segoe UI"/>
        <family val="2"/>
      </rPr>
      <t>a</t>
    </r>
  </si>
  <si>
    <r>
      <t>79.8(1.8)</t>
    </r>
    <r>
      <rPr>
        <sz val="9"/>
        <color rgb="FF333333"/>
        <rFont val="Segoe UI"/>
        <family val="2"/>
      </rPr>
      <t>b</t>
    </r>
  </si>
  <si>
    <t>Lignin concentrations (mg·g− 1 Corg)</t>
  </si>
  <si>
    <t>C (mg/g)</t>
  </si>
  <si>
    <t>C remaining mg</t>
  </si>
  <si>
    <t xml:space="preserve">C fraction in lignin </t>
  </si>
  <si>
    <t>Initial mass of litter</t>
  </si>
  <si>
    <t>g</t>
  </si>
  <si>
    <t>initial absolute amount</t>
  </si>
  <si>
    <t>C g</t>
  </si>
  <si>
    <t>N g</t>
  </si>
  <si>
    <t>C remaining g</t>
  </si>
  <si>
    <t>lignin C remaining g</t>
  </si>
  <si>
    <t>Lignin C remaining (g)</t>
  </si>
  <si>
    <t>Beach</t>
  </si>
  <si>
    <t>i</t>
  </si>
  <si>
    <t>day</t>
  </si>
  <si>
    <t>Lignin C g</t>
  </si>
  <si>
    <t>L/C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</si>
</sst>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%"/>
  </numFmts>
  <fonts count="9" x14ac:knownFonts="1">
    <font>
      <sz val="11"/>
      <color theme="1"/>
      <name val="Calibri"/>
      <family val="2"/>
      <scheme val="minor"/>
    </font>
    <font>
      <b/>
      <sz val="11"/>
      <color rgb="FF333333"/>
      <name val="Segoe UI"/>
      <family val="2"/>
    </font>
    <font>
      <sz val="11"/>
      <color rgb="FF333333"/>
      <name val="Segoe UI"/>
      <family val="2"/>
    </font>
    <font>
      <sz val="9"/>
      <color rgb="FF333333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/>
      <right style="thick">
        <color rgb="FFD5D5D5"/>
      </right>
      <top style="thick">
        <color rgb="FFD5D5D5"/>
      </top>
      <bottom/>
      <diagonal/>
    </border>
    <border>
      <left style="thick">
        <color rgb="FFD5D5D5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thick">
        <color rgb="FFD5D5D5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thick">
        <color rgb="FFD5D5D5"/>
      </bottom>
      <diagonal/>
    </border>
    <border>
      <left style="medium">
        <color rgb="FFA6A6A6"/>
      </left>
      <right style="thick">
        <color rgb="FFD5D5D5"/>
      </right>
      <top style="medium">
        <color rgb="FFA6A6A6"/>
      </top>
      <bottom style="thick">
        <color rgb="FFD5D5D5"/>
      </bottom>
      <diagonal/>
    </border>
    <border>
      <left style="medium">
        <color rgb="FFA6A6A6"/>
      </left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 style="medium">
        <color rgb="FFA6A6A6"/>
      </bottom>
      <diagonal/>
    </border>
    <border>
      <left style="medium">
        <color rgb="FFA6A6A6"/>
      </left>
      <right/>
      <top style="thick">
        <color rgb="FFD5D5D5"/>
      </top>
      <bottom style="medium">
        <color rgb="FFA6A6A6"/>
      </bottom>
      <diagonal/>
    </border>
    <border>
      <left/>
      <right/>
      <top style="thick">
        <color rgb="FFD5D5D5"/>
      </top>
      <bottom style="medium">
        <color rgb="FFA6A6A6"/>
      </bottom>
      <diagonal/>
    </border>
    <border>
      <left/>
      <right style="medium">
        <color rgb="FFD5D5D5"/>
      </right>
      <top style="thick">
        <color rgb="FFD5D5D5"/>
      </top>
      <bottom style="medium">
        <color rgb="FFA6A6A6"/>
      </bottom>
      <diagonal/>
    </border>
    <border>
      <left/>
      <right style="medium">
        <color rgb="FFA6A6A6"/>
      </right>
      <top style="thick">
        <color rgb="FFD5D5D5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thick">
        <color rgb="FFD5D5D5"/>
      </top>
      <bottom style="medium">
        <color rgb="FFA6A6A6"/>
      </bottom>
      <diagonal/>
    </border>
    <border>
      <left/>
      <right style="thick">
        <color rgb="FFD5D5D5"/>
      </right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2" fillId="2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164" fontId="0" fillId="0" borderId="0" xfId="0" applyNumberForma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6" fillId="4" borderId="0" xfId="0" applyFont="1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 vertical="top"/>
    </xf>
    <xf numFmtId="0" fontId="4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4" borderId="0" xfId="0" applyFill="1" applyAlignment="1">
      <alignment horizontal="center"/>
    </xf>
    <xf numFmtId="0" fontId="0" fillId="5" borderId="0" xfId="0" applyFill="1" applyAlignment="1"/>
    <xf numFmtId="0" fontId="6" fillId="5" borderId="0" xfId="0" applyFont="1" applyFill="1" applyAlignment="1"/>
    <xf numFmtId="15" fontId="0" fillId="0" borderId="0" xfId="0" applyNumberFormat="1"/>
    <xf numFmtId="0" fontId="0" fillId="0" borderId="0" xfId="0" applyAlignment="1">
      <alignment horizont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Grean tea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Sheet1!$K$13:$K$16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Sheet1!$L$13:$L$16</c:f>
              <c:numCache>
                <c:formatCode>General</c:formatCode>
                <c:ptCount val="4"/>
                <c:pt idx="0">
                  <c:v>43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8-4D73-81D9-F33AEF0E6D9A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Rooibos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Sheet1!$K$17:$K$20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Sheet1!$L$17:$L$20</c:f>
              <c:numCache>
                <c:formatCode>General</c:formatCode>
                <c:ptCount val="4"/>
                <c:pt idx="0">
                  <c:v>80</c:v>
                </c:pt>
                <c:pt idx="1">
                  <c:v>67</c:v>
                </c:pt>
                <c:pt idx="2">
                  <c:v>57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28-4D73-81D9-F33AEF0E6D9A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leaves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Sheet1!$K$21:$K$24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Sheet1!$L$21:$L$24</c:f>
              <c:numCache>
                <c:formatCode>General</c:formatCode>
                <c:ptCount val="4"/>
                <c:pt idx="0">
                  <c:v>91</c:v>
                </c:pt>
                <c:pt idx="1">
                  <c:v>80</c:v>
                </c:pt>
                <c:pt idx="2">
                  <c:v>73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28-4D73-81D9-F33AEF0E6D9A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Needles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Sheet1!$K$25:$K$28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Sheet1!$L$25:$L$28</c:f>
              <c:numCache>
                <c:formatCode>General</c:formatCode>
                <c:ptCount val="4"/>
                <c:pt idx="0">
                  <c:v>85</c:v>
                </c:pt>
                <c:pt idx="1">
                  <c:v>79</c:v>
                </c:pt>
                <c:pt idx="2">
                  <c:v>74</c:v>
                </c:pt>
                <c:pt idx="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28-4D73-81D9-F33AEF0E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20688"/>
        <c:axId val="241121520"/>
      </c:scatterChart>
      <c:valAx>
        <c:axId val="241120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21520"/>
        <c:crosses val="autoZero"/>
        <c:crossBetween val="midCat"/>
      </c:valAx>
      <c:valAx>
        <c:axId val="2411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2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Sheet1!$L$65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Sheet1!$K$70:$K$73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Sheet1!$L$70:$L$73</c:f>
              <c:numCache>
                <c:formatCode>General</c:formatCode>
                <c:ptCount val="4"/>
                <c:pt idx="0">
                  <c:v>4.1684966400000002E-2</c:v>
                </c:pt>
                <c:pt idx="1">
                  <c:v>4.3235512320000016E-2</c:v>
                </c:pt>
                <c:pt idx="2">
                  <c:v>3.0132837504000008E-2</c:v>
                </c:pt>
                <c:pt idx="3">
                  <c:v>2.5558727040000007E-2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7-48B1-8E2A-AAF040108376}"/>
            </c:ext>
          </c:extLst>
        </c:ser>
        <c:ser>
          <c:idx val="1"/>
          <c:order val="1"/>
          <c:tx>
            <c:strRef>
              <c:f>Sheet1!$M$65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Sheet1!$K$70:$K$73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Sheet1!$M$70:$M$73</c:f>
              <c:numCache>
                <c:formatCode>General</c:formatCode>
                <c:ptCount val="4"/>
                <c:pt idx="0">
                  <c:v>4.1684966400000002E-2</c:v>
                </c:pt>
                <c:pt idx="1">
                  <c:v>4.1008568832000013E-2</c:v>
                </c:pt>
                <c:pt idx="2">
                  <c:v>2.9433406464000004E-2</c:v>
                </c:pt>
                <c:pt idx="3">
                  <c:v>2.5242438144000002E-2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7-48B1-8E2A-AAF04010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90272"/>
        <c:axId val="266190688"/>
      </c:scatterChart>
      <c:valAx>
        <c:axId val="266190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0688"/>
        <c:crosses val="autoZero"/>
        <c:crossBetween val="midCat"/>
      </c:valAx>
      <c:valAx>
        <c:axId val="2661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Sheet1!$U$13:$U$16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Sheet1!$V$13:$V$16</c:f>
              <c:numCache>
                <c:formatCode>General</c:formatCode>
                <c:ptCount val="4"/>
                <c:pt idx="0">
                  <c:v>0.40564480000000003</c:v>
                </c:pt>
                <c:pt idx="1">
                  <c:v>0.33960960000000007</c:v>
                </c:pt>
                <c:pt idx="2">
                  <c:v>0.31130880000000011</c:v>
                </c:pt>
                <c:pt idx="3">
                  <c:v>0.28300800000000004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6-4229-97A7-680F9E2FE1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Sheet1!$U$13:$U$16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Sheet1!$W$13:$W$16</c:f>
              <c:numCache>
                <c:formatCode>General</c:formatCode>
                <c:ptCount val="4"/>
                <c:pt idx="0">
                  <c:v>0.44337920000000008</c:v>
                </c:pt>
                <c:pt idx="1">
                  <c:v>0.36791040000000003</c:v>
                </c:pt>
                <c:pt idx="2">
                  <c:v>0.29244160000000008</c:v>
                </c:pt>
                <c:pt idx="3">
                  <c:v>0.24527360000000004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6-4229-97A7-680F9E2F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49311"/>
        <c:axId val="982954303"/>
      </c:scatterChart>
      <c:valAx>
        <c:axId val="9829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54303"/>
        <c:crosses val="autoZero"/>
        <c:crossBetween val="midCat"/>
      </c:valAx>
      <c:valAx>
        <c:axId val="9829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Sheet1!$U$17:$U$20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Sheet1!$V$17:$V$20</c:f>
              <c:numCache>
                <c:formatCode>General</c:formatCode>
                <c:ptCount val="4"/>
                <c:pt idx="0">
                  <c:v>0.74905600000000017</c:v>
                </c:pt>
                <c:pt idx="1">
                  <c:v>0.62733440000000018</c:v>
                </c:pt>
                <c:pt idx="2">
                  <c:v>0.53370240000000013</c:v>
                </c:pt>
                <c:pt idx="3">
                  <c:v>0.42134400000000011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F-40CF-B733-D6F9307FD9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Sheet1!$U$17:$U$20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Sheet1!$W$17:$W$20</c:f>
              <c:numCache>
                <c:formatCode>General</c:formatCode>
                <c:ptCount val="4"/>
                <c:pt idx="0">
                  <c:v>0.73969280000000015</c:v>
                </c:pt>
                <c:pt idx="1">
                  <c:v>0.64606080000000021</c:v>
                </c:pt>
                <c:pt idx="2">
                  <c:v>0.55242880000000005</c:v>
                </c:pt>
                <c:pt idx="3">
                  <c:v>0.44007040000000014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40CF-B733-D6F9307F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83007"/>
        <c:axId val="1047184255"/>
      </c:scatterChart>
      <c:valAx>
        <c:axId val="104718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84255"/>
        <c:crosses val="autoZero"/>
        <c:crossBetween val="midCat"/>
      </c:valAx>
      <c:valAx>
        <c:axId val="10471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8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processed_data!$C$2</c:f>
          <c:strCache>
            <c:ptCount val="1"/>
            <c:pt idx="0">
              <c:v>C remaining 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processed_data!$C$5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processed_data!$A$6:$A$10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processed_data!$C$6:$C$10</c:f>
              <c:numCache>
                <c:formatCode>General</c:formatCode>
                <c:ptCount val="5"/>
                <c:pt idx="0">
                  <c:v>0.9433600000000002</c:v>
                </c:pt>
                <c:pt idx="1">
                  <c:v>0.40564480000000003</c:v>
                </c:pt>
                <c:pt idx="2">
                  <c:v>0.33960960000000007</c:v>
                </c:pt>
                <c:pt idx="3">
                  <c:v>0.31130880000000011</c:v>
                </c:pt>
                <c:pt idx="4">
                  <c:v>0.28300800000000004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F-408B-AB0C-ABA3F54CFD53}"/>
            </c:ext>
          </c:extLst>
        </c:ser>
        <c:ser>
          <c:idx val="1"/>
          <c:order val="1"/>
          <c:tx>
            <c:strRef>
              <c:f>processed_data!$D$5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processed_data!$A$6:$A$10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processed_data!$D$6:$D$10</c:f>
              <c:numCache>
                <c:formatCode>General</c:formatCode>
                <c:ptCount val="5"/>
                <c:pt idx="0">
                  <c:v>0.9433600000000002</c:v>
                </c:pt>
                <c:pt idx="1">
                  <c:v>0.44337920000000008</c:v>
                </c:pt>
                <c:pt idx="2">
                  <c:v>0.36791040000000003</c:v>
                </c:pt>
                <c:pt idx="3">
                  <c:v>0.29244160000000008</c:v>
                </c:pt>
                <c:pt idx="4">
                  <c:v>0.24527360000000004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F-408B-AB0C-ABA3F54CFD53}"/>
            </c:ext>
          </c:extLst>
        </c:ser>
        <c:ser>
          <c:idx val="2"/>
          <c:order val="2"/>
          <c:tx>
            <c:strRef>
              <c:f>processed_data!$E$5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processed_data!$A$6:$A$10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processed_data!$E$6:$E$10</c:f>
              <c:numCache>
                <c:formatCode>General</c:formatCode>
                <c:ptCount val="5"/>
                <c:pt idx="0">
                  <c:v>0.9433600000000002</c:v>
                </c:pt>
                <c:pt idx="1">
                  <c:v>0.44337920000000008</c:v>
                </c:pt>
                <c:pt idx="2">
                  <c:v>0.35847680000000004</c:v>
                </c:pt>
                <c:pt idx="3">
                  <c:v>0.26414080000000006</c:v>
                </c:pt>
                <c:pt idx="4">
                  <c:v>0.25470720000000008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5F-408B-AB0C-ABA3F54CFD53}"/>
            </c:ext>
          </c:extLst>
        </c:ser>
        <c:ser>
          <c:idx val="3"/>
          <c:order val="3"/>
          <c:tx>
            <c:strRef>
              <c:f>processed_data!$F$5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processed_data!$A$6:$A$10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processed_data!$F$6:$F$10</c:f>
              <c:numCache>
                <c:formatCode>General</c:formatCode>
                <c:ptCount val="5"/>
                <c:pt idx="0">
                  <c:v>0.9433600000000002</c:v>
                </c:pt>
                <c:pt idx="1">
                  <c:v>0.42451200000000006</c:v>
                </c:pt>
                <c:pt idx="2">
                  <c:v>0.34904320000000005</c:v>
                </c:pt>
                <c:pt idx="3">
                  <c:v>0.27357440000000005</c:v>
                </c:pt>
                <c:pt idx="4">
                  <c:v>0.27357440000000005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5F-408B-AB0C-ABA3F54C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543744"/>
        <c:axId val="1614545824"/>
      </c:scatterChart>
      <c:valAx>
        <c:axId val="16145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45824"/>
        <c:crosses val="autoZero"/>
        <c:crossBetween val="midCat"/>
      </c:valAx>
      <c:valAx>
        <c:axId val="16145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processed_data!$M$2</c:f>
          <c:strCache>
            <c:ptCount val="1"/>
            <c:pt idx="0">
              <c:v>lignin C remaining 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processed_data!$M$5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processed_data!$L$6:$L$9</c:f>
              <c:numCache>
                <c:formatCode>General</c:formatCode>
                <c:ptCount val="4"/>
                <c:pt idx="0">
                  <c:v>0</c:v>
                </c:pt>
                <c:pt idx="1">
                  <c:v>89</c:v>
                </c:pt>
                <c:pt idx="2">
                  <c:v>364</c:v>
                </c:pt>
                <c:pt idx="3">
                  <c:v>731</c:v>
                </c:pt>
              </c:numCache>
            </c:numRef>
          </c:xVal>
          <c:yVal>
            <c:numRef>
              <c:f>processed_data!$M$6:$M$9</c:f>
              <c:numCache>
                <c:formatCode>General</c:formatCode>
                <c:ptCount val="4"/>
                <c:pt idx="0">
                  <c:v>6.5657856000000013E-3</c:v>
                </c:pt>
                <c:pt idx="1">
                  <c:v>3.6264645119999999E-3</c:v>
                </c:pt>
                <c:pt idx="2">
                  <c:v>3.1753497600000014E-3</c:v>
                </c:pt>
                <c:pt idx="3">
                  <c:v>2.5980134400000001E-3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4-459C-A2B3-1577E89617E2}"/>
            </c:ext>
          </c:extLst>
        </c:ser>
        <c:ser>
          <c:idx val="1"/>
          <c:order val="1"/>
          <c:tx>
            <c:strRef>
              <c:f>processed_data!$N$5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processed_data!$L$6:$L$9</c:f>
              <c:numCache>
                <c:formatCode>General</c:formatCode>
                <c:ptCount val="4"/>
                <c:pt idx="0">
                  <c:v>0</c:v>
                </c:pt>
                <c:pt idx="1">
                  <c:v>89</c:v>
                </c:pt>
                <c:pt idx="2">
                  <c:v>364</c:v>
                </c:pt>
                <c:pt idx="3">
                  <c:v>731</c:v>
                </c:pt>
              </c:numCache>
            </c:numRef>
          </c:xVal>
          <c:yVal>
            <c:numRef>
              <c:f>processed_data!$N$6:$N$9</c:f>
              <c:numCache>
                <c:formatCode>General</c:formatCode>
                <c:ptCount val="4"/>
                <c:pt idx="0">
                  <c:v>6.5657856000000013E-3</c:v>
                </c:pt>
                <c:pt idx="1">
                  <c:v>3.8041935360000004E-3</c:v>
                </c:pt>
                <c:pt idx="2">
                  <c:v>3.1759157760000009E-3</c:v>
                </c:pt>
                <c:pt idx="3">
                  <c:v>2.3693429760000004E-3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4-459C-A2B3-1577E89617E2}"/>
            </c:ext>
          </c:extLst>
        </c:ser>
        <c:ser>
          <c:idx val="2"/>
          <c:order val="2"/>
          <c:tx>
            <c:strRef>
              <c:f>processed_data!$O$5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processed_data!$L$6:$L$9</c:f>
              <c:numCache>
                <c:formatCode>General</c:formatCode>
                <c:ptCount val="4"/>
                <c:pt idx="0">
                  <c:v>0</c:v>
                </c:pt>
                <c:pt idx="1">
                  <c:v>89</c:v>
                </c:pt>
                <c:pt idx="2">
                  <c:v>364</c:v>
                </c:pt>
                <c:pt idx="3">
                  <c:v>731</c:v>
                </c:pt>
              </c:numCache>
            </c:numRef>
          </c:xVal>
          <c:yVal>
            <c:numRef>
              <c:f>processed_data!$O$6:$O$9</c:f>
              <c:numCache>
                <c:formatCode>General</c:formatCode>
                <c:ptCount val="4"/>
                <c:pt idx="0">
                  <c:v>6.5657856000000013E-3</c:v>
                </c:pt>
                <c:pt idx="1">
                  <c:v>3.6179742720000006E-3</c:v>
                </c:pt>
                <c:pt idx="2">
                  <c:v>3.6451430400000007E-3</c:v>
                </c:pt>
                <c:pt idx="3">
                  <c:v>2.8425323520000008E-3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4-459C-A2B3-1577E89617E2}"/>
            </c:ext>
          </c:extLst>
        </c:ser>
        <c:ser>
          <c:idx val="3"/>
          <c:order val="3"/>
          <c:tx>
            <c:strRef>
              <c:f>processed_data!$P$5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processed_data!$L$6:$L$9</c:f>
              <c:numCache>
                <c:formatCode>General</c:formatCode>
                <c:ptCount val="4"/>
                <c:pt idx="0">
                  <c:v>0</c:v>
                </c:pt>
                <c:pt idx="1">
                  <c:v>89</c:v>
                </c:pt>
                <c:pt idx="2">
                  <c:v>364</c:v>
                </c:pt>
                <c:pt idx="3">
                  <c:v>731</c:v>
                </c:pt>
              </c:numCache>
            </c:numRef>
          </c:xVal>
          <c:yVal>
            <c:numRef>
              <c:f>processed_data!$P$6:$P$9</c:f>
              <c:numCache>
                <c:formatCode>General</c:formatCode>
                <c:ptCount val="4"/>
                <c:pt idx="0">
                  <c:v>6.5657856000000013E-3</c:v>
                </c:pt>
                <c:pt idx="1">
                  <c:v>3.1583692800000005E-3</c:v>
                </c:pt>
                <c:pt idx="2">
                  <c:v>3.2008204800000003E-3</c:v>
                </c:pt>
                <c:pt idx="3">
                  <c:v>2.5278274560000002E-3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E4-459C-A2B3-1577E896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50704"/>
        <c:axId val="1661948208"/>
      </c:scatterChart>
      <c:valAx>
        <c:axId val="16619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48208"/>
        <c:crosses val="autoZero"/>
        <c:crossBetween val="midCat"/>
      </c:valAx>
      <c:valAx>
        <c:axId val="1661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288792</xdr:colOff>
      <xdr:row>29</xdr:row>
      <xdr:rowOff>151318</xdr:rowOff>
    </xdr:from>
    <xdr:to>
      <xdr:col>16</xdr:col>
      <xdr:colOff>49226</xdr:colOff>
      <xdr:row>37</xdr:row>
      <xdr:rowOff>183334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0932A-D7EF-49FB-8970-B6E9AB1F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109537</xdr:rowOff>
    </xdr:from>
    <xdr:to>
      <xdr:col>5</xdr:col>
      <xdr:colOff>466725</xdr:colOff>
      <xdr:row>73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B79956-BE47-49F9-957F-BBD62650A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633692</xdr:colOff>
      <xdr:row>11</xdr:row>
      <xdr:rowOff>128867</xdr:rowOff>
    </xdr:from>
    <xdr:to>
      <xdr:col>9</xdr:col>
      <xdr:colOff>63312</xdr:colOff>
      <xdr:row>26</xdr:row>
      <xdr:rowOff>62192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86138-103B-4535-B978-E5ADCC695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679076</xdr:colOff>
      <xdr:row>7</xdr:row>
      <xdr:rowOff>25211</xdr:rowOff>
    </xdr:from>
    <xdr:to>
      <xdr:col>18</xdr:col>
      <xdr:colOff>467284</xdr:colOff>
      <xdr:row>18</xdr:row>
      <xdr:rowOff>70595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65A3B9-C382-4C85-9F0C-48706017B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24</xdr:row>
      <xdr:rowOff>157162</xdr:rowOff>
    </xdr:from>
    <xdr:to>
      <xdr:col>9</xdr:col>
      <xdr:colOff>200025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947F0-8E0D-4509-8EFD-D23E584A3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395287</xdr:colOff>
      <xdr:row>12</xdr:row>
      <xdr:rowOff>176212</xdr:rowOff>
    </xdr:from>
    <xdr:to>
      <xdr:col>18</xdr:col>
      <xdr:colOff>166687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B14DD-D8E3-421D-96A8-873B4BAC1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73BC-9A6D-4BF5-80AF-FF90CC8AAF01}">
  <dimension ref="A1:AC74"/>
  <sheetViews>
    <sheetView tabSelected="1" zoomScaleNormal="100" workbookViewId="0">
      <selection activeCell="B9" sqref="B9"/>
    </sheetView>
  </sheetViews>
  <sheetFormatPr defaultRowHeight="15" x14ac:dyDescent="0.25"/>
  <cols>
    <col min="1" max="1" width="18.85546875" bestFit="1" customWidth="1"/>
    <col min="2" max="2" width="12.7109375" bestFit="1" customWidth="1"/>
    <col min="3" max="3" width="9.5703125" bestFit="1" customWidth="1"/>
    <col min="4" max="5" width="10.5703125" bestFit="1" customWidth="1"/>
    <col min="6" max="6" width="9.5703125" bestFit="1" customWidth="1"/>
    <col min="7" max="7" width="12.85546875" customWidth="1"/>
    <col min="8" max="8" width="10.5703125" bestFit="1" customWidth="1"/>
    <col min="9" max="9" width="9.5703125" bestFit="1" customWidth="1"/>
    <col min="10" max="10" width="25.28515625" customWidth="1"/>
    <col min="11" max="11" width="17.140625" customWidth="1"/>
    <col min="12" max="19" width="10.7109375" customWidth="1"/>
    <col min="20" max="20" width="4.42578125" bestFit="1" customWidth="1"/>
    <col min="21" max="21" width="15.42578125" bestFit="1" customWidth="1"/>
    <col min="22" max="22" width="8" customWidth="1"/>
    <col min="23" max="23" width="7.85546875" customWidth="1"/>
    <col min="24" max="29" width="9" bestFit="1" customWidth="1"/>
  </cols>
  <sheetData>
    <row r="1" spans="1:29" ht="15.75" thickBot="1" x14ac:dyDescent="0.3">
      <c r="G1" s="39" t="s">
        <v>327</v>
      </c>
      <c r="H1" s="39"/>
      <c r="I1" s="39"/>
    </row>
    <row r="2" spans="1:29" ht="35.25" customHeight="1" thickTop="1" thickBot="1" x14ac:dyDescent="0.3">
      <c r="A2" t="s">
        <v>144</v>
      </c>
      <c r="B2" t="s">
        <v>0</v>
      </c>
      <c r="C2" t="s">
        <v>1</v>
      </c>
      <c r="D2" t="s">
        <v>2</v>
      </c>
      <c r="E2" t="s">
        <v>3</v>
      </c>
      <c r="F2" t="s">
        <v>322</v>
      </c>
      <c r="G2" t="s">
        <v>336</v>
      </c>
      <c r="H2" t="s">
        <v>329</v>
      </c>
      <c r="I2" t="s">
        <v>328</v>
      </c>
      <c r="J2" s="6" t="s">
        <v>321</v>
      </c>
      <c r="K2" t="s">
        <v>337</v>
      </c>
    </row>
    <row r="3" spans="1:29" x14ac:dyDescent="0.25">
      <c r="A3" t="s">
        <v>4</v>
      </c>
      <c r="B3">
        <v>5.5</v>
      </c>
      <c r="C3">
        <v>35.200000000000003</v>
      </c>
      <c r="D3">
        <v>0.2</v>
      </c>
      <c r="E3">
        <v>13.4</v>
      </c>
      <c r="F3">
        <f>E3*C3</f>
        <v>471.68000000000006</v>
      </c>
      <c r="G3">
        <f>B3*0.001*$B$8*$B$7</f>
        <v>6.5999999999999991E-3</v>
      </c>
      <c r="H3">
        <f>C3*0.001*$B$8</f>
        <v>7.0400000000000004E-2</v>
      </c>
      <c r="I3">
        <f>F3*0.001*$B$8</f>
        <v>0.9433600000000002</v>
      </c>
      <c r="J3">
        <f>B3/(F3*0.001)</f>
        <v>11.660447761194028</v>
      </c>
      <c r="K3" s="34">
        <f>G3/I3</f>
        <v>6.9962686567164156E-3</v>
      </c>
    </row>
    <row r="4" spans="1:29" x14ac:dyDescent="0.25">
      <c r="A4" t="s">
        <v>7</v>
      </c>
      <c r="B4">
        <v>34.700000000000003</v>
      </c>
      <c r="C4">
        <v>8.8000000000000007</v>
      </c>
      <c r="D4">
        <v>3.9</v>
      </c>
      <c r="E4">
        <v>53.2</v>
      </c>
      <c r="F4">
        <f>E4*C4</f>
        <v>468.16000000000008</v>
      </c>
      <c r="G4">
        <f t="shared" ref="G4:G6" si="0">B4*0.001*$B$8*$B$7</f>
        <v>4.1640000000000003E-2</v>
      </c>
      <c r="H4">
        <f t="shared" ref="H4:H6" si="1">C4*0.001*$B$8</f>
        <v>1.7600000000000001E-2</v>
      </c>
      <c r="I4">
        <f t="shared" ref="I4:I6" si="2">F4*0.001*$B$8</f>
        <v>0.93632000000000015</v>
      </c>
      <c r="J4">
        <f>B4/(F4*0.001)</f>
        <v>74.119958988380034</v>
      </c>
      <c r="K4" s="33">
        <f>G4/I4</f>
        <v>4.4471975393028024E-2</v>
      </c>
    </row>
    <row r="5" spans="1:29" x14ac:dyDescent="0.25">
      <c r="A5" t="s">
        <v>6</v>
      </c>
      <c r="B5">
        <v>24</v>
      </c>
      <c r="C5">
        <v>8.9</v>
      </c>
      <c r="D5">
        <v>2.7</v>
      </c>
      <c r="E5">
        <v>53.2</v>
      </c>
      <c r="F5">
        <f t="shared" ref="F5" si="3">E5*C5</f>
        <v>473.48</v>
      </c>
      <c r="G5">
        <f t="shared" si="0"/>
        <v>2.8799999999999999E-2</v>
      </c>
      <c r="H5">
        <f t="shared" si="1"/>
        <v>1.78E-2</v>
      </c>
      <c r="I5">
        <f t="shared" si="2"/>
        <v>0.94696000000000002</v>
      </c>
      <c r="J5">
        <f t="shared" ref="J5:J6" si="4">B5/(F5*0.001)</f>
        <v>50.688519050435076</v>
      </c>
      <c r="K5" s="33">
        <f>G5/I5</f>
        <v>3.0413111430261045E-2</v>
      </c>
    </row>
    <row r="6" spans="1:29" x14ac:dyDescent="0.25">
      <c r="A6" t="s">
        <v>5</v>
      </c>
      <c r="B6">
        <v>29.7</v>
      </c>
      <c r="C6">
        <v>10.6</v>
      </c>
      <c r="D6">
        <v>2.8</v>
      </c>
      <c r="E6">
        <v>45.3</v>
      </c>
      <c r="F6">
        <f>E6*C6</f>
        <v>480.17999999999995</v>
      </c>
      <c r="G6">
        <f t="shared" si="0"/>
        <v>3.5639999999999998E-2</v>
      </c>
      <c r="H6">
        <f t="shared" si="1"/>
        <v>2.12E-2</v>
      </c>
      <c r="I6">
        <f t="shared" si="2"/>
        <v>0.96035999999999988</v>
      </c>
      <c r="J6">
        <f t="shared" si="4"/>
        <v>61.851805572910166</v>
      </c>
      <c r="K6" s="33">
        <f t="shared" ref="K6" si="5">G6/I6</f>
        <v>3.7111083343746097E-2</v>
      </c>
    </row>
    <row r="7" spans="1:29" x14ac:dyDescent="0.25">
      <c r="A7" s="20" t="s">
        <v>324</v>
      </c>
      <c r="B7" s="20">
        <v>0.6</v>
      </c>
      <c r="C7" s="21"/>
    </row>
    <row r="8" spans="1:29" x14ac:dyDescent="0.25">
      <c r="A8" s="21" t="s">
        <v>325</v>
      </c>
      <c r="B8" s="21">
        <v>2</v>
      </c>
      <c r="C8" s="21" t="s">
        <v>326</v>
      </c>
    </row>
    <row r="9" spans="1:29" ht="15.75" thickBot="1" x14ac:dyDescent="0.3"/>
    <row r="10" spans="1:29" ht="18" thickTop="1" thickBot="1" x14ac:dyDescent="0.3">
      <c r="V10" s="17" t="s">
        <v>8</v>
      </c>
      <c r="W10" s="18"/>
      <c r="X10" s="18"/>
      <c r="Y10" s="19"/>
      <c r="Z10" s="17" t="s">
        <v>9</v>
      </c>
      <c r="AA10" s="18"/>
      <c r="AB10" s="18"/>
      <c r="AC10" s="19"/>
    </row>
    <row r="11" spans="1:29" x14ac:dyDescent="0.25">
      <c r="A11" s="31" t="s">
        <v>141</v>
      </c>
      <c r="U11" t="s">
        <v>323</v>
      </c>
    </row>
    <row r="12" spans="1:29" x14ac:dyDescent="0.25"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11</v>
      </c>
      <c r="H12" t="s">
        <v>12</v>
      </c>
      <c r="I12" t="s">
        <v>13</v>
      </c>
      <c r="J12" t="s">
        <v>14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11</v>
      </c>
      <c r="Q12" t="s">
        <v>12</v>
      </c>
      <c r="R12" t="s">
        <v>13</v>
      </c>
      <c r="S12" t="s">
        <v>14</v>
      </c>
      <c r="U12" t="s">
        <v>10</v>
      </c>
      <c r="V12" t="s">
        <v>11</v>
      </c>
      <c r="W12" t="s">
        <v>12</v>
      </c>
      <c r="X12" t="s">
        <v>13</v>
      </c>
      <c r="Y12" t="s">
        <v>14</v>
      </c>
      <c r="Z12" t="s">
        <v>11</v>
      </c>
      <c r="AA12" t="s">
        <v>12</v>
      </c>
      <c r="AB12" t="s">
        <v>13</v>
      </c>
      <c r="AC12" t="s">
        <v>14</v>
      </c>
    </row>
    <row r="13" spans="1:29" x14ac:dyDescent="0.25">
      <c r="A13" s="23" t="s">
        <v>142</v>
      </c>
      <c r="B13">
        <v>3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>
        <v>3</v>
      </c>
      <c r="L13">
        <v>43</v>
      </c>
      <c r="M13">
        <v>47</v>
      </c>
      <c r="N13">
        <v>46</v>
      </c>
      <c r="O13">
        <v>49</v>
      </c>
      <c r="P13">
        <v>47</v>
      </c>
      <c r="Q13">
        <v>45</v>
      </c>
      <c r="R13">
        <v>50</v>
      </c>
      <c r="S13">
        <v>50</v>
      </c>
      <c r="U13" s="23">
        <v>3</v>
      </c>
      <c r="V13" s="23">
        <f>L13*0.01*$B$8*$F$3*0.001</f>
        <v>0.40564480000000003</v>
      </c>
      <c r="W13" s="23">
        <f>M13*0.01*$B$8*$F$3*0.001</f>
        <v>0.44337920000000008</v>
      </c>
      <c r="X13" s="23">
        <f>N13*0.01*$B$8*$F$3*0.001</f>
        <v>0.4339456000000001</v>
      </c>
      <c r="Y13" s="23">
        <f>O13*0.01*$B$8*$F$3*0.001</f>
        <v>0.46224640000000006</v>
      </c>
      <c r="Z13" s="23">
        <f t="shared" ref="W13:AC16" si="6">P13*0.01*$B$8*$F$3*0.001</f>
        <v>0.44337920000000008</v>
      </c>
      <c r="AA13" s="23">
        <f t="shared" si="6"/>
        <v>0.42451200000000006</v>
      </c>
      <c r="AB13" s="23">
        <f t="shared" si="6"/>
        <v>0.4716800000000001</v>
      </c>
      <c r="AC13" s="23">
        <f t="shared" si="6"/>
        <v>0.4716800000000001</v>
      </c>
    </row>
    <row r="14" spans="1:29" x14ac:dyDescent="0.25">
      <c r="A14" s="23" t="s">
        <v>142</v>
      </c>
      <c r="B14">
        <v>6</v>
      </c>
      <c r="C14" t="s">
        <v>23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 t="s">
        <v>30</v>
      </c>
      <c r="K14">
        <v>6</v>
      </c>
      <c r="L14">
        <v>36</v>
      </c>
      <c r="M14">
        <v>39</v>
      </c>
      <c r="N14">
        <v>40</v>
      </c>
      <c r="O14">
        <v>43</v>
      </c>
      <c r="P14">
        <v>38</v>
      </c>
      <c r="Q14">
        <v>37</v>
      </c>
      <c r="R14">
        <v>42</v>
      </c>
      <c r="S14">
        <v>43</v>
      </c>
      <c r="U14" s="23">
        <v>6</v>
      </c>
      <c r="V14" s="23">
        <f t="shared" ref="V14:V16" si="7">L14*0.01*$B$8*$F$3*0.001</f>
        <v>0.33960960000000007</v>
      </c>
      <c r="W14" s="23">
        <f t="shared" si="6"/>
        <v>0.36791040000000003</v>
      </c>
      <c r="X14" s="23">
        <f t="shared" si="6"/>
        <v>0.37734400000000007</v>
      </c>
      <c r="Y14" s="23">
        <f t="shared" si="6"/>
        <v>0.40564480000000003</v>
      </c>
      <c r="Z14" s="23">
        <f t="shared" si="6"/>
        <v>0.35847680000000004</v>
      </c>
      <c r="AA14" s="23">
        <f t="shared" si="6"/>
        <v>0.34904320000000005</v>
      </c>
      <c r="AB14" s="23">
        <f t="shared" si="6"/>
        <v>0.39621120000000004</v>
      </c>
      <c r="AC14" s="23">
        <f t="shared" si="6"/>
        <v>0.40564480000000003</v>
      </c>
    </row>
    <row r="15" spans="1:29" x14ac:dyDescent="0.25">
      <c r="A15" s="23" t="s">
        <v>142</v>
      </c>
      <c r="B15">
        <v>12</v>
      </c>
      <c r="C15" t="s">
        <v>31</v>
      </c>
      <c r="D15" t="s">
        <v>32</v>
      </c>
      <c r="E15" t="s">
        <v>33</v>
      </c>
      <c r="F15" t="s">
        <v>34</v>
      </c>
      <c r="G15" t="s">
        <v>35</v>
      </c>
      <c r="H15" t="s">
        <v>36</v>
      </c>
      <c r="I15" t="s">
        <v>37</v>
      </c>
      <c r="J15" t="s">
        <v>38</v>
      </c>
      <c r="K15">
        <v>12</v>
      </c>
      <c r="L15">
        <v>33</v>
      </c>
      <c r="M15">
        <v>31</v>
      </c>
      <c r="N15">
        <v>36</v>
      </c>
      <c r="O15">
        <v>38</v>
      </c>
      <c r="P15">
        <v>28</v>
      </c>
      <c r="Q15">
        <v>29</v>
      </c>
      <c r="R15">
        <v>39</v>
      </c>
      <c r="S15">
        <v>36</v>
      </c>
      <c r="U15" s="23">
        <v>12</v>
      </c>
      <c r="V15" s="23">
        <f t="shared" si="7"/>
        <v>0.31130880000000011</v>
      </c>
      <c r="W15" s="23">
        <f t="shared" si="6"/>
        <v>0.29244160000000008</v>
      </c>
      <c r="X15" s="23">
        <f t="shared" si="6"/>
        <v>0.33960960000000007</v>
      </c>
      <c r="Y15" s="23">
        <f t="shared" si="6"/>
        <v>0.35847680000000004</v>
      </c>
      <c r="Z15" s="23">
        <f t="shared" si="6"/>
        <v>0.26414080000000006</v>
      </c>
      <c r="AA15" s="23">
        <f t="shared" si="6"/>
        <v>0.27357440000000005</v>
      </c>
      <c r="AB15" s="23">
        <f t="shared" si="6"/>
        <v>0.36791040000000003</v>
      </c>
      <c r="AC15" s="23">
        <f t="shared" si="6"/>
        <v>0.33960960000000007</v>
      </c>
    </row>
    <row r="16" spans="1:29" x14ac:dyDescent="0.25">
      <c r="A16" s="23" t="s">
        <v>142</v>
      </c>
      <c r="B16">
        <v>24</v>
      </c>
      <c r="C16" t="s">
        <v>39</v>
      </c>
      <c r="D16" t="s">
        <v>40</v>
      </c>
      <c r="E16" t="s">
        <v>41</v>
      </c>
      <c r="F16" t="s">
        <v>42</v>
      </c>
      <c r="G16" t="s">
        <v>43</v>
      </c>
      <c r="H16" t="s">
        <v>44</v>
      </c>
      <c r="I16" t="s">
        <v>45</v>
      </c>
      <c r="J16" t="s">
        <v>46</v>
      </c>
      <c r="K16">
        <v>24</v>
      </c>
      <c r="L16">
        <v>30</v>
      </c>
      <c r="M16">
        <v>26</v>
      </c>
      <c r="N16">
        <v>30</v>
      </c>
      <c r="O16">
        <v>38</v>
      </c>
      <c r="P16">
        <v>27</v>
      </c>
      <c r="Q16">
        <v>29</v>
      </c>
      <c r="R16">
        <v>37</v>
      </c>
      <c r="S16">
        <v>35</v>
      </c>
      <c r="U16" s="23">
        <v>24</v>
      </c>
      <c r="V16" s="23">
        <f t="shared" si="7"/>
        <v>0.28300800000000004</v>
      </c>
      <c r="W16" s="23">
        <f t="shared" si="6"/>
        <v>0.24527360000000004</v>
      </c>
      <c r="X16" s="23">
        <f t="shared" si="6"/>
        <v>0.28300800000000004</v>
      </c>
      <c r="Y16" s="23">
        <f t="shared" si="6"/>
        <v>0.35847680000000004</v>
      </c>
      <c r="Z16" s="23">
        <f t="shared" si="6"/>
        <v>0.25470720000000008</v>
      </c>
      <c r="AA16" s="23">
        <f t="shared" si="6"/>
        <v>0.27357440000000005</v>
      </c>
      <c r="AB16" s="23">
        <f t="shared" si="6"/>
        <v>0.34904320000000005</v>
      </c>
      <c r="AC16" s="23">
        <f t="shared" si="6"/>
        <v>0.33017600000000014</v>
      </c>
    </row>
    <row r="17" spans="1:29" x14ac:dyDescent="0.25">
      <c r="A17" s="24" t="s">
        <v>47</v>
      </c>
      <c r="B17">
        <v>3</v>
      </c>
      <c r="C17" t="s">
        <v>48</v>
      </c>
      <c r="D17" t="s">
        <v>49</v>
      </c>
      <c r="E17" t="s">
        <v>50</v>
      </c>
      <c r="F17" t="s">
        <v>51</v>
      </c>
      <c r="G17" t="s">
        <v>52</v>
      </c>
      <c r="H17" t="s">
        <v>53</v>
      </c>
      <c r="I17" t="s">
        <v>54</v>
      </c>
      <c r="J17" t="s">
        <v>55</v>
      </c>
      <c r="K17">
        <v>3</v>
      </c>
      <c r="L17">
        <v>80</v>
      </c>
      <c r="M17">
        <v>79</v>
      </c>
      <c r="N17">
        <v>80</v>
      </c>
      <c r="O17">
        <v>78</v>
      </c>
      <c r="P17">
        <v>79</v>
      </c>
      <c r="Q17">
        <v>78</v>
      </c>
      <c r="R17">
        <v>81</v>
      </c>
      <c r="S17">
        <v>81</v>
      </c>
      <c r="U17" s="22">
        <v>3</v>
      </c>
      <c r="V17" s="22">
        <f>L17*0.01*$B$8*$F$4*0.001</f>
        <v>0.74905600000000017</v>
      </c>
      <c r="W17" s="22">
        <f t="shared" ref="W17:AC17" si="8">M17*0.01*$B$8*$F$4*0.001</f>
        <v>0.73969280000000015</v>
      </c>
      <c r="X17" s="22">
        <f t="shared" si="8"/>
        <v>0.74905600000000017</v>
      </c>
      <c r="Y17" s="22">
        <f t="shared" si="8"/>
        <v>0.73032960000000013</v>
      </c>
      <c r="Z17" s="22">
        <f t="shared" si="8"/>
        <v>0.73969280000000015</v>
      </c>
      <c r="AA17" s="22">
        <f t="shared" si="8"/>
        <v>0.73032960000000013</v>
      </c>
      <c r="AB17" s="22">
        <f t="shared" si="8"/>
        <v>0.75841920000000018</v>
      </c>
      <c r="AC17" s="22">
        <f t="shared" si="8"/>
        <v>0.75841920000000018</v>
      </c>
    </row>
    <row r="18" spans="1:29" x14ac:dyDescent="0.25">
      <c r="A18" s="24" t="s">
        <v>47</v>
      </c>
      <c r="B18">
        <v>6</v>
      </c>
      <c r="C18" t="s">
        <v>56</v>
      </c>
      <c r="D18" t="s">
        <v>57</v>
      </c>
      <c r="E18" t="s">
        <v>58</v>
      </c>
      <c r="F18" t="s">
        <v>59</v>
      </c>
      <c r="G18" t="s">
        <v>60</v>
      </c>
      <c r="H18" t="s">
        <v>61</v>
      </c>
      <c r="I18" t="s">
        <v>62</v>
      </c>
      <c r="J18" t="s">
        <v>63</v>
      </c>
      <c r="K18">
        <v>6</v>
      </c>
      <c r="L18">
        <v>67</v>
      </c>
      <c r="M18">
        <v>69</v>
      </c>
      <c r="N18">
        <v>69</v>
      </c>
      <c r="O18">
        <v>68</v>
      </c>
      <c r="P18">
        <v>68</v>
      </c>
      <c r="Q18">
        <v>69</v>
      </c>
      <c r="R18">
        <v>73</v>
      </c>
      <c r="S18">
        <v>70</v>
      </c>
      <c r="U18" s="22">
        <v>6</v>
      </c>
      <c r="V18" s="22">
        <f t="shared" ref="V18:V20" si="9">L18*0.01*$B$8*$F$4*0.001</f>
        <v>0.62733440000000018</v>
      </c>
      <c r="W18" s="22">
        <f t="shared" ref="W18:W20" si="10">M18*0.01*$B$8*$F$4*0.001</f>
        <v>0.64606080000000021</v>
      </c>
      <c r="X18" s="22">
        <f t="shared" ref="X18:X20" si="11">N18*0.01*$B$8*$F$4*0.001</f>
        <v>0.64606080000000021</v>
      </c>
      <c r="Y18" s="22">
        <f t="shared" ref="Y18:Y20" si="12">O18*0.01*$B$8*$F$4*0.001</f>
        <v>0.6366976000000002</v>
      </c>
      <c r="Z18" s="22">
        <f t="shared" ref="Z18:Z20" si="13">P18*0.01*$B$8*$F$4*0.001</f>
        <v>0.6366976000000002</v>
      </c>
      <c r="AA18" s="22">
        <f t="shared" ref="AA18:AA20" si="14">Q18*0.01*$B$8*$F$4*0.001</f>
        <v>0.64606080000000021</v>
      </c>
      <c r="AB18" s="22">
        <f t="shared" ref="AB18:AB20" si="15">R18*0.01*$B$8*$F$4*0.001</f>
        <v>0.68351360000000017</v>
      </c>
      <c r="AC18" s="22">
        <f t="shared" ref="AC18:AC20" si="16">S18*0.01*$B$8*$F$4*0.001</f>
        <v>0.65542400000000023</v>
      </c>
    </row>
    <row r="19" spans="1:29" x14ac:dyDescent="0.25">
      <c r="A19" s="24" t="s">
        <v>47</v>
      </c>
      <c r="B19">
        <v>12</v>
      </c>
      <c r="C19" t="s">
        <v>64</v>
      </c>
      <c r="D19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  <c r="K19">
        <v>12</v>
      </c>
      <c r="L19">
        <v>57</v>
      </c>
      <c r="M19">
        <v>59</v>
      </c>
      <c r="N19">
        <v>61</v>
      </c>
      <c r="O19">
        <v>61</v>
      </c>
      <c r="P19">
        <v>62</v>
      </c>
      <c r="Q19">
        <v>63</v>
      </c>
      <c r="R19">
        <v>66</v>
      </c>
      <c r="S19">
        <v>64</v>
      </c>
      <c r="U19" s="22">
        <v>12</v>
      </c>
      <c r="V19" s="22">
        <f t="shared" si="9"/>
        <v>0.53370240000000013</v>
      </c>
      <c r="W19" s="22">
        <f t="shared" si="10"/>
        <v>0.55242880000000005</v>
      </c>
      <c r="X19" s="22">
        <f t="shared" si="11"/>
        <v>0.57115520000000009</v>
      </c>
      <c r="Y19" s="22">
        <f t="shared" si="12"/>
        <v>0.57115520000000009</v>
      </c>
      <c r="Z19" s="22">
        <f t="shared" si="13"/>
        <v>0.5805184000000001</v>
      </c>
      <c r="AA19" s="22">
        <f t="shared" si="14"/>
        <v>0.58988160000000023</v>
      </c>
      <c r="AB19" s="22">
        <f t="shared" si="15"/>
        <v>0.61797120000000016</v>
      </c>
      <c r="AC19" s="22">
        <f t="shared" si="16"/>
        <v>0.59924480000000013</v>
      </c>
    </row>
    <row r="20" spans="1:29" x14ac:dyDescent="0.25">
      <c r="A20" s="24" t="s">
        <v>47</v>
      </c>
      <c r="B20">
        <v>24</v>
      </c>
      <c r="C20" t="s">
        <v>72</v>
      </c>
      <c r="D20" t="s">
        <v>73</v>
      </c>
      <c r="E20" t="s">
        <v>74</v>
      </c>
      <c r="F20" t="s">
        <v>75</v>
      </c>
      <c r="G20" t="s">
        <v>76</v>
      </c>
      <c r="H20" t="s">
        <v>77</v>
      </c>
      <c r="I20" t="s">
        <v>78</v>
      </c>
      <c r="J20" t="s">
        <v>79</v>
      </c>
      <c r="K20">
        <v>24</v>
      </c>
      <c r="L20">
        <v>45</v>
      </c>
      <c r="M20">
        <v>47</v>
      </c>
      <c r="N20">
        <v>47</v>
      </c>
      <c r="O20">
        <v>38</v>
      </c>
      <c r="P20">
        <v>51</v>
      </c>
      <c r="Q20">
        <v>53</v>
      </c>
      <c r="R20">
        <v>57</v>
      </c>
      <c r="S20">
        <v>54</v>
      </c>
      <c r="U20" s="22">
        <v>24</v>
      </c>
      <c r="V20" s="22">
        <f t="shared" si="9"/>
        <v>0.42134400000000011</v>
      </c>
      <c r="W20" s="22">
        <f t="shared" si="10"/>
        <v>0.44007040000000014</v>
      </c>
      <c r="X20" s="22">
        <f t="shared" si="11"/>
        <v>0.44007040000000014</v>
      </c>
      <c r="Y20" s="22">
        <f t="shared" si="12"/>
        <v>0.35580160000000005</v>
      </c>
      <c r="Z20" s="22">
        <f t="shared" si="13"/>
        <v>0.47752320000000009</v>
      </c>
      <c r="AA20" s="22">
        <f t="shared" si="14"/>
        <v>0.49624960000000012</v>
      </c>
      <c r="AB20" s="22">
        <f t="shared" si="15"/>
        <v>0.53370240000000013</v>
      </c>
      <c r="AC20" s="22">
        <f t="shared" si="16"/>
        <v>0.50561280000000008</v>
      </c>
    </row>
    <row r="21" spans="1:29" x14ac:dyDescent="0.25">
      <c r="A21" t="s">
        <v>143</v>
      </c>
      <c r="B21">
        <v>3</v>
      </c>
      <c r="C21" t="s">
        <v>80</v>
      </c>
      <c r="D21" t="s">
        <v>81</v>
      </c>
      <c r="E21" t="s">
        <v>82</v>
      </c>
      <c r="F21" t="s">
        <v>83</v>
      </c>
      <c r="G21" t="s">
        <v>84</v>
      </c>
      <c r="H21" t="s">
        <v>85</v>
      </c>
      <c r="I21" t="s">
        <v>86</v>
      </c>
      <c r="J21" t="s">
        <v>87</v>
      </c>
      <c r="K21">
        <v>3</v>
      </c>
      <c r="L21">
        <v>91</v>
      </c>
      <c r="M21">
        <v>91</v>
      </c>
      <c r="N21">
        <v>90</v>
      </c>
      <c r="O21">
        <v>89</v>
      </c>
      <c r="P21">
        <v>88</v>
      </c>
      <c r="Q21">
        <v>89</v>
      </c>
      <c r="R21">
        <v>91</v>
      </c>
      <c r="S21">
        <v>90</v>
      </c>
      <c r="U21">
        <v>3</v>
      </c>
      <c r="V21" s="25">
        <f>L21*0.01*$B$8*$F$5*0.001</f>
        <v>0.86173359999999999</v>
      </c>
      <c r="W21" s="25">
        <f t="shared" ref="W21:AC21" si="17">M21*0.01*$B$8*$F$5*0.001</f>
        <v>0.86173359999999999</v>
      </c>
      <c r="X21" s="25">
        <f t="shared" si="17"/>
        <v>0.85226400000000002</v>
      </c>
      <c r="Y21" s="25">
        <f t="shared" si="17"/>
        <v>0.84279440000000005</v>
      </c>
      <c r="Z21" s="25">
        <f t="shared" si="17"/>
        <v>0.83332479999999998</v>
      </c>
      <c r="AA21" s="25">
        <f t="shared" si="17"/>
        <v>0.84279440000000005</v>
      </c>
      <c r="AB21" s="25">
        <f t="shared" si="17"/>
        <v>0.86173359999999999</v>
      </c>
      <c r="AC21" s="25">
        <f t="shared" si="17"/>
        <v>0.85226400000000002</v>
      </c>
    </row>
    <row r="22" spans="1:29" x14ac:dyDescent="0.25">
      <c r="A22" t="s">
        <v>143</v>
      </c>
      <c r="B22">
        <v>6</v>
      </c>
      <c r="C22" t="s">
        <v>88</v>
      </c>
      <c r="D22" t="s">
        <v>89</v>
      </c>
      <c r="E22" t="s">
        <v>90</v>
      </c>
      <c r="F22" t="s">
        <v>91</v>
      </c>
      <c r="G22" t="s">
        <v>92</v>
      </c>
      <c r="H22" t="s">
        <v>93</v>
      </c>
      <c r="I22" t="s">
        <v>94</v>
      </c>
      <c r="J22" t="s">
        <v>95</v>
      </c>
      <c r="K22">
        <v>6</v>
      </c>
      <c r="L22">
        <v>80</v>
      </c>
      <c r="M22">
        <v>79</v>
      </c>
      <c r="N22">
        <v>79</v>
      </c>
      <c r="O22">
        <v>78</v>
      </c>
      <c r="P22">
        <v>80</v>
      </c>
      <c r="Q22">
        <v>81</v>
      </c>
      <c r="R22">
        <v>84</v>
      </c>
      <c r="S22">
        <v>83</v>
      </c>
      <c r="U22">
        <v>6</v>
      </c>
      <c r="V22" s="25">
        <f t="shared" ref="V22:V24" si="18">L22*0.01*$B$8*$F$5*0.001</f>
        <v>0.75756800000000013</v>
      </c>
      <c r="W22" s="25">
        <f t="shared" ref="W22:W24" si="19">M22*0.01*$B$8*$F$5*0.001</f>
        <v>0.74809840000000005</v>
      </c>
      <c r="X22" s="25">
        <f t="shared" ref="X22:X24" si="20">N22*0.01*$B$8*$F$5*0.001</f>
        <v>0.74809840000000005</v>
      </c>
      <c r="Y22" s="25">
        <f t="shared" ref="Y22:Y24" si="21">O22*0.01*$B$8*$F$5*0.001</f>
        <v>0.73862880000000009</v>
      </c>
      <c r="Z22" s="25">
        <f t="shared" ref="Z22:Z24" si="22">P22*0.01*$B$8*$F$5*0.001</f>
        <v>0.75756800000000013</v>
      </c>
      <c r="AA22" s="25">
        <f t="shared" ref="AA22:AA24" si="23">Q22*0.01*$B$8*$F$5*0.001</f>
        <v>0.7670376000000001</v>
      </c>
      <c r="AB22" s="25">
        <f t="shared" ref="AB22:AB24" si="24">R22*0.01*$B$8*$F$5*0.001</f>
        <v>0.79544640000000011</v>
      </c>
      <c r="AC22" s="25">
        <f t="shared" ref="AC22:AC24" si="25">S22*0.01*$B$8*$F$5*0.001</f>
        <v>0.78597680000000014</v>
      </c>
    </row>
    <row r="23" spans="1:29" x14ac:dyDescent="0.25">
      <c r="A23" t="s">
        <v>143</v>
      </c>
      <c r="B23">
        <v>12</v>
      </c>
      <c r="C23" t="s">
        <v>96</v>
      </c>
      <c r="D23" t="s">
        <v>97</v>
      </c>
      <c r="E23" t="s">
        <v>98</v>
      </c>
      <c r="F23" t="s">
        <v>99</v>
      </c>
      <c r="G23" t="s">
        <v>100</v>
      </c>
      <c r="H23" t="s">
        <v>101</v>
      </c>
      <c r="I23" t="s">
        <v>102</v>
      </c>
      <c r="J23" t="s">
        <v>103</v>
      </c>
      <c r="K23">
        <v>12</v>
      </c>
      <c r="L23">
        <v>73</v>
      </c>
      <c r="M23">
        <v>72</v>
      </c>
      <c r="N23">
        <v>74</v>
      </c>
      <c r="O23">
        <v>74</v>
      </c>
      <c r="P23">
        <v>74</v>
      </c>
      <c r="Q23">
        <v>76</v>
      </c>
      <c r="R23">
        <v>78</v>
      </c>
      <c r="S23">
        <v>77</v>
      </c>
      <c r="U23">
        <v>12</v>
      </c>
      <c r="V23" s="25">
        <f t="shared" si="18"/>
        <v>0.69128080000000003</v>
      </c>
      <c r="W23" s="25">
        <f t="shared" si="19"/>
        <v>0.68181119999999995</v>
      </c>
      <c r="X23" s="25">
        <f t="shared" si="20"/>
        <v>0.7007504</v>
      </c>
      <c r="Y23" s="25">
        <f t="shared" si="21"/>
        <v>0.7007504</v>
      </c>
      <c r="Z23" s="25">
        <f t="shared" si="22"/>
        <v>0.7007504</v>
      </c>
      <c r="AA23" s="25">
        <f t="shared" si="23"/>
        <v>0.71968960000000004</v>
      </c>
      <c r="AB23" s="25">
        <f t="shared" si="24"/>
        <v>0.73862880000000009</v>
      </c>
      <c r="AC23" s="25">
        <f t="shared" si="25"/>
        <v>0.72915920000000012</v>
      </c>
    </row>
    <row r="24" spans="1:29" x14ac:dyDescent="0.25">
      <c r="A24" t="s">
        <v>143</v>
      </c>
      <c r="B24">
        <v>24</v>
      </c>
      <c r="C24" t="s">
        <v>104</v>
      </c>
      <c r="D24" t="s">
        <v>105</v>
      </c>
      <c r="E24" t="s">
        <v>106</v>
      </c>
      <c r="F24" t="s">
        <v>71</v>
      </c>
      <c r="G24" t="s">
        <v>107</v>
      </c>
      <c r="H24" t="s">
        <v>108</v>
      </c>
      <c r="I24" t="s">
        <v>109</v>
      </c>
      <c r="J24" t="s">
        <v>107</v>
      </c>
      <c r="K24">
        <v>24</v>
      </c>
      <c r="L24">
        <v>60</v>
      </c>
      <c r="M24">
        <v>65</v>
      </c>
      <c r="N24">
        <v>62</v>
      </c>
      <c r="O24">
        <v>64</v>
      </c>
      <c r="P24">
        <v>69</v>
      </c>
      <c r="Q24">
        <v>72</v>
      </c>
      <c r="R24">
        <v>71</v>
      </c>
      <c r="S24">
        <v>69</v>
      </c>
      <c r="U24">
        <v>24</v>
      </c>
      <c r="V24" s="25">
        <f t="shared" si="18"/>
        <v>0.56817600000000001</v>
      </c>
      <c r="W24" s="25">
        <f t="shared" si="19"/>
        <v>0.61552399999999996</v>
      </c>
      <c r="X24" s="25">
        <f t="shared" si="20"/>
        <v>0.58711520000000006</v>
      </c>
      <c r="Y24" s="25">
        <f t="shared" si="21"/>
        <v>0.60605439999999999</v>
      </c>
      <c r="Z24" s="25">
        <f t="shared" si="22"/>
        <v>0.65340240000000005</v>
      </c>
      <c r="AA24" s="25">
        <f t="shared" si="23"/>
        <v>0.68181119999999995</v>
      </c>
      <c r="AB24" s="25">
        <f t="shared" si="24"/>
        <v>0.67234159999999998</v>
      </c>
      <c r="AC24" s="25">
        <f t="shared" si="25"/>
        <v>0.65340240000000005</v>
      </c>
    </row>
    <row r="25" spans="1:29" x14ac:dyDescent="0.25">
      <c r="A25" t="s">
        <v>110</v>
      </c>
      <c r="B25">
        <v>3</v>
      </c>
      <c r="C25" t="s">
        <v>111</v>
      </c>
      <c r="D25" t="s">
        <v>112</v>
      </c>
      <c r="E25" t="s">
        <v>113</v>
      </c>
      <c r="F25" t="s">
        <v>114</v>
      </c>
      <c r="G25" t="s">
        <v>115</v>
      </c>
      <c r="H25" t="s">
        <v>116</v>
      </c>
      <c r="I25" t="s">
        <v>117</v>
      </c>
      <c r="J25" t="s">
        <v>118</v>
      </c>
      <c r="K25">
        <v>3</v>
      </c>
      <c r="L25">
        <v>85</v>
      </c>
      <c r="M25">
        <v>86</v>
      </c>
      <c r="N25">
        <v>86</v>
      </c>
      <c r="O25">
        <v>85</v>
      </c>
      <c r="P25">
        <v>85</v>
      </c>
      <c r="Q25">
        <v>85</v>
      </c>
      <c r="R25">
        <v>86</v>
      </c>
      <c r="S25">
        <v>84</v>
      </c>
      <c r="U25">
        <v>3</v>
      </c>
      <c r="V25" s="25">
        <f>L25*0.01*$B$8*$F$6*0.001</f>
        <v>0.81630599999999998</v>
      </c>
      <c r="W25" s="25">
        <f t="shared" ref="W25:AC25" si="26">M25*0.01*$B$8*$F$6*0.001</f>
        <v>0.82590960000000002</v>
      </c>
      <c r="X25" s="25">
        <f t="shared" si="26"/>
        <v>0.82590960000000002</v>
      </c>
      <c r="Y25" s="25">
        <f t="shared" si="26"/>
        <v>0.81630599999999998</v>
      </c>
      <c r="Z25" s="25">
        <f t="shared" si="26"/>
        <v>0.81630599999999998</v>
      </c>
      <c r="AA25" s="25">
        <f t="shared" si="26"/>
        <v>0.81630599999999998</v>
      </c>
      <c r="AB25" s="25">
        <f t="shared" si="26"/>
        <v>0.82590960000000002</v>
      </c>
      <c r="AC25" s="25">
        <f t="shared" si="26"/>
        <v>0.80670239999999993</v>
      </c>
    </row>
    <row r="26" spans="1:29" x14ac:dyDescent="0.25">
      <c r="A26" t="s">
        <v>110</v>
      </c>
      <c r="B26">
        <v>6</v>
      </c>
      <c r="C26" t="s">
        <v>119</v>
      </c>
      <c r="D26" t="s">
        <v>120</v>
      </c>
      <c r="E26" t="s">
        <v>121</v>
      </c>
      <c r="F26" t="s">
        <v>121</v>
      </c>
      <c r="G26" t="s">
        <v>121</v>
      </c>
      <c r="H26" t="s">
        <v>122</v>
      </c>
      <c r="I26" t="s">
        <v>123</v>
      </c>
      <c r="J26" t="s">
        <v>124</v>
      </c>
      <c r="K26">
        <v>6</v>
      </c>
      <c r="L26">
        <v>79</v>
      </c>
      <c r="M26">
        <v>80</v>
      </c>
      <c r="N26">
        <v>79</v>
      </c>
      <c r="O26">
        <v>79</v>
      </c>
      <c r="P26">
        <v>79</v>
      </c>
      <c r="Q26">
        <v>80</v>
      </c>
      <c r="R26">
        <v>80</v>
      </c>
      <c r="S26">
        <v>79</v>
      </c>
      <c r="U26">
        <v>6</v>
      </c>
      <c r="V26" s="25">
        <f t="shared" ref="V26:V28" si="27">L26*0.01*$B$8*$F$6*0.001</f>
        <v>0.75868440000000004</v>
      </c>
      <c r="W26" s="25">
        <f t="shared" ref="W26:W28" si="28">M26*0.01*$B$8*$F$6*0.001</f>
        <v>0.76828800000000008</v>
      </c>
      <c r="X26" s="25">
        <f t="shared" ref="X26:X28" si="29">N26*0.01*$B$8*$F$6*0.001</f>
        <v>0.75868440000000004</v>
      </c>
      <c r="Y26" s="25">
        <f t="shared" ref="Y26:Y28" si="30">O26*0.01*$B$8*$F$6*0.001</f>
        <v>0.75868440000000004</v>
      </c>
      <c r="Z26" s="25">
        <f t="shared" ref="Z26:Z28" si="31">P26*0.01*$B$8*$F$6*0.001</f>
        <v>0.75868440000000004</v>
      </c>
      <c r="AA26" s="25">
        <f t="shared" ref="AA26:AA28" si="32">Q26*0.01*$B$8*$F$6*0.001</f>
        <v>0.76828800000000008</v>
      </c>
      <c r="AB26" s="25">
        <f t="shared" ref="AB26:AB28" si="33">R26*0.01*$B$8*$F$6*0.001</f>
        <v>0.76828800000000008</v>
      </c>
      <c r="AC26" s="25">
        <f t="shared" ref="AC26:AC28" si="34">S26*0.01*$B$8*$F$6*0.001</f>
        <v>0.75868440000000004</v>
      </c>
    </row>
    <row r="27" spans="1:29" x14ac:dyDescent="0.25">
      <c r="A27" t="s">
        <v>110</v>
      </c>
      <c r="B27">
        <v>12</v>
      </c>
      <c r="C27" t="s">
        <v>125</v>
      </c>
      <c r="D27" t="s">
        <v>126</v>
      </c>
      <c r="E27" t="s">
        <v>127</v>
      </c>
      <c r="F27" t="s">
        <v>128</v>
      </c>
      <c r="G27" t="s">
        <v>129</v>
      </c>
      <c r="H27" t="s">
        <v>130</v>
      </c>
      <c r="I27" t="s">
        <v>131</v>
      </c>
      <c r="J27" t="s">
        <v>132</v>
      </c>
      <c r="K27">
        <v>12</v>
      </c>
      <c r="L27">
        <v>74</v>
      </c>
      <c r="M27">
        <v>74</v>
      </c>
      <c r="N27">
        <v>75</v>
      </c>
      <c r="O27">
        <v>75</v>
      </c>
      <c r="P27">
        <v>75</v>
      </c>
      <c r="Q27">
        <v>75</v>
      </c>
      <c r="R27">
        <v>77</v>
      </c>
      <c r="S27">
        <v>76</v>
      </c>
      <c r="U27">
        <v>12</v>
      </c>
      <c r="V27" s="25">
        <f t="shared" si="27"/>
        <v>0.71066639999999992</v>
      </c>
      <c r="W27" s="25">
        <f t="shared" si="28"/>
        <v>0.71066639999999992</v>
      </c>
      <c r="X27" s="25">
        <f t="shared" si="29"/>
        <v>0.72026999999999997</v>
      </c>
      <c r="Y27" s="25">
        <f t="shared" si="30"/>
        <v>0.72026999999999997</v>
      </c>
      <c r="Z27" s="25">
        <f t="shared" si="31"/>
        <v>0.72026999999999997</v>
      </c>
      <c r="AA27" s="25">
        <f t="shared" si="32"/>
        <v>0.72026999999999997</v>
      </c>
      <c r="AB27" s="25">
        <f t="shared" si="33"/>
        <v>0.73947719999999995</v>
      </c>
      <c r="AC27" s="25">
        <f t="shared" si="34"/>
        <v>0.7298735999999999</v>
      </c>
    </row>
    <row r="28" spans="1:29" x14ac:dyDescent="0.25">
      <c r="A28" t="s">
        <v>110</v>
      </c>
      <c r="B28">
        <v>24</v>
      </c>
      <c r="C28" t="s">
        <v>133</v>
      </c>
      <c r="D28" t="s">
        <v>134</v>
      </c>
      <c r="E28" t="s">
        <v>135</v>
      </c>
      <c r="F28" t="s">
        <v>136</v>
      </c>
      <c r="G28" t="s">
        <v>137</v>
      </c>
      <c r="H28" t="s">
        <v>138</v>
      </c>
      <c r="I28" t="s">
        <v>139</v>
      </c>
      <c r="J28" t="s">
        <v>140</v>
      </c>
      <c r="K28">
        <v>24</v>
      </c>
      <c r="L28">
        <v>61</v>
      </c>
      <c r="M28">
        <v>60</v>
      </c>
      <c r="N28">
        <v>59</v>
      </c>
      <c r="O28">
        <v>63</v>
      </c>
      <c r="P28">
        <v>65</v>
      </c>
      <c r="Q28">
        <v>70</v>
      </c>
      <c r="R28">
        <v>70</v>
      </c>
      <c r="S28">
        <v>69</v>
      </c>
      <c r="U28">
        <v>24</v>
      </c>
      <c r="V28" s="25">
        <f t="shared" si="27"/>
        <v>0.58581959999999988</v>
      </c>
      <c r="W28" s="25">
        <f t="shared" si="28"/>
        <v>0.57621599999999995</v>
      </c>
      <c r="X28" s="25">
        <f t="shared" si="29"/>
        <v>0.56661239999999991</v>
      </c>
      <c r="Y28" s="25">
        <f t="shared" si="30"/>
        <v>0.60502679999999998</v>
      </c>
      <c r="Z28" s="25">
        <f t="shared" si="31"/>
        <v>0.62423399999999996</v>
      </c>
      <c r="AA28" s="25">
        <f t="shared" si="32"/>
        <v>0.67225199999999996</v>
      </c>
      <c r="AB28" s="25">
        <f t="shared" si="33"/>
        <v>0.67225199999999996</v>
      </c>
      <c r="AC28" s="25">
        <f t="shared" si="34"/>
        <v>0.66264840000000003</v>
      </c>
    </row>
    <row r="30" spans="1:29" ht="15.75" thickBot="1" x14ac:dyDescent="0.3"/>
    <row r="31" spans="1:29" ht="18" thickTop="1" thickBot="1" x14ac:dyDescent="0.3">
      <c r="A31" s="31" t="s">
        <v>271</v>
      </c>
      <c r="B31" s="15"/>
      <c r="C31" s="7" t="s">
        <v>8</v>
      </c>
      <c r="D31" s="13"/>
      <c r="E31" s="13"/>
      <c r="F31" s="14"/>
      <c r="G31" s="7" t="s">
        <v>9</v>
      </c>
      <c r="H31" s="13"/>
      <c r="I31" s="13"/>
      <c r="J31" s="14"/>
      <c r="K31" s="15"/>
      <c r="L31" s="7" t="s">
        <v>8</v>
      </c>
      <c r="M31" s="13"/>
      <c r="N31" s="13"/>
      <c r="O31" s="14"/>
      <c r="P31" s="7" t="s">
        <v>9</v>
      </c>
      <c r="Q31" s="13"/>
      <c r="R31" s="13"/>
      <c r="S31" s="14"/>
    </row>
    <row r="32" spans="1:29" ht="17.25" thickBot="1" x14ac:dyDescent="0.3">
      <c r="B32" s="5" t="s">
        <v>10</v>
      </c>
      <c r="C32" s="5" t="s">
        <v>11</v>
      </c>
      <c r="D32" s="5" t="s">
        <v>12</v>
      </c>
      <c r="E32" s="5" t="s">
        <v>13</v>
      </c>
      <c r="F32" s="5" t="s">
        <v>14</v>
      </c>
      <c r="G32" s="5" t="s">
        <v>11</v>
      </c>
      <c r="H32" s="5" t="s">
        <v>12</v>
      </c>
      <c r="I32" s="5" t="s">
        <v>13</v>
      </c>
      <c r="J32" s="5" t="s">
        <v>14</v>
      </c>
      <c r="K32" s="5" t="s">
        <v>10</v>
      </c>
      <c r="L32" s="5" t="s">
        <v>11</v>
      </c>
      <c r="M32" s="5" t="s">
        <v>12</v>
      </c>
      <c r="N32" s="5" t="s">
        <v>13</v>
      </c>
      <c r="O32" s="5" t="s">
        <v>14</v>
      </c>
      <c r="P32" s="5" t="s">
        <v>11</v>
      </c>
      <c r="Q32" s="5" t="s">
        <v>12</v>
      </c>
      <c r="R32" s="5" t="s">
        <v>13</v>
      </c>
      <c r="S32" s="5" t="s">
        <v>14</v>
      </c>
    </row>
    <row r="33" spans="1:19" ht="29.25" thickBot="1" x14ac:dyDescent="0.3">
      <c r="A33" t="s">
        <v>142</v>
      </c>
      <c r="B33" s="2">
        <v>3</v>
      </c>
      <c r="C33" s="1" t="s">
        <v>145</v>
      </c>
      <c r="D33" s="1" t="s">
        <v>146</v>
      </c>
      <c r="E33" s="1" t="s">
        <v>147</v>
      </c>
      <c r="F33" s="1" t="s">
        <v>148</v>
      </c>
      <c r="G33" s="1" t="s">
        <v>149</v>
      </c>
      <c r="H33" s="1" t="s">
        <v>150</v>
      </c>
      <c r="I33" s="1" t="s">
        <v>151</v>
      </c>
      <c r="J33" s="1" t="s">
        <v>152</v>
      </c>
      <c r="K33">
        <v>3</v>
      </c>
      <c r="L33">
        <v>8.5</v>
      </c>
      <c r="M33">
        <v>9</v>
      </c>
      <c r="N33">
        <v>8.8000000000000007</v>
      </c>
      <c r="O33">
        <v>9.1999999999999993</v>
      </c>
      <c r="P33">
        <v>9.3000000000000007</v>
      </c>
      <c r="Q33">
        <v>9.5</v>
      </c>
      <c r="R33">
        <v>10.1</v>
      </c>
      <c r="S33">
        <v>9.6</v>
      </c>
    </row>
    <row r="34" spans="1:19" ht="29.25" thickBot="1" x14ac:dyDescent="0.3">
      <c r="A34" t="s">
        <v>142</v>
      </c>
      <c r="B34" s="2">
        <v>6</v>
      </c>
      <c r="C34" s="1" t="s">
        <v>153</v>
      </c>
      <c r="D34" s="1" t="s">
        <v>154</v>
      </c>
      <c r="E34" s="1" t="s">
        <v>155</v>
      </c>
      <c r="F34" s="1" t="s">
        <v>156</v>
      </c>
      <c r="G34" s="1" t="s">
        <v>157</v>
      </c>
      <c r="H34" s="1" t="s">
        <v>158</v>
      </c>
      <c r="I34" s="1" t="s">
        <v>159</v>
      </c>
      <c r="J34" s="1" t="s">
        <v>160</v>
      </c>
      <c r="K34">
        <v>6</v>
      </c>
      <c r="L34">
        <v>8.8000000000000007</v>
      </c>
      <c r="M34">
        <v>8.5</v>
      </c>
      <c r="N34">
        <v>8.6</v>
      </c>
      <c r="O34">
        <v>8.9</v>
      </c>
      <c r="P34">
        <v>10.199999999999999</v>
      </c>
      <c r="Q34">
        <v>9.6999999999999993</v>
      </c>
      <c r="R34">
        <v>10.199999999999999</v>
      </c>
      <c r="S34">
        <v>9.9</v>
      </c>
    </row>
    <row r="35" spans="1:19" ht="29.25" thickBot="1" x14ac:dyDescent="0.3">
      <c r="A35" t="s">
        <v>142</v>
      </c>
      <c r="B35" s="2">
        <v>12</v>
      </c>
      <c r="C35" s="1" t="s">
        <v>161</v>
      </c>
      <c r="D35" s="1" t="s">
        <v>162</v>
      </c>
      <c r="E35" s="1" t="s">
        <v>160</v>
      </c>
      <c r="F35" s="1" t="s">
        <v>163</v>
      </c>
      <c r="G35" s="1" t="s">
        <v>164</v>
      </c>
      <c r="H35" s="1" t="s">
        <v>165</v>
      </c>
      <c r="I35" s="1" t="s">
        <v>166</v>
      </c>
      <c r="J35" s="1" t="s">
        <v>167</v>
      </c>
      <c r="K35">
        <v>12</v>
      </c>
      <c r="L35">
        <v>10.1</v>
      </c>
      <c r="M35">
        <v>10</v>
      </c>
      <c r="N35">
        <v>9.9</v>
      </c>
      <c r="O35">
        <v>9.3000000000000007</v>
      </c>
      <c r="P35">
        <v>13.2</v>
      </c>
      <c r="Q35">
        <v>11.4</v>
      </c>
      <c r="R35">
        <v>11</v>
      </c>
      <c r="S35">
        <v>10.6</v>
      </c>
    </row>
    <row r="36" spans="1:19" ht="29.25" thickBot="1" x14ac:dyDescent="0.3">
      <c r="A36" t="s">
        <v>142</v>
      </c>
      <c r="B36" s="2">
        <v>24</v>
      </c>
      <c r="C36" s="1" t="s">
        <v>168</v>
      </c>
      <c r="D36" s="1" t="s">
        <v>169</v>
      </c>
      <c r="E36" s="1" t="s">
        <v>169</v>
      </c>
      <c r="F36" s="1" t="s">
        <v>170</v>
      </c>
      <c r="G36" s="1" t="s">
        <v>171</v>
      </c>
      <c r="H36" s="1" t="s">
        <v>172</v>
      </c>
      <c r="I36" s="1" t="s">
        <v>173</v>
      </c>
      <c r="J36" s="1" t="s">
        <v>174</v>
      </c>
      <c r="K36">
        <v>24</v>
      </c>
      <c r="L36">
        <v>10.3</v>
      </c>
      <c r="M36">
        <v>9.8000000000000007</v>
      </c>
      <c r="N36">
        <v>9.8000000000000007</v>
      </c>
      <c r="O36">
        <v>9.1</v>
      </c>
      <c r="P36">
        <v>12.3</v>
      </c>
      <c r="Q36">
        <v>11.2</v>
      </c>
      <c r="R36">
        <v>10.8</v>
      </c>
      <c r="S36">
        <v>10.9</v>
      </c>
    </row>
    <row r="37" spans="1:19" ht="29.25" thickBot="1" x14ac:dyDescent="0.3">
      <c r="A37" t="s">
        <v>47</v>
      </c>
      <c r="B37" s="2">
        <v>3</v>
      </c>
      <c r="C37" s="1" t="s">
        <v>175</v>
      </c>
      <c r="D37" s="1" t="s">
        <v>176</v>
      </c>
      <c r="E37" s="1" t="s">
        <v>177</v>
      </c>
      <c r="F37" s="1" t="s">
        <v>178</v>
      </c>
      <c r="G37" s="1" t="s">
        <v>179</v>
      </c>
      <c r="H37" s="1" t="s">
        <v>180</v>
      </c>
      <c r="I37" s="1" t="s">
        <v>181</v>
      </c>
      <c r="J37" s="1" t="s">
        <v>182</v>
      </c>
      <c r="K37">
        <v>3</v>
      </c>
      <c r="L37">
        <v>36.5</v>
      </c>
      <c r="M37">
        <v>36.1</v>
      </c>
      <c r="N37">
        <v>39.799999999999997</v>
      </c>
      <c r="O37">
        <v>38.700000000000003</v>
      </c>
      <c r="P37">
        <v>38.9</v>
      </c>
      <c r="Q37">
        <v>40</v>
      </c>
      <c r="R37">
        <v>41.5</v>
      </c>
      <c r="S37">
        <v>41</v>
      </c>
    </row>
    <row r="38" spans="1:19" ht="29.25" thickBot="1" x14ac:dyDescent="0.3">
      <c r="A38" t="s">
        <v>47</v>
      </c>
      <c r="B38" s="2">
        <v>6</v>
      </c>
      <c r="C38" s="1" t="s">
        <v>183</v>
      </c>
      <c r="D38" s="1" t="s">
        <v>184</v>
      </c>
      <c r="E38" s="1" t="s">
        <v>185</v>
      </c>
      <c r="F38" s="1" t="s">
        <v>186</v>
      </c>
      <c r="G38" s="1" t="s">
        <v>187</v>
      </c>
      <c r="H38" s="1" t="s">
        <v>188</v>
      </c>
      <c r="I38" s="1" t="s">
        <v>189</v>
      </c>
      <c r="J38" s="1" t="s">
        <v>190</v>
      </c>
      <c r="K38">
        <v>6</v>
      </c>
      <c r="L38">
        <v>33.4</v>
      </c>
      <c r="M38">
        <v>29.7</v>
      </c>
      <c r="N38">
        <v>29</v>
      </c>
      <c r="O38">
        <v>32.200000000000003</v>
      </c>
      <c r="P38">
        <v>40.700000000000003</v>
      </c>
      <c r="Q38">
        <v>37.1</v>
      </c>
      <c r="R38">
        <v>38.200000000000003</v>
      </c>
      <c r="S38">
        <v>34.799999999999997</v>
      </c>
    </row>
    <row r="39" spans="1:19" ht="29.25" thickBot="1" x14ac:dyDescent="0.3">
      <c r="A39" t="s">
        <v>47</v>
      </c>
      <c r="B39" s="2">
        <v>12</v>
      </c>
      <c r="C39" s="1" t="s">
        <v>191</v>
      </c>
      <c r="D39" s="1" t="s">
        <v>192</v>
      </c>
      <c r="E39" s="1" t="s">
        <v>193</v>
      </c>
      <c r="F39" s="1" t="s">
        <v>194</v>
      </c>
      <c r="G39" s="1" t="s">
        <v>195</v>
      </c>
      <c r="H39" s="1" t="s">
        <v>196</v>
      </c>
      <c r="I39" s="1" t="s">
        <v>197</v>
      </c>
      <c r="J39" s="1" t="s">
        <v>198</v>
      </c>
      <c r="K39">
        <v>12</v>
      </c>
      <c r="L39">
        <v>34.6</v>
      </c>
      <c r="M39">
        <v>33.6</v>
      </c>
      <c r="N39">
        <v>37.4</v>
      </c>
      <c r="O39">
        <v>35.799999999999997</v>
      </c>
      <c r="P39">
        <v>43</v>
      </c>
      <c r="Q39">
        <v>38.4</v>
      </c>
      <c r="R39">
        <v>38.799999999999997</v>
      </c>
      <c r="S39">
        <v>37.6</v>
      </c>
    </row>
    <row r="40" spans="1:19" ht="29.25" thickBot="1" x14ac:dyDescent="0.3">
      <c r="A40" t="s">
        <v>47</v>
      </c>
      <c r="B40" s="2">
        <v>24</v>
      </c>
      <c r="C40" s="1" t="s">
        <v>199</v>
      </c>
      <c r="D40" s="1" t="s">
        <v>200</v>
      </c>
      <c r="E40" s="1" t="s">
        <v>201</v>
      </c>
      <c r="F40" s="1" t="s">
        <v>202</v>
      </c>
      <c r="G40" s="1" t="s">
        <v>203</v>
      </c>
      <c r="H40" s="1" t="s">
        <v>204</v>
      </c>
      <c r="I40" s="1" t="s">
        <v>205</v>
      </c>
      <c r="J40" s="1" t="s">
        <v>206</v>
      </c>
      <c r="K40">
        <v>24</v>
      </c>
      <c r="L40">
        <v>30.9</v>
      </c>
      <c r="M40">
        <v>31.7</v>
      </c>
      <c r="N40">
        <v>31</v>
      </c>
      <c r="O40">
        <v>26.1</v>
      </c>
      <c r="P40">
        <v>36.5</v>
      </c>
      <c r="Q40">
        <v>36</v>
      </c>
      <c r="R40">
        <v>35.6</v>
      </c>
      <c r="S40">
        <v>34.4</v>
      </c>
    </row>
    <row r="41" spans="1:19" ht="29.25" thickBot="1" x14ac:dyDescent="0.3">
      <c r="A41" t="s">
        <v>143</v>
      </c>
      <c r="B41" s="2">
        <v>3</v>
      </c>
      <c r="C41" s="1" t="s">
        <v>207</v>
      </c>
      <c r="D41" s="1" t="s">
        <v>208</v>
      </c>
      <c r="E41" s="1" t="s">
        <v>209</v>
      </c>
      <c r="F41" s="1" t="s">
        <v>210</v>
      </c>
      <c r="G41" s="1" t="s">
        <v>211</v>
      </c>
      <c r="H41" s="1" t="s">
        <v>212</v>
      </c>
      <c r="I41" s="1" t="s">
        <v>213</v>
      </c>
      <c r="J41" s="1" t="s">
        <v>214</v>
      </c>
      <c r="K41">
        <v>3</v>
      </c>
      <c r="L41">
        <v>43.8</v>
      </c>
      <c r="M41">
        <v>43.4</v>
      </c>
      <c r="N41">
        <v>39</v>
      </c>
      <c r="O41">
        <v>40.4</v>
      </c>
      <c r="P41">
        <v>36.700000000000003</v>
      </c>
      <c r="Q41">
        <v>37.6</v>
      </c>
      <c r="R41">
        <v>40.6</v>
      </c>
      <c r="S41">
        <v>40.299999999999997</v>
      </c>
    </row>
    <row r="42" spans="1:19" ht="29.25" thickBot="1" x14ac:dyDescent="0.3">
      <c r="A42" t="s">
        <v>143</v>
      </c>
      <c r="B42" s="2">
        <v>6</v>
      </c>
      <c r="C42" s="1" t="s">
        <v>215</v>
      </c>
      <c r="D42" s="1" t="s">
        <v>216</v>
      </c>
      <c r="E42" s="1" t="s">
        <v>217</v>
      </c>
      <c r="F42" s="1" t="s">
        <v>218</v>
      </c>
      <c r="G42" s="1" t="s">
        <v>219</v>
      </c>
      <c r="H42" s="1" t="s">
        <v>220</v>
      </c>
      <c r="I42" s="1" t="s">
        <v>221</v>
      </c>
      <c r="J42" s="1" t="s">
        <v>222</v>
      </c>
      <c r="K42">
        <v>6</v>
      </c>
      <c r="L42">
        <v>38.200000000000003</v>
      </c>
      <c r="M42">
        <v>38.299999999999997</v>
      </c>
      <c r="N42">
        <v>36.799999999999997</v>
      </c>
      <c r="O42">
        <v>35</v>
      </c>
      <c r="P42">
        <v>33.6</v>
      </c>
      <c r="Q42">
        <v>32.1</v>
      </c>
      <c r="R42">
        <v>39</v>
      </c>
      <c r="S42">
        <v>35.700000000000003</v>
      </c>
    </row>
    <row r="43" spans="1:19" ht="29.25" thickBot="1" x14ac:dyDescent="0.3">
      <c r="A43" t="s">
        <v>143</v>
      </c>
      <c r="B43" s="2">
        <v>12</v>
      </c>
      <c r="C43" s="1" t="s">
        <v>223</v>
      </c>
      <c r="D43" s="1" t="s">
        <v>224</v>
      </c>
      <c r="E43" s="1" t="s">
        <v>225</v>
      </c>
      <c r="F43" s="1" t="s">
        <v>226</v>
      </c>
      <c r="G43" s="1" t="s">
        <v>227</v>
      </c>
      <c r="H43" s="1" t="s">
        <v>228</v>
      </c>
      <c r="I43" s="1" t="s">
        <v>229</v>
      </c>
      <c r="J43" s="1" t="s">
        <v>230</v>
      </c>
      <c r="K43">
        <v>12</v>
      </c>
      <c r="L43">
        <v>35.700000000000003</v>
      </c>
      <c r="M43">
        <v>33.299999999999997</v>
      </c>
      <c r="N43">
        <v>34.6</v>
      </c>
      <c r="O43">
        <v>35.200000000000003</v>
      </c>
      <c r="P43">
        <v>35.200000000000003</v>
      </c>
      <c r="Q43">
        <v>35.200000000000003</v>
      </c>
      <c r="R43">
        <v>39.4</v>
      </c>
      <c r="S43">
        <v>35.5</v>
      </c>
    </row>
    <row r="44" spans="1:19" ht="29.25" thickBot="1" x14ac:dyDescent="0.3">
      <c r="A44" t="s">
        <v>143</v>
      </c>
      <c r="B44" s="2">
        <v>24</v>
      </c>
      <c r="C44" s="1" t="s">
        <v>231</v>
      </c>
      <c r="D44" s="1" t="s">
        <v>232</v>
      </c>
      <c r="E44" s="1" t="s">
        <v>233</v>
      </c>
      <c r="F44" s="1" t="s">
        <v>234</v>
      </c>
      <c r="G44" s="1" t="s">
        <v>235</v>
      </c>
      <c r="H44" s="1" t="s">
        <v>236</v>
      </c>
      <c r="I44" s="1" t="s">
        <v>237</v>
      </c>
      <c r="J44" s="1" t="s">
        <v>238</v>
      </c>
      <c r="K44">
        <v>24</v>
      </c>
      <c r="L44">
        <v>31.3</v>
      </c>
      <c r="M44">
        <v>29.1</v>
      </c>
      <c r="N44">
        <v>29.1</v>
      </c>
      <c r="O44">
        <v>28.6</v>
      </c>
      <c r="P44">
        <v>33.700000000000003</v>
      </c>
      <c r="Q44">
        <v>32.1</v>
      </c>
      <c r="R44">
        <v>34.700000000000003</v>
      </c>
      <c r="S44">
        <v>34.299999999999997</v>
      </c>
    </row>
    <row r="45" spans="1:19" ht="29.25" thickBot="1" x14ac:dyDescent="0.3">
      <c r="A45" t="s">
        <v>110</v>
      </c>
      <c r="B45" s="2">
        <v>3</v>
      </c>
      <c r="C45" s="1" t="s">
        <v>239</v>
      </c>
      <c r="D45" s="1" t="s">
        <v>240</v>
      </c>
      <c r="E45" s="1" t="s">
        <v>241</v>
      </c>
      <c r="F45" s="1" t="s">
        <v>242</v>
      </c>
      <c r="G45" s="1" t="s">
        <v>243</v>
      </c>
      <c r="H45" s="1" t="s">
        <v>244</v>
      </c>
      <c r="I45" s="1" t="s">
        <v>245</v>
      </c>
      <c r="J45" s="1" t="s">
        <v>246</v>
      </c>
      <c r="K45">
        <v>3</v>
      </c>
      <c r="L45">
        <v>44.5</v>
      </c>
      <c r="M45">
        <v>46.7</v>
      </c>
      <c r="N45">
        <v>43.5</v>
      </c>
      <c r="O45">
        <v>43.8</v>
      </c>
      <c r="P45">
        <v>51.7</v>
      </c>
      <c r="Q45">
        <v>51.8</v>
      </c>
      <c r="R45">
        <v>49.8</v>
      </c>
      <c r="S45">
        <v>49.8</v>
      </c>
    </row>
    <row r="46" spans="1:19" ht="29.25" thickBot="1" x14ac:dyDescent="0.3">
      <c r="A46" t="s">
        <v>110</v>
      </c>
      <c r="B46" s="2">
        <v>6</v>
      </c>
      <c r="C46" s="1" t="s">
        <v>247</v>
      </c>
      <c r="D46" s="1" t="s">
        <v>248</v>
      </c>
      <c r="E46" s="1" t="s">
        <v>249</v>
      </c>
      <c r="F46" s="1" t="s">
        <v>250</v>
      </c>
      <c r="G46" s="1" t="s">
        <v>251</v>
      </c>
      <c r="H46" s="1" t="s">
        <v>252</v>
      </c>
      <c r="I46" s="1" t="s">
        <v>253</v>
      </c>
      <c r="J46" s="1" t="s">
        <v>254</v>
      </c>
      <c r="K46">
        <v>6</v>
      </c>
      <c r="L46">
        <v>45.5</v>
      </c>
      <c r="M46">
        <v>42.3</v>
      </c>
      <c r="N46">
        <v>43</v>
      </c>
      <c r="O46">
        <v>41.7</v>
      </c>
      <c r="P46">
        <v>45.4</v>
      </c>
      <c r="Q46">
        <v>41.4</v>
      </c>
      <c r="R46">
        <v>49.4</v>
      </c>
      <c r="S46">
        <v>44.5</v>
      </c>
    </row>
    <row r="47" spans="1:19" ht="29.25" thickBot="1" x14ac:dyDescent="0.3">
      <c r="A47" t="s">
        <v>110</v>
      </c>
      <c r="B47" s="2">
        <v>12</v>
      </c>
      <c r="C47" s="1" t="s">
        <v>255</v>
      </c>
      <c r="D47" s="1" t="s">
        <v>256</v>
      </c>
      <c r="E47" s="1" t="s">
        <v>257</v>
      </c>
      <c r="F47" s="1" t="s">
        <v>258</v>
      </c>
      <c r="G47" s="1" t="s">
        <v>259</v>
      </c>
      <c r="H47" s="1" t="s">
        <v>260</v>
      </c>
      <c r="I47" s="1" t="s">
        <v>261</v>
      </c>
      <c r="J47" s="1" t="s">
        <v>262</v>
      </c>
      <c r="K47">
        <v>12</v>
      </c>
      <c r="L47">
        <v>48.8</v>
      </c>
      <c r="M47">
        <v>48.2</v>
      </c>
      <c r="N47">
        <v>50.3</v>
      </c>
      <c r="O47">
        <v>49.5</v>
      </c>
      <c r="P47">
        <v>50.1</v>
      </c>
      <c r="Q47">
        <v>47.3</v>
      </c>
      <c r="R47">
        <v>48.7</v>
      </c>
      <c r="S47">
        <v>48.7</v>
      </c>
    </row>
    <row r="48" spans="1:19" ht="29.25" thickBot="1" x14ac:dyDescent="0.3">
      <c r="A48" t="s">
        <v>110</v>
      </c>
      <c r="B48" s="4">
        <v>24</v>
      </c>
      <c r="C48" s="11" t="s">
        <v>263</v>
      </c>
      <c r="D48" s="11" t="s">
        <v>264</v>
      </c>
      <c r="E48" s="11" t="s">
        <v>265</v>
      </c>
      <c r="F48" s="11" t="s">
        <v>266</v>
      </c>
      <c r="G48" s="11" t="s">
        <v>267</v>
      </c>
      <c r="H48" s="11" t="s">
        <v>268</v>
      </c>
      <c r="I48" s="11" t="s">
        <v>269</v>
      </c>
      <c r="J48" s="11" t="s">
        <v>270</v>
      </c>
      <c r="K48">
        <v>24</v>
      </c>
      <c r="L48">
        <v>38.1</v>
      </c>
      <c r="M48">
        <v>42.5</v>
      </c>
      <c r="N48">
        <v>43.8</v>
      </c>
      <c r="O48">
        <v>41.1</v>
      </c>
      <c r="P48">
        <v>38.200000000000003</v>
      </c>
      <c r="Q48">
        <v>35.700000000000003</v>
      </c>
      <c r="R48">
        <v>41.3</v>
      </c>
      <c r="S48">
        <v>38.200000000000003</v>
      </c>
    </row>
    <row r="49" spans="1:19" ht="15.75" thickTop="1" x14ac:dyDescent="0.25"/>
    <row r="51" spans="1:19" ht="15.75" thickBot="1" x14ac:dyDescent="0.3"/>
    <row r="52" spans="1:19" ht="51" thickTop="1" thickBot="1" x14ac:dyDescent="0.3">
      <c r="A52" s="6" t="s">
        <v>321</v>
      </c>
      <c r="B52" s="44" t="s">
        <v>8</v>
      </c>
      <c r="C52" s="45"/>
      <c r="D52" s="45"/>
      <c r="E52" s="46"/>
      <c r="F52" s="44" t="s">
        <v>9</v>
      </c>
      <c r="G52" s="45"/>
      <c r="H52" s="45"/>
      <c r="I52" s="47"/>
      <c r="J52" s="3"/>
      <c r="K52" s="44" t="s">
        <v>8</v>
      </c>
      <c r="L52" s="45"/>
      <c r="M52" s="45"/>
      <c r="N52" s="46"/>
      <c r="O52" s="44" t="s">
        <v>9</v>
      </c>
      <c r="P52" s="45"/>
      <c r="Q52" s="45"/>
      <c r="R52" s="47"/>
      <c r="S52" s="3"/>
    </row>
    <row r="53" spans="1:19" ht="17.25" thickBot="1" x14ac:dyDescent="0.3">
      <c r="A53" s="8"/>
      <c r="B53" s="5" t="s">
        <v>10</v>
      </c>
      <c r="C53" s="5" t="s">
        <v>11</v>
      </c>
      <c r="D53" s="5" t="s">
        <v>12</v>
      </c>
      <c r="E53" s="5" t="s">
        <v>13</v>
      </c>
      <c r="F53" s="5" t="s">
        <v>14</v>
      </c>
      <c r="G53" s="5" t="s">
        <v>11</v>
      </c>
      <c r="H53" s="5" t="s">
        <v>12</v>
      </c>
      <c r="I53" s="5" t="s">
        <v>13</v>
      </c>
      <c r="J53" s="9" t="s">
        <v>14</v>
      </c>
      <c r="K53" s="5" t="s">
        <v>10</v>
      </c>
      <c r="L53" s="5" t="s">
        <v>11</v>
      </c>
      <c r="M53" s="5" t="s">
        <v>12</v>
      </c>
      <c r="N53" s="5" t="s">
        <v>13</v>
      </c>
      <c r="O53" s="5" t="s">
        <v>14</v>
      </c>
      <c r="P53" s="5" t="s">
        <v>11</v>
      </c>
      <c r="Q53" s="5" t="s">
        <v>12</v>
      </c>
      <c r="R53" s="5" t="s">
        <v>13</v>
      </c>
      <c r="S53" s="9" t="s">
        <v>14</v>
      </c>
    </row>
    <row r="54" spans="1:19" ht="17.25" thickBot="1" x14ac:dyDescent="0.3">
      <c r="A54" t="s">
        <v>142</v>
      </c>
      <c r="B54" s="1">
        <v>0</v>
      </c>
      <c r="C54" s="40" t="s">
        <v>272</v>
      </c>
      <c r="D54" s="41"/>
      <c r="E54" s="41"/>
      <c r="F54" s="42"/>
      <c r="G54" s="40" t="s">
        <v>272</v>
      </c>
      <c r="H54" s="41"/>
      <c r="I54" s="41"/>
      <c r="J54" s="43"/>
      <c r="K54" s="29">
        <f>B54</f>
        <v>0</v>
      </c>
      <c r="L54" s="29" t="str">
        <f>LEFT(C54, SEARCH("(",C54)-1)</f>
        <v>11.6</v>
      </c>
      <c r="M54" s="29">
        <v>11.6</v>
      </c>
      <c r="N54" s="29">
        <v>11.6</v>
      </c>
      <c r="O54" s="29">
        <v>11.6</v>
      </c>
      <c r="P54" s="29">
        <v>11.6</v>
      </c>
      <c r="Q54" s="29">
        <v>11.6</v>
      </c>
      <c r="R54" s="29">
        <v>11.6</v>
      </c>
      <c r="S54" s="29">
        <v>11.6</v>
      </c>
    </row>
    <row r="55" spans="1:19" ht="17.25" thickBot="1" x14ac:dyDescent="0.3">
      <c r="A55" t="s">
        <v>142</v>
      </c>
      <c r="B55" s="1">
        <v>3</v>
      </c>
      <c r="C55" s="1" t="s">
        <v>273</v>
      </c>
      <c r="D55" s="1" t="s">
        <v>274</v>
      </c>
      <c r="E55" s="1" t="s">
        <v>275</v>
      </c>
      <c r="F55" s="1" t="s">
        <v>276</v>
      </c>
      <c r="G55" s="1" t="s">
        <v>277</v>
      </c>
      <c r="H55" s="1" t="s">
        <v>278</v>
      </c>
      <c r="I55" s="1" t="s">
        <v>279</v>
      </c>
      <c r="J55" s="10" t="s">
        <v>280</v>
      </c>
      <c r="K55" s="29">
        <f>B55</f>
        <v>3</v>
      </c>
      <c r="L55" s="29" t="str">
        <f>LEFT(C55, SEARCH("(",C55)-1)</f>
        <v xml:space="preserve">14.9 </v>
      </c>
      <c r="M55" s="29" t="str">
        <f t="shared" ref="M55:S55" si="35">LEFT(D55, SEARCH("(",D55)-1)</f>
        <v>14.3</v>
      </c>
      <c r="N55" s="29" t="str">
        <f t="shared" si="35"/>
        <v>14.9</v>
      </c>
      <c r="O55" s="29" t="str">
        <f t="shared" si="35"/>
        <v>14.3</v>
      </c>
      <c r="P55" s="29" t="str">
        <f t="shared" si="35"/>
        <v>13.6</v>
      </c>
      <c r="Q55" s="29" t="str">
        <f t="shared" si="35"/>
        <v xml:space="preserve">12.4 </v>
      </c>
      <c r="R55" s="29" t="str">
        <f t="shared" si="35"/>
        <v>12.2</v>
      </c>
      <c r="S55" s="29" t="str">
        <f t="shared" si="35"/>
        <v>11.1</v>
      </c>
    </row>
    <row r="56" spans="1:19" ht="17.25" thickBot="1" x14ac:dyDescent="0.3">
      <c r="A56" t="s">
        <v>142</v>
      </c>
      <c r="B56" s="1">
        <v>12</v>
      </c>
      <c r="C56" s="1" t="s">
        <v>281</v>
      </c>
      <c r="D56" s="1" t="s">
        <v>282</v>
      </c>
      <c r="E56" s="1" t="s">
        <v>283</v>
      </c>
      <c r="F56" s="1" t="s">
        <v>284</v>
      </c>
      <c r="G56" s="1" t="s">
        <v>285</v>
      </c>
      <c r="H56" s="1" t="s">
        <v>286</v>
      </c>
      <c r="I56" s="1" t="s">
        <v>287</v>
      </c>
      <c r="J56" s="10" t="s">
        <v>288</v>
      </c>
      <c r="K56" s="29">
        <f t="shared" ref="K56:K61" si="36">B56</f>
        <v>12</v>
      </c>
      <c r="L56" s="29" t="str">
        <f t="shared" ref="L56:L61" si="37">LEFT(C56, SEARCH("(",C56)-1)</f>
        <v>17</v>
      </c>
      <c r="M56" s="29" t="str">
        <f t="shared" ref="M56:M61" si="38">LEFT(D56, SEARCH("(",D56)-1)</f>
        <v>18.1</v>
      </c>
      <c r="N56" s="29" t="str">
        <f t="shared" ref="N56:N61" si="39">LEFT(E56, SEARCH("(",E56)-1)</f>
        <v>16.3</v>
      </c>
      <c r="O56" s="29" t="str">
        <f t="shared" ref="O56:O61" si="40">LEFT(F56, SEARCH("(",F56)-1)</f>
        <v>19.2</v>
      </c>
      <c r="P56" s="29" t="str">
        <f t="shared" ref="P56:P61" si="41">LEFT(G56, SEARCH("(",G56)-1)</f>
        <v xml:space="preserve">23 </v>
      </c>
      <c r="Q56" s="29" t="str">
        <f t="shared" ref="Q56:Q61" si="42">LEFT(H56, SEARCH("(",H56)-1)</f>
        <v>19.5</v>
      </c>
      <c r="R56" s="29" t="str">
        <f t="shared" ref="R56:R61" si="43">LEFT(I56, SEARCH("(",I56)-1)</f>
        <v>18.0</v>
      </c>
      <c r="S56" s="29" t="str">
        <f t="shared" ref="S56:S61" si="44">LEFT(J56, SEARCH("(",J56)-1)</f>
        <v>17.5</v>
      </c>
    </row>
    <row r="57" spans="1:19" ht="17.25" thickBot="1" x14ac:dyDescent="0.3">
      <c r="A57" t="s">
        <v>142</v>
      </c>
      <c r="B57" s="1">
        <v>24</v>
      </c>
      <c r="C57" s="1" t="s">
        <v>289</v>
      </c>
      <c r="D57" s="1" t="s">
        <v>290</v>
      </c>
      <c r="E57" s="1" t="s">
        <v>274</v>
      </c>
      <c r="F57" s="1" t="s">
        <v>291</v>
      </c>
      <c r="G57" s="1" t="s">
        <v>292</v>
      </c>
      <c r="H57" s="1" t="s">
        <v>293</v>
      </c>
      <c r="I57" s="1" t="s">
        <v>294</v>
      </c>
      <c r="J57" s="10" t="s">
        <v>295</v>
      </c>
      <c r="K57" s="29">
        <f t="shared" si="36"/>
        <v>24</v>
      </c>
      <c r="L57" s="29" t="str">
        <f t="shared" si="37"/>
        <v>15.3</v>
      </c>
      <c r="M57" s="29" t="str">
        <f t="shared" si="38"/>
        <v>16.1</v>
      </c>
      <c r="N57" s="29" t="str">
        <f t="shared" si="39"/>
        <v>14.3</v>
      </c>
      <c r="O57" s="29" t="str">
        <f t="shared" si="40"/>
        <v>14.1</v>
      </c>
      <c r="P57" s="29" t="str">
        <f t="shared" si="41"/>
        <v>18.6</v>
      </c>
      <c r="Q57" s="29" t="str">
        <f t="shared" si="42"/>
        <v>15.4</v>
      </c>
      <c r="R57" s="29" t="str">
        <f t="shared" si="43"/>
        <v>13.9</v>
      </c>
      <c r="S57" s="29" t="str">
        <f t="shared" si="44"/>
        <v>16.3</v>
      </c>
    </row>
    <row r="58" spans="1:19" ht="17.25" thickBot="1" x14ac:dyDescent="0.3">
      <c r="A58" t="s">
        <v>47</v>
      </c>
      <c r="B58" s="1">
        <v>0</v>
      </c>
      <c r="C58" s="40" t="s">
        <v>296</v>
      </c>
      <c r="D58" s="41"/>
      <c r="E58" s="41"/>
      <c r="F58" s="42"/>
      <c r="G58" s="40" t="s">
        <v>296</v>
      </c>
      <c r="H58" s="41"/>
      <c r="I58" s="41"/>
      <c r="J58" s="43"/>
      <c r="K58" s="29">
        <f t="shared" si="36"/>
        <v>0</v>
      </c>
      <c r="L58" s="29" t="str">
        <f t="shared" si="37"/>
        <v>74.2</v>
      </c>
      <c r="M58" s="29">
        <v>74.2</v>
      </c>
      <c r="N58" s="29">
        <v>74.2</v>
      </c>
      <c r="O58" s="29">
        <v>74.2</v>
      </c>
      <c r="P58" s="29">
        <v>74.2</v>
      </c>
      <c r="Q58" s="29">
        <v>74.2</v>
      </c>
      <c r="R58" s="29">
        <v>74.2</v>
      </c>
      <c r="S58" s="29">
        <v>74.2</v>
      </c>
    </row>
    <row r="59" spans="1:19" ht="29.25" thickBot="1" x14ac:dyDescent="0.3">
      <c r="A59" t="s">
        <v>47</v>
      </c>
      <c r="B59" s="1">
        <v>3</v>
      </c>
      <c r="C59" s="1" t="s">
        <v>297</v>
      </c>
      <c r="D59" s="1" t="s">
        <v>298</v>
      </c>
      <c r="E59" s="1" t="s">
        <v>299</v>
      </c>
      <c r="F59" s="1" t="s">
        <v>300</v>
      </c>
      <c r="G59" s="1" t="s">
        <v>301</v>
      </c>
      <c r="H59" s="1" t="s">
        <v>302</v>
      </c>
      <c r="I59" s="1" t="s">
        <v>303</v>
      </c>
      <c r="J59" s="10" t="s">
        <v>304</v>
      </c>
      <c r="K59" s="29">
        <f t="shared" si="36"/>
        <v>3</v>
      </c>
      <c r="L59" s="29" t="str">
        <f t="shared" si="37"/>
        <v>96.2</v>
      </c>
      <c r="M59" s="29" t="str">
        <f t="shared" si="38"/>
        <v>92.4</v>
      </c>
      <c r="N59" s="29" t="str">
        <f t="shared" si="39"/>
        <v>94.9</v>
      </c>
      <c r="O59" s="29" t="str">
        <f t="shared" si="40"/>
        <v>82.9</v>
      </c>
      <c r="P59" s="29" t="str">
        <f t="shared" si="41"/>
        <v>104.4</v>
      </c>
      <c r="Q59" s="29" t="str">
        <f t="shared" si="42"/>
        <v>98.4</v>
      </c>
      <c r="R59" s="29" t="str">
        <f t="shared" si="43"/>
        <v>91.8</v>
      </c>
      <c r="S59" s="29" t="str">
        <f t="shared" si="44"/>
        <v>89.3</v>
      </c>
    </row>
    <row r="60" spans="1:19" ht="33.75" thickBot="1" x14ac:dyDescent="0.3">
      <c r="A60" t="s">
        <v>47</v>
      </c>
      <c r="B60" s="1">
        <v>12</v>
      </c>
      <c r="C60" s="1" t="s">
        <v>305</v>
      </c>
      <c r="D60" s="1" t="s">
        <v>306</v>
      </c>
      <c r="E60" s="1" t="s">
        <v>307</v>
      </c>
      <c r="F60" s="1" t="s">
        <v>308</v>
      </c>
      <c r="G60" s="1" t="s">
        <v>309</v>
      </c>
      <c r="H60" s="1" t="s">
        <v>310</v>
      </c>
      <c r="I60" s="1" t="s">
        <v>311</v>
      </c>
      <c r="J60" s="10" t="s">
        <v>312</v>
      </c>
      <c r="K60" s="29">
        <f t="shared" si="36"/>
        <v>12</v>
      </c>
      <c r="L60" s="29" t="str">
        <f t="shared" si="37"/>
        <v>94.1</v>
      </c>
      <c r="M60" s="29" t="str">
        <f t="shared" si="38"/>
        <v>88.8</v>
      </c>
      <c r="N60" s="29" t="str">
        <f t="shared" si="39"/>
        <v>91.2</v>
      </c>
      <c r="O60" s="29" t="str">
        <f t="shared" si="40"/>
        <v>83.7</v>
      </c>
      <c r="P60" s="29" t="str">
        <f t="shared" si="41"/>
        <v>103.4</v>
      </c>
      <c r="Q60" s="29" t="str">
        <f t="shared" si="42"/>
        <v>105.3</v>
      </c>
      <c r="R60" s="29" t="str">
        <f t="shared" si="43"/>
        <v>102.4</v>
      </c>
      <c r="S60" s="29" t="str">
        <f t="shared" si="44"/>
        <v>100.5</v>
      </c>
    </row>
    <row r="61" spans="1:19" ht="33.75" thickBot="1" x14ac:dyDescent="0.3">
      <c r="A61" t="s">
        <v>47</v>
      </c>
      <c r="B61" s="11">
        <v>24</v>
      </c>
      <c r="C61" s="11" t="s">
        <v>313</v>
      </c>
      <c r="D61" s="11" t="s">
        <v>314</v>
      </c>
      <c r="E61" s="11" t="s">
        <v>315</v>
      </c>
      <c r="F61" s="11" t="s">
        <v>316</v>
      </c>
      <c r="G61" s="11" t="s">
        <v>317</v>
      </c>
      <c r="H61" s="11" t="s">
        <v>318</v>
      </c>
      <c r="I61" s="11" t="s">
        <v>319</v>
      </c>
      <c r="J61" s="12" t="s">
        <v>320</v>
      </c>
      <c r="K61" s="29">
        <f t="shared" si="36"/>
        <v>24</v>
      </c>
      <c r="L61" s="29" t="str">
        <f t="shared" si="37"/>
        <v>101.1</v>
      </c>
      <c r="M61" s="29" t="str">
        <f t="shared" si="38"/>
        <v>95.6</v>
      </c>
      <c r="N61" s="29" t="str">
        <f t="shared" si="39"/>
        <v>95.3</v>
      </c>
      <c r="O61" s="29" t="str">
        <f t="shared" si="40"/>
        <v>74.2</v>
      </c>
      <c r="P61" s="29" t="str">
        <f t="shared" si="41"/>
        <v>81.3</v>
      </c>
      <c r="Q61" s="29" t="str">
        <f t="shared" si="42"/>
        <v>83</v>
      </c>
      <c r="R61" s="29" t="str">
        <f t="shared" si="43"/>
        <v>87.4</v>
      </c>
      <c r="S61" s="29" t="str">
        <f t="shared" si="44"/>
        <v>79.8</v>
      </c>
    </row>
    <row r="62" spans="1:19" ht="15.75" thickTop="1" x14ac:dyDescent="0.25"/>
    <row r="63" spans="1:19" ht="15.75" thickBot="1" x14ac:dyDescent="0.3"/>
    <row r="64" spans="1:19" ht="18" thickTop="1" thickBot="1" x14ac:dyDescent="0.3">
      <c r="J64" s="6" t="s">
        <v>332</v>
      </c>
      <c r="L64" s="7" t="s">
        <v>8</v>
      </c>
      <c r="M64" s="13"/>
      <c r="N64" s="14"/>
      <c r="P64" s="7" t="s">
        <v>9</v>
      </c>
      <c r="Q64" s="13"/>
      <c r="R64" s="16"/>
      <c r="S64" s="3"/>
    </row>
    <row r="65" spans="10:19" ht="17.25" thickBot="1" x14ac:dyDescent="0.3">
      <c r="J65" s="8"/>
      <c r="K65" s="5" t="s">
        <v>10</v>
      </c>
      <c r="L65" s="5" t="s">
        <v>11</v>
      </c>
      <c r="M65" s="5" t="s">
        <v>12</v>
      </c>
      <c r="N65" s="5" t="s">
        <v>13</v>
      </c>
      <c r="O65" s="5" t="s">
        <v>14</v>
      </c>
      <c r="P65" s="5" t="s">
        <v>11</v>
      </c>
      <c r="Q65" s="5" t="s">
        <v>12</v>
      </c>
      <c r="R65" s="5" t="s">
        <v>13</v>
      </c>
      <c r="S65" s="9" t="s">
        <v>14</v>
      </c>
    </row>
    <row r="66" spans="10:19" ht="17.25" thickBot="1" x14ac:dyDescent="0.3">
      <c r="J66" t="s">
        <v>142</v>
      </c>
      <c r="K66" s="1">
        <v>0</v>
      </c>
      <c r="L66">
        <f t="shared" ref="L66:S66" si="45">L54*0.001*$I$3*$B$7</f>
        <v>6.5657856000000013E-3</v>
      </c>
      <c r="M66">
        <f t="shared" si="45"/>
        <v>6.5657856000000013E-3</v>
      </c>
      <c r="N66">
        <f t="shared" si="45"/>
        <v>6.5657856000000013E-3</v>
      </c>
      <c r="O66">
        <f t="shared" si="45"/>
        <v>6.5657856000000013E-3</v>
      </c>
      <c r="P66">
        <f t="shared" si="45"/>
        <v>6.5657856000000013E-3</v>
      </c>
      <c r="Q66">
        <f t="shared" si="45"/>
        <v>6.5657856000000013E-3</v>
      </c>
      <c r="R66">
        <f t="shared" si="45"/>
        <v>6.5657856000000013E-3</v>
      </c>
      <c r="S66">
        <f t="shared" si="45"/>
        <v>6.5657856000000013E-3</v>
      </c>
    </row>
    <row r="67" spans="10:19" ht="17.25" thickBot="1" x14ac:dyDescent="0.3">
      <c r="J67" t="s">
        <v>142</v>
      </c>
      <c r="K67" s="1">
        <v>3</v>
      </c>
      <c r="L67">
        <f>L55*0.001*V13*$B$7</f>
        <v>3.6264645119999999E-3</v>
      </c>
      <c r="M67">
        <f t="shared" ref="M67:S67" si="46">M55*0.001*W13*$B$7</f>
        <v>3.8041935360000004E-3</v>
      </c>
      <c r="N67">
        <f t="shared" si="46"/>
        <v>3.8794736640000004E-3</v>
      </c>
      <c r="O67">
        <f t="shared" si="46"/>
        <v>3.9660741120000004E-3</v>
      </c>
      <c r="P67">
        <f t="shared" si="46"/>
        <v>3.6179742720000006E-3</v>
      </c>
      <c r="Q67">
        <f t="shared" si="46"/>
        <v>3.1583692800000005E-3</v>
      </c>
      <c r="R67">
        <f t="shared" si="46"/>
        <v>3.4526976E-3</v>
      </c>
      <c r="S67">
        <f t="shared" si="46"/>
        <v>3.1413888000000009E-3</v>
      </c>
    </row>
    <row r="68" spans="10:19" ht="17.25" thickBot="1" x14ac:dyDescent="0.3">
      <c r="J68" t="s">
        <v>142</v>
      </c>
      <c r="K68" s="1">
        <v>12</v>
      </c>
      <c r="L68">
        <f>L56*0.001*V15*$B$7</f>
        <v>3.1753497600000014E-3</v>
      </c>
      <c r="M68">
        <f t="shared" ref="M68:S68" si="47">M56*0.001*W15*$B$7</f>
        <v>3.1759157760000009E-3</v>
      </c>
      <c r="N68">
        <f t="shared" si="47"/>
        <v>3.3213818880000008E-3</v>
      </c>
      <c r="O68">
        <f t="shared" si="47"/>
        <v>4.1296527359999998E-3</v>
      </c>
      <c r="P68">
        <f t="shared" si="47"/>
        <v>3.6451430400000007E-3</v>
      </c>
      <c r="Q68">
        <f t="shared" si="47"/>
        <v>3.2008204800000003E-3</v>
      </c>
      <c r="R68">
        <f t="shared" si="47"/>
        <v>3.9734323200000003E-3</v>
      </c>
      <c r="S68">
        <f t="shared" si="47"/>
        <v>3.565900800000001E-3</v>
      </c>
    </row>
    <row r="69" spans="10:19" ht="17.25" thickBot="1" x14ac:dyDescent="0.3">
      <c r="J69" t="s">
        <v>142</v>
      </c>
      <c r="K69" s="1">
        <v>24</v>
      </c>
      <c r="L69">
        <f>L57*0.001*V16*$B$7</f>
        <v>2.5980134400000006E-3</v>
      </c>
      <c r="M69">
        <f t="shared" ref="M69" si="48">M57*0.001*W16*$B$7</f>
        <v>2.3693429760000004E-3</v>
      </c>
      <c r="N69">
        <f>N57*0.001*X16*$B$7</f>
        <v>2.4282086400000003E-3</v>
      </c>
      <c r="O69">
        <f t="shared" ref="O69" si="49">O57*0.001*Y16*$B$7</f>
        <v>3.0327137280000004E-3</v>
      </c>
      <c r="P69">
        <f t="shared" ref="P69" si="50">P57*0.001*Z16*$B$7</f>
        <v>2.8425323520000008E-3</v>
      </c>
      <c r="Q69">
        <f t="shared" ref="Q69" si="51">Q57*0.001*AA16*$B$7</f>
        <v>2.5278274560000002E-3</v>
      </c>
      <c r="R69">
        <f t="shared" ref="R69" si="52">R57*0.001*AB16*$B$7</f>
        <v>2.9110202880000004E-3</v>
      </c>
      <c r="S69">
        <f t="shared" ref="S69" si="53">S57*0.001*AC16*$B$7</f>
        <v>3.2291212800000016E-3</v>
      </c>
    </row>
    <row r="70" spans="10:19" ht="17.25" thickBot="1" x14ac:dyDescent="0.3">
      <c r="J70" t="s">
        <v>47</v>
      </c>
      <c r="K70" s="1">
        <v>0</v>
      </c>
      <c r="L70">
        <f>L58*0.001*$I$4*$B$7</f>
        <v>4.1684966400000002E-2</v>
      </c>
      <c r="M70">
        <f t="shared" ref="M70:S70" si="54">M58*0.001*$I$4*$B$7</f>
        <v>4.1684966400000002E-2</v>
      </c>
      <c r="N70">
        <f t="shared" si="54"/>
        <v>4.1684966400000002E-2</v>
      </c>
      <c r="O70">
        <f t="shared" si="54"/>
        <v>4.1684966400000002E-2</v>
      </c>
      <c r="P70">
        <f t="shared" si="54"/>
        <v>4.1684966400000002E-2</v>
      </c>
      <c r="Q70">
        <f t="shared" si="54"/>
        <v>4.1684966400000002E-2</v>
      </c>
      <c r="R70">
        <f t="shared" si="54"/>
        <v>4.1684966400000002E-2</v>
      </c>
      <c r="S70">
        <f t="shared" si="54"/>
        <v>4.1684966400000002E-2</v>
      </c>
    </row>
    <row r="71" spans="10:19" ht="17.25" thickBot="1" x14ac:dyDescent="0.3">
      <c r="J71" t="s">
        <v>47</v>
      </c>
      <c r="K71" s="1">
        <v>3</v>
      </c>
      <c r="L71">
        <f>L59*0.001*V17*$B$7</f>
        <v>4.3235512320000016E-2</v>
      </c>
      <c r="M71">
        <f t="shared" ref="M71:S71" si="55">M59*0.001*W17*$B$7</f>
        <v>4.1008568832000013E-2</v>
      </c>
      <c r="N71">
        <f t="shared" si="55"/>
        <v>4.2651248640000007E-2</v>
      </c>
      <c r="O71">
        <f t="shared" si="55"/>
        <v>3.6326594304000002E-2</v>
      </c>
      <c r="P71">
        <f t="shared" si="55"/>
        <v>4.633435699200001E-2</v>
      </c>
      <c r="Q71">
        <f t="shared" si="55"/>
        <v>4.3118659584000012E-2</v>
      </c>
      <c r="R71">
        <f t="shared" si="55"/>
        <v>4.1773729536000011E-2</v>
      </c>
      <c r="S71">
        <f t="shared" si="55"/>
        <v>4.0636100736000012E-2</v>
      </c>
    </row>
    <row r="72" spans="10:19" ht="17.25" thickBot="1" x14ac:dyDescent="0.3">
      <c r="J72" t="s">
        <v>47</v>
      </c>
      <c r="K72" s="1">
        <v>12</v>
      </c>
      <c r="L72">
        <f>L60*0.001*V19*$B$7</f>
        <v>3.0132837504000008E-2</v>
      </c>
      <c r="M72">
        <f t="shared" ref="M72:S72" si="56">M60*0.001*W19*$B$7</f>
        <v>2.9433406464000004E-2</v>
      </c>
      <c r="N72">
        <f t="shared" si="56"/>
        <v>3.1253612544000005E-2</v>
      </c>
      <c r="O72">
        <f t="shared" si="56"/>
        <v>2.8683414144000004E-2</v>
      </c>
      <c r="P72">
        <f t="shared" si="56"/>
        <v>3.6015361536000011E-2</v>
      </c>
      <c r="Q72">
        <f t="shared" si="56"/>
        <v>3.7268719488000014E-2</v>
      </c>
      <c r="R72">
        <f t="shared" si="56"/>
        <v>3.7968150528000004E-2</v>
      </c>
      <c r="S72">
        <f t="shared" si="56"/>
        <v>3.6134461440000008E-2</v>
      </c>
    </row>
    <row r="73" spans="10:19" ht="17.25" thickBot="1" x14ac:dyDescent="0.3">
      <c r="J73" t="s">
        <v>47</v>
      </c>
      <c r="K73" s="11">
        <v>24</v>
      </c>
      <c r="L73">
        <f>L61*0.001*V20*$B$7</f>
        <v>2.5558727040000007E-2</v>
      </c>
      <c r="M73">
        <f t="shared" ref="M73" si="57">M61*0.001*W20*$B$7</f>
        <v>2.5242438144000002E-2</v>
      </c>
      <c r="N73">
        <f t="shared" ref="N73" si="58">N61*0.001*X20*$B$7</f>
        <v>2.5163225472000009E-2</v>
      </c>
      <c r="O73">
        <f t="shared" ref="O73" si="59">O61*0.001*Y20*$B$7</f>
        <v>1.5840287232000004E-2</v>
      </c>
      <c r="P73">
        <f t="shared" ref="P73" si="60">P61*0.001*Z20*$B$7</f>
        <v>2.3293581696000005E-2</v>
      </c>
      <c r="Q73">
        <f t="shared" ref="Q73" si="61">Q61*0.001*AA20*$B$7</f>
        <v>2.4713230080000006E-2</v>
      </c>
      <c r="R73">
        <f t="shared" ref="R73" si="62">R61*0.001*AB20*$B$7</f>
        <v>2.798735385600001E-2</v>
      </c>
      <c r="S73">
        <f t="shared" ref="S73" si="63">S61*0.001*AC20*$B$7</f>
        <v>2.4208740864000003E-2</v>
      </c>
    </row>
    <row r="74" spans="10:19" ht="15.75" thickTop="1" x14ac:dyDescent="0.25"/>
  </sheetData>
  <mergeCells count="9">
    <mergeCell ref="G1:I1"/>
    <mergeCell ref="C58:F58"/>
    <mergeCell ref="G58:J58"/>
    <mergeCell ref="K52:N52"/>
    <mergeCell ref="O52:R52"/>
    <mergeCell ref="B52:E52"/>
    <mergeCell ref="F52:I52"/>
    <mergeCell ref="C54:F54"/>
    <mergeCell ref="G54:J54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AF32-541B-489B-99DE-156E18CA2891}">
  <dimension ref="A1:T23"/>
  <sheetViews>
    <sheetView zoomScale="85" zoomScaleNormal="85" workbookViewId="0">
      <selection activeCell="M11" sqref="M11"/>
    </sheetView>
  </sheetViews>
  <sheetFormatPr defaultRowHeight="14.25" customHeight="1" x14ac:dyDescent="0.25"/>
  <cols>
    <col min="1" max="1" width="10.7109375" bestFit="1" customWidth="1"/>
    <col min="2" max="2" width="4.140625" bestFit="1" customWidth="1"/>
    <col min="3" max="10" width="10" bestFit="1" customWidth="1"/>
    <col min="11" max="11" width="7" customWidth="1"/>
    <col min="12" max="12" width="6.42578125" customWidth="1"/>
    <col min="13" max="13" width="14" bestFit="1" customWidth="1"/>
    <col min="14" max="14" width="12" bestFit="1" customWidth="1"/>
    <col min="15" max="15" width="14.7109375" bestFit="1" customWidth="1"/>
    <col min="16" max="20" width="12" bestFit="1" customWidth="1"/>
  </cols>
  <sheetData>
    <row r="1" spans="1:20" ht="14.25" customHeight="1" x14ac:dyDescent="0.25">
      <c r="C1" s="50" t="s">
        <v>142</v>
      </c>
      <c r="D1" s="50"/>
      <c r="E1" s="50"/>
      <c r="F1" s="50"/>
      <c r="G1" s="49" t="s">
        <v>47</v>
      </c>
      <c r="H1" s="49"/>
      <c r="I1" s="49"/>
      <c r="J1" s="49"/>
      <c r="K1" s="27"/>
      <c r="L1" s="27"/>
      <c r="M1" s="50" t="s">
        <v>142</v>
      </c>
      <c r="N1" s="50"/>
      <c r="O1" s="50"/>
      <c r="P1" s="50"/>
      <c r="Q1" s="49" t="s">
        <v>47</v>
      </c>
      <c r="R1" s="49"/>
      <c r="S1" s="49"/>
      <c r="T1" s="49"/>
    </row>
    <row r="2" spans="1:20" ht="14.25" customHeight="1" x14ac:dyDescent="0.25">
      <c r="C2" s="51" t="s">
        <v>330</v>
      </c>
      <c r="D2" s="51"/>
      <c r="E2" s="51"/>
      <c r="F2" s="51"/>
      <c r="G2" s="51"/>
      <c r="H2" s="51"/>
      <c r="I2" s="51"/>
      <c r="J2" s="51"/>
      <c r="K2" s="30"/>
      <c r="L2" s="30"/>
      <c r="M2" s="51" t="s">
        <v>331</v>
      </c>
      <c r="N2" s="51"/>
      <c r="O2" s="51"/>
      <c r="P2" s="51"/>
      <c r="Q2" s="51"/>
      <c r="R2" s="51"/>
      <c r="S2" s="51"/>
      <c r="T2" s="51"/>
    </row>
    <row r="3" spans="1:20" ht="14.25" customHeight="1" x14ac:dyDescent="0.25">
      <c r="C3" s="50" t="s">
        <v>333</v>
      </c>
      <c r="D3" s="50"/>
      <c r="E3" s="52" t="s">
        <v>9</v>
      </c>
      <c r="F3" s="52"/>
      <c r="G3" s="48" t="s">
        <v>333</v>
      </c>
      <c r="H3" s="48"/>
      <c r="I3" s="49" t="s">
        <v>9</v>
      </c>
      <c r="J3" s="49"/>
      <c r="K3" s="26"/>
      <c r="L3" s="27"/>
      <c r="M3" s="36" t="s">
        <v>333</v>
      </c>
      <c r="N3" s="36" t="s">
        <v>333</v>
      </c>
      <c r="O3" s="37" t="s">
        <v>9</v>
      </c>
      <c r="P3" s="37" t="s">
        <v>9</v>
      </c>
      <c r="Q3" s="48" t="s">
        <v>333</v>
      </c>
      <c r="R3" s="48"/>
      <c r="S3" s="49" t="s">
        <v>9</v>
      </c>
      <c r="T3" s="49"/>
    </row>
    <row r="4" spans="1:20" ht="14.25" customHeight="1" x14ac:dyDescent="0.25">
      <c r="A4" t="s">
        <v>334</v>
      </c>
      <c r="C4" s="28">
        <v>1</v>
      </c>
      <c r="D4" s="28">
        <v>2</v>
      </c>
      <c r="E4" s="28">
        <v>3</v>
      </c>
      <c r="F4" s="28">
        <v>4</v>
      </c>
      <c r="G4" s="35">
        <v>1</v>
      </c>
      <c r="H4" s="35">
        <v>2</v>
      </c>
      <c r="I4" s="35">
        <v>3</v>
      </c>
      <c r="J4" s="35">
        <v>4</v>
      </c>
      <c r="K4" s="27"/>
      <c r="L4" s="27"/>
      <c r="M4" s="28">
        <v>1</v>
      </c>
      <c r="N4" s="28">
        <v>2</v>
      </c>
      <c r="O4" s="28">
        <v>3</v>
      </c>
      <c r="P4" s="28">
        <v>4</v>
      </c>
      <c r="Q4" s="35">
        <v>1</v>
      </c>
      <c r="R4" s="35">
        <v>2</v>
      </c>
      <c r="S4" s="35">
        <v>3</v>
      </c>
      <c r="T4" s="35">
        <v>4</v>
      </c>
    </row>
    <row r="5" spans="1:20" ht="14.25" customHeight="1" x14ac:dyDescent="0.25">
      <c r="A5" t="s">
        <v>10</v>
      </c>
      <c r="B5" t="s">
        <v>335</v>
      </c>
      <c r="C5" s="23" t="s">
        <v>11</v>
      </c>
      <c r="D5" s="23" t="s">
        <v>12</v>
      </c>
      <c r="E5" s="23" t="s">
        <v>11</v>
      </c>
      <c r="F5" s="23" t="s">
        <v>12</v>
      </c>
      <c r="G5" s="22" t="s">
        <v>11</v>
      </c>
      <c r="H5" s="22" t="s">
        <v>12</v>
      </c>
      <c r="I5" s="22" t="s">
        <v>11</v>
      </c>
      <c r="J5" s="22" t="s">
        <v>12</v>
      </c>
      <c r="K5" t="s">
        <v>10</v>
      </c>
      <c r="L5" t="s">
        <v>335</v>
      </c>
      <c r="M5" s="23" t="s">
        <v>11</v>
      </c>
      <c r="N5" s="23" t="s">
        <v>12</v>
      </c>
      <c r="O5" s="23" t="s">
        <v>11</v>
      </c>
      <c r="P5" s="23" t="s">
        <v>12</v>
      </c>
      <c r="Q5" s="22" t="s">
        <v>11</v>
      </c>
      <c r="R5" s="22" t="s">
        <v>12</v>
      </c>
      <c r="S5" s="22" t="s">
        <v>11</v>
      </c>
      <c r="T5" s="22" t="s">
        <v>12</v>
      </c>
    </row>
    <row r="6" spans="1:20" ht="14.25" customHeight="1" x14ac:dyDescent="0.25">
      <c r="A6">
        <v>0</v>
      </c>
      <c r="B6">
        <v>0</v>
      </c>
      <c r="C6" s="23">
        <v>0.9433600000000002</v>
      </c>
      <c r="D6" s="23">
        <v>0.9433600000000002</v>
      </c>
      <c r="E6" s="23">
        <v>0.9433600000000002</v>
      </c>
      <c r="F6" s="23">
        <v>0.9433600000000002</v>
      </c>
      <c r="G6" s="22">
        <v>0.93632000000000015</v>
      </c>
      <c r="H6" s="22">
        <v>0.93632000000000015</v>
      </c>
      <c r="I6" s="22">
        <v>0.93632000000000015</v>
      </c>
      <c r="J6" s="22">
        <v>0.93632000000000015</v>
      </c>
      <c r="K6">
        <v>0</v>
      </c>
      <c r="L6">
        <v>0</v>
      </c>
      <c r="M6" s="23">
        <v>6.5657856000000013E-3</v>
      </c>
      <c r="N6" s="23">
        <v>6.5657856000000013E-3</v>
      </c>
      <c r="O6" s="23">
        <v>6.5657856000000013E-3</v>
      </c>
      <c r="P6" s="23">
        <v>6.5657856000000013E-3</v>
      </c>
      <c r="Q6" s="22">
        <v>4.1684966400000002E-2</v>
      </c>
      <c r="R6" s="22">
        <v>4.1684966400000002E-2</v>
      </c>
      <c r="S6" s="22">
        <v>4.1684966400000002E-2</v>
      </c>
      <c r="T6" s="22">
        <v>4.1684966400000002E-2</v>
      </c>
    </row>
    <row r="7" spans="1:20" ht="14.25" customHeight="1" x14ac:dyDescent="0.25">
      <c r="A7">
        <v>3</v>
      </c>
      <c r="B7">
        <v>89</v>
      </c>
      <c r="C7" s="23">
        <v>0.40564480000000003</v>
      </c>
      <c r="D7" s="23">
        <v>0.44337920000000008</v>
      </c>
      <c r="E7" s="23">
        <v>0.44337920000000008</v>
      </c>
      <c r="F7" s="23">
        <v>0.42451200000000006</v>
      </c>
      <c r="G7" s="22">
        <v>0.74905600000000017</v>
      </c>
      <c r="H7" s="22">
        <v>0.73969280000000015</v>
      </c>
      <c r="I7" s="22">
        <v>0.73969280000000015</v>
      </c>
      <c r="J7" s="22">
        <v>0.73032960000000013</v>
      </c>
      <c r="K7">
        <v>3</v>
      </c>
      <c r="L7">
        <v>89</v>
      </c>
      <c r="M7" s="23">
        <v>3.6264645119999999E-3</v>
      </c>
      <c r="N7" s="23">
        <v>3.8041935360000004E-3</v>
      </c>
      <c r="O7" s="23">
        <v>3.6179742720000006E-3</v>
      </c>
      <c r="P7" s="23">
        <v>3.1583692800000005E-3</v>
      </c>
      <c r="Q7" s="22">
        <v>4.3235512320000016E-2</v>
      </c>
      <c r="R7" s="22">
        <v>4.1008568832000013E-2</v>
      </c>
      <c r="S7" s="22">
        <v>4.633435699200001E-2</v>
      </c>
      <c r="T7" s="22">
        <v>4.3118659584000012E-2</v>
      </c>
    </row>
    <row r="8" spans="1:20" ht="14.25" customHeight="1" x14ac:dyDescent="0.25">
      <c r="A8">
        <v>6</v>
      </c>
      <c r="B8">
        <v>180</v>
      </c>
      <c r="C8" s="23">
        <v>0.33960960000000007</v>
      </c>
      <c r="D8" s="23">
        <v>0.36791040000000003</v>
      </c>
      <c r="E8" s="23">
        <v>0.35847680000000004</v>
      </c>
      <c r="F8" s="23">
        <v>0.34904320000000005</v>
      </c>
      <c r="G8" s="22">
        <v>0.62733440000000018</v>
      </c>
      <c r="H8" s="22">
        <v>0.64606080000000021</v>
      </c>
      <c r="I8" s="22">
        <v>0.6366976000000002</v>
      </c>
      <c r="J8" s="22">
        <v>0.64606080000000021</v>
      </c>
      <c r="K8">
        <v>12</v>
      </c>
      <c r="L8">
        <v>364</v>
      </c>
      <c r="M8" s="23">
        <v>3.1753497600000014E-3</v>
      </c>
      <c r="N8" s="23">
        <v>3.1759157760000009E-3</v>
      </c>
      <c r="O8" s="23">
        <v>3.6451430400000007E-3</v>
      </c>
      <c r="P8" s="23">
        <v>3.2008204800000003E-3</v>
      </c>
      <c r="Q8" s="22">
        <v>3.0132837504000008E-2</v>
      </c>
      <c r="R8" s="22">
        <v>2.9433406464000004E-2</v>
      </c>
      <c r="S8" s="22">
        <v>3.6015361536000011E-2</v>
      </c>
      <c r="T8" s="22">
        <v>3.7268719488000014E-2</v>
      </c>
    </row>
    <row r="9" spans="1:20" ht="14.25" customHeight="1" x14ac:dyDescent="0.25">
      <c r="A9">
        <v>12</v>
      </c>
      <c r="B9">
        <v>364</v>
      </c>
      <c r="C9" s="23">
        <v>0.31130880000000011</v>
      </c>
      <c r="D9" s="23">
        <v>0.29244160000000008</v>
      </c>
      <c r="E9" s="23">
        <v>0.26414080000000006</v>
      </c>
      <c r="F9" s="23">
        <v>0.27357440000000005</v>
      </c>
      <c r="G9" s="22">
        <v>0.53370240000000013</v>
      </c>
      <c r="H9" s="22">
        <v>0.55242880000000005</v>
      </c>
      <c r="I9" s="22">
        <v>0.5805184000000001</v>
      </c>
      <c r="J9" s="22">
        <v>0.58988160000000023</v>
      </c>
      <c r="K9">
        <v>24</v>
      </c>
      <c r="L9">
        <v>731</v>
      </c>
      <c r="M9" s="23">
        <v>2.5980134400000001E-3</v>
      </c>
      <c r="N9" s="23">
        <v>2.3693429760000004E-3</v>
      </c>
      <c r="O9" s="23">
        <v>2.8425323520000008E-3</v>
      </c>
      <c r="P9" s="23">
        <v>2.5278274560000002E-3</v>
      </c>
      <c r="Q9" s="22">
        <v>2.5558727040000007E-2</v>
      </c>
      <c r="R9" s="22">
        <v>2.5242438144000002E-2</v>
      </c>
      <c r="S9" s="22">
        <v>2.3293581696000005E-2</v>
      </c>
      <c r="T9" s="22">
        <v>2.4713230080000006E-2</v>
      </c>
    </row>
    <row r="10" spans="1:20" ht="14.25" customHeight="1" x14ac:dyDescent="0.25">
      <c r="A10">
        <v>24</v>
      </c>
      <c r="B10">
        <v>731</v>
      </c>
      <c r="C10" s="23">
        <v>0.28300800000000004</v>
      </c>
      <c r="D10" s="23">
        <v>0.24527360000000004</v>
      </c>
      <c r="E10" s="23">
        <v>0.25470720000000008</v>
      </c>
      <c r="F10" s="23">
        <v>0.27357440000000005</v>
      </c>
      <c r="G10" s="22">
        <v>0.42134400000000011</v>
      </c>
      <c r="H10" s="22">
        <v>0.44007040000000014</v>
      </c>
      <c r="I10" s="22">
        <v>0.47752320000000009</v>
      </c>
      <c r="J10" s="22">
        <v>0.49624960000000012</v>
      </c>
    </row>
    <row r="11" spans="1:20" ht="14.25" customHeight="1" x14ac:dyDescent="0.25">
      <c r="M11" t="str">
        <f>_xlfn.CONCAT(M3,"_",M5)</f>
        <v>Beach_Control</v>
      </c>
      <c r="N11" t="str">
        <f>_xlfn.CONCAT(N3,"_",N5)</f>
        <v>Beach_N</v>
      </c>
      <c r="O11" t="str">
        <f t="shared" ref="O11:P11" si="0">_xlfn.CONCAT(O3,"_",O5)</f>
        <v>Spruce_Control</v>
      </c>
      <c r="P11" t="str">
        <f t="shared" si="0"/>
        <v>Spruce_N</v>
      </c>
    </row>
    <row r="12" spans="1:20" ht="14.25" customHeight="1" x14ac:dyDescent="0.25">
      <c r="A12" s="32">
        <v>44927</v>
      </c>
      <c r="B12">
        <v>0</v>
      </c>
    </row>
    <row r="13" spans="1:20" ht="14.25" customHeight="1" x14ac:dyDescent="0.25">
      <c r="A13" s="32">
        <v>45016</v>
      </c>
      <c r="B13">
        <f>A13-A12+B12</f>
        <v>89</v>
      </c>
    </row>
    <row r="14" spans="1:20" ht="14.25" customHeight="1" x14ac:dyDescent="0.25">
      <c r="A14" s="32">
        <v>45107</v>
      </c>
      <c r="B14">
        <f t="shared" ref="B14:B16" si="1">A14-A13+B13</f>
        <v>180</v>
      </c>
    </row>
    <row r="15" spans="1:20" ht="14.25" customHeight="1" x14ac:dyDescent="0.25">
      <c r="A15" s="32">
        <v>45291</v>
      </c>
      <c r="B15">
        <f t="shared" si="1"/>
        <v>364</v>
      </c>
    </row>
    <row r="16" spans="1:20" ht="14.25" customHeight="1" x14ac:dyDescent="0.25">
      <c r="A16" s="32">
        <v>45658</v>
      </c>
      <c r="B16">
        <f t="shared" si="1"/>
        <v>731</v>
      </c>
    </row>
    <row r="18" spans="1:2" ht="14.25" customHeight="1" x14ac:dyDescent="0.25">
      <c r="A18" s="32">
        <v>44927</v>
      </c>
      <c r="B18">
        <v>0</v>
      </c>
    </row>
    <row r="19" spans="1:2" ht="14.25" customHeight="1" x14ac:dyDescent="0.25">
      <c r="A19" s="32">
        <v>45016</v>
      </c>
      <c r="B19">
        <f>A19-A18+B18</f>
        <v>89</v>
      </c>
    </row>
    <row r="20" spans="1:2" ht="14.25" customHeight="1" x14ac:dyDescent="0.25">
      <c r="A20" s="32">
        <v>45107</v>
      </c>
      <c r="B20">
        <f t="shared" ref="B20:B22" si="2">A20-A19+B19</f>
        <v>180</v>
      </c>
    </row>
    <row r="21" spans="1:2" ht="14.25" customHeight="1" x14ac:dyDescent="0.25">
      <c r="A21" s="32">
        <v>45291</v>
      </c>
      <c r="B21">
        <f t="shared" si="2"/>
        <v>364</v>
      </c>
    </row>
    <row r="22" spans="1:2" ht="14.25" customHeight="1" x14ac:dyDescent="0.25">
      <c r="A22" s="38">
        <v>45444</v>
      </c>
      <c r="B22">
        <f t="shared" si="2"/>
        <v>517</v>
      </c>
    </row>
    <row r="23" spans="1:2" ht="14.25" customHeight="1" x14ac:dyDescent="0.25">
      <c r="A23" s="32">
        <v>45658</v>
      </c>
      <c r="B23">
        <f>A23-A21+B21</f>
        <v>731</v>
      </c>
    </row>
  </sheetData>
  <mergeCells count="12">
    <mergeCell ref="Q3:R3"/>
    <mergeCell ref="S3:T3"/>
    <mergeCell ref="C1:F1"/>
    <mergeCell ref="G1:J1"/>
    <mergeCell ref="C2:J2"/>
    <mergeCell ref="M2:T2"/>
    <mergeCell ref="M1:P1"/>
    <mergeCell ref="Q1:T1"/>
    <mergeCell ref="C3:D3"/>
    <mergeCell ref="E3:F3"/>
    <mergeCell ref="G3:H3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2023-03-02T08:58:58Z</dcterms:created>
  <dcterms:modified xsi:type="dcterms:W3CDTF">2023-03-19T09:26:05Z</dcterms:modified>
</cp:coreProperties>
</file>