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9809\Box\Stockholm Unviersity\Notebook\postdoc_SU\Scripts\matlab\Yop\litter_decompose\two-poop-one-control-vo\data\"/>
    </mc:Choice>
  </mc:AlternateContent>
  <xr:revisionPtr revIDLastSave="0" documentId="13_ncr:1_{6BD1DDC0-454C-49EA-AED8-2BD59B50A1F5}" xr6:coauthVersionLast="47" xr6:coauthVersionMax="47" xr10:uidLastSave="{00000000-0000-0000-0000-000000000000}"/>
  <bookViews>
    <workbookView xWindow="28680" yWindow="-120" windowWidth="29040" windowHeight="17520" xr2:uid="{530C736C-44D6-49A3-97FC-E5B6CF38D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4" i="1"/>
  <c r="J4" i="1"/>
  <c r="AB12" i="1"/>
  <c r="AC12" i="1"/>
  <c r="AD12" i="1"/>
  <c r="AE12" i="1"/>
  <c r="AB13" i="1"/>
  <c r="AC13" i="1"/>
  <c r="AD13" i="1"/>
  <c r="AE13" i="1"/>
  <c r="AB14" i="1"/>
  <c r="AC14" i="1"/>
  <c r="AD14" i="1"/>
  <c r="AE14" i="1"/>
  <c r="AB15" i="1"/>
  <c r="AC15" i="1"/>
  <c r="AD15" i="1"/>
  <c r="AE15" i="1"/>
  <c r="AB16" i="1"/>
  <c r="AC16" i="1"/>
  <c r="AD16" i="1"/>
  <c r="AE16" i="1"/>
  <c r="AB17" i="1"/>
  <c r="AC17" i="1"/>
  <c r="AD17" i="1"/>
  <c r="AE17" i="1"/>
  <c r="AB18" i="1"/>
  <c r="AC18" i="1"/>
  <c r="AD18" i="1"/>
  <c r="AE18" i="1"/>
  <c r="AB19" i="1"/>
  <c r="AC19" i="1"/>
  <c r="AD19" i="1"/>
  <c r="AE19" i="1"/>
  <c r="AB20" i="1"/>
  <c r="AC20" i="1"/>
  <c r="AD20" i="1"/>
  <c r="AE20" i="1"/>
  <c r="AB21" i="1"/>
  <c r="AC21" i="1"/>
  <c r="AD21" i="1"/>
  <c r="AE21" i="1"/>
  <c r="AB22" i="1"/>
  <c r="AC22" i="1"/>
  <c r="AD22" i="1"/>
  <c r="AE22" i="1"/>
  <c r="AB23" i="1"/>
  <c r="AC23" i="1"/>
  <c r="AD23" i="1"/>
  <c r="AE23" i="1"/>
  <c r="AB24" i="1"/>
  <c r="AC24" i="1"/>
  <c r="AD24" i="1"/>
  <c r="AE24" i="1"/>
  <c r="AB25" i="1"/>
  <c r="AC25" i="1"/>
  <c r="AD25" i="1"/>
  <c r="AE25" i="1"/>
  <c r="AB26" i="1"/>
  <c r="AC26" i="1"/>
  <c r="AD26" i="1"/>
  <c r="AE26" i="1"/>
  <c r="AB27" i="1"/>
  <c r="AC27" i="1"/>
  <c r="AD27" i="1"/>
  <c r="AE27" i="1"/>
  <c r="AB28" i="1"/>
  <c r="AC28" i="1"/>
  <c r="AD28" i="1"/>
  <c r="AE28" i="1"/>
  <c r="AB29" i="1"/>
  <c r="AC29" i="1"/>
  <c r="AD29" i="1"/>
  <c r="AE29" i="1"/>
  <c r="AB30" i="1"/>
  <c r="AC30" i="1"/>
  <c r="AD30" i="1"/>
  <c r="AE30" i="1"/>
  <c r="AB31" i="1"/>
  <c r="AC31" i="1"/>
  <c r="AD31" i="1"/>
  <c r="AE31" i="1"/>
  <c r="AB32" i="1"/>
  <c r="AC32" i="1"/>
  <c r="AD32" i="1"/>
  <c r="AE32" i="1"/>
  <c r="AB33" i="1"/>
  <c r="AC33" i="1"/>
  <c r="AD33" i="1"/>
  <c r="AE33" i="1"/>
  <c r="AC11" i="1"/>
  <c r="AD11" i="1"/>
  <c r="AE11" i="1"/>
  <c r="AB11" i="1"/>
  <c r="J5" i="1"/>
  <c r="J6" i="1"/>
  <c r="X12" i="1"/>
  <c r="Y12" i="1"/>
  <c r="Z12" i="1"/>
  <c r="AA12" i="1"/>
  <c r="X13" i="1"/>
  <c r="Y13" i="1"/>
  <c r="Z13" i="1"/>
  <c r="AA13" i="1"/>
  <c r="X14" i="1"/>
  <c r="Y14" i="1"/>
  <c r="Z14" i="1"/>
  <c r="AA14" i="1"/>
  <c r="X15" i="1"/>
  <c r="Y15" i="1"/>
  <c r="Z15" i="1"/>
  <c r="AA15" i="1"/>
  <c r="X16" i="1"/>
  <c r="Y16" i="1"/>
  <c r="Z16" i="1"/>
  <c r="AA16" i="1"/>
  <c r="X17" i="1"/>
  <c r="Y17" i="1"/>
  <c r="Z17" i="1"/>
  <c r="AA17" i="1"/>
  <c r="X18" i="1"/>
  <c r="Y18" i="1"/>
  <c r="Z18" i="1"/>
  <c r="AA18" i="1"/>
  <c r="X19" i="1"/>
  <c r="Y19" i="1"/>
  <c r="Z19" i="1"/>
  <c r="AA19" i="1"/>
  <c r="X20" i="1"/>
  <c r="Y20" i="1"/>
  <c r="Z20" i="1"/>
  <c r="AA20" i="1"/>
  <c r="X21" i="1"/>
  <c r="Y21" i="1"/>
  <c r="Z21" i="1"/>
  <c r="AA21" i="1"/>
  <c r="X22" i="1"/>
  <c r="Y22" i="1"/>
  <c r="Z22" i="1"/>
  <c r="AA22" i="1"/>
  <c r="X23" i="1"/>
  <c r="Y23" i="1"/>
  <c r="Z23" i="1"/>
  <c r="AA23" i="1"/>
  <c r="X24" i="1"/>
  <c r="Y24" i="1"/>
  <c r="Z24" i="1"/>
  <c r="AA24" i="1"/>
  <c r="X25" i="1"/>
  <c r="Y25" i="1"/>
  <c r="Z25" i="1"/>
  <c r="AA25" i="1"/>
  <c r="X26" i="1"/>
  <c r="Y26" i="1"/>
  <c r="Z26" i="1"/>
  <c r="AA26" i="1"/>
  <c r="X27" i="1"/>
  <c r="Y27" i="1"/>
  <c r="Z27" i="1"/>
  <c r="AA27" i="1"/>
  <c r="X28" i="1"/>
  <c r="Y28" i="1"/>
  <c r="Z28" i="1"/>
  <c r="AA28" i="1"/>
  <c r="X29" i="1"/>
  <c r="Y29" i="1"/>
  <c r="Z29" i="1"/>
  <c r="AA29" i="1"/>
  <c r="X30" i="1"/>
  <c r="Y30" i="1"/>
  <c r="Z30" i="1"/>
  <c r="AA30" i="1"/>
  <c r="X31" i="1"/>
  <c r="Y31" i="1"/>
  <c r="Z31" i="1"/>
  <c r="AA31" i="1"/>
  <c r="X32" i="1"/>
  <c r="Y32" i="1"/>
  <c r="Z32" i="1"/>
  <c r="AA32" i="1"/>
  <c r="X33" i="1"/>
  <c r="Y33" i="1"/>
  <c r="Z33" i="1"/>
  <c r="AA33" i="1"/>
  <c r="Y11" i="1"/>
  <c r="Z11" i="1"/>
  <c r="AA11" i="1"/>
  <c r="X11" i="1"/>
  <c r="T33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U33" i="1"/>
  <c r="V33" i="1"/>
  <c r="W33" i="1"/>
  <c r="U28" i="1"/>
  <c r="V28" i="1"/>
  <c r="W28" i="1"/>
  <c r="T28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U21" i="1"/>
  <c r="V21" i="1"/>
  <c r="W21" i="1"/>
  <c r="T2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U11" i="1"/>
  <c r="V11" i="1"/>
  <c r="W11" i="1"/>
  <c r="T11" i="1"/>
  <c r="P29" i="1"/>
  <c r="Q29" i="1"/>
  <c r="R29" i="1"/>
  <c r="S29" i="1"/>
  <c r="P30" i="1"/>
  <c r="Q30" i="1"/>
  <c r="R30" i="1"/>
  <c r="S30" i="1"/>
  <c r="P31" i="1"/>
  <c r="Q31" i="1"/>
  <c r="R31" i="1"/>
  <c r="S31" i="1"/>
  <c r="P32" i="1"/>
  <c r="Q32" i="1"/>
  <c r="R32" i="1"/>
  <c r="S32" i="1"/>
  <c r="P33" i="1"/>
  <c r="Q33" i="1"/>
  <c r="R33" i="1"/>
  <c r="S33" i="1"/>
  <c r="Q28" i="1"/>
  <c r="R28" i="1"/>
  <c r="S28" i="1"/>
  <c r="P28" i="1"/>
  <c r="P22" i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Q21" i="1"/>
  <c r="R21" i="1"/>
  <c r="S21" i="1"/>
  <c r="P2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Q11" i="1"/>
  <c r="R11" i="1"/>
  <c r="S11" i="1"/>
  <c r="P11" i="1"/>
  <c r="N4" i="1"/>
  <c r="B22" i="1" l="1"/>
  <c r="B23" i="1"/>
  <c r="B24" i="1"/>
  <c r="B25" i="1"/>
  <c r="B26" i="1"/>
  <c r="B27" i="1"/>
  <c r="B21" i="1"/>
  <c r="B17" i="1"/>
  <c r="B18" i="1"/>
  <c r="B19" i="1"/>
  <c r="B20" i="1"/>
  <c r="B12" i="1"/>
  <c r="B13" i="1"/>
  <c r="B14" i="1"/>
  <c r="B15" i="1"/>
  <c r="B16" i="1"/>
  <c r="B11" i="1"/>
  <c r="B29" i="1"/>
  <c r="B30" i="1"/>
  <c r="B31" i="1"/>
  <c r="B32" i="1"/>
  <c r="B33" i="1"/>
  <c r="B28" i="1"/>
</calcChain>
</file>

<file path=xl/sharedStrings.xml><?xml version="1.0" encoding="utf-8"?>
<sst xmlns="http://schemas.openxmlformats.org/spreadsheetml/2006/main" count="81" uniqueCount="33">
  <si>
    <t>C</t>
  </si>
  <si>
    <t>N</t>
  </si>
  <si>
    <t>P</t>
  </si>
  <si>
    <t>Lignin</t>
  </si>
  <si>
    <t>Cellulose</t>
  </si>
  <si>
    <t>N/P</t>
  </si>
  <si>
    <t>Leaves</t>
  </si>
  <si>
    <t>Twigs</t>
  </si>
  <si>
    <t>Initial chemical properties of the different litter fractions</t>
  </si>
  <si>
    <t>g/kg</t>
  </si>
  <si>
    <t>month</t>
  </si>
  <si>
    <t>control</t>
  </si>
  <si>
    <t>High N</t>
  </si>
  <si>
    <t>Medium N</t>
  </si>
  <si>
    <t xml:space="preserve">Low N </t>
  </si>
  <si>
    <t>day</t>
  </si>
  <si>
    <t>Mass remaining %</t>
  </si>
  <si>
    <t>Lignin Remaining %</t>
  </si>
  <si>
    <t>N Remaining %</t>
  </si>
  <si>
    <t>Type</t>
  </si>
  <si>
    <t>Sheathes</t>
  </si>
  <si>
    <t>C remaining g</t>
  </si>
  <si>
    <t>Lignin C Remaining g</t>
  </si>
  <si>
    <t>MAP mm</t>
  </si>
  <si>
    <t>MAT C</t>
  </si>
  <si>
    <t>initial mass of litter</t>
  </si>
  <si>
    <t>g</t>
  </si>
  <si>
    <t xml:space="preserve">C fraction in lignin </t>
  </si>
  <si>
    <t>L/C</t>
  </si>
  <si>
    <t>initC/N</t>
  </si>
  <si>
    <t>initL/C</t>
  </si>
  <si>
    <t>aromatic_C/C</t>
  </si>
  <si>
    <t>initLC/N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</si>
</sst>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MR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Sheet1!$D$9</c:f>
          <c:strCache>
            <c:ptCount val="1"/>
            <c:pt idx="0">
              <c:v>Mass remaining 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Sheet1!$C$11:$C$20</c:f>
              <c:numCache>
                <c:formatCode>General</c:formatCode>
                <c:ptCount val="10"/>
                <c:pt idx="0">
                  <c:v>0</c:v>
                </c:pt>
                <c:pt idx="1">
                  <c:v>2.1964999999999999</c:v>
                </c:pt>
                <c:pt idx="2">
                  <c:v>4.1863999999999999</c:v>
                </c:pt>
                <c:pt idx="3">
                  <c:v>6.3421000000000003</c:v>
                </c:pt>
                <c:pt idx="4">
                  <c:v>8.2416</c:v>
                </c:pt>
                <c:pt idx="5">
                  <c:v>10.8043</c:v>
                </c:pt>
                <c:pt idx="6">
                  <c:v>12.7037</c:v>
                </c:pt>
                <c:pt idx="7">
                  <c:v>15.552899999999999</c:v>
                </c:pt>
                <c:pt idx="8">
                  <c:v>19.638200000000001</c:v>
                </c:pt>
                <c:pt idx="9">
                  <c:v>23.774100000000001</c:v>
                </c:pt>
              </c:numCache>
            </c:numRef>
          </c:xVal>
          <c:yVal>
            <c:numRef>
              <c:f>Sheet1!$D$11:$D$20</c:f>
              <c:numCache>
                <c:formatCode>General</c:formatCode>
                <c:ptCount val="10"/>
                <c:pt idx="0">
                  <c:v>100</c:v>
                </c:pt>
                <c:pt idx="1">
                  <c:v>82.838999999999999</c:v>
                </c:pt>
                <c:pt idx="2">
                  <c:v>72.600999999999999</c:v>
                </c:pt>
                <c:pt idx="3">
                  <c:v>55.024000000000001</c:v>
                </c:pt>
                <c:pt idx="4">
                  <c:v>42.924999999999997</c:v>
                </c:pt>
                <c:pt idx="5">
                  <c:v>25.864000000000001</c:v>
                </c:pt>
                <c:pt idx="6">
                  <c:v>25.446000000000002</c:v>
                </c:pt>
                <c:pt idx="7">
                  <c:v>25.231999999999999</c:v>
                </c:pt>
                <c:pt idx="8">
                  <c:v>20.053999999999998</c:v>
                </c:pt>
                <c:pt idx="9">
                  <c:v>13.069000000000001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78-4AD7-A30E-7B6883DD379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Sheet1!$C$11:$C$20</c:f>
              <c:numCache>
                <c:formatCode>General</c:formatCode>
                <c:ptCount val="10"/>
                <c:pt idx="0">
                  <c:v>0</c:v>
                </c:pt>
                <c:pt idx="1">
                  <c:v>2.1964999999999999</c:v>
                </c:pt>
                <c:pt idx="2">
                  <c:v>4.1863999999999999</c:v>
                </c:pt>
                <c:pt idx="3">
                  <c:v>6.3421000000000003</c:v>
                </c:pt>
                <c:pt idx="4">
                  <c:v>8.2416</c:v>
                </c:pt>
                <c:pt idx="5">
                  <c:v>10.8043</c:v>
                </c:pt>
                <c:pt idx="6">
                  <c:v>12.7037</c:v>
                </c:pt>
                <c:pt idx="7">
                  <c:v>15.552899999999999</c:v>
                </c:pt>
                <c:pt idx="8">
                  <c:v>19.638200000000001</c:v>
                </c:pt>
                <c:pt idx="9">
                  <c:v>23.774100000000001</c:v>
                </c:pt>
              </c:numCache>
            </c:numRef>
          </c:xVal>
          <c:yVal>
            <c:numRef>
              <c:f>Sheet1!$E$11:$E$20</c:f>
              <c:numCache>
                <c:formatCode>General</c:formatCode>
                <c:ptCount val="10"/>
                <c:pt idx="0">
                  <c:v>100</c:v>
                </c:pt>
                <c:pt idx="1">
                  <c:v>77.774000000000001</c:v>
                </c:pt>
                <c:pt idx="2">
                  <c:v>76.528999999999996</c:v>
                </c:pt>
                <c:pt idx="3">
                  <c:v>61.432000000000002</c:v>
                </c:pt>
                <c:pt idx="4">
                  <c:v>43.545000000000002</c:v>
                </c:pt>
                <c:pt idx="5">
                  <c:v>22.97</c:v>
                </c:pt>
                <c:pt idx="6">
                  <c:v>26.376000000000001</c:v>
                </c:pt>
                <c:pt idx="7">
                  <c:v>26.885999999999999</c:v>
                </c:pt>
                <c:pt idx="8">
                  <c:v>28.323</c:v>
                </c:pt>
                <c:pt idx="9">
                  <c:v>20.166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78-4AD7-A30E-7B6883DD379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Sheet1!$C$11:$C$20</c:f>
              <c:numCache>
                <c:formatCode>General</c:formatCode>
                <c:ptCount val="10"/>
                <c:pt idx="0">
                  <c:v>0</c:v>
                </c:pt>
                <c:pt idx="1">
                  <c:v>2.1964999999999999</c:v>
                </c:pt>
                <c:pt idx="2">
                  <c:v>4.1863999999999999</c:v>
                </c:pt>
                <c:pt idx="3">
                  <c:v>6.3421000000000003</c:v>
                </c:pt>
                <c:pt idx="4">
                  <c:v>8.2416</c:v>
                </c:pt>
                <c:pt idx="5">
                  <c:v>10.8043</c:v>
                </c:pt>
                <c:pt idx="6">
                  <c:v>12.7037</c:v>
                </c:pt>
                <c:pt idx="7">
                  <c:v>15.552899999999999</c:v>
                </c:pt>
                <c:pt idx="8">
                  <c:v>19.638200000000001</c:v>
                </c:pt>
                <c:pt idx="9">
                  <c:v>23.774100000000001</c:v>
                </c:pt>
              </c:numCache>
            </c:numRef>
          </c:xVal>
          <c:yVal>
            <c:numRef>
              <c:f>Sheet1!$F$11:$F$20</c:f>
              <c:numCache>
                <c:formatCode>General</c:formatCode>
                <c:ptCount val="10"/>
                <c:pt idx="0">
                  <c:v>100</c:v>
                </c:pt>
                <c:pt idx="1">
                  <c:v>76.224000000000004</c:v>
                </c:pt>
                <c:pt idx="2">
                  <c:v>73.221000000000004</c:v>
                </c:pt>
                <c:pt idx="3">
                  <c:v>49.234999999999999</c:v>
                </c:pt>
                <c:pt idx="4">
                  <c:v>42.56</c:v>
                </c:pt>
                <c:pt idx="5">
                  <c:v>28.532</c:v>
                </c:pt>
                <c:pt idx="6">
                  <c:v>24.23</c:v>
                </c:pt>
                <c:pt idx="7">
                  <c:v>26.175999999999998</c:v>
                </c:pt>
                <c:pt idx="8">
                  <c:v>23.692</c:v>
                </c:pt>
                <c:pt idx="9">
                  <c:v>14.435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78-4AD7-A30E-7B6883DD379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Sheet1!$C$11:$C$20</c:f>
              <c:numCache>
                <c:formatCode>General</c:formatCode>
                <c:ptCount val="10"/>
                <c:pt idx="0">
                  <c:v>0</c:v>
                </c:pt>
                <c:pt idx="1">
                  <c:v>2.1964999999999999</c:v>
                </c:pt>
                <c:pt idx="2">
                  <c:v>4.1863999999999999</c:v>
                </c:pt>
                <c:pt idx="3">
                  <c:v>6.3421000000000003</c:v>
                </c:pt>
                <c:pt idx="4">
                  <c:v>8.2416</c:v>
                </c:pt>
                <c:pt idx="5">
                  <c:v>10.8043</c:v>
                </c:pt>
                <c:pt idx="6">
                  <c:v>12.7037</c:v>
                </c:pt>
                <c:pt idx="7">
                  <c:v>15.552899999999999</c:v>
                </c:pt>
                <c:pt idx="8">
                  <c:v>19.638200000000001</c:v>
                </c:pt>
                <c:pt idx="9">
                  <c:v>23.774100000000001</c:v>
                </c:pt>
              </c:numCache>
            </c:numRef>
          </c:xVal>
          <c:yVal>
            <c:numRef>
              <c:f>Sheet1!$G$11:$G$20</c:f>
              <c:numCache>
                <c:formatCode>General</c:formatCode>
                <c:ptCount val="10"/>
                <c:pt idx="0">
                  <c:v>100</c:v>
                </c:pt>
                <c:pt idx="1">
                  <c:v>78.427000000000007</c:v>
                </c:pt>
                <c:pt idx="2">
                  <c:v>72.679000000000002</c:v>
                </c:pt>
                <c:pt idx="3">
                  <c:v>51.424999999999997</c:v>
                </c:pt>
                <c:pt idx="4">
                  <c:v>40.18</c:v>
                </c:pt>
                <c:pt idx="5">
                  <c:v>30.739000000000001</c:v>
                </c:pt>
                <c:pt idx="6">
                  <c:v>25.238</c:v>
                </c:pt>
                <c:pt idx="7">
                  <c:v>26.134</c:v>
                </c:pt>
                <c:pt idx="8">
                  <c:v>22.259</c:v>
                </c:pt>
                <c:pt idx="9">
                  <c:v>18.212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78-4AD7-A30E-7B6883DD3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471024"/>
        <c:axId val="950473520"/>
      </c:scatterChart>
      <c:valAx>
        <c:axId val="95047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73520"/>
        <c:crosses val="autoZero"/>
        <c:crossBetween val="midCat"/>
      </c:valAx>
      <c:valAx>
        <c:axId val="95047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7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Sheet1!$H$9</c:f>
          <c:strCache>
            <c:ptCount val="1"/>
            <c:pt idx="0">
              <c:v>Lignin Remaining 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Sheet1!$H$10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Sheet1!$C$11:$C$20</c:f>
              <c:numCache>
                <c:formatCode>General</c:formatCode>
                <c:ptCount val="10"/>
                <c:pt idx="0">
                  <c:v>0</c:v>
                </c:pt>
                <c:pt idx="1">
                  <c:v>2.1964999999999999</c:v>
                </c:pt>
                <c:pt idx="2">
                  <c:v>4.1863999999999999</c:v>
                </c:pt>
                <c:pt idx="3">
                  <c:v>6.3421000000000003</c:v>
                </c:pt>
                <c:pt idx="4">
                  <c:v>8.2416</c:v>
                </c:pt>
                <c:pt idx="5">
                  <c:v>10.8043</c:v>
                </c:pt>
                <c:pt idx="6">
                  <c:v>12.7037</c:v>
                </c:pt>
                <c:pt idx="7">
                  <c:v>15.552899999999999</c:v>
                </c:pt>
                <c:pt idx="8">
                  <c:v>19.638200000000001</c:v>
                </c:pt>
                <c:pt idx="9">
                  <c:v>23.774100000000001</c:v>
                </c:pt>
              </c:numCache>
            </c:numRef>
          </c:xVal>
          <c:yVal>
            <c:numRef>
              <c:f>Sheet1!$H$11:$H$20</c:f>
              <c:numCache>
                <c:formatCode>General</c:formatCode>
                <c:ptCount val="10"/>
                <c:pt idx="0">
                  <c:v>100</c:v>
                </c:pt>
                <c:pt idx="1">
                  <c:v>64.093000000000004</c:v>
                </c:pt>
                <c:pt idx="2">
                  <c:v>44.238</c:v>
                </c:pt>
                <c:pt idx="3">
                  <c:v>52.25</c:v>
                </c:pt>
                <c:pt idx="4">
                  <c:v>29.085999999999999</c:v>
                </c:pt>
                <c:pt idx="5">
                  <c:v>12.54</c:v>
                </c:pt>
                <c:pt idx="6">
                  <c:v>20.725999999999999</c:v>
                </c:pt>
                <c:pt idx="7">
                  <c:v>24.209</c:v>
                </c:pt>
                <c:pt idx="8">
                  <c:v>19.507000000000001</c:v>
                </c:pt>
                <c:pt idx="9">
                  <c:v>11.147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D-4298-8EAC-4524761F2545}"/>
            </c:ext>
          </c:extLst>
        </c:ser>
        <c:ser>
          <c:idx val="1"/>
          <c:order val="1"/>
          <c:tx>
            <c:strRef>
              <c:f>Sheet1!$I$10</c:f>
              <c:strCache>
                <c:ptCount val="1"/>
                <c:pt idx="0">
                  <c:v>High 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Sheet1!$C$11:$C$20</c:f>
              <c:numCache>
                <c:formatCode>General</c:formatCode>
                <c:ptCount val="10"/>
                <c:pt idx="0">
                  <c:v>0</c:v>
                </c:pt>
                <c:pt idx="1">
                  <c:v>2.1964999999999999</c:v>
                </c:pt>
                <c:pt idx="2">
                  <c:v>4.1863999999999999</c:v>
                </c:pt>
                <c:pt idx="3">
                  <c:v>6.3421000000000003</c:v>
                </c:pt>
                <c:pt idx="4">
                  <c:v>8.2416</c:v>
                </c:pt>
                <c:pt idx="5">
                  <c:v>10.8043</c:v>
                </c:pt>
                <c:pt idx="6">
                  <c:v>12.7037</c:v>
                </c:pt>
                <c:pt idx="7">
                  <c:v>15.552899999999999</c:v>
                </c:pt>
                <c:pt idx="8">
                  <c:v>19.638200000000001</c:v>
                </c:pt>
                <c:pt idx="9">
                  <c:v>23.774100000000001</c:v>
                </c:pt>
              </c:numCache>
            </c:numRef>
          </c:xVal>
          <c:yVal>
            <c:numRef>
              <c:f>Sheet1!$I$11:$I$20</c:f>
              <c:numCache>
                <c:formatCode>General</c:formatCode>
                <c:ptCount val="10"/>
                <c:pt idx="0">
                  <c:v>100</c:v>
                </c:pt>
                <c:pt idx="1">
                  <c:v>72.626999999999995</c:v>
                </c:pt>
                <c:pt idx="2">
                  <c:v>51.03</c:v>
                </c:pt>
                <c:pt idx="3">
                  <c:v>61.131999999999998</c:v>
                </c:pt>
                <c:pt idx="4">
                  <c:v>29.26</c:v>
                </c:pt>
                <c:pt idx="5">
                  <c:v>14.978</c:v>
                </c:pt>
                <c:pt idx="6">
                  <c:v>19.855</c:v>
                </c:pt>
                <c:pt idx="7">
                  <c:v>21.248000000000001</c:v>
                </c:pt>
                <c:pt idx="8">
                  <c:v>23.338000000000001</c:v>
                </c:pt>
                <c:pt idx="9">
                  <c:v>15.849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AD-4298-8EAC-4524761F2545}"/>
            </c:ext>
          </c:extLst>
        </c:ser>
        <c:ser>
          <c:idx val="2"/>
          <c:order val="2"/>
          <c:tx>
            <c:strRef>
              <c:f>Sheet1!$J$10</c:f>
              <c:strCache>
                <c:ptCount val="1"/>
                <c:pt idx="0">
                  <c:v>Medium 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Sheet1!$C$11:$C$20</c:f>
              <c:numCache>
                <c:formatCode>General</c:formatCode>
                <c:ptCount val="10"/>
                <c:pt idx="0">
                  <c:v>0</c:v>
                </c:pt>
                <c:pt idx="1">
                  <c:v>2.1964999999999999</c:v>
                </c:pt>
                <c:pt idx="2">
                  <c:v>4.1863999999999999</c:v>
                </c:pt>
                <c:pt idx="3">
                  <c:v>6.3421000000000003</c:v>
                </c:pt>
                <c:pt idx="4">
                  <c:v>8.2416</c:v>
                </c:pt>
                <c:pt idx="5">
                  <c:v>10.8043</c:v>
                </c:pt>
                <c:pt idx="6">
                  <c:v>12.7037</c:v>
                </c:pt>
                <c:pt idx="7">
                  <c:v>15.552899999999999</c:v>
                </c:pt>
                <c:pt idx="8">
                  <c:v>19.638200000000001</c:v>
                </c:pt>
                <c:pt idx="9">
                  <c:v>23.774100000000001</c:v>
                </c:pt>
              </c:numCache>
            </c:numRef>
          </c:xVal>
          <c:yVal>
            <c:numRef>
              <c:f>Sheet1!$J$11:$J$20</c:f>
              <c:numCache>
                <c:formatCode>General</c:formatCode>
                <c:ptCount val="10"/>
                <c:pt idx="0">
                  <c:v>100</c:v>
                </c:pt>
                <c:pt idx="1">
                  <c:v>62.177</c:v>
                </c:pt>
                <c:pt idx="2">
                  <c:v>47.024999999999999</c:v>
                </c:pt>
                <c:pt idx="3">
                  <c:v>37.793999999999997</c:v>
                </c:pt>
                <c:pt idx="4">
                  <c:v>31.698</c:v>
                </c:pt>
                <c:pt idx="5">
                  <c:v>20.9</c:v>
                </c:pt>
                <c:pt idx="6">
                  <c:v>17.591000000000001</c:v>
                </c:pt>
                <c:pt idx="7">
                  <c:v>22.641999999999999</c:v>
                </c:pt>
                <c:pt idx="8">
                  <c:v>18.984000000000002</c:v>
                </c:pt>
                <c:pt idx="9">
                  <c:v>16.893999999999998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AD-4298-8EAC-4524761F2545}"/>
            </c:ext>
          </c:extLst>
        </c:ser>
        <c:ser>
          <c:idx val="3"/>
          <c:order val="3"/>
          <c:tx>
            <c:strRef>
              <c:f>Sheet1!$K$10</c:f>
              <c:strCache>
                <c:ptCount val="1"/>
                <c:pt idx="0">
                  <c:v>Low N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Sheet1!$C$11:$C$20</c:f>
              <c:numCache>
                <c:formatCode>General</c:formatCode>
                <c:ptCount val="10"/>
                <c:pt idx="0">
                  <c:v>0</c:v>
                </c:pt>
                <c:pt idx="1">
                  <c:v>2.1964999999999999</c:v>
                </c:pt>
                <c:pt idx="2">
                  <c:v>4.1863999999999999</c:v>
                </c:pt>
                <c:pt idx="3">
                  <c:v>6.3421000000000003</c:v>
                </c:pt>
                <c:pt idx="4">
                  <c:v>8.2416</c:v>
                </c:pt>
                <c:pt idx="5">
                  <c:v>10.8043</c:v>
                </c:pt>
                <c:pt idx="6">
                  <c:v>12.7037</c:v>
                </c:pt>
                <c:pt idx="7">
                  <c:v>15.552899999999999</c:v>
                </c:pt>
                <c:pt idx="8">
                  <c:v>19.638200000000001</c:v>
                </c:pt>
                <c:pt idx="9">
                  <c:v>23.774100000000001</c:v>
                </c:pt>
              </c:numCache>
            </c:numRef>
          </c:xVal>
          <c:yVal>
            <c:numRef>
              <c:f>Sheet1!$K$11:$K$20</c:f>
              <c:numCache>
                <c:formatCode>General</c:formatCode>
                <c:ptCount val="10"/>
                <c:pt idx="0">
                  <c:v>100</c:v>
                </c:pt>
                <c:pt idx="1">
                  <c:v>59.912999999999997</c:v>
                </c:pt>
                <c:pt idx="2">
                  <c:v>62.7</c:v>
                </c:pt>
                <c:pt idx="3">
                  <c:v>48.94</c:v>
                </c:pt>
                <c:pt idx="4">
                  <c:v>32.917000000000002</c:v>
                </c:pt>
                <c:pt idx="5">
                  <c:v>17.417000000000002</c:v>
                </c:pt>
                <c:pt idx="6">
                  <c:v>13.933</c:v>
                </c:pt>
                <c:pt idx="7">
                  <c:v>23.861000000000001</c:v>
                </c:pt>
                <c:pt idx="8">
                  <c:v>18.286999999999999</c:v>
                </c:pt>
                <c:pt idx="9">
                  <c:v>13.288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AD-4298-8EAC-4524761F2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357520"/>
        <c:axId val="1136359600"/>
      </c:scatterChart>
      <c:valAx>
        <c:axId val="113635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59600"/>
        <c:crosses val="autoZero"/>
        <c:crossBetween val="midCat"/>
      </c:valAx>
      <c:valAx>
        <c:axId val="11363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5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Sheet1!$L$9</c:f>
          <c:strCache>
            <c:ptCount val="1"/>
            <c:pt idx="0">
              <c:v>N Remaining %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Sheet1!$L$10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Sheet1!$C$11:$C$20</c:f>
              <c:numCache>
                <c:formatCode>General</c:formatCode>
                <c:ptCount val="10"/>
                <c:pt idx="0">
                  <c:v>0</c:v>
                </c:pt>
                <c:pt idx="1">
                  <c:v>2.1964999999999999</c:v>
                </c:pt>
                <c:pt idx="2">
                  <c:v>4.1863999999999999</c:v>
                </c:pt>
                <c:pt idx="3">
                  <c:v>6.3421000000000003</c:v>
                </c:pt>
                <c:pt idx="4">
                  <c:v>8.2416</c:v>
                </c:pt>
                <c:pt idx="5">
                  <c:v>10.8043</c:v>
                </c:pt>
                <c:pt idx="6">
                  <c:v>12.7037</c:v>
                </c:pt>
                <c:pt idx="7">
                  <c:v>15.552899999999999</c:v>
                </c:pt>
                <c:pt idx="8">
                  <c:v>19.638200000000001</c:v>
                </c:pt>
                <c:pt idx="9">
                  <c:v>23.774100000000001</c:v>
                </c:pt>
              </c:numCache>
            </c:numRef>
          </c:xVal>
          <c:yVal>
            <c:numRef>
              <c:f>Sheet1!$L$11:$L$20</c:f>
              <c:numCache>
                <c:formatCode>General</c:formatCode>
                <c:ptCount val="10"/>
                <c:pt idx="0">
                  <c:v>100</c:v>
                </c:pt>
                <c:pt idx="1">
                  <c:v>236.29300000000001</c:v>
                </c:pt>
                <c:pt idx="2">
                  <c:v>117.721</c:v>
                </c:pt>
                <c:pt idx="3">
                  <c:v>109.529</c:v>
                </c:pt>
                <c:pt idx="4">
                  <c:v>185.44499999999999</c:v>
                </c:pt>
                <c:pt idx="5">
                  <c:v>82.114000000000004</c:v>
                </c:pt>
                <c:pt idx="6">
                  <c:v>102.185</c:v>
                </c:pt>
                <c:pt idx="7">
                  <c:v>98.194999999999993</c:v>
                </c:pt>
                <c:pt idx="8">
                  <c:v>44.817999999999998</c:v>
                </c:pt>
                <c:pt idx="9">
                  <c:v>23.905999999999999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2-4035-BC3A-CEED3484F7EE}"/>
            </c:ext>
          </c:extLst>
        </c:ser>
        <c:ser>
          <c:idx val="1"/>
          <c:order val="1"/>
          <c:tx>
            <c:strRef>
              <c:f>Sheet1!$M$10</c:f>
              <c:strCache>
                <c:ptCount val="1"/>
                <c:pt idx="0">
                  <c:v>High 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Sheet1!$C$11:$C$20</c:f>
              <c:numCache>
                <c:formatCode>General</c:formatCode>
                <c:ptCount val="10"/>
                <c:pt idx="0">
                  <c:v>0</c:v>
                </c:pt>
                <c:pt idx="1">
                  <c:v>2.1964999999999999</c:v>
                </c:pt>
                <c:pt idx="2">
                  <c:v>4.1863999999999999</c:v>
                </c:pt>
                <c:pt idx="3">
                  <c:v>6.3421000000000003</c:v>
                </c:pt>
                <c:pt idx="4">
                  <c:v>8.2416</c:v>
                </c:pt>
                <c:pt idx="5">
                  <c:v>10.8043</c:v>
                </c:pt>
                <c:pt idx="6">
                  <c:v>12.7037</c:v>
                </c:pt>
                <c:pt idx="7">
                  <c:v>15.552899999999999</c:v>
                </c:pt>
                <c:pt idx="8">
                  <c:v>19.638200000000001</c:v>
                </c:pt>
                <c:pt idx="9">
                  <c:v>23.774100000000001</c:v>
                </c:pt>
              </c:numCache>
            </c:numRef>
          </c:xVal>
          <c:yVal>
            <c:numRef>
              <c:f>Sheet1!$M$11:$M$20</c:f>
              <c:numCache>
                <c:formatCode>General</c:formatCode>
                <c:ptCount val="10"/>
                <c:pt idx="0">
                  <c:v>100</c:v>
                </c:pt>
                <c:pt idx="1">
                  <c:v>193.732</c:v>
                </c:pt>
                <c:pt idx="2">
                  <c:v>93.858000000000004</c:v>
                </c:pt>
                <c:pt idx="3">
                  <c:v>100.71899999999999</c:v>
                </c:pt>
                <c:pt idx="4">
                  <c:v>133.27799999999999</c:v>
                </c:pt>
                <c:pt idx="5">
                  <c:v>116.38800000000001</c:v>
                </c:pt>
                <c:pt idx="6">
                  <c:v>108.273</c:v>
                </c:pt>
                <c:pt idx="7">
                  <c:v>94.638999999999996</c:v>
                </c:pt>
                <c:pt idx="8">
                  <c:v>54.01</c:v>
                </c:pt>
                <c:pt idx="9">
                  <c:v>57.311999999999998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02-4035-BC3A-CEED3484F7EE}"/>
            </c:ext>
          </c:extLst>
        </c:ser>
        <c:ser>
          <c:idx val="2"/>
          <c:order val="2"/>
          <c:tx>
            <c:strRef>
              <c:f>Sheet1!$N$10</c:f>
              <c:strCache>
                <c:ptCount val="1"/>
                <c:pt idx="0">
                  <c:v>Medium 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Sheet1!$C$11:$C$20</c:f>
              <c:numCache>
                <c:formatCode>General</c:formatCode>
                <c:ptCount val="10"/>
                <c:pt idx="0">
                  <c:v>0</c:v>
                </c:pt>
                <c:pt idx="1">
                  <c:v>2.1964999999999999</c:v>
                </c:pt>
                <c:pt idx="2">
                  <c:v>4.1863999999999999</c:v>
                </c:pt>
                <c:pt idx="3">
                  <c:v>6.3421000000000003</c:v>
                </c:pt>
                <c:pt idx="4">
                  <c:v>8.2416</c:v>
                </c:pt>
                <c:pt idx="5">
                  <c:v>10.8043</c:v>
                </c:pt>
                <c:pt idx="6">
                  <c:v>12.7037</c:v>
                </c:pt>
                <c:pt idx="7">
                  <c:v>15.552899999999999</c:v>
                </c:pt>
                <c:pt idx="8">
                  <c:v>19.638200000000001</c:v>
                </c:pt>
                <c:pt idx="9">
                  <c:v>23.774100000000001</c:v>
                </c:pt>
              </c:numCache>
            </c:numRef>
          </c:xVal>
          <c:yVal>
            <c:numRef>
              <c:f>Sheet1!$N$11:$N$20</c:f>
              <c:numCache>
                <c:formatCode>General</c:formatCode>
                <c:ptCount val="10"/>
                <c:pt idx="0">
                  <c:v>100</c:v>
                </c:pt>
                <c:pt idx="1">
                  <c:v>143.29599999999999</c:v>
                </c:pt>
                <c:pt idx="2">
                  <c:v>115.66</c:v>
                </c:pt>
                <c:pt idx="3">
                  <c:v>57.765999999999998</c:v>
                </c:pt>
                <c:pt idx="4">
                  <c:v>122.86499999999999</c:v>
                </c:pt>
                <c:pt idx="5">
                  <c:v>100.76900000000001</c:v>
                </c:pt>
                <c:pt idx="6">
                  <c:v>98.835999999999999</c:v>
                </c:pt>
                <c:pt idx="7">
                  <c:v>92.361000000000004</c:v>
                </c:pt>
                <c:pt idx="8">
                  <c:v>42.295999999999999</c:v>
                </c:pt>
                <c:pt idx="9">
                  <c:v>52.430999999999997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02-4035-BC3A-CEED3484F7EE}"/>
            </c:ext>
          </c:extLst>
        </c:ser>
        <c:ser>
          <c:idx val="3"/>
          <c:order val="3"/>
          <c:tx>
            <c:strRef>
              <c:f>Sheet1!$O$10</c:f>
              <c:strCache>
                <c:ptCount val="1"/>
                <c:pt idx="0">
                  <c:v>Low N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Sheet1!$C$11:$C$20</c:f>
              <c:numCache>
                <c:formatCode>General</c:formatCode>
                <c:ptCount val="10"/>
                <c:pt idx="0">
                  <c:v>0</c:v>
                </c:pt>
                <c:pt idx="1">
                  <c:v>2.1964999999999999</c:v>
                </c:pt>
                <c:pt idx="2">
                  <c:v>4.1863999999999999</c:v>
                </c:pt>
                <c:pt idx="3">
                  <c:v>6.3421000000000003</c:v>
                </c:pt>
                <c:pt idx="4">
                  <c:v>8.2416</c:v>
                </c:pt>
                <c:pt idx="5">
                  <c:v>10.8043</c:v>
                </c:pt>
                <c:pt idx="6">
                  <c:v>12.7037</c:v>
                </c:pt>
                <c:pt idx="7">
                  <c:v>15.552899999999999</c:v>
                </c:pt>
                <c:pt idx="8">
                  <c:v>19.638200000000001</c:v>
                </c:pt>
                <c:pt idx="9">
                  <c:v>23.774100000000001</c:v>
                </c:pt>
              </c:numCache>
            </c:numRef>
          </c:xVal>
          <c:yVal>
            <c:numRef>
              <c:f>Sheet1!$O$11:$O$20</c:f>
              <c:numCache>
                <c:formatCode>General</c:formatCode>
                <c:ptCount val="10"/>
                <c:pt idx="0">
                  <c:v>100</c:v>
                </c:pt>
                <c:pt idx="1">
                  <c:v>199.00399999999999</c:v>
                </c:pt>
                <c:pt idx="2">
                  <c:v>100.235</c:v>
                </c:pt>
                <c:pt idx="3">
                  <c:v>80.763999999999996</c:v>
                </c:pt>
                <c:pt idx="4">
                  <c:v>144.154</c:v>
                </c:pt>
                <c:pt idx="5">
                  <c:v>101.938</c:v>
                </c:pt>
                <c:pt idx="6">
                  <c:v>97.082999999999998</c:v>
                </c:pt>
                <c:pt idx="7">
                  <c:v>106.54</c:v>
                </c:pt>
                <c:pt idx="8">
                  <c:v>50.691000000000003</c:v>
                </c:pt>
                <c:pt idx="9">
                  <c:v>49.113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02-4035-BC3A-CEED3484F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989616"/>
        <c:axId val="1598000432"/>
      </c:scatterChart>
      <c:valAx>
        <c:axId val="159798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000432"/>
        <c:crosses val="autoZero"/>
        <c:crossBetween val="midCat"/>
      </c:valAx>
      <c:valAx>
        <c:axId val="15980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8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3.0798000000000001</c:v>
                </c:pt>
                <c:pt idx="2">
                  <c:v>6.3048999999999999</c:v>
                </c:pt>
                <c:pt idx="3">
                  <c:v>9.4548000000000005</c:v>
                </c:pt>
                <c:pt idx="4">
                  <c:v>12.678599999999999</c:v>
                </c:pt>
                <c:pt idx="5">
                  <c:v>19.5611</c:v>
                </c:pt>
                <c:pt idx="6">
                  <c:v>23.732600000000001</c:v>
                </c:pt>
              </c:numCache>
            </c:numRef>
          </c:xVal>
          <c:yVal>
            <c:numRef>
              <c:f>Sheet1!$D$21:$D$27</c:f>
              <c:numCache>
                <c:formatCode>General</c:formatCode>
                <c:ptCount val="7"/>
                <c:pt idx="0">
                  <c:v>100</c:v>
                </c:pt>
                <c:pt idx="1">
                  <c:v>86.587000000000003</c:v>
                </c:pt>
                <c:pt idx="2">
                  <c:v>66.375</c:v>
                </c:pt>
                <c:pt idx="3">
                  <c:v>41.84</c:v>
                </c:pt>
                <c:pt idx="4">
                  <c:v>32.372999999999998</c:v>
                </c:pt>
                <c:pt idx="5">
                  <c:v>24.312000000000001</c:v>
                </c:pt>
                <c:pt idx="6">
                  <c:v>16.670999999999999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78-4AD7-A30E-7B6883DD379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3.0798000000000001</c:v>
                </c:pt>
                <c:pt idx="2">
                  <c:v>6.3048999999999999</c:v>
                </c:pt>
                <c:pt idx="3">
                  <c:v>9.4548000000000005</c:v>
                </c:pt>
                <c:pt idx="4">
                  <c:v>12.678599999999999</c:v>
                </c:pt>
                <c:pt idx="5">
                  <c:v>19.5611</c:v>
                </c:pt>
                <c:pt idx="6">
                  <c:v>23.732600000000001</c:v>
                </c:pt>
              </c:numCache>
            </c:numRef>
          </c:xVal>
          <c:yVal>
            <c:numRef>
              <c:f>Sheet1!$E$21:$E$27</c:f>
              <c:numCache>
                <c:formatCode>General</c:formatCode>
                <c:ptCount val="7"/>
                <c:pt idx="0">
                  <c:v>100</c:v>
                </c:pt>
                <c:pt idx="1">
                  <c:v>90.293999999999997</c:v>
                </c:pt>
                <c:pt idx="2">
                  <c:v>72.105000000000004</c:v>
                </c:pt>
                <c:pt idx="3">
                  <c:v>36.088999999999999</c:v>
                </c:pt>
                <c:pt idx="4">
                  <c:v>27.943999999999999</c:v>
                </c:pt>
                <c:pt idx="5">
                  <c:v>24.132000000000001</c:v>
                </c:pt>
                <c:pt idx="6">
                  <c:v>21.178999999999998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78-4AD7-A30E-7B6883DD379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3.0798000000000001</c:v>
                </c:pt>
                <c:pt idx="2">
                  <c:v>6.3048999999999999</c:v>
                </c:pt>
                <c:pt idx="3">
                  <c:v>9.4548000000000005</c:v>
                </c:pt>
                <c:pt idx="4">
                  <c:v>12.678599999999999</c:v>
                </c:pt>
                <c:pt idx="5">
                  <c:v>19.5611</c:v>
                </c:pt>
                <c:pt idx="6">
                  <c:v>23.732600000000001</c:v>
                </c:pt>
              </c:numCache>
            </c:numRef>
          </c:xVal>
          <c:yVal>
            <c:numRef>
              <c:f>Sheet1!$F$21:$F$27</c:f>
              <c:numCache>
                <c:formatCode>General</c:formatCode>
                <c:ptCount val="7"/>
                <c:pt idx="0">
                  <c:v>100</c:v>
                </c:pt>
                <c:pt idx="1">
                  <c:v>88.29</c:v>
                </c:pt>
                <c:pt idx="2">
                  <c:v>69.912999999999997</c:v>
                </c:pt>
                <c:pt idx="3">
                  <c:v>43.151000000000003</c:v>
                </c:pt>
                <c:pt idx="4">
                  <c:v>34.600999999999999</c:v>
                </c:pt>
                <c:pt idx="5">
                  <c:v>24.574999999999999</c:v>
                </c:pt>
                <c:pt idx="6">
                  <c:v>21.74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78-4AD7-A30E-7B6883DD379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3.0798000000000001</c:v>
                </c:pt>
                <c:pt idx="2">
                  <c:v>6.3048999999999999</c:v>
                </c:pt>
                <c:pt idx="3">
                  <c:v>9.4548000000000005</c:v>
                </c:pt>
                <c:pt idx="4">
                  <c:v>12.678599999999999</c:v>
                </c:pt>
                <c:pt idx="5">
                  <c:v>19.5611</c:v>
                </c:pt>
                <c:pt idx="6">
                  <c:v>23.732600000000001</c:v>
                </c:pt>
              </c:numCache>
            </c:numRef>
          </c:xVal>
          <c:yVal>
            <c:numRef>
              <c:f>Sheet1!$G$21:$G$27</c:f>
              <c:numCache>
                <c:formatCode>General</c:formatCode>
                <c:ptCount val="7"/>
                <c:pt idx="0">
                  <c:v>100</c:v>
                </c:pt>
                <c:pt idx="1">
                  <c:v>88.394999999999996</c:v>
                </c:pt>
                <c:pt idx="2">
                  <c:v>72.927000000000007</c:v>
                </c:pt>
                <c:pt idx="3">
                  <c:v>42.101999999999997</c:v>
                </c:pt>
                <c:pt idx="4">
                  <c:v>28.966000000000001</c:v>
                </c:pt>
                <c:pt idx="5">
                  <c:v>25.099</c:v>
                </c:pt>
                <c:pt idx="6">
                  <c:v>22.96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78-4AD7-A30E-7B6883DD3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471024"/>
        <c:axId val="950473520"/>
      </c:scatterChart>
      <c:valAx>
        <c:axId val="95047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73520"/>
        <c:crosses val="autoZero"/>
        <c:crossBetween val="midCat"/>
      </c:valAx>
      <c:valAx>
        <c:axId val="95047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7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Sheet1!$H$10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3.0798000000000001</c:v>
                </c:pt>
                <c:pt idx="2">
                  <c:v>6.3048999999999999</c:v>
                </c:pt>
                <c:pt idx="3">
                  <c:v>9.4548000000000005</c:v>
                </c:pt>
                <c:pt idx="4">
                  <c:v>12.678599999999999</c:v>
                </c:pt>
                <c:pt idx="5">
                  <c:v>19.5611</c:v>
                </c:pt>
                <c:pt idx="6">
                  <c:v>23.732600000000001</c:v>
                </c:pt>
              </c:numCache>
            </c:numRef>
          </c:xVal>
          <c:yVal>
            <c:numRef>
              <c:f>Sheet1!$H$21:$H$27</c:f>
              <c:numCache>
                <c:formatCode>General</c:formatCode>
                <c:ptCount val="7"/>
                <c:pt idx="0">
                  <c:v>100</c:v>
                </c:pt>
                <c:pt idx="1">
                  <c:v>111.09099999999999</c:v>
                </c:pt>
                <c:pt idx="2">
                  <c:v>63.515000000000001</c:v>
                </c:pt>
                <c:pt idx="3">
                  <c:v>39.801000000000002</c:v>
                </c:pt>
                <c:pt idx="4">
                  <c:v>12.603</c:v>
                </c:pt>
                <c:pt idx="5">
                  <c:v>18.291</c:v>
                </c:pt>
                <c:pt idx="6">
                  <c:v>20.867000000000001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D-4298-8EAC-4524761F2545}"/>
            </c:ext>
          </c:extLst>
        </c:ser>
        <c:ser>
          <c:idx val="1"/>
          <c:order val="1"/>
          <c:tx>
            <c:strRef>
              <c:f>Sheet1!$I$10</c:f>
              <c:strCache>
                <c:ptCount val="1"/>
                <c:pt idx="0">
                  <c:v>High 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3.0798000000000001</c:v>
                </c:pt>
                <c:pt idx="2">
                  <c:v>6.3048999999999999</c:v>
                </c:pt>
                <c:pt idx="3">
                  <c:v>9.4548000000000005</c:v>
                </c:pt>
                <c:pt idx="4">
                  <c:v>12.678599999999999</c:v>
                </c:pt>
                <c:pt idx="5">
                  <c:v>19.5611</c:v>
                </c:pt>
                <c:pt idx="6">
                  <c:v>23.732600000000001</c:v>
                </c:pt>
              </c:numCache>
            </c:numRef>
          </c:xVal>
          <c:yVal>
            <c:numRef>
              <c:f>Sheet1!$I$21:$I$27</c:f>
              <c:numCache>
                <c:formatCode>General</c:formatCode>
                <c:ptCount val="7"/>
                <c:pt idx="0">
                  <c:v>100</c:v>
                </c:pt>
                <c:pt idx="1">
                  <c:v>125.54600000000001</c:v>
                </c:pt>
                <c:pt idx="2">
                  <c:v>66.650000000000006</c:v>
                </c:pt>
                <c:pt idx="3">
                  <c:v>39.104999999999997</c:v>
                </c:pt>
                <c:pt idx="4">
                  <c:v>23.401</c:v>
                </c:pt>
                <c:pt idx="5">
                  <c:v>23.167000000000002</c:v>
                </c:pt>
                <c:pt idx="6">
                  <c:v>19.472999999999999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AD-4298-8EAC-4524761F2545}"/>
            </c:ext>
          </c:extLst>
        </c:ser>
        <c:ser>
          <c:idx val="2"/>
          <c:order val="2"/>
          <c:tx>
            <c:strRef>
              <c:f>Sheet1!$J$10</c:f>
              <c:strCache>
                <c:ptCount val="1"/>
                <c:pt idx="0">
                  <c:v>Medium 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3.0798000000000001</c:v>
                </c:pt>
                <c:pt idx="2">
                  <c:v>6.3048999999999999</c:v>
                </c:pt>
                <c:pt idx="3">
                  <c:v>9.4548000000000005</c:v>
                </c:pt>
                <c:pt idx="4">
                  <c:v>12.678599999999999</c:v>
                </c:pt>
                <c:pt idx="5">
                  <c:v>19.5611</c:v>
                </c:pt>
                <c:pt idx="6">
                  <c:v>23.732600000000001</c:v>
                </c:pt>
              </c:numCache>
            </c:numRef>
          </c:xVal>
          <c:yVal>
            <c:numRef>
              <c:f>Sheet1!$J$21:$J$27</c:f>
              <c:numCache>
                <c:formatCode>General</c:formatCode>
                <c:ptCount val="7"/>
                <c:pt idx="0">
                  <c:v>100</c:v>
                </c:pt>
                <c:pt idx="1">
                  <c:v>115.967</c:v>
                </c:pt>
                <c:pt idx="2">
                  <c:v>60.554000000000002</c:v>
                </c:pt>
                <c:pt idx="3">
                  <c:v>36.841000000000001</c:v>
                </c:pt>
                <c:pt idx="4">
                  <c:v>15.39</c:v>
                </c:pt>
                <c:pt idx="5">
                  <c:v>21.425999999999998</c:v>
                </c:pt>
                <c:pt idx="6">
                  <c:v>20.518000000000001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AD-4298-8EAC-4524761F2545}"/>
            </c:ext>
          </c:extLst>
        </c:ser>
        <c:ser>
          <c:idx val="3"/>
          <c:order val="3"/>
          <c:tx>
            <c:strRef>
              <c:f>Sheet1!$K$10</c:f>
              <c:strCache>
                <c:ptCount val="1"/>
                <c:pt idx="0">
                  <c:v>Low N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3.0798000000000001</c:v>
                </c:pt>
                <c:pt idx="2">
                  <c:v>6.3048999999999999</c:v>
                </c:pt>
                <c:pt idx="3">
                  <c:v>9.4548000000000005</c:v>
                </c:pt>
                <c:pt idx="4">
                  <c:v>12.678599999999999</c:v>
                </c:pt>
                <c:pt idx="5">
                  <c:v>19.5611</c:v>
                </c:pt>
                <c:pt idx="6">
                  <c:v>23.732600000000001</c:v>
                </c:pt>
              </c:numCache>
            </c:numRef>
          </c:xVal>
          <c:yVal>
            <c:numRef>
              <c:f>Sheet1!$K$21:$K$27</c:f>
              <c:numCache>
                <c:formatCode>General</c:formatCode>
                <c:ptCount val="7"/>
                <c:pt idx="0">
                  <c:v>100</c:v>
                </c:pt>
                <c:pt idx="1">
                  <c:v>91.234999999999999</c:v>
                </c:pt>
                <c:pt idx="2">
                  <c:v>49.232999999999997</c:v>
                </c:pt>
                <c:pt idx="3">
                  <c:v>43.633000000000003</c:v>
                </c:pt>
                <c:pt idx="4">
                  <c:v>9.8170000000000002</c:v>
                </c:pt>
                <c:pt idx="5">
                  <c:v>21.774000000000001</c:v>
                </c:pt>
                <c:pt idx="6">
                  <c:v>23.652999999999999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AD-4298-8EAC-4524761F2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357520"/>
        <c:axId val="1136359600"/>
      </c:scatterChart>
      <c:valAx>
        <c:axId val="113635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59600"/>
        <c:crosses val="autoZero"/>
        <c:crossBetween val="midCat"/>
      </c:valAx>
      <c:valAx>
        <c:axId val="11363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5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Sheet1!$L$10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3.0798000000000001</c:v>
                </c:pt>
                <c:pt idx="2">
                  <c:v>6.3048999999999999</c:v>
                </c:pt>
                <c:pt idx="3">
                  <c:v>9.4548000000000005</c:v>
                </c:pt>
                <c:pt idx="4">
                  <c:v>12.678599999999999</c:v>
                </c:pt>
                <c:pt idx="5">
                  <c:v>19.5611</c:v>
                </c:pt>
                <c:pt idx="6">
                  <c:v>23.732600000000001</c:v>
                </c:pt>
              </c:numCache>
            </c:numRef>
          </c:xVal>
          <c:yVal>
            <c:numRef>
              <c:f>Sheet1!$L$21:$L$27</c:f>
              <c:numCache>
                <c:formatCode>General</c:formatCode>
                <c:ptCount val="7"/>
                <c:pt idx="0">
                  <c:v>100</c:v>
                </c:pt>
                <c:pt idx="1">
                  <c:v>113.691</c:v>
                </c:pt>
                <c:pt idx="2">
                  <c:v>148.38399999999999</c:v>
                </c:pt>
                <c:pt idx="3">
                  <c:v>102.732</c:v>
                </c:pt>
                <c:pt idx="4">
                  <c:v>195.03200000000001</c:v>
                </c:pt>
                <c:pt idx="5">
                  <c:v>21.658999999999999</c:v>
                </c:pt>
                <c:pt idx="6">
                  <c:v>13.271000000000001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2-4035-BC3A-CEED3484F7EE}"/>
            </c:ext>
          </c:extLst>
        </c:ser>
        <c:ser>
          <c:idx val="1"/>
          <c:order val="1"/>
          <c:tx>
            <c:strRef>
              <c:f>Sheet1!$M$10</c:f>
              <c:strCache>
                <c:ptCount val="1"/>
                <c:pt idx="0">
                  <c:v>High 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3.0798000000000001</c:v>
                </c:pt>
                <c:pt idx="2">
                  <c:v>6.3048999999999999</c:v>
                </c:pt>
                <c:pt idx="3">
                  <c:v>9.4548000000000005</c:v>
                </c:pt>
                <c:pt idx="4">
                  <c:v>12.678599999999999</c:v>
                </c:pt>
                <c:pt idx="5">
                  <c:v>19.5611</c:v>
                </c:pt>
                <c:pt idx="6">
                  <c:v>23.732600000000001</c:v>
                </c:pt>
              </c:numCache>
            </c:numRef>
          </c:xVal>
          <c:yVal>
            <c:numRef>
              <c:f>Sheet1!$M$21:$M$27</c:f>
              <c:numCache>
                <c:formatCode>General</c:formatCode>
                <c:ptCount val="7"/>
                <c:pt idx="0">
                  <c:v>100</c:v>
                </c:pt>
                <c:pt idx="1">
                  <c:v>111.959</c:v>
                </c:pt>
                <c:pt idx="2">
                  <c:v>131.27500000000001</c:v>
                </c:pt>
                <c:pt idx="3">
                  <c:v>105.98</c:v>
                </c:pt>
                <c:pt idx="4">
                  <c:v>148.255</c:v>
                </c:pt>
                <c:pt idx="5">
                  <c:v>30.972000000000001</c:v>
                </c:pt>
                <c:pt idx="6">
                  <c:v>15.272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02-4035-BC3A-CEED3484F7EE}"/>
            </c:ext>
          </c:extLst>
        </c:ser>
        <c:ser>
          <c:idx val="2"/>
          <c:order val="2"/>
          <c:tx>
            <c:strRef>
              <c:f>Sheet1!$N$10</c:f>
              <c:strCache>
                <c:ptCount val="1"/>
                <c:pt idx="0">
                  <c:v>Medium 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3.0798000000000001</c:v>
                </c:pt>
                <c:pt idx="2">
                  <c:v>6.3048999999999999</c:v>
                </c:pt>
                <c:pt idx="3">
                  <c:v>9.4548000000000005</c:v>
                </c:pt>
                <c:pt idx="4">
                  <c:v>12.678599999999999</c:v>
                </c:pt>
                <c:pt idx="5">
                  <c:v>19.5611</c:v>
                </c:pt>
                <c:pt idx="6">
                  <c:v>23.732600000000001</c:v>
                </c:pt>
              </c:numCache>
            </c:numRef>
          </c:xVal>
          <c:yVal>
            <c:numRef>
              <c:f>Sheet1!$N$21:$N$27</c:f>
              <c:numCache>
                <c:formatCode>General</c:formatCode>
                <c:ptCount val="7"/>
                <c:pt idx="0">
                  <c:v>100</c:v>
                </c:pt>
                <c:pt idx="1">
                  <c:v>108.366</c:v>
                </c:pt>
                <c:pt idx="2">
                  <c:v>151.51900000000001</c:v>
                </c:pt>
                <c:pt idx="3">
                  <c:v>82.257000000000005</c:v>
                </c:pt>
                <c:pt idx="4">
                  <c:v>160.88300000000001</c:v>
                </c:pt>
                <c:pt idx="5">
                  <c:v>22.913</c:v>
                </c:pt>
                <c:pt idx="6">
                  <c:v>11.238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02-4035-BC3A-CEED3484F7EE}"/>
            </c:ext>
          </c:extLst>
        </c:ser>
        <c:ser>
          <c:idx val="3"/>
          <c:order val="3"/>
          <c:tx>
            <c:strRef>
              <c:f>Sheet1!$O$10</c:f>
              <c:strCache>
                <c:ptCount val="1"/>
                <c:pt idx="0">
                  <c:v>Low N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3.0798000000000001</c:v>
                </c:pt>
                <c:pt idx="2">
                  <c:v>6.3048999999999999</c:v>
                </c:pt>
                <c:pt idx="3">
                  <c:v>9.4548000000000005</c:v>
                </c:pt>
                <c:pt idx="4">
                  <c:v>12.678599999999999</c:v>
                </c:pt>
                <c:pt idx="5">
                  <c:v>19.5611</c:v>
                </c:pt>
                <c:pt idx="6">
                  <c:v>23.732600000000001</c:v>
                </c:pt>
              </c:numCache>
            </c:numRef>
          </c:xVal>
          <c:yVal>
            <c:numRef>
              <c:f>Sheet1!$O$21:$O$27</c:f>
              <c:numCache>
                <c:formatCode>General</c:formatCode>
                <c:ptCount val="7"/>
                <c:pt idx="0">
                  <c:v>100</c:v>
                </c:pt>
                <c:pt idx="1">
                  <c:v>111.095</c:v>
                </c:pt>
                <c:pt idx="2">
                  <c:v>154.52000000000001</c:v>
                </c:pt>
                <c:pt idx="3">
                  <c:v>117.455</c:v>
                </c:pt>
                <c:pt idx="4">
                  <c:v>152.96899999999999</c:v>
                </c:pt>
                <c:pt idx="5">
                  <c:v>25.097000000000001</c:v>
                </c:pt>
                <c:pt idx="6">
                  <c:v>10.967000000000001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02-4035-BC3A-CEED3484F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989616"/>
        <c:axId val="1598000432"/>
      </c:scatterChart>
      <c:valAx>
        <c:axId val="159798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000432"/>
        <c:crosses val="autoZero"/>
        <c:crossBetween val="midCat"/>
      </c:valAx>
      <c:valAx>
        <c:axId val="15980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8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Sheet1!$C$28:$C$33</c:f>
              <c:numCache>
                <c:formatCode>General</c:formatCode>
                <c:ptCount val="6"/>
                <c:pt idx="0">
                  <c:v>0</c:v>
                </c:pt>
                <c:pt idx="1">
                  <c:v>4.08765</c:v>
                </c:pt>
                <c:pt idx="2">
                  <c:v>8.1753</c:v>
                </c:pt>
                <c:pt idx="3">
                  <c:v>12.6693</c:v>
                </c:pt>
                <c:pt idx="4">
                  <c:v>17.354600000000001</c:v>
                </c:pt>
                <c:pt idx="5">
                  <c:v>23.713100000000001</c:v>
                </c:pt>
              </c:numCache>
            </c:numRef>
          </c:xVal>
          <c:yVal>
            <c:numRef>
              <c:f>Sheet1!$D$28:$D$33</c:f>
              <c:numCache>
                <c:formatCode>General</c:formatCode>
                <c:ptCount val="6"/>
                <c:pt idx="0">
                  <c:v>100</c:v>
                </c:pt>
                <c:pt idx="1">
                  <c:v>91.233099999999993</c:v>
                </c:pt>
                <c:pt idx="2">
                  <c:v>66.509600000000006</c:v>
                </c:pt>
                <c:pt idx="3">
                  <c:v>51.1723</c:v>
                </c:pt>
                <c:pt idx="4">
                  <c:v>33.208599999999997</c:v>
                </c:pt>
                <c:pt idx="5">
                  <c:v>19.238199999999999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78-4AD7-A30E-7B6883DD379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Sheet1!$C$28:$C$33</c:f>
              <c:numCache>
                <c:formatCode>General</c:formatCode>
                <c:ptCount val="6"/>
                <c:pt idx="0">
                  <c:v>0</c:v>
                </c:pt>
                <c:pt idx="1">
                  <c:v>4.08765</c:v>
                </c:pt>
                <c:pt idx="2">
                  <c:v>8.1753</c:v>
                </c:pt>
                <c:pt idx="3">
                  <c:v>12.6693</c:v>
                </c:pt>
                <c:pt idx="4">
                  <c:v>17.354600000000001</c:v>
                </c:pt>
                <c:pt idx="5">
                  <c:v>23.713100000000001</c:v>
                </c:pt>
              </c:numCache>
            </c:numRef>
          </c:xVal>
          <c:yVal>
            <c:numRef>
              <c:f>Sheet1!$E$28:$E$33</c:f>
              <c:numCache>
                <c:formatCode>General</c:formatCode>
                <c:ptCount val="6"/>
                <c:pt idx="0">
                  <c:v>100</c:v>
                </c:pt>
                <c:pt idx="1">
                  <c:v>90.082400000000007</c:v>
                </c:pt>
                <c:pt idx="2">
                  <c:v>77.694500000000005</c:v>
                </c:pt>
                <c:pt idx="3">
                  <c:v>56.434800000000003</c:v>
                </c:pt>
                <c:pt idx="4">
                  <c:v>64.458600000000004</c:v>
                </c:pt>
                <c:pt idx="5">
                  <c:v>35.3566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78-4AD7-A30E-7B6883DD379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Sheet1!$C$28:$C$33</c:f>
              <c:numCache>
                <c:formatCode>General</c:formatCode>
                <c:ptCount val="6"/>
                <c:pt idx="0">
                  <c:v>0</c:v>
                </c:pt>
                <c:pt idx="1">
                  <c:v>4.08765</c:v>
                </c:pt>
                <c:pt idx="2">
                  <c:v>8.1753</c:v>
                </c:pt>
                <c:pt idx="3">
                  <c:v>12.6693</c:v>
                </c:pt>
                <c:pt idx="4">
                  <c:v>17.354600000000001</c:v>
                </c:pt>
                <c:pt idx="5">
                  <c:v>23.713100000000001</c:v>
                </c:pt>
              </c:numCache>
            </c:numRef>
          </c:xVal>
          <c:yVal>
            <c:numRef>
              <c:f>Sheet1!$F$28:$F$33</c:f>
              <c:numCache>
                <c:formatCode>General</c:formatCode>
                <c:ptCount val="6"/>
                <c:pt idx="0">
                  <c:v>100</c:v>
                </c:pt>
                <c:pt idx="1">
                  <c:v>90.740300000000005</c:v>
                </c:pt>
                <c:pt idx="2">
                  <c:v>69.305000000000007</c:v>
                </c:pt>
                <c:pt idx="3">
                  <c:v>54.624299999999998</c:v>
                </c:pt>
                <c:pt idx="4">
                  <c:v>45.873699999999999</c:v>
                </c:pt>
                <c:pt idx="5">
                  <c:v>37.823700000000002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78-4AD7-A30E-7B6883DD379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Sheet1!$C$28:$C$33</c:f>
              <c:numCache>
                <c:formatCode>General</c:formatCode>
                <c:ptCount val="6"/>
                <c:pt idx="0">
                  <c:v>0</c:v>
                </c:pt>
                <c:pt idx="1">
                  <c:v>4.08765</c:v>
                </c:pt>
                <c:pt idx="2">
                  <c:v>8.1753</c:v>
                </c:pt>
                <c:pt idx="3">
                  <c:v>12.6693</c:v>
                </c:pt>
                <c:pt idx="4">
                  <c:v>17.354600000000001</c:v>
                </c:pt>
                <c:pt idx="5">
                  <c:v>23.713100000000001</c:v>
                </c:pt>
              </c:numCache>
            </c:numRef>
          </c:xVal>
          <c:yVal>
            <c:numRef>
              <c:f>Sheet1!$G$28:$G$33</c:f>
              <c:numCache>
                <c:formatCode>General</c:formatCode>
                <c:ptCount val="6"/>
                <c:pt idx="0">
                  <c:v>100</c:v>
                </c:pt>
                <c:pt idx="1">
                  <c:v>91.233699999999999</c:v>
                </c:pt>
                <c:pt idx="2">
                  <c:v>79.010300000000001</c:v>
                </c:pt>
                <c:pt idx="3">
                  <c:v>62.520299999999999</c:v>
                </c:pt>
                <c:pt idx="4">
                  <c:v>59.360599999999998</c:v>
                </c:pt>
                <c:pt idx="5">
                  <c:v>30.0928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78-4AD7-A30E-7B6883DD3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471024"/>
        <c:axId val="950473520"/>
      </c:scatterChart>
      <c:valAx>
        <c:axId val="95047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73520"/>
        <c:crosses val="autoZero"/>
        <c:crossBetween val="midCat"/>
      </c:valAx>
      <c:valAx>
        <c:axId val="95047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7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Sheet1!$H$10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Sheet1!$C$28:$C$33</c:f>
              <c:numCache>
                <c:formatCode>General</c:formatCode>
                <c:ptCount val="6"/>
                <c:pt idx="0">
                  <c:v>0</c:v>
                </c:pt>
                <c:pt idx="1">
                  <c:v>4.08765</c:v>
                </c:pt>
                <c:pt idx="2">
                  <c:v>8.1753</c:v>
                </c:pt>
                <c:pt idx="3">
                  <c:v>12.6693</c:v>
                </c:pt>
                <c:pt idx="4">
                  <c:v>17.354600000000001</c:v>
                </c:pt>
                <c:pt idx="5">
                  <c:v>23.713100000000001</c:v>
                </c:pt>
              </c:numCache>
            </c:numRef>
          </c:xVal>
          <c:yVal>
            <c:numRef>
              <c:f>Sheet1!$H$28:$H$33</c:f>
              <c:numCache>
                <c:formatCode>General</c:formatCode>
                <c:ptCount val="6"/>
                <c:pt idx="0">
                  <c:v>100</c:v>
                </c:pt>
                <c:pt idx="1">
                  <c:v>66.821299999999994</c:v>
                </c:pt>
                <c:pt idx="2">
                  <c:v>96.055700000000002</c:v>
                </c:pt>
                <c:pt idx="3">
                  <c:v>66.821299999999994</c:v>
                </c:pt>
                <c:pt idx="4">
                  <c:v>38.283099999999997</c:v>
                </c:pt>
                <c:pt idx="5">
                  <c:v>20.881699999999999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D-4298-8EAC-4524761F2545}"/>
            </c:ext>
          </c:extLst>
        </c:ser>
        <c:ser>
          <c:idx val="1"/>
          <c:order val="1"/>
          <c:tx>
            <c:strRef>
              <c:f>Sheet1!$I$10</c:f>
              <c:strCache>
                <c:ptCount val="1"/>
                <c:pt idx="0">
                  <c:v>High 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Sheet1!$C$28:$C$33</c:f>
              <c:numCache>
                <c:formatCode>General</c:formatCode>
                <c:ptCount val="6"/>
                <c:pt idx="0">
                  <c:v>0</c:v>
                </c:pt>
                <c:pt idx="1">
                  <c:v>4.08765</c:v>
                </c:pt>
                <c:pt idx="2">
                  <c:v>8.1753</c:v>
                </c:pt>
                <c:pt idx="3">
                  <c:v>12.6693</c:v>
                </c:pt>
                <c:pt idx="4">
                  <c:v>17.354600000000001</c:v>
                </c:pt>
                <c:pt idx="5">
                  <c:v>23.713100000000001</c:v>
                </c:pt>
              </c:numCache>
            </c:numRef>
          </c:xVal>
          <c:yVal>
            <c:numRef>
              <c:f>Sheet1!$I$28:$I$33</c:f>
              <c:numCache>
                <c:formatCode>General</c:formatCode>
                <c:ptCount val="6"/>
                <c:pt idx="0">
                  <c:v>100</c:v>
                </c:pt>
                <c:pt idx="1">
                  <c:v>70.301599999999993</c:v>
                </c:pt>
                <c:pt idx="2">
                  <c:v>84.570800000000006</c:v>
                </c:pt>
                <c:pt idx="3">
                  <c:v>78.654300000000006</c:v>
                </c:pt>
                <c:pt idx="4">
                  <c:v>97.447800000000001</c:v>
                </c:pt>
                <c:pt idx="5">
                  <c:v>46.6357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AD-4298-8EAC-4524761F2545}"/>
            </c:ext>
          </c:extLst>
        </c:ser>
        <c:ser>
          <c:idx val="2"/>
          <c:order val="2"/>
          <c:tx>
            <c:strRef>
              <c:f>Sheet1!$J$10</c:f>
              <c:strCache>
                <c:ptCount val="1"/>
                <c:pt idx="0">
                  <c:v>Medium 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Sheet1!$C$28:$C$33</c:f>
              <c:numCache>
                <c:formatCode>General</c:formatCode>
                <c:ptCount val="6"/>
                <c:pt idx="0">
                  <c:v>0</c:v>
                </c:pt>
                <c:pt idx="1">
                  <c:v>4.08765</c:v>
                </c:pt>
                <c:pt idx="2">
                  <c:v>8.1753</c:v>
                </c:pt>
                <c:pt idx="3">
                  <c:v>12.6693</c:v>
                </c:pt>
                <c:pt idx="4">
                  <c:v>17.354600000000001</c:v>
                </c:pt>
                <c:pt idx="5">
                  <c:v>23.713100000000001</c:v>
                </c:pt>
              </c:numCache>
            </c:numRef>
          </c:xVal>
          <c:yVal>
            <c:numRef>
              <c:f>Sheet1!$J$28:$J$33</c:f>
              <c:numCache>
                <c:formatCode>General</c:formatCode>
                <c:ptCount val="6"/>
                <c:pt idx="0">
                  <c:v>100</c:v>
                </c:pt>
                <c:pt idx="1">
                  <c:v>59.512799999999999</c:v>
                </c:pt>
                <c:pt idx="2">
                  <c:v>87.703000000000003</c:v>
                </c:pt>
                <c:pt idx="3">
                  <c:v>70.997699999999995</c:v>
                </c:pt>
                <c:pt idx="4">
                  <c:v>62.645000000000003</c:v>
                </c:pt>
                <c:pt idx="5">
                  <c:v>46.287700000000001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AD-4298-8EAC-4524761F2545}"/>
            </c:ext>
          </c:extLst>
        </c:ser>
        <c:ser>
          <c:idx val="3"/>
          <c:order val="3"/>
          <c:tx>
            <c:strRef>
              <c:f>Sheet1!$K$10</c:f>
              <c:strCache>
                <c:ptCount val="1"/>
                <c:pt idx="0">
                  <c:v>Low N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Sheet1!$C$28:$C$33</c:f>
              <c:numCache>
                <c:formatCode>General</c:formatCode>
                <c:ptCount val="6"/>
                <c:pt idx="0">
                  <c:v>0</c:v>
                </c:pt>
                <c:pt idx="1">
                  <c:v>4.08765</c:v>
                </c:pt>
                <c:pt idx="2">
                  <c:v>8.1753</c:v>
                </c:pt>
                <c:pt idx="3">
                  <c:v>12.6693</c:v>
                </c:pt>
                <c:pt idx="4">
                  <c:v>17.354600000000001</c:v>
                </c:pt>
                <c:pt idx="5">
                  <c:v>23.713100000000001</c:v>
                </c:pt>
              </c:numCache>
            </c:numRef>
          </c:xVal>
          <c:yVal>
            <c:numRef>
              <c:f>Sheet1!$K$28:$K$33</c:f>
              <c:numCache>
                <c:formatCode>General</c:formatCode>
                <c:ptCount val="6"/>
                <c:pt idx="0">
                  <c:v>100</c:v>
                </c:pt>
                <c:pt idx="1">
                  <c:v>75.174000000000007</c:v>
                </c:pt>
                <c:pt idx="2">
                  <c:v>112.065</c:v>
                </c:pt>
                <c:pt idx="3">
                  <c:v>84.222700000000003</c:v>
                </c:pt>
                <c:pt idx="4">
                  <c:v>84.918800000000005</c:v>
                </c:pt>
                <c:pt idx="5">
                  <c:v>40.719299999999997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AD-4298-8EAC-4524761F2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357520"/>
        <c:axId val="1136359600"/>
      </c:scatterChart>
      <c:valAx>
        <c:axId val="113635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59600"/>
        <c:crosses val="autoZero"/>
        <c:crossBetween val="midCat"/>
      </c:valAx>
      <c:valAx>
        <c:axId val="11363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35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Sheet1!$L$10</c:f>
              <c:strCache>
                <c:ptCount val="1"/>
                <c:pt idx="0">
                  <c:v>control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Sheet1!$C$28:$C$33</c:f>
              <c:numCache>
                <c:formatCode>General</c:formatCode>
                <c:ptCount val="6"/>
                <c:pt idx="0">
                  <c:v>0</c:v>
                </c:pt>
                <c:pt idx="1">
                  <c:v>4.08765</c:v>
                </c:pt>
                <c:pt idx="2">
                  <c:v>8.1753</c:v>
                </c:pt>
                <c:pt idx="3">
                  <c:v>12.6693</c:v>
                </c:pt>
                <c:pt idx="4">
                  <c:v>17.354600000000001</c:v>
                </c:pt>
                <c:pt idx="5">
                  <c:v>23.713100000000001</c:v>
                </c:pt>
              </c:numCache>
            </c:numRef>
          </c:xVal>
          <c:yVal>
            <c:numRef>
              <c:f>Sheet1!$L$28:$L$33</c:f>
              <c:numCache>
                <c:formatCode>General</c:formatCode>
                <c:ptCount val="6"/>
                <c:pt idx="0">
                  <c:v>100</c:v>
                </c:pt>
                <c:pt idx="1">
                  <c:v>156.35599999999999</c:v>
                </c:pt>
                <c:pt idx="2">
                  <c:v>141.20699999999999</c:v>
                </c:pt>
                <c:pt idx="3">
                  <c:v>103.53700000000001</c:v>
                </c:pt>
                <c:pt idx="4">
                  <c:v>27.6052</c:v>
                </c:pt>
                <c:pt idx="5">
                  <c:v>23.0654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2-4035-BC3A-CEED3484F7EE}"/>
            </c:ext>
          </c:extLst>
        </c:ser>
        <c:ser>
          <c:idx val="1"/>
          <c:order val="1"/>
          <c:tx>
            <c:strRef>
              <c:f>Sheet1!$M$10</c:f>
              <c:strCache>
                <c:ptCount val="1"/>
                <c:pt idx="0">
                  <c:v>High 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Sheet1!$C$28:$C$33</c:f>
              <c:numCache>
                <c:formatCode>General</c:formatCode>
                <c:ptCount val="6"/>
                <c:pt idx="0">
                  <c:v>0</c:v>
                </c:pt>
                <c:pt idx="1">
                  <c:v>4.08765</c:v>
                </c:pt>
                <c:pt idx="2">
                  <c:v>8.1753</c:v>
                </c:pt>
                <c:pt idx="3">
                  <c:v>12.6693</c:v>
                </c:pt>
                <c:pt idx="4">
                  <c:v>17.354600000000001</c:v>
                </c:pt>
                <c:pt idx="5">
                  <c:v>23.713100000000001</c:v>
                </c:pt>
              </c:numCache>
            </c:numRef>
          </c:xVal>
          <c:yVal>
            <c:numRef>
              <c:f>Sheet1!$M$28:$M$33</c:f>
              <c:numCache>
                <c:formatCode>General</c:formatCode>
                <c:ptCount val="6"/>
                <c:pt idx="0">
                  <c:v>100</c:v>
                </c:pt>
                <c:pt idx="1">
                  <c:v>93.398099999999999</c:v>
                </c:pt>
                <c:pt idx="2">
                  <c:v>43.784100000000002</c:v>
                </c:pt>
                <c:pt idx="3">
                  <c:v>103.53700000000001</c:v>
                </c:pt>
                <c:pt idx="4">
                  <c:v>43.617199999999997</c:v>
                </c:pt>
                <c:pt idx="5">
                  <c:v>37.989199999999997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02-4035-BC3A-CEED3484F7EE}"/>
            </c:ext>
          </c:extLst>
        </c:ser>
        <c:ser>
          <c:idx val="2"/>
          <c:order val="2"/>
          <c:tx>
            <c:strRef>
              <c:f>Sheet1!$N$10</c:f>
              <c:strCache>
                <c:ptCount val="1"/>
                <c:pt idx="0">
                  <c:v>Medium 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Sheet1!$C$28:$C$33</c:f>
              <c:numCache>
                <c:formatCode>General</c:formatCode>
                <c:ptCount val="6"/>
                <c:pt idx="0">
                  <c:v>0</c:v>
                </c:pt>
                <c:pt idx="1">
                  <c:v>4.08765</c:v>
                </c:pt>
                <c:pt idx="2">
                  <c:v>8.1753</c:v>
                </c:pt>
                <c:pt idx="3">
                  <c:v>12.6693</c:v>
                </c:pt>
                <c:pt idx="4">
                  <c:v>17.354600000000001</c:v>
                </c:pt>
                <c:pt idx="5">
                  <c:v>23.713100000000001</c:v>
                </c:pt>
              </c:numCache>
            </c:numRef>
          </c:xVal>
          <c:yVal>
            <c:numRef>
              <c:f>Sheet1!$N$28:$N$33</c:f>
              <c:numCache>
                <c:formatCode>General</c:formatCode>
                <c:ptCount val="6"/>
                <c:pt idx="0">
                  <c:v>100</c:v>
                </c:pt>
                <c:pt idx="1">
                  <c:v>87.971500000000006</c:v>
                </c:pt>
                <c:pt idx="2">
                  <c:v>64.137100000000004</c:v>
                </c:pt>
                <c:pt idx="3">
                  <c:v>103.80800000000001</c:v>
                </c:pt>
                <c:pt idx="4">
                  <c:v>54.472900000000003</c:v>
                </c:pt>
                <c:pt idx="5">
                  <c:v>26.593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02-4035-BC3A-CEED3484F7EE}"/>
            </c:ext>
          </c:extLst>
        </c:ser>
        <c:ser>
          <c:idx val="3"/>
          <c:order val="3"/>
          <c:tx>
            <c:strRef>
              <c:f>Sheet1!$O$10</c:f>
              <c:strCache>
                <c:ptCount val="1"/>
                <c:pt idx="0">
                  <c:v>Low N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Sheet1!$C$28:$C$33</c:f>
              <c:numCache>
                <c:formatCode>General</c:formatCode>
                <c:ptCount val="6"/>
                <c:pt idx="0">
                  <c:v>0</c:v>
                </c:pt>
                <c:pt idx="1">
                  <c:v>4.08765</c:v>
                </c:pt>
                <c:pt idx="2">
                  <c:v>8.1753</c:v>
                </c:pt>
                <c:pt idx="3">
                  <c:v>12.6693</c:v>
                </c:pt>
                <c:pt idx="4">
                  <c:v>17.354600000000001</c:v>
                </c:pt>
                <c:pt idx="5">
                  <c:v>23.713100000000001</c:v>
                </c:pt>
              </c:numCache>
            </c:numRef>
          </c:xVal>
          <c:yVal>
            <c:numRef>
              <c:f>Sheet1!$O$28:$O$33</c:f>
              <c:numCache>
                <c:formatCode>General</c:formatCode>
                <c:ptCount val="6"/>
                <c:pt idx="0">
                  <c:v>100</c:v>
                </c:pt>
                <c:pt idx="1">
                  <c:v>113.208</c:v>
                </c:pt>
                <c:pt idx="2">
                  <c:v>111.355</c:v>
                </c:pt>
                <c:pt idx="3">
                  <c:v>98.3797</c:v>
                </c:pt>
                <c:pt idx="4">
                  <c:v>51.216700000000003</c:v>
                </c:pt>
                <c:pt idx="5">
                  <c:v>29.306699999999999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02-4035-BC3A-CEED3484F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989616"/>
        <c:axId val="1598000432"/>
      </c:scatterChart>
      <c:valAx>
        <c:axId val="159798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000432"/>
        <c:crosses val="autoZero"/>
        <c:crossBetween val="midCat"/>
      </c:valAx>
      <c:valAx>
        <c:axId val="15980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8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65315</xdr:colOff>
      <xdr:row>36</xdr:row>
      <xdr:rowOff>52348</xdr:rowOff>
    </xdr:from>
    <xdr:to>
      <xdr:col>5</xdr:col>
      <xdr:colOff>174173</xdr:colOff>
      <xdr:row>50</xdr:row>
      <xdr:rowOff>128548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9F1EB5-8D37-4213-8CA4-89509722D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333455</xdr:colOff>
      <xdr:row>36</xdr:row>
      <xdr:rowOff>23532</xdr:rowOff>
    </xdr:from>
    <xdr:to>
      <xdr:col>15</xdr:col>
      <xdr:colOff>207788</xdr:colOff>
      <xdr:row>50</xdr:row>
      <xdr:rowOff>99732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7C6064-C36C-4500-956B-F41909F9A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257814</xdr:colOff>
      <xdr:row>36</xdr:row>
      <xdr:rowOff>57149</xdr:rowOff>
    </xdr:from>
    <xdr:to>
      <xdr:col>23</xdr:col>
      <xdr:colOff>67314</xdr:colOff>
      <xdr:row>50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79743B-3822-4F69-A985-C106BC842A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51</xdr:row>
      <xdr:rowOff>55069</xdr:rowOff>
    </xdr:from>
    <xdr:to>
      <xdr:col>5</xdr:col>
      <xdr:colOff>108858</xdr:colOff>
      <xdr:row>65</xdr:row>
      <xdr:rowOff>131269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F626A2-244B-42BB-9B49-14247983E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268140</xdr:colOff>
      <xdr:row>51</xdr:row>
      <xdr:rowOff>26253</xdr:rowOff>
    </xdr:from>
    <xdr:to>
      <xdr:col>15</xdr:col>
      <xdr:colOff>142473</xdr:colOff>
      <xdr:row>65</xdr:row>
      <xdr:rowOff>102453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AB0090-8C77-459C-9A14-A77A19DFF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192499</xdr:colOff>
      <xdr:row>51</xdr:row>
      <xdr:rowOff>59870</xdr:rowOff>
    </xdr:from>
    <xdr:to>
      <xdr:col>23</xdr:col>
      <xdr:colOff>1999</xdr:colOff>
      <xdr:row>65</xdr:row>
      <xdr:rowOff>136070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86EC593-B234-452A-A180-2CCC964C3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2721</xdr:colOff>
      <xdr:row>66</xdr:row>
      <xdr:rowOff>44183</xdr:rowOff>
    </xdr:from>
    <xdr:to>
      <xdr:col>5</xdr:col>
      <xdr:colOff>111579</xdr:colOff>
      <xdr:row>80</xdr:row>
      <xdr:rowOff>120383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4BCBE6-4737-4445-BE3F-B9AA787AA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270861</xdr:colOff>
      <xdr:row>66</xdr:row>
      <xdr:rowOff>15367</xdr:rowOff>
    </xdr:from>
    <xdr:to>
      <xdr:col>15</xdr:col>
      <xdr:colOff>145194</xdr:colOff>
      <xdr:row>80</xdr:row>
      <xdr:rowOff>91567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3404C5E-DBDA-4900-9252-DDCF08128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195220</xdr:colOff>
      <xdr:row>66</xdr:row>
      <xdr:rowOff>48984</xdr:rowOff>
    </xdr:from>
    <xdr:to>
      <xdr:col>23</xdr:col>
      <xdr:colOff>4720</xdr:colOff>
      <xdr:row>80</xdr:row>
      <xdr:rowOff>125184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B298A1E-4988-4F59-9998-6021531A7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1E46-1B85-4C3E-B778-E61929FCFC4F}">
  <dimension ref="A1:AE33"/>
  <sheetViews>
    <sheetView tabSelected="1" zoomScale="85" zoomScaleNormal="85" workbookViewId="0">
      <selection activeCell="S2" sqref="S2"/>
    </sheetView>
  </sheetViews>
  <sheetFormatPr defaultRowHeight="15" x14ac:dyDescent="0.25"/>
  <cols>
    <col min="1" max="1" width="18.42578125" bestFit="1" customWidth="1"/>
    <col min="2" max="2" width="5.5703125" bestFit="1" customWidth="1"/>
    <col min="3" max="5" width="8" bestFit="1" customWidth="1"/>
    <col min="6" max="6" width="10.28515625" bestFit="1" customWidth="1"/>
    <col min="7" max="8" width="8" bestFit="1" customWidth="1"/>
    <col min="9" max="9" width="11.5703125" bestFit="1" customWidth="1"/>
    <col min="10" max="10" width="12" bestFit="1" customWidth="1"/>
    <col min="11" max="11" width="9" bestFit="1" customWidth="1"/>
    <col min="12" max="13" width="8" bestFit="1" customWidth="1"/>
    <col min="14" max="14" width="10.28515625" bestFit="1" customWidth="1"/>
    <col min="15" max="15" width="8" bestFit="1" customWidth="1"/>
    <col min="16" max="23" width="11" bestFit="1" customWidth="1"/>
    <col min="24" max="27" width="12" bestFit="1" customWidth="1"/>
  </cols>
  <sheetData>
    <row r="1" spans="1:31" x14ac:dyDescent="0.25">
      <c r="A1" s="9" t="s">
        <v>8</v>
      </c>
      <c r="B1" s="9"/>
      <c r="C1" s="9"/>
      <c r="D1" s="9"/>
      <c r="E1" s="9"/>
    </row>
    <row r="2" spans="1:31" x14ac:dyDescent="0.25">
      <c r="B2" s="2" t="s">
        <v>9</v>
      </c>
      <c r="C2" s="2"/>
      <c r="D2" s="2"/>
      <c r="E2" s="2"/>
      <c r="F2" s="2"/>
    </row>
    <row r="3" spans="1:31" x14ac:dyDescent="0.25">
      <c r="A3" t="s">
        <v>19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29</v>
      </c>
      <c r="H3" t="s">
        <v>5</v>
      </c>
      <c r="I3" t="s">
        <v>32</v>
      </c>
      <c r="J3" t="s">
        <v>30</v>
      </c>
      <c r="M3" t="s">
        <v>23</v>
      </c>
      <c r="N3" t="s">
        <v>24</v>
      </c>
    </row>
    <row r="4" spans="1:31" x14ac:dyDescent="0.25">
      <c r="A4" t="s">
        <v>6</v>
      </c>
      <c r="B4">
        <v>389</v>
      </c>
      <c r="C4">
        <v>3.88</v>
      </c>
      <c r="D4">
        <v>0.35</v>
      </c>
      <c r="E4">
        <v>208</v>
      </c>
      <c r="F4">
        <v>135</v>
      </c>
      <c r="G4">
        <v>100</v>
      </c>
      <c r="H4">
        <v>11.2</v>
      </c>
      <c r="I4">
        <f>E4*$B$8/C4</f>
        <v>32.164948453608247</v>
      </c>
      <c r="J4" s="10">
        <f>E4*$B$8/B4</f>
        <v>0.32082262210796914</v>
      </c>
      <c r="M4">
        <v>1489.8</v>
      </c>
      <c r="N4">
        <f>(25.7+6.66)/2</f>
        <v>16.18</v>
      </c>
    </row>
    <row r="5" spans="1:31" x14ac:dyDescent="0.25">
      <c r="A5" t="s">
        <v>20</v>
      </c>
      <c r="B5">
        <v>465</v>
      </c>
      <c r="C5">
        <v>5.19</v>
      </c>
      <c r="D5">
        <v>0.11</v>
      </c>
      <c r="E5">
        <v>190</v>
      </c>
      <c r="F5">
        <v>212</v>
      </c>
      <c r="G5">
        <v>90</v>
      </c>
      <c r="H5">
        <v>46.7</v>
      </c>
      <c r="I5">
        <f>E5*$B$8/C5</f>
        <v>21.965317919075144</v>
      </c>
      <c r="J5" s="10">
        <f t="shared" ref="J5:J6" si="0">E5*$B$8/B5</f>
        <v>0.24516129032258063</v>
      </c>
    </row>
    <row r="6" spans="1:31" x14ac:dyDescent="0.25">
      <c r="A6" t="s">
        <v>7</v>
      </c>
      <c r="B6">
        <v>482</v>
      </c>
      <c r="C6">
        <v>3.53</v>
      </c>
      <c r="D6">
        <v>0.18</v>
      </c>
      <c r="E6">
        <v>180</v>
      </c>
      <c r="F6">
        <v>324</v>
      </c>
      <c r="G6">
        <v>137</v>
      </c>
      <c r="H6">
        <v>19.399999999999999</v>
      </c>
      <c r="I6">
        <f>E6*$B$8/C6</f>
        <v>30.594900849858359</v>
      </c>
      <c r="J6" s="10">
        <f t="shared" si="0"/>
        <v>0.22406639004149378</v>
      </c>
    </row>
    <row r="7" spans="1:31" x14ac:dyDescent="0.25">
      <c r="A7" t="s">
        <v>25</v>
      </c>
      <c r="B7">
        <v>10</v>
      </c>
      <c r="C7" t="s">
        <v>26</v>
      </c>
    </row>
    <row r="8" spans="1:31" x14ac:dyDescent="0.25">
      <c r="A8" s="10" t="s">
        <v>27</v>
      </c>
      <c r="B8" s="10">
        <v>0.6</v>
      </c>
    </row>
    <row r="9" spans="1:31" x14ac:dyDescent="0.25">
      <c r="D9" s="3" t="s">
        <v>16</v>
      </c>
      <c r="E9" s="3"/>
      <c r="F9" s="3"/>
      <c r="G9" s="3"/>
      <c r="H9" s="7" t="s">
        <v>17</v>
      </c>
      <c r="I9" s="7"/>
      <c r="J9" s="7"/>
      <c r="K9" s="7"/>
      <c r="L9" s="5" t="s">
        <v>18</v>
      </c>
      <c r="M9" s="5"/>
      <c r="N9" s="5"/>
      <c r="O9" s="5"/>
      <c r="P9" s="13" t="s">
        <v>21</v>
      </c>
      <c r="Q9" s="13"/>
      <c r="R9" s="13"/>
      <c r="S9" s="13"/>
      <c r="T9" s="7" t="s">
        <v>22</v>
      </c>
      <c r="U9" s="7"/>
      <c r="V9" s="7"/>
      <c r="W9" s="7"/>
      <c r="X9" s="11" t="s">
        <v>28</v>
      </c>
      <c r="Y9" s="11"/>
      <c r="Z9" s="11"/>
      <c r="AA9" s="11"/>
      <c r="AB9" s="11" t="s">
        <v>31</v>
      </c>
      <c r="AC9" s="11"/>
      <c r="AD9" s="11"/>
      <c r="AE9" s="11"/>
    </row>
    <row r="10" spans="1:31" x14ac:dyDescent="0.25">
      <c r="A10" t="s">
        <v>19</v>
      </c>
      <c r="B10" t="s">
        <v>15</v>
      </c>
      <c r="C10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8" t="s">
        <v>11</v>
      </c>
      <c r="I10" s="8" t="s">
        <v>12</v>
      </c>
      <c r="J10" s="8" t="s">
        <v>13</v>
      </c>
      <c r="K10" s="8" t="s">
        <v>14</v>
      </c>
      <c r="L10" s="6" t="s">
        <v>11</v>
      </c>
      <c r="M10" s="6" t="s">
        <v>12</v>
      </c>
      <c r="N10" s="6" t="s">
        <v>13</v>
      </c>
      <c r="O10" s="6" t="s">
        <v>14</v>
      </c>
      <c r="P10" s="14" t="s">
        <v>11</v>
      </c>
      <c r="Q10" s="14" t="s">
        <v>12</v>
      </c>
      <c r="R10" s="14" t="s">
        <v>13</v>
      </c>
      <c r="S10" s="14" t="s">
        <v>14</v>
      </c>
      <c r="T10" s="8" t="s">
        <v>11</v>
      </c>
      <c r="U10" s="8" t="s">
        <v>12</v>
      </c>
      <c r="V10" s="8" t="s">
        <v>13</v>
      </c>
      <c r="W10" s="8" t="s">
        <v>14</v>
      </c>
      <c r="X10" s="12" t="s">
        <v>11</v>
      </c>
      <c r="Y10" s="12" t="s">
        <v>12</v>
      </c>
      <c r="Z10" s="12" t="s">
        <v>13</v>
      </c>
      <c r="AA10" s="12" t="s">
        <v>14</v>
      </c>
      <c r="AB10" s="12" t="s">
        <v>11</v>
      </c>
      <c r="AC10" s="12" t="s">
        <v>12</v>
      </c>
      <c r="AD10" s="12" t="s">
        <v>13</v>
      </c>
      <c r="AE10" s="12" t="s">
        <v>14</v>
      </c>
    </row>
    <row r="11" spans="1:31" x14ac:dyDescent="0.25">
      <c r="A11" t="s">
        <v>6</v>
      </c>
      <c r="B11" s="1">
        <f>30*C11</f>
        <v>0</v>
      </c>
      <c r="C11">
        <v>0</v>
      </c>
      <c r="D11" s="4">
        <v>100</v>
      </c>
      <c r="E11" s="4">
        <v>100</v>
      </c>
      <c r="F11" s="4">
        <v>100</v>
      </c>
      <c r="G11" s="4">
        <v>100</v>
      </c>
      <c r="H11" s="8">
        <v>100</v>
      </c>
      <c r="I11" s="8">
        <v>100</v>
      </c>
      <c r="J11" s="8">
        <v>100</v>
      </c>
      <c r="K11" s="8">
        <v>100</v>
      </c>
      <c r="L11" s="6">
        <v>100</v>
      </c>
      <c r="M11" s="6">
        <v>100</v>
      </c>
      <c r="N11" s="6">
        <v>100</v>
      </c>
      <c r="O11" s="6">
        <v>100</v>
      </c>
      <c r="P11" s="14">
        <f>D11*0.01*$B$7*$B$4*0.001</f>
        <v>3.89</v>
      </c>
      <c r="Q11" s="14">
        <f t="shared" ref="Q11:S11" si="1">E11*0.01*$B$7*$B$4*0.001</f>
        <v>3.89</v>
      </c>
      <c r="R11" s="14">
        <f t="shared" si="1"/>
        <v>3.89</v>
      </c>
      <c r="S11" s="14">
        <f t="shared" si="1"/>
        <v>3.89</v>
      </c>
      <c r="T11" s="8">
        <f>H11*0.01*$B$7*$E$4*0.001*$B$8</f>
        <v>1.248</v>
      </c>
      <c r="U11" s="8">
        <f t="shared" ref="U11:W11" si="2">I11*0.01*$B$7*$E$4*0.001*$B$8</f>
        <v>1.248</v>
      </c>
      <c r="V11" s="8">
        <f t="shared" si="2"/>
        <v>1.248</v>
      </c>
      <c r="W11" s="8">
        <f t="shared" si="2"/>
        <v>1.248</v>
      </c>
      <c r="X11" s="12">
        <f>T11/P11</f>
        <v>0.32082262210796914</v>
      </c>
      <c r="Y11" s="12">
        <f t="shared" ref="Y11:AA11" si="3">U11/Q11</f>
        <v>0.32082262210796914</v>
      </c>
      <c r="Z11" s="12">
        <f t="shared" si="3"/>
        <v>0.32082262210796914</v>
      </c>
      <c r="AA11" s="12">
        <f t="shared" si="3"/>
        <v>0.32082262210796914</v>
      </c>
      <c r="AB11" s="12">
        <f>X11*0.25</f>
        <v>8.0205655526992284E-2</v>
      </c>
      <c r="AC11" s="12">
        <f t="shared" ref="AC11:AE11" si="4">Y11*0.25</f>
        <v>8.0205655526992284E-2</v>
      </c>
      <c r="AD11" s="12">
        <f t="shared" si="4"/>
        <v>8.0205655526992284E-2</v>
      </c>
      <c r="AE11" s="12">
        <f t="shared" si="4"/>
        <v>8.0205655526992284E-2</v>
      </c>
    </row>
    <row r="12" spans="1:31" x14ac:dyDescent="0.25">
      <c r="A12" t="s">
        <v>6</v>
      </c>
      <c r="B12" s="1">
        <f t="shared" ref="B12:B27" si="5">30*C12</f>
        <v>65.894999999999996</v>
      </c>
      <c r="C12">
        <v>2.1964999999999999</v>
      </c>
      <c r="D12" s="4">
        <v>82.838999999999999</v>
      </c>
      <c r="E12" s="4">
        <v>77.774000000000001</v>
      </c>
      <c r="F12" s="4">
        <v>76.224000000000004</v>
      </c>
      <c r="G12" s="4">
        <v>78.427000000000007</v>
      </c>
      <c r="H12" s="8">
        <v>64.093000000000004</v>
      </c>
      <c r="I12" s="8">
        <v>72.626999999999995</v>
      </c>
      <c r="J12" s="8">
        <v>62.177</v>
      </c>
      <c r="K12" s="8">
        <v>59.912999999999997</v>
      </c>
      <c r="L12" s="6">
        <v>236.29300000000001</v>
      </c>
      <c r="M12" s="6">
        <v>193.732</v>
      </c>
      <c r="N12" s="6">
        <v>143.29599999999999</v>
      </c>
      <c r="O12" s="6">
        <v>199.00399999999999</v>
      </c>
      <c r="P12" s="14">
        <f t="shared" ref="P12:P33" si="6">D12*0.01*$B$7*$B$4*0.001</f>
        <v>3.2224370999999996</v>
      </c>
      <c r="Q12" s="14">
        <f t="shared" ref="Q12:Q33" si="7">E12*0.01*$B$7*$B$4*0.001</f>
        <v>3.0254086000000004</v>
      </c>
      <c r="R12" s="14">
        <f t="shared" ref="R12:R33" si="8">F12*0.01*$B$7*$B$4*0.001</f>
        <v>2.9651136</v>
      </c>
      <c r="S12" s="14">
        <f t="shared" ref="S12:S33" si="9">G12*0.01*$B$7*$B$4*0.001</f>
        <v>3.0508103000000006</v>
      </c>
      <c r="T12" s="8">
        <f t="shared" ref="T12:T21" si="10">H12*0.01*$B$7*$E$4*0.001*$B$8</f>
        <v>0.79988064000000003</v>
      </c>
      <c r="U12" s="8">
        <f t="shared" ref="U12:U21" si="11">I12*0.01*$B$7*$E$4*0.001*$B$8</f>
        <v>0.90638496000000002</v>
      </c>
      <c r="V12" s="8">
        <f t="shared" ref="V12:V21" si="12">J12*0.01*$B$7*$E$4*0.001*$B$8</f>
        <v>0.77596896000000015</v>
      </c>
      <c r="W12" s="8">
        <f t="shared" ref="W12:W21" si="13">K12*0.01*$B$7*$E$4*0.001*$B$8</f>
        <v>0.74771423999999975</v>
      </c>
      <c r="X12" s="12">
        <f t="shared" ref="X12:X33" si="14">T12/P12</f>
        <v>0.24822226630893746</v>
      </c>
      <c r="Y12" s="12">
        <f t="shared" ref="Y12:Y33" si="15">U12/Q12</f>
        <v>0.29959092467708326</v>
      </c>
      <c r="Z12" s="12">
        <f t="shared" ref="Z12:Z33" si="16">V12/R12</f>
        <v>0.26169957198267213</v>
      </c>
      <c r="AA12" s="12">
        <f t="shared" ref="AA12:AA33" si="17">W12/S12</f>
        <v>0.24508709702468212</v>
      </c>
      <c r="AB12" s="12">
        <f t="shared" ref="AB12:AB33" si="18">X12*0.25</f>
        <v>6.2055566577234364E-2</v>
      </c>
      <c r="AC12" s="12">
        <f t="shared" ref="AC12:AC33" si="19">Y12*0.25</f>
        <v>7.4897731169270815E-2</v>
      </c>
      <c r="AD12" s="12">
        <f t="shared" ref="AD12:AD33" si="20">Z12*0.25</f>
        <v>6.5424892995668033E-2</v>
      </c>
      <c r="AE12" s="12">
        <f t="shared" ref="AE12:AE33" si="21">AA12*0.25</f>
        <v>6.127177425617053E-2</v>
      </c>
    </row>
    <row r="13" spans="1:31" x14ac:dyDescent="0.25">
      <c r="A13" t="s">
        <v>6</v>
      </c>
      <c r="B13" s="1">
        <f t="shared" si="5"/>
        <v>125.592</v>
      </c>
      <c r="C13">
        <v>4.1863999999999999</v>
      </c>
      <c r="D13" s="4">
        <v>72.600999999999999</v>
      </c>
      <c r="E13" s="4">
        <v>76.528999999999996</v>
      </c>
      <c r="F13" s="4">
        <v>73.221000000000004</v>
      </c>
      <c r="G13" s="4">
        <v>72.679000000000002</v>
      </c>
      <c r="H13" s="8">
        <v>44.238</v>
      </c>
      <c r="I13" s="8">
        <v>51.03</v>
      </c>
      <c r="J13" s="8">
        <v>47.024999999999999</v>
      </c>
      <c r="K13" s="8">
        <v>62.7</v>
      </c>
      <c r="L13" s="6">
        <v>117.721</v>
      </c>
      <c r="M13" s="6">
        <v>93.858000000000004</v>
      </c>
      <c r="N13" s="6">
        <v>115.66</v>
      </c>
      <c r="O13" s="6">
        <v>100.235</v>
      </c>
      <c r="P13" s="14">
        <f t="shared" si="6"/>
        <v>2.8241789000000006</v>
      </c>
      <c r="Q13" s="14">
        <f t="shared" si="7"/>
        <v>2.9769781000000002</v>
      </c>
      <c r="R13" s="14">
        <f t="shared" si="8"/>
        <v>2.8482969000000002</v>
      </c>
      <c r="S13" s="14">
        <f t="shared" si="9"/>
        <v>2.8272131000000003</v>
      </c>
      <c r="T13" s="8">
        <f t="shared" si="10"/>
        <v>0.55209023999999995</v>
      </c>
      <c r="U13" s="8">
        <f t="shared" si="11"/>
        <v>0.63685439999999993</v>
      </c>
      <c r="V13" s="8">
        <f t="shared" si="12"/>
        <v>0.58687199999999995</v>
      </c>
      <c r="W13" s="8">
        <f t="shared" si="13"/>
        <v>0.78249599999999997</v>
      </c>
      <c r="X13" s="12">
        <f t="shared" si="14"/>
        <v>0.19548699269724018</v>
      </c>
      <c r="Y13" s="12">
        <f t="shared" si="15"/>
        <v>0.21392646455813696</v>
      </c>
      <c r="Z13" s="12">
        <f t="shared" si="16"/>
        <v>0.20604312703496602</v>
      </c>
      <c r="AA13" s="12">
        <f t="shared" si="17"/>
        <v>0.27677291110457852</v>
      </c>
      <c r="AB13" s="12">
        <f t="shared" si="18"/>
        <v>4.8871748174310045E-2</v>
      </c>
      <c r="AC13" s="12">
        <f t="shared" si="19"/>
        <v>5.3481616139534241E-2</v>
      </c>
      <c r="AD13" s="12">
        <f t="shared" si="20"/>
        <v>5.1510781758741506E-2</v>
      </c>
      <c r="AE13" s="12">
        <f t="shared" si="21"/>
        <v>6.9193227776144631E-2</v>
      </c>
    </row>
    <row r="14" spans="1:31" x14ac:dyDescent="0.25">
      <c r="A14" t="s">
        <v>6</v>
      </c>
      <c r="B14" s="1">
        <f t="shared" si="5"/>
        <v>190.26300000000001</v>
      </c>
      <c r="C14">
        <v>6.3421000000000003</v>
      </c>
      <c r="D14" s="4">
        <v>55.024000000000001</v>
      </c>
      <c r="E14" s="4">
        <v>61.432000000000002</v>
      </c>
      <c r="F14" s="4">
        <v>49.234999999999999</v>
      </c>
      <c r="G14" s="4">
        <v>51.424999999999997</v>
      </c>
      <c r="H14" s="8">
        <v>52.25</v>
      </c>
      <c r="I14" s="8">
        <v>61.131999999999998</v>
      </c>
      <c r="J14" s="8">
        <v>37.793999999999997</v>
      </c>
      <c r="K14" s="8">
        <v>48.94</v>
      </c>
      <c r="L14" s="6">
        <v>109.529</v>
      </c>
      <c r="M14" s="6">
        <v>100.71899999999999</v>
      </c>
      <c r="N14" s="6">
        <v>57.765999999999998</v>
      </c>
      <c r="O14" s="6">
        <v>80.763999999999996</v>
      </c>
      <c r="P14" s="14">
        <f t="shared" si="6"/>
        <v>2.1404336000000002</v>
      </c>
      <c r="Q14" s="14">
        <f t="shared" si="7"/>
        <v>2.3897048000000005</v>
      </c>
      <c r="R14" s="14">
        <f t="shared" si="8"/>
        <v>1.9152414999999998</v>
      </c>
      <c r="S14" s="14">
        <f t="shared" si="9"/>
        <v>2.0004325000000001</v>
      </c>
      <c r="T14" s="8">
        <f t="shared" si="10"/>
        <v>0.65207999999999999</v>
      </c>
      <c r="U14" s="8">
        <f t="shared" si="11"/>
        <v>0.76292736000000005</v>
      </c>
      <c r="V14" s="8">
        <f t="shared" si="12"/>
        <v>0.47166912</v>
      </c>
      <c r="W14" s="8">
        <f t="shared" si="13"/>
        <v>0.61077119999999996</v>
      </c>
      <c r="X14" s="12">
        <f t="shared" si="14"/>
        <v>0.30464855345197345</v>
      </c>
      <c r="Y14" s="12">
        <f t="shared" si="15"/>
        <v>0.31925590139836513</v>
      </c>
      <c r="Z14" s="12">
        <f t="shared" si="16"/>
        <v>0.24627135533560651</v>
      </c>
      <c r="AA14" s="12">
        <f t="shared" si="17"/>
        <v>0.30531957464198362</v>
      </c>
      <c r="AB14" s="12">
        <f t="shared" si="18"/>
        <v>7.6162138362993362E-2</v>
      </c>
      <c r="AC14" s="12">
        <f t="shared" si="19"/>
        <v>7.9813975349591282E-2</v>
      </c>
      <c r="AD14" s="12">
        <f t="shared" si="20"/>
        <v>6.1567838833901628E-2</v>
      </c>
      <c r="AE14" s="12">
        <f t="shared" si="21"/>
        <v>7.6329893660495904E-2</v>
      </c>
    </row>
    <row r="15" spans="1:31" x14ac:dyDescent="0.25">
      <c r="A15" t="s">
        <v>6</v>
      </c>
      <c r="B15" s="1">
        <f t="shared" si="5"/>
        <v>247.24799999999999</v>
      </c>
      <c r="C15">
        <v>8.2416</v>
      </c>
      <c r="D15" s="4">
        <v>42.924999999999997</v>
      </c>
      <c r="E15" s="4">
        <v>43.545000000000002</v>
      </c>
      <c r="F15" s="4">
        <v>42.56</v>
      </c>
      <c r="G15" s="4">
        <v>40.18</v>
      </c>
      <c r="H15" s="8">
        <v>29.085999999999999</v>
      </c>
      <c r="I15" s="8">
        <v>29.26</v>
      </c>
      <c r="J15" s="8">
        <v>31.698</v>
      </c>
      <c r="K15" s="8">
        <v>32.917000000000002</v>
      </c>
      <c r="L15" s="6">
        <v>185.44499999999999</v>
      </c>
      <c r="M15" s="6">
        <v>133.27799999999999</v>
      </c>
      <c r="N15" s="6">
        <v>122.86499999999999</v>
      </c>
      <c r="O15" s="6">
        <v>144.154</v>
      </c>
      <c r="P15" s="14">
        <f t="shared" si="6"/>
        <v>1.6697824999999997</v>
      </c>
      <c r="Q15" s="14">
        <f t="shared" si="7"/>
        <v>1.6939005</v>
      </c>
      <c r="R15" s="14">
        <f t="shared" si="8"/>
        <v>1.6555840000000002</v>
      </c>
      <c r="S15" s="14">
        <f t="shared" si="9"/>
        <v>1.563002</v>
      </c>
      <c r="T15" s="8">
        <f t="shared" si="10"/>
        <v>0.36299327999999997</v>
      </c>
      <c r="U15" s="8">
        <f t="shared" si="11"/>
        <v>0.36516480000000001</v>
      </c>
      <c r="V15" s="8">
        <f t="shared" si="12"/>
        <v>0.39559103999999995</v>
      </c>
      <c r="W15" s="8">
        <f t="shared" si="13"/>
        <v>0.41080415999999997</v>
      </c>
      <c r="X15" s="12">
        <f t="shared" si="14"/>
        <v>0.21738955822090603</v>
      </c>
      <c r="Y15" s="12">
        <f t="shared" si="15"/>
        <v>0.21557629860785801</v>
      </c>
      <c r="Z15" s="12">
        <f t="shared" si="16"/>
        <v>0.23894350271565798</v>
      </c>
      <c r="AA15" s="12">
        <f t="shared" si="17"/>
        <v>0.2628302203068198</v>
      </c>
      <c r="AB15" s="12">
        <f t="shared" si="18"/>
        <v>5.4347389555226507E-2</v>
      </c>
      <c r="AC15" s="12">
        <f t="shared" si="19"/>
        <v>5.3894074651964503E-2</v>
      </c>
      <c r="AD15" s="12">
        <f t="shared" si="20"/>
        <v>5.9735875678914495E-2</v>
      </c>
      <c r="AE15" s="12">
        <f t="shared" si="21"/>
        <v>6.5707555076704949E-2</v>
      </c>
    </row>
    <row r="16" spans="1:31" x14ac:dyDescent="0.25">
      <c r="A16" t="s">
        <v>6</v>
      </c>
      <c r="B16" s="1">
        <f t="shared" si="5"/>
        <v>324.12899999999996</v>
      </c>
      <c r="C16">
        <v>10.8043</v>
      </c>
      <c r="D16" s="4">
        <v>25.864000000000001</v>
      </c>
      <c r="E16" s="4">
        <v>22.97</v>
      </c>
      <c r="F16" s="4">
        <v>28.532</v>
      </c>
      <c r="G16" s="4">
        <v>30.739000000000001</v>
      </c>
      <c r="H16" s="8">
        <v>12.54</v>
      </c>
      <c r="I16" s="8">
        <v>14.978</v>
      </c>
      <c r="J16" s="8">
        <v>20.9</v>
      </c>
      <c r="K16" s="8">
        <v>17.417000000000002</v>
      </c>
      <c r="L16" s="6">
        <v>82.114000000000004</v>
      </c>
      <c r="M16" s="6">
        <v>116.38800000000001</v>
      </c>
      <c r="N16" s="6">
        <v>100.76900000000001</v>
      </c>
      <c r="O16" s="6">
        <v>101.938</v>
      </c>
      <c r="P16" s="14">
        <f t="shared" si="6"/>
        <v>1.0061096</v>
      </c>
      <c r="Q16" s="14">
        <f t="shared" si="7"/>
        <v>0.89353299999999991</v>
      </c>
      <c r="R16" s="14">
        <f t="shared" si="8"/>
        <v>1.1098948</v>
      </c>
      <c r="S16" s="14">
        <f t="shared" si="9"/>
        <v>1.1957471000000002</v>
      </c>
      <c r="T16" s="8">
        <f t="shared" si="10"/>
        <v>0.15649919999999998</v>
      </c>
      <c r="U16" s="8">
        <f t="shared" si="11"/>
        <v>0.18692544</v>
      </c>
      <c r="V16" s="8">
        <f t="shared" si="12"/>
        <v>0.26083200000000001</v>
      </c>
      <c r="W16" s="8">
        <f t="shared" si="13"/>
        <v>0.21736416</v>
      </c>
      <c r="X16" s="12">
        <f t="shared" si="14"/>
        <v>0.15554885869292964</v>
      </c>
      <c r="Y16" s="12">
        <f t="shared" si="15"/>
        <v>0.2091981381773253</v>
      </c>
      <c r="Z16" s="12">
        <f t="shared" si="16"/>
        <v>0.23500605642985264</v>
      </c>
      <c r="AA16" s="12">
        <f t="shared" si="17"/>
        <v>0.18178104717962518</v>
      </c>
      <c r="AB16" s="12">
        <f t="shared" si="18"/>
        <v>3.8887214673232411E-2</v>
      </c>
      <c r="AC16" s="12">
        <f t="shared" si="19"/>
        <v>5.2299534544331325E-2</v>
      </c>
      <c r="AD16" s="12">
        <f t="shared" si="20"/>
        <v>5.8751514107463161E-2</v>
      </c>
      <c r="AE16" s="12">
        <f t="shared" si="21"/>
        <v>4.5445261794906294E-2</v>
      </c>
    </row>
    <row r="17" spans="1:31" x14ac:dyDescent="0.25">
      <c r="A17" t="s">
        <v>6</v>
      </c>
      <c r="B17" s="1">
        <f>30*C17</f>
        <v>381.11099999999999</v>
      </c>
      <c r="C17">
        <v>12.7037</v>
      </c>
      <c r="D17" s="4">
        <v>25.446000000000002</v>
      </c>
      <c r="E17" s="4">
        <v>26.376000000000001</v>
      </c>
      <c r="F17" s="4">
        <v>24.23</v>
      </c>
      <c r="G17" s="4">
        <v>25.238</v>
      </c>
      <c r="H17" s="8">
        <v>20.725999999999999</v>
      </c>
      <c r="I17" s="8">
        <v>19.855</v>
      </c>
      <c r="J17" s="8">
        <v>17.591000000000001</v>
      </c>
      <c r="K17" s="8">
        <v>13.933</v>
      </c>
      <c r="L17" s="6">
        <v>102.185</v>
      </c>
      <c r="M17" s="6">
        <v>108.273</v>
      </c>
      <c r="N17" s="6">
        <v>98.835999999999999</v>
      </c>
      <c r="O17" s="6">
        <v>97.082999999999998</v>
      </c>
      <c r="P17" s="14">
        <f t="shared" si="6"/>
        <v>0.98984939999999999</v>
      </c>
      <c r="Q17" s="14">
        <f t="shared" si="7"/>
        <v>1.0260263999999999</v>
      </c>
      <c r="R17" s="14">
        <f t="shared" si="8"/>
        <v>0.94254700000000002</v>
      </c>
      <c r="S17" s="14">
        <f t="shared" si="9"/>
        <v>0.98175820000000003</v>
      </c>
      <c r="T17" s="8">
        <f t="shared" si="10"/>
        <v>0.25866047999999997</v>
      </c>
      <c r="U17" s="8">
        <f t="shared" si="11"/>
        <v>0.24779040000000002</v>
      </c>
      <c r="V17" s="8">
        <f t="shared" si="12"/>
        <v>0.21953568000000001</v>
      </c>
      <c r="W17" s="8">
        <f t="shared" si="13"/>
        <v>0.17388384000000001</v>
      </c>
      <c r="X17" s="12">
        <f t="shared" si="14"/>
        <v>0.26131296336594229</v>
      </c>
      <c r="Y17" s="12">
        <f t="shared" si="15"/>
        <v>0.24150489695002006</v>
      </c>
      <c r="Z17" s="12">
        <f t="shared" si="16"/>
        <v>0.23291748846476623</v>
      </c>
      <c r="AA17" s="12">
        <f t="shared" si="17"/>
        <v>0.17711473150924537</v>
      </c>
      <c r="AB17" s="12">
        <f t="shared" si="18"/>
        <v>6.5328240841485571E-2</v>
      </c>
      <c r="AC17" s="12">
        <f t="shared" si="19"/>
        <v>6.0376224237505015E-2</v>
      </c>
      <c r="AD17" s="12">
        <f t="shared" si="20"/>
        <v>5.8229372116191558E-2</v>
      </c>
      <c r="AE17" s="12">
        <f t="shared" si="21"/>
        <v>4.4278682877311341E-2</v>
      </c>
    </row>
    <row r="18" spans="1:31" x14ac:dyDescent="0.25">
      <c r="A18" t="s">
        <v>6</v>
      </c>
      <c r="B18" s="1">
        <f t="shared" si="5"/>
        <v>466.58699999999999</v>
      </c>
      <c r="C18">
        <v>15.552899999999999</v>
      </c>
      <c r="D18" s="4">
        <v>25.231999999999999</v>
      </c>
      <c r="E18" s="4">
        <v>26.885999999999999</v>
      </c>
      <c r="F18" s="4">
        <v>26.175999999999998</v>
      </c>
      <c r="G18" s="4">
        <v>26.134</v>
      </c>
      <c r="H18" s="8">
        <v>24.209</v>
      </c>
      <c r="I18" s="8">
        <v>21.248000000000001</v>
      </c>
      <c r="J18" s="8">
        <v>22.641999999999999</v>
      </c>
      <c r="K18" s="8">
        <v>23.861000000000001</v>
      </c>
      <c r="L18" s="6">
        <v>98.194999999999993</v>
      </c>
      <c r="M18" s="6">
        <v>94.638999999999996</v>
      </c>
      <c r="N18" s="6">
        <v>92.361000000000004</v>
      </c>
      <c r="O18" s="6">
        <v>106.54</v>
      </c>
      <c r="P18" s="14">
        <f t="shared" si="6"/>
        <v>0.98152480000000009</v>
      </c>
      <c r="Q18" s="14">
        <f t="shared" si="7"/>
        <v>1.0458654000000001</v>
      </c>
      <c r="R18" s="14">
        <f t="shared" si="8"/>
        <v>1.0182464</v>
      </c>
      <c r="S18" s="14">
        <f t="shared" si="9"/>
        <v>1.0166126000000002</v>
      </c>
      <c r="T18" s="8">
        <f t="shared" si="10"/>
        <v>0.30212832000000006</v>
      </c>
      <c r="U18" s="8">
        <f t="shared" si="11"/>
        <v>0.26517503999999997</v>
      </c>
      <c r="V18" s="8">
        <f t="shared" si="12"/>
        <v>0.28257216000000002</v>
      </c>
      <c r="W18" s="8">
        <f t="shared" si="13"/>
        <v>0.29778528000000004</v>
      </c>
      <c r="X18" s="12">
        <f t="shared" si="14"/>
        <v>0.30781526865138814</v>
      </c>
      <c r="Y18" s="12">
        <f t="shared" si="15"/>
        <v>0.25354604904225719</v>
      </c>
      <c r="Z18" s="12">
        <f t="shared" si="16"/>
        <v>0.27750862659568454</v>
      </c>
      <c r="AA18" s="12">
        <f t="shared" si="17"/>
        <v>0.29291913163382</v>
      </c>
      <c r="AB18" s="12">
        <f t="shared" si="18"/>
        <v>7.6953817162847035E-2</v>
      </c>
      <c r="AC18" s="12">
        <f t="shared" si="19"/>
        <v>6.3386512260564298E-2</v>
      </c>
      <c r="AD18" s="12">
        <f t="shared" si="20"/>
        <v>6.9377156648921134E-2</v>
      </c>
      <c r="AE18" s="12">
        <f t="shared" si="21"/>
        <v>7.3229782908454999E-2</v>
      </c>
    </row>
    <row r="19" spans="1:31" x14ac:dyDescent="0.25">
      <c r="A19" t="s">
        <v>6</v>
      </c>
      <c r="B19" s="1">
        <f t="shared" si="5"/>
        <v>589.14600000000007</v>
      </c>
      <c r="C19">
        <v>19.638200000000001</v>
      </c>
      <c r="D19" s="4">
        <v>20.053999999999998</v>
      </c>
      <c r="E19" s="4">
        <v>28.323</v>
      </c>
      <c r="F19" s="4">
        <v>23.692</v>
      </c>
      <c r="G19" s="4">
        <v>22.259</v>
      </c>
      <c r="H19" s="8">
        <v>19.507000000000001</v>
      </c>
      <c r="I19" s="8">
        <v>23.338000000000001</v>
      </c>
      <c r="J19" s="8">
        <v>18.984000000000002</v>
      </c>
      <c r="K19" s="8">
        <v>18.286999999999999</v>
      </c>
      <c r="L19" s="6">
        <v>44.817999999999998</v>
      </c>
      <c r="M19" s="6">
        <v>54.01</v>
      </c>
      <c r="N19" s="6">
        <v>42.295999999999999</v>
      </c>
      <c r="O19" s="6">
        <v>50.691000000000003</v>
      </c>
      <c r="P19" s="14">
        <f t="shared" si="6"/>
        <v>0.78010060000000003</v>
      </c>
      <c r="Q19" s="14">
        <f t="shared" si="7"/>
        <v>1.1017647000000002</v>
      </c>
      <c r="R19" s="14">
        <f t="shared" si="8"/>
        <v>0.92161880000000007</v>
      </c>
      <c r="S19" s="14">
        <f t="shared" si="9"/>
        <v>0.86587510000000012</v>
      </c>
      <c r="T19" s="8">
        <f t="shared" si="10"/>
        <v>0.24344736000000006</v>
      </c>
      <c r="U19" s="8">
        <f t="shared" si="11"/>
        <v>0.29125824</v>
      </c>
      <c r="V19" s="8">
        <f t="shared" si="12"/>
        <v>0.23692032000000002</v>
      </c>
      <c r="W19" s="8">
        <f t="shared" si="13"/>
        <v>0.22822175999999997</v>
      </c>
      <c r="X19" s="12">
        <f t="shared" si="14"/>
        <v>0.31207175074599358</v>
      </c>
      <c r="Y19" s="12">
        <f t="shared" si="15"/>
        <v>0.2643561188700273</v>
      </c>
      <c r="Z19" s="12">
        <f t="shared" si="16"/>
        <v>0.25706975595549919</v>
      </c>
      <c r="AA19" s="12">
        <f t="shared" si="17"/>
        <v>0.26357353387341886</v>
      </c>
      <c r="AB19" s="12">
        <f t="shared" si="18"/>
        <v>7.8017937686498395E-2</v>
      </c>
      <c r="AC19" s="12">
        <f t="shared" si="19"/>
        <v>6.6089029717506825E-2</v>
      </c>
      <c r="AD19" s="12">
        <f t="shared" si="20"/>
        <v>6.4267438988874798E-2</v>
      </c>
      <c r="AE19" s="12">
        <f t="shared" si="21"/>
        <v>6.5893383468354716E-2</v>
      </c>
    </row>
    <row r="20" spans="1:31" x14ac:dyDescent="0.25">
      <c r="A20" t="s">
        <v>6</v>
      </c>
      <c r="B20" s="1">
        <f t="shared" si="5"/>
        <v>713.22300000000007</v>
      </c>
      <c r="C20">
        <v>23.774100000000001</v>
      </c>
      <c r="D20" s="4">
        <v>13.069000000000001</v>
      </c>
      <c r="E20" s="4">
        <v>20.166</v>
      </c>
      <c r="F20" s="4">
        <v>14.435</v>
      </c>
      <c r="G20" s="4">
        <v>18.212</v>
      </c>
      <c r="H20" s="8">
        <v>11.147</v>
      </c>
      <c r="I20" s="8">
        <v>15.849</v>
      </c>
      <c r="J20" s="8">
        <v>16.893999999999998</v>
      </c>
      <c r="K20" s="8">
        <v>13.288</v>
      </c>
      <c r="L20" s="6">
        <v>23.905999999999999</v>
      </c>
      <c r="M20" s="6">
        <v>57.311999999999998</v>
      </c>
      <c r="N20" s="6">
        <v>52.430999999999997</v>
      </c>
      <c r="O20" s="6">
        <v>49.113</v>
      </c>
      <c r="P20" s="14">
        <f t="shared" si="6"/>
        <v>0.50838410000000001</v>
      </c>
      <c r="Q20" s="14">
        <f t="shared" si="7"/>
        <v>0.78445739999999997</v>
      </c>
      <c r="R20" s="14">
        <f t="shared" si="8"/>
        <v>0.56152150000000001</v>
      </c>
      <c r="S20" s="14">
        <f t="shared" si="9"/>
        <v>0.70844680000000004</v>
      </c>
      <c r="T20" s="8">
        <f t="shared" si="10"/>
        <v>0.13911456</v>
      </c>
      <c r="U20" s="8">
        <f t="shared" si="11"/>
        <v>0.19779551999999997</v>
      </c>
      <c r="V20" s="8">
        <f t="shared" si="12"/>
        <v>0.21083711999999996</v>
      </c>
      <c r="W20" s="8">
        <f t="shared" si="13"/>
        <v>0.16583423999999999</v>
      </c>
      <c r="X20" s="12">
        <f t="shared" si="14"/>
        <v>0.27364065870667476</v>
      </c>
      <c r="Y20" s="12">
        <f t="shared" si="15"/>
        <v>0.25214309916637917</v>
      </c>
      <c r="Z20" s="12">
        <f t="shared" si="16"/>
        <v>0.3754747057770717</v>
      </c>
      <c r="AA20" s="12">
        <f t="shared" si="17"/>
        <v>0.23408142996764186</v>
      </c>
      <c r="AB20" s="12">
        <f t="shared" si="18"/>
        <v>6.8410164676668689E-2</v>
      </c>
      <c r="AC20" s="12">
        <f t="shared" si="19"/>
        <v>6.3035774791594792E-2</v>
      </c>
      <c r="AD20" s="12">
        <f t="shared" si="20"/>
        <v>9.3868676444267926E-2</v>
      </c>
      <c r="AE20" s="12">
        <f t="shared" si="21"/>
        <v>5.8520357491910466E-2</v>
      </c>
    </row>
    <row r="21" spans="1:31" x14ac:dyDescent="0.25">
      <c r="A21" t="s">
        <v>20</v>
      </c>
      <c r="B21" s="1">
        <f t="shared" si="5"/>
        <v>0</v>
      </c>
      <c r="C21">
        <v>0</v>
      </c>
      <c r="D21" s="4">
        <v>100</v>
      </c>
      <c r="E21" s="4">
        <v>100</v>
      </c>
      <c r="F21" s="4">
        <v>100</v>
      </c>
      <c r="G21" s="4">
        <v>100</v>
      </c>
      <c r="H21" s="8">
        <v>100</v>
      </c>
      <c r="I21" s="8">
        <v>100</v>
      </c>
      <c r="J21" s="8">
        <v>100</v>
      </c>
      <c r="K21" s="8">
        <v>100</v>
      </c>
      <c r="L21" s="6">
        <v>100</v>
      </c>
      <c r="M21" s="6">
        <v>100</v>
      </c>
      <c r="N21" s="6">
        <v>100</v>
      </c>
      <c r="O21" s="6">
        <v>100</v>
      </c>
      <c r="P21" s="14">
        <f>D21*0.01*$B$7*$B$5*0.001</f>
        <v>4.6500000000000004</v>
      </c>
      <c r="Q21" s="14">
        <f t="shared" ref="Q21:S21" si="22">E21*0.01*$B$7*$B$5*0.001</f>
        <v>4.6500000000000004</v>
      </c>
      <c r="R21" s="14">
        <f t="shared" si="22"/>
        <v>4.6500000000000004</v>
      </c>
      <c r="S21" s="14">
        <f t="shared" si="22"/>
        <v>4.6500000000000004</v>
      </c>
      <c r="T21" s="8">
        <f>H21*0.01*$B$7*$E$5*0.001*$B$8</f>
        <v>1.1400000000000001</v>
      </c>
      <c r="U21" s="8">
        <f t="shared" ref="U21:W21" si="23">I21*0.01*$B$7*$E$5*0.001*$B$8</f>
        <v>1.1400000000000001</v>
      </c>
      <c r="V21" s="8">
        <f t="shared" si="23"/>
        <v>1.1400000000000001</v>
      </c>
      <c r="W21" s="8">
        <f t="shared" si="23"/>
        <v>1.1400000000000001</v>
      </c>
      <c r="X21" s="12">
        <f t="shared" si="14"/>
        <v>0.24516129032258066</v>
      </c>
      <c r="Y21" s="12">
        <f t="shared" si="15"/>
        <v>0.24516129032258066</v>
      </c>
      <c r="Z21" s="12">
        <f t="shared" si="16"/>
        <v>0.24516129032258066</v>
      </c>
      <c r="AA21" s="12">
        <f t="shared" si="17"/>
        <v>0.24516129032258066</v>
      </c>
      <c r="AB21" s="12">
        <f t="shared" si="18"/>
        <v>6.1290322580645165E-2</v>
      </c>
      <c r="AC21" s="12">
        <f t="shared" si="19"/>
        <v>6.1290322580645165E-2</v>
      </c>
      <c r="AD21" s="12">
        <f t="shared" si="20"/>
        <v>6.1290322580645165E-2</v>
      </c>
      <c r="AE21" s="12">
        <f t="shared" si="21"/>
        <v>6.1290322580645165E-2</v>
      </c>
    </row>
    <row r="22" spans="1:31" x14ac:dyDescent="0.25">
      <c r="A22" t="s">
        <v>20</v>
      </c>
      <c r="B22" s="1">
        <f t="shared" si="5"/>
        <v>92.394000000000005</v>
      </c>
      <c r="C22">
        <v>3.0798000000000001</v>
      </c>
      <c r="D22" s="4">
        <v>86.587000000000003</v>
      </c>
      <c r="E22" s="4">
        <v>90.293999999999997</v>
      </c>
      <c r="F22" s="4">
        <v>88.29</v>
      </c>
      <c r="G22" s="4">
        <v>88.394999999999996</v>
      </c>
      <c r="H22" s="8">
        <v>111.09099999999999</v>
      </c>
      <c r="I22" s="8">
        <v>125.54600000000001</v>
      </c>
      <c r="J22" s="8">
        <v>115.967</v>
      </c>
      <c r="K22" s="8">
        <v>91.234999999999999</v>
      </c>
      <c r="L22" s="6">
        <v>113.691</v>
      </c>
      <c r="M22" s="6">
        <v>111.959</v>
      </c>
      <c r="N22" s="6">
        <v>108.366</v>
      </c>
      <c r="O22" s="6">
        <v>111.095</v>
      </c>
      <c r="P22" s="14">
        <f t="shared" ref="P22:P27" si="24">D22*0.01*$B$7*$B$5*0.001</f>
        <v>4.0262954999999998</v>
      </c>
      <c r="Q22" s="14">
        <f t="shared" ref="Q22:Q27" si="25">E22*0.01*$B$7*$B$5*0.001</f>
        <v>4.1986709999999992</v>
      </c>
      <c r="R22" s="14">
        <f t="shared" ref="R22:R27" si="26">F22*0.01*$B$7*$B$5*0.001</f>
        <v>4.1054850000000007</v>
      </c>
      <c r="S22" s="14">
        <f t="shared" ref="S22:S27" si="27">G22*0.01*$B$7*$B$5*0.001</f>
        <v>4.1103675000000006</v>
      </c>
      <c r="T22" s="8">
        <f t="shared" ref="T22:T27" si="28">H22*0.01*$B$7*$E$5*0.001*$B$8</f>
        <v>1.2664374000000003</v>
      </c>
      <c r="U22" s="8">
        <f t="shared" ref="U22:U27" si="29">I22*0.01*$B$7*$E$5*0.001*$B$8</f>
        <v>1.4312244000000001</v>
      </c>
      <c r="V22" s="8">
        <f t="shared" ref="V22:V27" si="30">J22*0.01*$B$7*$E$5*0.001*$B$8</f>
        <v>1.3220238</v>
      </c>
      <c r="W22" s="8">
        <f t="shared" ref="W22:W27" si="31">K22*0.01*$B$7*$E$5*0.001*$B$8</f>
        <v>1.040079</v>
      </c>
      <c r="X22" s="12">
        <f t="shared" si="14"/>
        <v>0.3145415928860662</v>
      </c>
      <c r="Y22" s="12">
        <f t="shared" si="15"/>
        <v>0.34087557705759758</v>
      </c>
      <c r="Z22" s="12">
        <f t="shared" si="16"/>
        <v>0.32201403731836792</v>
      </c>
      <c r="AA22" s="12">
        <f t="shared" si="17"/>
        <v>0.25303795828475184</v>
      </c>
      <c r="AB22" s="12">
        <f t="shared" si="18"/>
        <v>7.863539822151655E-2</v>
      </c>
      <c r="AC22" s="12">
        <f t="shared" si="19"/>
        <v>8.5218894264399395E-2</v>
      </c>
      <c r="AD22" s="12">
        <f t="shared" si="20"/>
        <v>8.050350932959198E-2</v>
      </c>
      <c r="AE22" s="12">
        <f t="shared" si="21"/>
        <v>6.325948957118796E-2</v>
      </c>
    </row>
    <row r="23" spans="1:31" x14ac:dyDescent="0.25">
      <c r="A23" t="s">
        <v>20</v>
      </c>
      <c r="B23" s="1">
        <f t="shared" si="5"/>
        <v>189.14699999999999</v>
      </c>
      <c r="C23">
        <v>6.3048999999999999</v>
      </c>
      <c r="D23" s="4">
        <v>66.375</v>
      </c>
      <c r="E23" s="4">
        <v>72.105000000000004</v>
      </c>
      <c r="F23" s="4">
        <v>69.912999999999997</v>
      </c>
      <c r="G23" s="4">
        <v>72.927000000000007</v>
      </c>
      <c r="H23" s="8">
        <v>63.515000000000001</v>
      </c>
      <c r="I23" s="8">
        <v>66.650000000000006</v>
      </c>
      <c r="J23" s="8">
        <v>60.554000000000002</v>
      </c>
      <c r="K23" s="8">
        <v>49.232999999999997</v>
      </c>
      <c r="L23" s="6">
        <v>148.38399999999999</v>
      </c>
      <c r="M23" s="6">
        <v>131.27500000000001</v>
      </c>
      <c r="N23" s="6">
        <v>151.51900000000001</v>
      </c>
      <c r="O23" s="6">
        <v>154.52000000000001</v>
      </c>
      <c r="P23" s="14">
        <f t="shared" si="24"/>
        <v>3.0864375000000006</v>
      </c>
      <c r="Q23" s="14">
        <f t="shared" si="25"/>
        <v>3.3528825000000002</v>
      </c>
      <c r="R23" s="14">
        <f t="shared" si="26"/>
        <v>3.2509545000000002</v>
      </c>
      <c r="S23" s="14">
        <f t="shared" si="27"/>
        <v>3.3911055000000005</v>
      </c>
      <c r="T23" s="8">
        <f t="shared" si="28"/>
        <v>0.7240709999999998</v>
      </c>
      <c r="U23" s="8">
        <f t="shared" si="29"/>
        <v>0.75980999999999999</v>
      </c>
      <c r="V23" s="8">
        <f t="shared" si="30"/>
        <v>0.69031560000000003</v>
      </c>
      <c r="W23" s="8">
        <f t="shared" si="31"/>
        <v>0.56125619999999998</v>
      </c>
      <c r="X23" s="12">
        <f t="shared" si="14"/>
        <v>0.23459765506348326</v>
      </c>
      <c r="Y23" s="12">
        <f t="shared" si="15"/>
        <v>0.22661396574440051</v>
      </c>
      <c r="Z23" s="12">
        <f t="shared" si="16"/>
        <v>0.21234243665975638</v>
      </c>
      <c r="AA23" s="12">
        <f t="shared" si="17"/>
        <v>0.16550832759405448</v>
      </c>
      <c r="AB23" s="12">
        <f t="shared" si="18"/>
        <v>5.8649413765870816E-2</v>
      </c>
      <c r="AC23" s="12">
        <f t="shared" si="19"/>
        <v>5.6653491436100128E-2</v>
      </c>
      <c r="AD23" s="12">
        <f t="shared" si="20"/>
        <v>5.3085609164939096E-2</v>
      </c>
      <c r="AE23" s="12">
        <f t="shared" si="21"/>
        <v>4.1377081898513621E-2</v>
      </c>
    </row>
    <row r="24" spans="1:31" x14ac:dyDescent="0.25">
      <c r="A24" t="s">
        <v>20</v>
      </c>
      <c r="B24" s="1">
        <f t="shared" si="5"/>
        <v>283.64400000000001</v>
      </c>
      <c r="C24">
        <v>9.4548000000000005</v>
      </c>
      <c r="D24" s="4">
        <v>41.84</v>
      </c>
      <c r="E24" s="4">
        <v>36.088999999999999</v>
      </c>
      <c r="F24" s="4">
        <v>43.151000000000003</v>
      </c>
      <c r="G24" s="4">
        <v>42.101999999999997</v>
      </c>
      <c r="H24" s="8">
        <v>39.801000000000002</v>
      </c>
      <c r="I24" s="8">
        <v>39.104999999999997</v>
      </c>
      <c r="J24" s="8">
        <v>36.841000000000001</v>
      </c>
      <c r="K24" s="8">
        <v>43.633000000000003</v>
      </c>
      <c r="L24" s="6">
        <v>102.732</v>
      </c>
      <c r="M24" s="6">
        <v>105.98</v>
      </c>
      <c r="N24" s="6">
        <v>82.257000000000005</v>
      </c>
      <c r="O24" s="6">
        <v>117.455</v>
      </c>
      <c r="P24" s="14">
        <f t="shared" si="24"/>
        <v>1.9455600000000002</v>
      </c>
      <c r="Q24" s="14">
        <f t="shared" si="25"/>
        <v>1.6781384999999998</v>
      </c>
      <c r="R24" s="14">
        <f t="shared" si="26"/>
        <v>2.0065215000000007</v>
      </c>
      <c r="S24" s="14">
        <f t="shared" si="27"/>
        <v>1.9577429999999998</v>
      </c>
      <c r="T24" s="8">
        <f t="shared" si="28"/>
        <v>0.45373140000000001</v>
      </c>
      <c r="U24" s="8">
        <f t="shared" si="29"/>
        <v>0.44579699999999994</v>
      </c>
      <c r="V24" s="8">
        <f t="shared" si="30"/>
        <v>0.41998740000000001</v>
      </c>
      <c r="W24" s="8">
        <f t="shared" si="31"/>
        <v>0.49741620000000009</v>
      </c>
      <c r="X24" s="12">
        <f t="shared" si="14"/>
        <v>0.23321377906618143</v>
      </c>
      <c r="Y24" s="12">
        <f t="shared" si="15"/>
        <v>0.2656497065051544</v>
      </c>
      <c r="Z24" s="12">
        <f t="shared" si="16"/>
        <v>0.20931118854196173</v>
      </c>
      <c r="AA24" s="12">
        <f t="shared" si="17"/>
        <v>0.25407635220761876</v>
      </c>
      <c r="AB24" s="12">
        <f t="shared" si="18"/>
        <v>5.8303444766545358E-2</v>
      </c>
      <c r="AC24" s="12">
        <f t="shared" si="19"/>
        <v>6.6412426626288601E-2</v>
      </c>
      <c r="AD24" s="12">
        <f t="shared" si="20"/>
        <v>5.2327797135490434E-2</v>
      </c>
      <c r="AE24" s="12">
        <f t="shared" si="21"/>
        <v>6.351908805190469E-2</v>
      </c>
    </row>
    <row r="25" spans="1:31" x14ac:dyDescent="0.25">
      <c r="A25" t="s">
        <v>20</v>
      </c>
      <c r="B25" s="1">
        <f t="shared" si="5"/>
        <v>380.358</v>
      </c>
      <c r="C25">
        <v>12.678599999999999</v>
      </c>
      <c r="D25" s="4">
        <v>32.372999999999998</v>
      </c>
      <c r="E25" s="4">
        <v>27.943999999999999</v>
      </c>
      <c r="F25" s="4">
        <v>34.600999999999999</v>
      </c>
      <c r="G25" s="4">
        <v>28.966000000000001</v>
      </c>
      <c r="H25" s="8">
        <v>12.603</v>
      </c>
      <c r="I25" s="8">
        <v>23.401</v>
      </c>
      <c r="J25" s="8">
        <v>15.39</v>
      </c>
      <c r="K25" s="8">
        <v>9.8170000000000002</v>
      </c>
      <c r="L25" s="6">
        <v>195.03200000000001</v>
      </c>
      <c r="M25" s="6">
        <v>148.255</v>
      </c>
      <c r="N25" s="6">
        <v>160.88300000000001</v>
      </c>
      <c r="O25" s="6">
        <v>152.96899999999999</v>
      </c>
      <c r="P25" s="14">
        <f t="shared" si="24"/>
        <v>1.5053444999999996</v>
      </c>
      <c r="Q25" s="14">
        <f t="shared" si="25"/>
        <v>1.2993960000000002</v>
      </c>
      <c r="R25" s="14">
        <f t="shared" si="26"/>
        <v>1.6089464999999998</v>
      </c>
      <c r="S25" s="14">
        <f t="shared" si="27"/>
        <v>1.3469190000000002</v>
      </c>
      <c r="T25" s="8">
        <f t="shared" si="28"/>
        <v>0.1436742</v>
      </c>
      <c r="U25" s="8">
        <f t="shared" si="29"/>
        <v>0.26677139999999999</v>
      </c>
      <c r="V25" s="8">
        <f t="shared" si="30"/>
        <v>0.17544600000000002</v>
      </c>
      <c r="W25" s="8">
        <f t="shared" si="31"/>
        <v>0.11191379999999999</v>
      </c>
      <c r="X25" s="12">
        <f t="shared" si="14"/>
        <v>9.5442737526194199E-2</v>
      </c>
      <c r="Y25" s="12">
        <f t="shared" si="15"/>
        <v>0.20530415670049773</v>
      </c>
      <c r="Z25" s="12">
        <f t="shared" si="16"/>
        <v>0.10904402352719623</v>
      </c>
      <c r="AA25" s="12">
        <f t="shared" si="17"/>
        <v>8.3088738075563551E-2</v>
      </c>
      <c r="AB25" s="12">
        <f t="shared" si="18"/>
        <v>2.386068438154855E-2</v>
      </c>
      <c r="AC25" s="12">
        <f t="shared" si="19"/>
        <v>5.1326039175124433E-2</v>
      </c>
      <c r="AD25" s="12">
        <f t="shared" si="20"/>
        <v>2.7261005881799059E-2</v>
      </c>
      <c r="AE25" s="12">
        <f t="shared" si="21"/>
        <v>2.0772184518890888E-2</v>
      </c>
    </row>
    <row r="26" spans="1:31" x14ac:dyDescent="0.25">
      <c r="A26" t="s">
        <v>20</v>
      </c>
      <c r="B26" s="1">
        <f t="shared" si="5"/>
        <v>586.83299999999997</v>
      </c>
      <c r="C26">
        <v>19.5611</v>
      </c>
      <c r="D26" s="4">
        <v>24.312000000000001</v>
      </c>
      <c r="E26" s="4">
        <v>24.132000000000001</v>
      </c>
      <c r="F26" s="4">
        <v>24.574999999999999</v>
      </c>
      <c r="G26" s="4">
        <v>25.099</v>
      </c>
      <c r="H26" s="8">
        <v>18.291</v>
      </c>
      <c r="I26" s="8">
        <v>23.167000000000002</v>
      </c>
      <c r="J26" s="8">
        <v>21.425999999999998</v>
      </c>
      <c r="K26" s="8">
        <v>21.774000000000001</v>
      </c>
      <c r="L26" s="6">
        <v>21.658999999999999</v>
      </c>
      <c r="M26" s="6">
        <v>30.972000000000001</v>
      </c>
      <c r="N26" s="6">
        <v>22.913</v>
      </c>
      <c r="O26" s="6">
        <v>25.097000000000001</v>
      </c>
      <c r="P26" s="14">
        <f t="shared" si="24"/>
        <v>1.1305080000000003</v>
      </c>
      <c r="Q26" s="14">
        <f t="shared" si="25"/>
        <v>1.1221380000000001</v>
      </c>
      <c r="R26" s="14">
        <f t="shared" si="26"/>
        <v>1.1427375</v>
      </c>
      <c r="S26" s="14">
        <f t="shared" si="27"/>
        <v>1.1671035000000001</v>
      </c>
      <c r="T26" s="8">
        <f t="shared" si="28"/>
        <v>0.20851740000000005</v>
      </c>
      <c r="U26" s="8">
        <f t="shared" si="29"/>
        <v>0.2641038</v>
      </c>
      <c r="V26" s="8">
        <f t="shared" si="30"/>
        <v>0.24425639999999998</v>
      </c>
      <c r="W26" s="8">
        <f t="shared" si="31"/>
        <v>0.24822359999999999</v>
      </c>
      <c r="X26" s="12">
        <f t="shared" si="14"/>
        <v>0.18444575359042129</v>
      </c>
      <c r="Y26" s="12">
        <f t="shared" si="15"/>
        <v>0.23535768327959661</v>
      </c>
      <c r="Z26" s="12">
        <f t="shared" si="16"/>
        <v>0.21374672661044203</v>
      </c>
      <c r="AA26" s="12">
        <f t="shared" si="17"/>
        <v>0.21268345095357866</v>
      </c>
      <c r="AB26" s="12">
        <f t="shared" si="18"/>
        <v>4.6111438397605321E-2</v>
      </c>
      <c r="AC26" s="12">
        <f t="shared" si="19"/>
        <v>5.8839420819899152E-2</v>
      </c>
      <c r="AD26" s="12">
        <f t="shared" si="20"/>
        <v>5.3436681652610507E-2</v>
      </c>
      <c r="AE26" s="12">
        <f t="shared" si="21"/>
        <v>5.3170862738394664E-2</v>
      </c>
    </row>
    <row r="27" spans="1:31" x14ac:dyDescent="0.25">
      <c r="A27" t="s">
        <v>20</v>
      </c>
      <c r="B27" s="1">
        <f t="shared" si="5"/>
        <v>711.97800000000007</v>
      </c>
      <c r="C27">
        <v>23.732600000000001</v>
      </c>
      <c r="D27" s="4">
        <v>16.670999999999999</v>
      </c>
      <c r="E27" s="4">
        <v>21.178999999999998</v>
      </c>
      <c r="F27" s="4">
        <v>21.74</v>
      </c>
      <c r="G27" s="4">
        <v>22.96</v>
      </c>
      <c r="H27" s="8">
        <v>20.867000000000001</v>
      </c>
      <c r="I27" s="8">
        <v>19.472999999999999</v>
      </c>
      <c r="J27" s="8">
        <v>20.518000000000001</v>
      </c>
      <c r="K27" s="8">
        <v>23.652999999999999</v>
      </c>
      <c r="L27" s="6">
        <v>13.271000000000001</v>
      </c>
      <c r="M27" s="6">
        <v>15.272</v>
      </c>
      <c r="N27" s="6">
        <v>11.238</v>
      </c>
      <c r="O27" s="6">
        <v>10.967000000000001</v>
      </c>
      <c r="P27" s="14">
        <f t="shared" si="24"/>
        <v>0.77520149999999999</v>
      </c>
      <c r="Q27" s="14">
        <f t="shared" si="25"/>
        <v>0.98482349999999985</v>
      </c>
      <c r="R27" s="14">
        <f t="shared" si="26"/>
        <v>1.01091</v>
      </c>
      <c r="S27" s="14">
        <f t="shared" si="27"/>
        <v>1.0676400000000001</v>
      </c>
      <c r="T27" s="8">
        <f t="shared" si="28"/>
        <v>0.23788380000000003</v>
      </c>
      <c r="U27" s="8">
        <f t="shared" si="29"/>
        <v>0.22199219999999997</v>
      </c>
      <c r="V27" s="8">
        <f t="shared" si="30"/>
        <v>0.23390519999999998</v>
      </c>
      <c r="W27" s="8">
        <f t="shared" si="31"/>
        <v>0.2696442</v>
      </c>
      <c r="X27" s="12">
        <f t="shared" si="14"/>
        <v>0.30686705327582575</v>
      </c>
      <c r="Y27" s="12">
        <f t="shared" si="15"/>
        <v>0.225413183174447</v>
      </c>
      <c r="Z27" s="12">
        <f t="shared" si="16"/>
        <v>0.23138083508917706</v>
      </c>
      <c r="AA27" s="12">
        <f t="shared" si="17"/>
        <v>0.25256097560975604</v>
      </c>
      <c r="AB27" s="12">
        <f t="shared" si="18"/>
        <v>7.6716763318956438E-2</v>
      </c>
      <c r="AC27" s="12">
        <f t="shared" si="19"/>
        <v>5.635329579361175E-2</v>
      </c>
      <c r="AD27" s="12">
        <f t="shared" si="20"/>
        <v>5.7845208772294265E-2</v>
      </c>
      <c r="AE27" s="12">
        <f t="shared" si="21"/>
        <v>6.3140243902439011E-2</v>
      </c>
    </row>
    <row r="28" spans="1:31" x14ac:dyDescent="0.25">
      <c r="A28" t="s">
        <v>7</v>
      </c>
      <c r="B28" s="1">
        <f>C28*30</f>
        <v>0</v>
      </c>
      <c r="C28">
        <v>0</v>
      </c>
      <c r="D28" s="4">
        <v>100</v>
      </c>
      <c r="E28" s="4">
        <v>100</v>
      </c>
      <c r="F28" s="4">
        <v>100</v>
      </c>
      <c r="G28" s="4">
        <v>100</v>
      </c>
      <c r="H28" s="8">
        <v>100</v>
      </c>
      <c r="I28" s="8">
        <v>100</v>
      </c>
      <c r="J28" s="8">
        <v>100</v>
      </c>
      <c r="K28" s="8">
        <v>100</v>
      </c>
      <c r="L28" s="6">
        <v>100</v>
      </c>
      <c r="M28" s="6">
        <v>100</v>
      </c>
      <c r="N28" s="6">
        <v>100</v>
      </c>
      <c r="O28" s="6">
        <v>100</v>
      </c>
      <c r="P28" s="14">
        <f>D28*0.01*$B$7*$B$6*0.001</f>
        <v>4.82</v>
      </c>
      <c r="Q28" s="14">
        <f t="shared" ref="Q28:S28" si="32">E28*0.01*$B$7*$B$6*0.001</f>
        <v>4.82</v>
      </c>
      <c r="R28" s="14">
        <f t="shared" si="32"/>
        <v>4.82</v>
      </c>
      <c r="S28" s="14">
        <f t="shared" si="32"/>
        <v>4.82</v>
      </c>
      <c r="T28" s="8">
        <f>H28*0.01*$B$7*$E$6*0.001*$B$8</f>
        <v>1.08</v>
      </c>
      <c r="U28" s="8">
        <f t="shared" ref="U28:W28" si="33">I28*0.01*$B$7*$E$6*0.001*$B$8</f>
        <v>1.08</v>
      </c>
      <c r="V28" s="8">
        <f t="shared" si="33"/>
        <v>1.08</v>
      </c>
      <c r="W28" s="8">
        <f t="shared" si="33"/>
        <v>1.08</v>
      </c>
      <c r="X28" s="12">
        <f t="shared" si="14"/>
        <v>0.22406639004149378</v>
      </c>
      <c r="Y28" s="12">
        <f t="shared" si="15"/>
        <v>0.22406639004149378</v>
      </c>
      <c r="Z28" s="12">
        <f t="shared" si="16"/>
        <v>0.22406639004149378</v>
      </c>
      <c r="AA28" s="12">
        <f t="shared" si="17"/>
        <v>0.22406639004149378</v>
      </c>
      <c r="AB28" s="12">
        <f t="shared" si="18"/>
        <v>5.6016597510373446E-2</v>
      </c>
      <c r="AC28" s="12">
        <f t="shared" si="19"/>
        <v>5.6016597510373446E-2</v>
      </c>
      <c r="AD28" s="12">
        <f t="shared" si="20"/>
        <v>5.6016597510373446E-2</v>
      </c>
      <c r="AE28" s="12">
        <f t="shared" si="21"/>
        <v>5.6016597510373446E-2</v>
      </c>
    </row>
    <row r="29" spans="1:31" x14ac:dyDescent="0.25">
      <c r="A29" t="s">
        <v>7</v>
      </c>
      <c r="B29" s="1">
        <f t="shared" ref="B29:B33" si="34">C29*30</f>
        <v>122.62950000000001</v>
      </c>
      <c r="C29">
        <v>4.08765</v>
      </c>
      <c r="D29" s="4">
        <v>91.233099999999993</v>
      </c>
      <c r="E29" s="4">
        <v>90.082400000000007</v>
      </c>
      <c r="F29" s="4">
        <v>90.740300000000005</v>
      </c>
      <c r="G29" s="4">
        <v>91.233699999999999</v>
      </c>
      <c r="H29" s="8">
        <v>66.821299999999994</v>
      </c>
      <c r="I29" s="8">
        <v>70.301599999999993</v>
      </c>
      <c r="J29" s="8">
        <v>59.512799999999999</v>
      </c>
      <c r="K29" s="8">
        <v>75.174000000000007</v>
      </c>
      <c r="L29" s="6">
        <v>156.35599999999999</v>
      </c>
      <c r="M29" s="6">
        <v>93.398099999999999</v>
      </c>
      <c r="N29" s="6">
        <v>87.971500000000006</v>
      </c>
      <c r="O29" s="6">
        <v>113.208</v>
      </c>
      <c r="P29" s="14">
        <f t="shared" ref="P29:P33" si="35">D29*0.01*$B$7*$B$6*0.001</f>
        <v>4.3974354199999999</v>
      </c>
      <c r="Q29" s="14">
        <f t="shared" ref="Q29:Q33" si="36">E29*0.01*$B$7*$B$6*0.001</f>
        <v>4.3419716800000003</v>
      </c>
      <c r="R29" s="14">
        <f t="shared" ref="R29:R33" si="37">F29*0.01*$B$7*$B$6*0.001</f>
        <v>4.3736824600000004</v>
      </c>
      <c r="S29" s="14">
        <f t="shared" ref="S29:S33" si="38">G29*0.01*$B$7*$B$6*0.001</f>
        <v>4.39746434</v>
      </c>
      <c r="T29" s="8">
        <f t="shared" ref="T29:T33" si="39">H29*0.01*$B$7*$E$6*0.001*$B$8</f>
        <v>0.72167003999999979</v>
      </c>
      <c r="U29" s="8">
        <f t="shared" ref="U29:U33" si="40">I29*0.01*$B$7*$E$6*0.001*$B$8</f>
        <v>0.75925728000000003</v>
      </c>
      <c r="V29" s="8">
        <f t="shared" ref="V29:V33" si="41">J29*0.01*$B$7*$E$6*0.001*$B$8</f>
        <v>0.64273823999999991</v>
      </c>
      <c r="W29" s="8">
        <f t="shared" ref="W29:W33" si="42">K29*0.01*$B$7*$E$6*0.001*$B$8</f>
        <v>0.81187920000000002</v>
      </c>
      <c r="X29" s="12">
        <f t="shared" si="14"/>
        <v>0.16411157210354207</v>
      </c>
      <c r="Y29" s="12">
        <f t="shared" si="15"/>
        <v>0.17486463200515392</v>
      </c>
      <c r="Z29" s="12">
        <f t="shared" si="16"/>
        <v>0.14695585376355827</v>
      </c>
      <c r="AA29" s="12">
        <f t="shared" si="17"/>
        <v>0.1846243965221103</v>
      </c>
      <c r="AB29" s="12">
        <f t="shared" si="18"/>
        <v>4.1027893025885519E-2</v>
      </c>
      <c r="AC29" s="12">
        <f t="shared" si="19"/>
        <v>4.3716158001288481E-2</v>
      </c>
      <c r="AD29" s="12">
        <f t="shared" si="20"/>
        <v>3.6738963440889567E-2</v>
      </c>
      <c r="AE29" s="12">
        <f t="shared" si="21"/>
        <v>4.6156099130527574E-2</v>
      </c>
    </row>
    <row r="30" spans="1:31" x14ac:dyDescent="0.25">
      <c r="A30" t="s">
        <v>7</v>
      </c>
      <c r="B30" s="1">
        <f t="shared" si="34"/>
        <v>245.25900000000001</v>
      </c>
      <c r="C30">
        <v>8.1753</v>
      </c>
      <c r="D30" s="4">
        <v>66.509600000000006</v>
      </c>
      <c r="E30" s="4">
        <v>77.694500000000005</v>
      </c>
      <c r="F30" s="4">
        <v>69.305000000000007</v>
      </c>
      <c r="G30" s="4">
        <v>79.010300000000001</v>
      </c>
      <c r="H30" s="8">
        <v>96.055700000000002</v>
      </c>
      <c r="I30" s="8">
        <v>84.570800000000006</v>
      </c>
      <c r="J30" s="8">
        <v>87.703000000000003</v>
      </c>
      <c r="K30" s="8">
        <v>112.065</v>
      </c>
      <c r="L30" s="6">
        <v>141.20699999999999</v>
      </c>
      <c r="M30" s="6">
        <v>43.784100000000002</v>
      </c>
      <c r="N30" s="6">
        <v>64.137100000000004</v>
      </c>
      <c r="O30" s="6">
        <v>111.355</v>
      </c>
      <c r="P30" s="14">
        <f t="shared" si="35"/>
        <v>3.2057627200000001</v>
      </c>
      <c r="Q30" s="14">
        <f t="shared" si="36"/>
        <v>3.7448749000000001</v>
      </c>
      <c r="R30" s="14">
        <f t="shared" si="37"/>
        <v>3.3405010000000002</v>
      </c>
      <c r="S30" s="14">
        <f t="shared" si="38"/>
        <v>3.8082964600000002</v>
      </c>
      <c r="T30" s="8">
        <f t="shared" si="39"/>
        <v>1.0374015599999999</v>
      </c>
      <c r="U30" s="8">
        <f t="shared" si="40"/>
        <v>0.91336464000000017</v>
      </c>
      <c r="V30" s="8">
        <f t="shared" si="41"/>
        <v>0.94719240000000005</v>
      </c>
      <c r="W30" s="8">
        <f t="shared" si="42"/>
        <v>1.2103019999999998</v>
      </c>
      <c r="X30" s="12">
        <f t="shared" si="14"/>
        <v>0.323605223034099</v>
      </c>
      <c r="Y30" s="12">
        <f t="shared" si="15"/>
        <v>0.24389723672745386</v>
      </c>
      <c r="Z30" s="12">
        <f t="shared" si="16"/>
        <v>0.28354800672114749</v>
      </c>
      <c r="AA30" s="12">
        <f t="shared" si="17"/>
        <v>0.31780666571320443</v>
      </c>
      <c r="AB30" s="12">
        <f t="shared" si="18"/>
        <v>8.090130575852475E-2</v>
      </c>
      <c r="AC30" s="12">
        <f t="shared" si="19"/>
        <v>6.0974309181863466E-2</v>
      </c>
      <c r="AD30" s="12">
        <f t="shared" si="20"/>
        <v>7.0887001680286874E-2</v>
      </c>
      <c r="AE30" s="12">
        <f t="shared" si="21"/>
        <v>7.9451666428301107E-2</v>
      </c>
    </row>
    <row r="31" spans="1:31" x14ac:dyDescent="0.25">
      <c r="A31" t="s">
        <v>7</v>
      </c>
      <c r="B31" s="1">
        <f t="shared" si="34"/>
        <v>380.07900000000001</v>
      </c>
      <c r="C31">
        <v>12.6693</v>
      </c>
      <c r="D31" s="4">
        <v>51.1723</v>
      </c>
      <c r="E31" s="4">
        <v>56.434800000000003</v>
      </c>
      <c r="F31" s="4">
        <v>54.624299999999998</v>
      </c>
      <c r="G31" s="4">
        <v>62.520299999999999</v>
      </c>
      <c r="H31" s="8">
        <v>66.821299999999994</v>
      </c>
      <c r="I31" s="8">
        <v>78.654300000000006</v>
      </c>
      <c r="J31" s="8">
        <v>70.997699999999995</v>
      </c>
      <c r="K31" s="8">
        <v>84.222700000000003</v>
      </c>
      <c r="L31" s="6">
        <v>103.53700000000001</v>
      </c>
      <c r="M31" s="6">
        <v>103.53700000000001</v>
      </c>
      <c r="N31" s="6">
        <v>103.80800000000001</v>
      </c>
      <c r="O31" s="6">
        <v>98.3797</v>
      </c>
      <c r="P31" s="14">
        <f t="shared" si="35"/>
        <v>2.4665048600000001</v>
      </c>
      <c r="Q31" s="14">
        <f t="shared" si="36"/>
        <v>2.7201573600000004</v>
      </c>
      <c r="R31" s="14">
        <f t="shared" si="37"/>
        <v>2.6328912600000005</v>
      </c>
      <c r="S31" s="14">
        <f t="shared" si="38"/>
        <v>3.01347846</v>
      </c>
      <c r="T31" s="8">
        <f t="shared" si="39"/>
        <v>0.72167003999999979</v>
      </c>
      <c r="U31" s="8">
        <f t="shared" si="40"/>
        <v>0.84946644000000016</v>
      </c>
      <c r="V31" s="8">
        <f t="shared" si="41"/>
        <v>0.76677516000000001</v>
      </c>
      <c r="W31" s="8">
        <f t="shared" si="42"/>
        <v>0.90960516000000002</v>
      </c>
      <c r="X31" s="12">
        <f t="shared" si="14"/>
        <v>0.29258812812556134</v>
      </c>
      <c r="Y31" s="12">
        <f t="shared" si="15"/>
        <v>0.31228577158492038</v>
      </c>
      <c r="Z31" s="12">
        <f t="shared" si="16"/>
        <v>0.29122933090673858</v>
      </c>
      <c r="AA31" s="12">
        <f t="shared" si="17"/>
        <v>0.30184558213168711</v>
      </c>
      <c r="AB31" s="12">
        <f t="shared" si="18"/>
        <v>7.3147032031390335E-2</v>
      </c>
      <c r="AC31" s="12">
        <f t="shared" si="19"/>
        <v>7.8071442896230095E-2</v>
      </c>
      <c r="AD31" s="12">
        <f t="shared" si="20"/>
        <v>7.2807332726684645E-2</v>
      </c>
      <c r="AE31" s="12">
        <f t="shared" si="21"/>
        <v>7.5461395532921777E-2</v>
      </c>
    </row>
    <row r="32" spans="1:31" x14ac:dyDescent="0.25">
      <c r="A32" t="s">
        <v>7</v>
      </c>
      <c r="B32" s="1">
        <f t="shared" si="34"/>
        <v>520.63800000000003</v>
      </c>
      <c r="C32">
        <v>17.354600000000001</v>
      </c>
      <c r="D32" s="4">
        <v>33.208599999999997</v>
      </c>
      <c r="E32" s="4">
        <v>64.458600000000004</v>
      </c>
      <c r="F32" s="4">
        <v>45.873699999999999</v>
      </c>
      <c r="G32" s="4">
        <v>59.360599999999998</v>
      </c>
      <c r="H32" s="8">
        <v>38.283099999999997</v>
      </c>
      <c r="I32" s="8">
        <v>97.447800000000001</v>
      </c>
      <c r="J32" s="8">
        <v>62.645000000000003</v>
      </c>
      <c r="K32" s="8">
        <v>84.918800000000005</v>
      </c>
      <c r="L32" s="6">
        <v>27.6052</v>
      </c>
      <c r="M32" s="6">
        <v>43.617199999999997</v>
      </c>
      <c r="N32" s="6">
        <v>54.472900000000003</v>
      </c>
      <c r="O32" s="6">
        <v>51.216700000000003</v>
      </c>
      <c r="P32" s="14">
        <f t="shared" si="35"/>
        <v>1.6006545199999997</v>
      </c>
      <c r="Q32" s="14">
        <f t="shared" si="36"/>
        <v>3.1069045200000005</v>
      </c>
      <c r="R32" s="14">
        <f t="shared" si="37"/>
        <v>2.2111123400000001</v>
      </c>
      <c r="S32" s="14">
        <f t="shared" si="38"/>
        <v>2.8611809199999998</v>
      </c>
      <c r="T32" s="8">
        <f t="shared" si="39"/>
        <v>0.41345747999999993</v>
      </c>
      <c r="U32" s="8">
        <f t="shared" si="40"/>
        <v>1.05243624</v>
      </c>
      <c r="V32" s="8">
        <f t="shared" si="41"/>
        <v>0.67656600000000011</v>
      </c>
      <c r="W32" s="8">
        <f t="shared" si="42"/>
        <v>0.91712303999999989</v>
      </c>
      <c r="X32" s="12">
        <f t="shared" si="14"/>
        <v>0.25830525877626609</v>
      </c>
      <c r="Y32" s="12">
        <f t="shared" si="15"/>
        <v>0.33874109526867591</v>
      </c>
      <c r="Z32" s="12">
        <f t="shared" si="16"/>
        <v>0.3059844530558769</v>
      </c>
      <c r="AA32" s="12">
        <f t="shared" si="17"/>
        <v>0.32054003771281964</v>
      </c>
      <c r="AB32" s="12">
        <f t="shared" si="18"/>
        <v>6.4576314694066522E-2</v>
      </c>
      <c r="AC32" s="12">
        <f t="shared" si="19"/>
        <v>8.4685273817168977E-2</v>
      </c>
      <c r="AD32" s="12">
        <f t="shared" si="20"/>
        <v>7.6496113263969226E-2</v>
      </c>
      <c r="AE32" s="12">
        <f t="shared" si="21"/>
        <v>8.0135009428204909E-2</v>
      </c>
    </row>
    <row r="33" spans="1:31" x14ac:dyDescent="0.25">
      <c r="A33" t="s">
        <v>7</v>
      </c>
      <c r="B33" s="1">
        <f t="shared" si="34"/>
        <v>711.39300000000003</v>
      </c>
      <c r="C33">
        <v>23.713100000000001</v>
      </c>
      <c r="D33" s="4">
        <v>19.238199999999999</v>
      </c>
      <c r="E33" s="4">
        <v>35.3566</v>
      </c>
      <c r="F33" s="4">
        <v>37.823700000000002</v>
      </c>
      <c r="G33" s="4">
        <v>30.0928</v>
      </c>
      <c r="H33" s="8">
        <v>20.881699999999999</v>
      </c>
      <c r="I33" s="8">
        <v>46.6357</v>
      </c>
      <c r="J33" s="8">
        <v>46.287700000000001</v>
      </c>
      <c r="K33" s="8">
        <v>40.719299999999997</v>
      </c>
      <c r="L33" s="6">
        <v>23.0654</v>
      </c>
      <c r="M33" s="6">
        <v>37.989199999999997</v>
      </c>
      <c r="N33" s="6">
        <v>26.593</v>
      </c>
      <c r="O33" s="6">
        <v>29.306699999999999</v>
      </c>
      <c r="P33" s="14">
        <f t="shared" si="35"/>
        <v>0.92728124000000001</v>
      </c>
      <c r="Q33" s="14">
        <f t="shared" si="36"/>
        <v>1.70418812</v>
      </c>
      <c r="R33" s="14">
        <f t="shared" si="37"/>
        <v>1.8231023400000002</v>
      </c>
      <c r="S33" s="14">
        <f t="shared" si="38"/>
        <v>1.4504729600000004</v>
      </c>
      <c r="T33" s="8">
        <f>H33*0.01*$B$7*$E$6*0.001*$B$8</f>
        <v>0.22552235999999998</v>
      </c>
      <c r="U33" s="8">
        <f t="shared" si="40"/>
        <v>0.50366555999999996</v>
      </c>
      <c r="V33" s="8">
        <f t="shared" si="41"/>
        <v>0.49990716000000002</v>
      </c>
      <c r="W33" s="8">
        <f t="shared" si="42"/>
        <v>0.43976843999999998</v>
      </c>
      <c r="X33" s="12">
        <f t="shared" si="14"/>
        <v>0.24320815548905095</v>
      </c>
      <c r="Y33" s="12">
        <f t="shared" si="15"/>
        <v>0.29554575230814306</v>
      </c>
      <c r="Z33" s="12">
        <f t="shared" si="16"/>
        <v>0.27420685555151003</v>
      </c>
      <c r="AA33" s="12">
        <f t="shared" si="17"/>
        <v>0.30318968510795258</v>
      </c>
      <c r="AB33" s="12">
        <f t="shared" si="18"/>
        <v>6.0802038872262737E-2</v>
      </c>
      <c r="AC33" s="12">
        <f t="shared" si="19"/>
        <v>7.3886438077035765E-2</v>
      </c>
      <c r="AD33" s="12">
        <f t="shared" si="20"/>
        <v>6.8551713887877508E-2</v>
      </c>
      <c r="AE33" s="12">
        <f t="shared" si="21"/>
        <v>7.5797421276988144E-2</v>
      </c>
    </row>
  </sheetData>
  <mergeCells count="9">
    <mergeCell ref="P9:S9"/>
    <mergeCell ref="T9:W9"/>
    <mergeCell ref="X9:AA9"/>
    <mergeCell ref="AB9:AE9"/>
    <mergeCell ref="B2:F2"/>
    <mergeCell ref="D9:G9"/>
    <mergeCell ref="H9:K9"/>
    <mergeCell ref="L9:O9"/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Chakrawal</dc:creator>
  <cp:lastModifiedBy>Arjun Chakrawal</cp:lastModifiedBy>
  <dcterms:created xsi:type="dcterms:W3CDTF">2023-03-02T10:48:37Z</dcterms:created>
  <dcterms:modified xsi:type="dcterms:W3CDTF">2023-03-14T17:07:10Z</dcterms:modified>
</cp:coreProperties>
</file>