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arjunkrishnatry/Desktop/Personal/06-Personal Finances/"/>
    </mc:Choice>
  </mc:AlternateContent>
  <xr:revisionPtr revIDLastSave="0" documentId="13_ncr:1_{E558D424-8828-D84D-8B6B-06F9AF0A2F6B}" xr6:coauthVersionLast="47" xr6:coauthVersionMax="47" xr10:uidLastSave="{00000000-0000-0000-0000-000000000000}"/>
  <bookViews>
    <workbookView xWindow="0" yWindow="500" windowWidth="28800" windowHeight="17500" xr2:uid="{EFDF120C-B39D-794B-8867-47208C669132}"/>
  </bookViews>
  <sheets>
    <sheet name="Year Summary" sheetId="5" r:id="rId1"/>
    <sheet name="Jan" sheetId="1" r:id="rId2"/>
    <sheet name="Feb" sheetId="2" r:id="rId3"/>
    <sheet name="Mar" sheetId="3" r:id="rId4"/>
    <sheet name="Apr" sheetId="4" r:id="rId5"/>
  </sheets>
  <calcPr calcId="191029"/>
  <pivotCaches>
    <pivotCache cacheId="0" r:id="rId6"/>
    <pivotCache cacheId="4" r:id="rId7"/>
    <pivotCache cacheId="2" r:id="rId8"/>
    <pivotCache cacheId="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5" l="1"/>
  <c r="B14" i="5"/>
  <c r="L3" i="4"/>
  <c r="L4" i="1"/>
  <c r="P3" i="1"/>
  <c r="L5" i="1"/>
  <c r="L6" i="1"/>
  <c r="L7" i="1"/>
  <c r="C5" i="5"/>
  <c r="C4" i="5"/>
  <c r="C3" i="5"/>
  <c r="C2" i="5"/>
  <c r="B5" i="5"/>
  <c r="B4" i="5"/>
  <c r="B3" i="5"/>
  <c r="B2" i="5"/>
  <c r="F1" i="5" l="1"/>
</calcChain>
</file>

<file path=xl/sharedStrings.xml><?xml version="1.0" encoding="utf-8"?>
<sst xmlns="http://schemas.openxmlformats.org/spreadsheetml/2006/main" count="724" uniqueCount="236">
  <si>
    <t>"UBER* EA REV 01/30_V"</t>
  </si>
  <si>
    <t>"IC* INST REV 01/14_V"</t>
  </si>
  <si>
    <t>"UBER* EA REV 01/13_V"</t>
  </si>
  <si>
    <t> "UBER CANADA/UBE   _V"</t>
  </si>
  <si>
    <t> "Letus Rent       MSP"</t>
  </si>
  <si>
    <t>00 - Rent</t>
  </si>
  <si>
    <t> "UBER* EATS        _V"</t>
  </si>
  <si>
    <t>01 - Order in</t>
  </si>
  <si>
    <t> "DOMINOS PIZZA #   _F"</t>
  </si>
  <si>
    <t>"A W # 1577        _M"</t>
  </si>
  <si>
    <t>02 - Eat Out</t>
  </si>
  <si>
    <t>"0826-VAN SWEET    _M"</t>
  </si>
  <si>
    <t> "EAST SIDE MARIO   _M"</t>
  </si>
  <si>
    <t> "AMZN Mktp CA      _V"</t>
  </si>
  <si>
    <t>03 - House Items</t>
  </si>
  <si>
    <t> "Amazon.ca Prime   _V"</t>
  </si>
  <si>
    <t>"METRO  247        _F"</t>
  </si>
  <si>
    <t>04 - Groceries</t>
  </si>
  <si>
    <t> "IC* INSTACART     _V"</t>
  </si>
  <si>
    <t>05A- Transportation (Personal)</t>
  </si>
  <si>
    <t> "UBER* PENDING     _V"</t>
  </si>
  <si>
    <t> "COMPASS VENDING"</t>
  </si>
  <si>
    <t>"7-ELEVEN STORE    _M"</t>
  </si>
  <si>
    <t>06 - Snacks</t>
  </si>
  <si>
    <t> "UCC TIM'S EXPRE   _M"</t>
  </si>
  <si>
    <t> "UCC TIM'S UPPER   _M"</t>
  </si>
  <si>
    <t> "NATURAL TIM'S     _M"</t>
  </si>
  <si>
    <t>"7 ELEVEN STORE    _M"</t>
  </si>
  <si>
    <t> "SEND E-TFR ***eFb"</t>
  </si>
  <si>
    <t>07 - E-transfer out</t>
  </si>
  <si>
    <t> "SEND E-TFR ***jkD"</t>
  </si>
  <si>
    <t>"SEND E-TFR ***G2X"</t>
  </si>
  <si>
    <t> "SEND E-TFR ***jVu"</t>
  </si>
  <si>
    <t> "SEND E-TFR ***SqF"</t>
  </si>
  <si>
    <t>"SEND E-TFR ***T9d"</t>
  </si>
  <si>
    <t> "SEND E-TFR ***KWq"</t>
  </si>
  <si>
    <t>"SEND E-TFR ***Pa7"</t>
  </si>
  <si>
    <t> "SEND E-TFR ***Byv"</t>
  </si>
  <si>
    <t> "SEND E-TFR ***Mjg"</t>
  </si>
  <si>
    <t> "SEND E-TFR ***unS"</t>
  </si>
  <si>
    <t> "HOLY CANNABIS     _F"</t>
  </si>
  <si>
    <t>08 - Wants</t>
  </si>
  <si>
    <t> "HOLY CANNABIS     _M"</t>
  </si>
  <si>
    <t> "RAY'S VARIETY     _M"</t>
  </si>
  <si>
    <t> "WESTERN IVEY HB   _V"</t>
  </si>
  <si>
    <t>09 - University Expense</t>
  </si>
  <si>
    <t> "TST-Updated - T   _M"</t>
  </si>
  <si>
    <t>10 - Misc</t>
  </si>
  <si>
    <t>"PTS TO:  94006041995"</t>
  </si>
  <si>
    <t> "THE BELFORT       _V"</t>
  </si>
  <si>
    <t>11A - Going Out (Bars)</t>
  </si>
  <si>
    <t> "SOHO              _M"</t>
  </si>
  <si>
    <t> "LOST LOVE         _M"</t>
  </si>
  <si>
    <t>"Spotify P3    7.16_V"</t>
  </si>
  <si>
    <t>12 - Subscriptions</t>
  </si>
  <si>
    <t>"OPENAI *CH   22.40_V"</t>
  </si>
  <si>
    <t> "E-TRANSFER ***dRQ"</t>
  </si>
  <si>
    <t>IN: 01- Pops</t>
  </si>
  <si>
    <t> "E-TRANSFER ***yRd"</t>
  </si>
  <si>
    <t>IN: 02- E-Transfer</t>
  </si>
  <si>
    <t> "E-TRANSFER ***UbY"</t>
  </si>
  <si>
    <t> "E-TRANSFER ***nvZ"</t>
  </si>
  <si>
    <t>"E-TRANSFER ***JZ9"</t>
  </si>
  <si>
    <t>"E-TRANSFER ***35Q"</t>
  </si>
  <si>
    <t> "E-TRANSFER ***qHf"</t>
  </si>
  <si>
    <t>"E-TRANSFER ***6Rz"</t>
  </si>
  <si>
    <t> "E-TRANSFER ***ysb"</t>
  </si>
  <si>
    <t> "E-TRANSFER ***kpm"</t>
  </si>
  <si>
    <t> "E-TRANSFER ***QbA"</t>
  </si>
  <si>
    <t> "E-TRANSFER ***XAZ"</t>
  </si>
  <si>
    <t>"HX264 TFR-FR 6041995"</t>
  </si>
  <si>
    <t>IN: 03 - Savings</t>
  </si>
  <si>
    <t>"RW064 TFR-FR 6041995"</t>
  </si>
  <si>
    <t>Date</t>
  </si>
  <si>
    <t>Item</t>
  </si>
  <si>
    <t>Expense</t>
  </si>
  <si>
    <t>Income</t>
  </si>
  <si>
    <t>Classification</t>
  </si>
  <si>
    <t>IN: 04 - Reimbursements</t>
  </si>
  <si>
    <t>IN: 05 - RBC account</t>
  </si>
  <si>
    <t>Row Labels</t>
  </si>
  <si>
    <t>Grand Total</t>
  </si>
  <si>
    <t>Sum of Income</t>
  </si>
  <si>
    <t>Sum of Expense</t>
  </si>
  <si>
    <t>Ordering</t>
  </si>
  <si>
    <t>Groceries</t>
  </si>
  <si>
    <t>Transportation</t>
  </si>
  <si>
    <t>Snacks</t>
  </si>
  <si>
    <t>Going Out</t>
  </si>
  <si>
    <t>Total spent on Outside Foods</t>
  </si>
  <si>
    <t>"TD ATM DEP    001787"</t>
  </si>
  <si>
    <t>"WALMART. REV 02/11_V"</t>
  </si>
  <si>
    <t>"MCDONALD'S #405   _M"</t>
  </si>
  <si>
    <t>"MCDONALD'S #291   _M"</t>
  </si>
  <si>
    <t> "RESTAURANT SAMM   _F"</t>
  </si>
  <si>
    <t> "THE SPOKE         _M"</t>
  </si>
  <si>
    <t> "COSTCO WHOLESAL   _M"</t>
  </si>
  <si>
    <t> "COSTCO WHOLESAL   _F"</t>
  </si>
  <si>
    <t> "WALMART.CA        _V"</t>
  </si>
  <si>
    <t>"METRO  247        _M"</t>
  </si>
  <si>
    <t> "TOM-Paul Toussa   _M"</t>
  </si>
  <si>
    <t>05B - Transportation (Vacation)</t>
  </si>
  <si>
    <t> "TABAGIE METRO P   _M"</t>
  </si>
  <si>
    <t>"JEAN COUTU  285   _M"</t>
  </si>
  <si>
    <t> "SEND E-TFR ***Dww"</t>
  </si>
  <si>
    <t> "SEND E-TFR ***UwZ"</t>
  </si>
  <si>
    <t>"SEND E-TFR ***Yp7"</t>
  </si>
  <si>
    <t> "SEND E-TFR ***xCK"</t>
  </si>
  <si>
    <t>"SEND E-TFR ***m3M"</t>
  </si>
  <si>
    <t> "SEND E-TFR ***QvR"</t>
  </si>
  <si>
    <t> "SEND E-TFR ***HUs"</t>
  </si>
  <si>
    <t> "UNION MERCADO     _M"</t>
  </si>
  <si>
    <t>"HO300 TFR-TO 6041995"</t>
  </si>
  <si>
    <t>"TGTG 1awytwv7ww   _V"</t>
  </si>
  <si>
    <t> "LEVEL UP BARBER   _M"</t>
  </si>
  <si>
    <t> "LA VOUTE          _M"</t>
  </si>
  <si>
    <t> "EVENTBRITE/CUPI   _V"</t>
  </si>
  <si>
    <t> "A W               _M"</t>
  </si>
  <si>
    <t>"E-TRANSFER ***Md2"</t>
  </si>
  <si>
    <t>"E-TRANSFER ***t58"</t>
  </si>
  <si>
    <t>"E-TRANSFER ***qc5"</t>
  </si>
  <si>
    <t> "E-TRANSFER ***qMY"</t>
  </si>
  <si>
    <t>"E-TRANSFER ***np6"</t>
  </si>
  <si>
    <t>"E-TRANSFER ***3JR"</t>
  </si>
  <si>
    <t>"E-TRANSFER ***4gk"</t>
  </si>
  <si>
    <t> "E-TRANSFER ***JwZ"</t>
  </si>
  <si>
    <t> "E-TRANSFER ***kaK"</t>
  </si>
  <si>
    <t>"E-TRANSFER ***g59"</t>
  </si>
  <si>
    <t>"E-TRANSFER ***hR2"</t>
  </si>
  <si>
    <t> "E-TRANSFER ***hXV"</t>
  </si>
  <si>
    <t> "E-TRANSFER ***Yxb"</t>
  </si>
  <si>
    <t>"E-TRANSFER ***G2H"</t>
  </si>
  <si>
    <t> "E-TRANSFER ***jqJ"</t>
  </si>
  <si>
    <t>"HO301 TFR-FR 6041995"</t>
  </si>
  <si>
    <t>"RW323 TFR-FR 6041995"</t>
  </si>
  <si>
    <t> "DD/DOORDASHWEND   _V"</t>
  </si>
  <si>
    <t> "BABAZ             _M"</t>
  </si>
  <si>
    <t> "BTRMLK            _M"</t>
  </si>
  <si>
    <t> "BIC SOUVLAKI      _M"</t>
  </si>
  <si>
    <t> "COSTCO WHOLESAL"</t>
  </si>
  <si>
    <t> "CHEFSPLATE        _V"</t>
  </si>
  <si>
    <t> "SEND E-TFR ***GrG"</t>
  </si>
  <si>
    <t>"SEND E-TFR ***9XQ"</t>
  </si>
  <si>
    <t> "SEND E-TFR ***DUD"</t>
  </si>
  <si>
    <t>"SEND E-TFR ***mu3"</t>
  </si>
  <si>
    <t> "SEND E-TFR ***RfK"</t>
  </si>
  <si>
    <t> "SEND E-TFR ***QUm"</t>
  </si>
  <si>
    <t> "NADER O YONAN     _M"</t>
  </si>
  <si>
    <t> "SQ *THE CANADIA   _M"</t>
  </si>
  <si>
    <t> "EVENTBRITE/MIXE   _V"</t>
  </si>
  <si>
    <t> "CEEPS BARNEYS L   _M"</t>
  </si>
  <si>
    <t>"E-TRANSFER ***J5f"</t>
  </si>
  <si>
    <t>"E-TRANSFER ***v6p"</t>
  </si>
  <si>
    <t>"E-TRANSFER ***x8K"</t>
  </si>
  <si>
    <t> "E-TRANSFER ***dqa"</t>
  </si>
  <si>
    <t> "E-TRANSFER ***TKD"</t>
  </si>
  <si>
    <t>"E-TRANSFER ***uN6"</t>
  </si>
  <si>
    <t>"E-TRANSFER ***386"</t>
  </si>
  <si>
    <t>"E-TRANSFER ***z8k"</t>
  </si>
  <si>
    <t> "E-TRANSFER ***GsB"</t>
  </si>
  <si>
    <t> "E-TRANSFER ***hxr"</t>
  </si>
  <si>
    <t> "E-TRANSFER ***DhS"</t>
  </si>
  <si>
    <t> "E-TRANSFER ***fCu"</t>
  </si>
  <si>
    <t> "E-TRANSFER ***gxU"</t>
  </si>
  <si>
    <t> "E-TRANSFER ***pAH"</t>
  </si>
  <si>
    <t> "E-TRANSFER ***pNv"</t>
  </si>
  <si>
    <t>"E-TRANSFER ***np8"</t>
  </si>
  <si>
    <t> "E-TRANSFER ***bnc"</t>
  </si>
  <si>
    <t> "E-TRANSFER ***fED"</t>
  </si>
  <si>
    <t>"LT105 TFR-FR 6041995"</t>
  </si>
  <si>
    <t>"UBER CAN REV 04/07_V"</t>
  </si>
  <si>
    <t>"McDonalds 29156   _V"</t>
  </si>
  <si>
    <t> "PAPA JOHN'S PIZ   _M"</t>
  </si>
  <si>
    <t> "PRONTOS PIZZA     _M"</t>
  </si>
  <si>
    <t> "BARAKAT RESTAUR   _M"</t>
  </si>
  <si>
    <t> "SHOPPERS DRUG M   _F"</t>
  </si>
  <si>
    <t> "SHOPPERS DRUG M   _M"</t>
  </si>
  <si>
    <t> "INTERCITY BUS G   _V"</t>
  </si>
  <si>
    <t> "AIR CAN*          _V"</t>
  </si>
  <si>
    <t> "EINSTEIN'S        _M"</t>
  </si>
  <si>
    <t>"7 ELEVEN STORE    _F"</t>
  </si>
  <si>
    <t>"HI352 TFR-TO 6041995"</t>
  </si>
  <si>
    <t>"RO303 TFR-TO 6041995"</t>
  </si>
  <si>
    <t>"WW304 TFR-TO 6041995"</t>
  </si>
  <si>
    <t>"SEND E-TFR ***b9F"</t>
  </si>
  <si>
    <t> "SEND E-TFR ***FJC"</t>
  </si>
  <si>
    <t> "SEND E-TFR ***BFk"</t>
  </si>
  <si>
    <t>"SEND E-TFR ***7Rw"</t>
  </si>
  <si>
    <t> "SEND E-TFR ***KjF"</t>
  </si>
  <si>
    <t> "SEND E-TFR ***qdD"</t>
  </si>
  <si>
    <t> "SEND E-TFR ***Agc"</t>
  </si>
  <si>
    <t>"SEND E-TFR ***My8"</t>
  </si>
  <si>
    <t> "SEND E-TFR ***PBZ"</t>
  </si>
  <si>
    <t> "UWO WTS PAPERCU   _V"</t>
  </si>
  <si>
    <t> "APPLE.COM/BILL    _V"</t>
  </si>
  <si>
    <t>"Nintendo CA1386   _V"</t>
  </si>
  <si>
    <t> "THE MASONVILLE    _M"</t>
  </si>
  <si>
    <t>"E-TRANSFER ***u4P"</t>
  </si>
  <si>
    <t> "E-TRANSFER ***hGv"</t>
  </si>
  <si>
    <t> "E-TRANSFER ***EFS"</t>
  </si>
  <si>
    <t> "E-TRANSFER ***nry"</t>
  </si>
  <si>
    <t> "E-TRANSFER ***fQE"</t>
  </si>
  <si>
    <t> "E-TRANSFER ***Rbn"</t>
  </si>
  <si>
    <t> "E-TRANSFER ***szq"</t>
  </si>
  <si>
    <t> "E-TRANSFER ***mGR"</t>
  </si>
  <si>
    <t>"E-TRANSFER ***J4b"</t>
  </si>
  <si>
    <t> "E-TRANSFER ***DsC"</t>
  </si>
  <si>
    <t>"E-TRANSFER ***w63"</t>
  </si>
  <si>
    <t> "E-TRANSFER ***BVE"</t>
  </si>
  <si>
    <t>"E-TRANSFER ***Gv7"</t>
  </si>
  <si>
    <t> "E-TRANSFER ***eFn"</t>
  </si>
  <si>
    <t>"E-TRANSFER ***58Y"</t>
  </si>
  <si>
    <t> "E-TRANSFER ***VBV"</t>
  </si>
  <si>
    <t>"JB504 TFR-FR 6041995"</t>
  </si>
  <si>
    <t>"JB501 TFR-FR 6041995"</t>
  </si>
  <si>
    <t>"JY140 TFR-FR 6041995"</t>
  </si>
  <si>
    <t>"IT204 TFR-FR 6041995"</t>
  </si>
  <si>
    <t>"JW093 TFR-FR 6041995"</t>
  </si>
  <si>
    <t>"RR512 TFR-FR 6041995"</t>
  </si>
  <si>
    <t xml:space="preserve">Apple bill = </t>
  </si>
  <si>
    <t>Monthy Expenses</t>
  </si>
  <si>
    <t>Monthy Income</t>
  </si>
  <si>
    <t>Net Cash Flow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</si>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</sst>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4" fontId="2" fillId="0" borderId="0" xfId="0" applyNumberFormat="1" applyFont="1"/>
    <xf numFmtId="0" fontId="1" fillId="0" borderId="0" xfId="0" applyFont="1"/>
    <xf numFmtId="0" fontId="3" fillId="0" borderId="0" xfId="1"/>
    <xf numFmtId="1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Monthy Expenses and Monthy Income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'Year Summary'!$B$1</c:f>
              <c:strCache>
                <c:ptCount val="1"/>
                <c:pt idx="0">
                  <c:v>Monthy Expenses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'Year Summary'!$A$2:$A$5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'Year Summary'!$B$2:$B$5</c:f>
              <c:numCache>
                <c:formatCode>General</c:formatCode>
                <c:ptCount val="4"/>
                <c:pt idx="0">
                  <c:v>2035.6899999999998</c:v>
                </c:pt>
                <c:pt idx="1">
                  <c:v>2561.6299999999997</c:v>
                </c:pt>
                <c:pt idx="2">
                  <c:v>2204.15</c:v>
                </c:pt>
                <c:pt idx="3">
                  <c:v>2894.7499999999995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61-B244-ADC3-32B5FE621A48}"/>
            </c:ext>
          </c:extLst>
        </c:ser>
        <c:ser>
          <c:idx val="1"/>
          <c:order val="1"/>
          <c:tx>
            <c:strRef>
              <c:f>'Year Summary'!$C$1</c:f>
              <c:strCache>
                <c:ptCount val="1"/>
                <c:pt idx="0">
                  <c:v>Monthy 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'Year Summary'!$A$2:$A$5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'Year Summary'!$C$2:$C$5</c:f>
              <c:numCache>
                <c:formatCode>General</c:formatCode>
                <c:ptCount val="4"/>
                <c:pt idx="0">
                  <c:v>2033.1299999999999</c:v>
                </c:pt>
                <c:pt idx="1">
                  <c:v>2463.52</c:v>
                </c:pt>
                <c:pt idx="2">
                  <c:v>1956.51</c:v>
                </c:pt>
                <c:pt idx="3">
                  <c:v>2818.38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61-B244-ADC3-32B5FE621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9163088"/>
        <c:axId val="1690831136"/>
      </c:lineChart>
      <c:catAx>
        <c:axId val="103916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831136"/>
        <c:crosses val="autoZero"/>
        <c:auto val="0"/>
        <c:lblAlgn val="ctr"/>
        <c:lblOffset val="100"/>
        <c:noMultiLvlLbl val="0"/>
      </c:catAx>
      <c:valAx>
        <c:axId val="16908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16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825500</xdr:colOff>
      <xdr:row>1</xdr:row>
      <xdr:rowOff>190500</xdr:rowOff>
    </xdr:from>
    <xdr:to>
      <xdr:col>8</xdr:col>
      <xdr:colOff>762000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FD0AB2-DE36-B4AF-90BA-1AB14AAC41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jun Krishnatry" refreshedDate="45783.622541203702" createdVersion="8" refreshedVersion="8" minRefreshableVersion="3" recordCount="94" xr:uid="{2830AC2B-2DC1-1746-846E-1B9C33E5DF63}">
  <cacheSource type="worksheet">
    <worksheetSource ref="A1:E95" sheet="Apr"/>
  </cacheSource>
  <cacheFields count="5">
    <cacheField name="Date" numFmtId="14">
      <sharedItems containsSemiMixedTypes="0" containsNonDate="0" containsDate="1" containsString="0" minDate="2025-04-01T00:00:00" maxDate="2025-05-01T00:00:00"/>
    </cacheField>
    <cacheField name="Item" numFmtId="0">
      <sharedItems/>
    </cacheField>
    <cacheField name="Expense" numFmtId="0">
      <sharedItems containsString="0" containsBlank="1" containsNumber="1" minValue="1.98" maxValue="875"/>
    </cacheField>
    <cacheField name="Income" numFmtId="0">
      <sharedItems containsString="0" containsBlank="1" containsNumber="1" minValue="4.5" maxValue="1500"/>
    </cacheField>
    <cacheField name="Classification" numFmtId="0">
      <sharedItems count="18">
        <s v="00 - Rent"/>
        <s v="01 - Order in"/>
        <s v="02 - Eat Out"/>
        <s v="03 - House Items"/>
        <s v="04 - Groceries"/>
        <s v="05A- Transportation (Personal)"/>
        <s v="05B - Transportation (Vacation)"/>
        <s v="06 - Snacks"/>
        <s v="07 - E-transfer out"/>
        <s v="08 - Wants"/>
        <s v="09 - University Expense"/>
        <s v="10 - Misc"/>
        <s v="12 - Subscriptions"/>
        <s v="IN: 01- Pops"/>
        <s v="IN: 02- E-Transfer"/>
        <s v="IN: 03 - Savings"/>
        <s v="IN: 04 - Reimbursements"/>
        <s v="IN: 05 - RBC accou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jun Krishnatry" refreshedDate="45783.622541319448" createdVersion="8" refreshedVersion="8" minRefreshableVersion="3" recordCount="64" xr:uid="{F7137A91-D7A3-AE41-9F68-C15C04D9759A}">
  <cacheSource type="worksheet">
    <worksheetSource ref="A1:E65" sheet="Mar"/>
  </cacheSource>
  <cacheFields count="5">
    <cacheField name="Date" numFmtId="14">
      <sharedItems containsSemiMixedTypes="0" containsNonDate="0" containsDate="1" containsString="0" minDate="2025-03-03T00:00:00" maxDate="2025-04-01T00:00:00"/>
    </cacheField>
    <cacheField name="Item" numFmtId="0">
      <sharedItems/>
    </cacheField>
    <cacheField name="Expense" numFmtId="0">
      <sharedItems containsString="0" containsBlank="1" containsNumber="1" minValue="0.85" maxValue="875" count="38">
        <n v="875"/>
        <n v="0.85"/>
        <n v="22.48"/>
        <n v="25.3"/>
        <n v="29.66"/>
        <n v="25.1"/>
        <n v="7.67"/>
        <n v="5"/>
        <n v="214.69"/>
        <n v="11.29"/>
        <n v="4.5"/>
        <n v="2.72"/>
        <n v="162.49"/>
        <n v="56.49"/>
        <n v="8.99"/>
        <n v="15.95"/>
        <n v="9.1"/>
        <n v="11.2"/>
        <n v="11"/>
        <n v="21.13"/>
        <n v="19.809999999999999"/>
        <n v="5.51"/>
        <n v="5.85"/>
        <n v="7.91"/>
        <n v="10"/>
        <n v="41"/>
        <n v="6"/>
        <n v="30"/>
        <n v="12.57"/>
        <n v="18.75"/>
        <n v="20.5"/>
        <n v="54"/>
        <n v="31.19"/>
        <n v="26.48"/>
        <n v="11.98"/>
        <n v="21"/>
        <n v="33.549999999999997"/>
        <m/>
      </sharedItems>
    </cacheField>
    <cacheField name="Income" numFmtId="0">
      <sharedItems containsString="0" containsBlank="1" containsNumber="1" minValue="5" maxValue="1500"/>
    </cacheField>
    <cacheField name="Classification" numFmtId="0">
      <sharedItems count="17">
        <s v="00 - Rent"/>
        <s v="01 - Order in"/>
        <s v="02 - Eat Out"/>
        <s v="03 - House Items"/>
        <s v="04 - Groceries"/>
        <s v="05A- Transportation (Personal)"/>
        <s v="06 - Snacks"/>
        <s v="07 - E-transfer out"/>
        <s v="08 - Wants"/>
        <s v="10 - Misc"/>
        <s v="11A - Going Out (Bars)"/>
        <s v="12 - Subscriptions"/>
        <s v="IN: 01- Pops"/>
        <s v="IN: 02- E-Transfer"/>
        <s v="IN: 03 - Savings"/>
        <s v="IN: 04 - Reimbursements"/>
        <s v="IN: 05 - RBC accou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jun Krishnatry" refreshedDate="45783.622541319448" createdVersion="8" refreshedVersion="8" minRefreshableVersion="3" recordCount="67" xr:uid="{BE68A5A8-2496-7D4D-9B15-DF59A1DD7F6E}">
  <cacheSource type="worksheet">
    <worksheetSource ref="A1:E68" sheet="Feb"/>
  </cacheSource>
  <cacheFields count="5">
    <cacheField name="Date" numFmtId="14">
      <sharedItems containsSemiMixedTypes="0" containsNonDate="0" containsDate="1" containsString="0" minDate="2025-02-03T00:00:00" maxDate="2025-03-01T00:00:00"/>
    </cacheField>
    <cacheField name="Item" numFmtId="0">
      <sharedItems/>
    </cacheField>
    <cacheField name="Expense" numFmtId="0">
      <sharedItems containsString="0" containsBlank="1" containsNumber="1" minValue="0.5" maxValue="875"/>
    </cacheField>
    <cacheField name="Income" numFmtId="0">
      <sharedItems containsString="0" containsBlank="1" containsNumber="1" minValue="1" maxValue="1500"/>
    </cacheField>
    <cacheField name="Classification" numFmtId="0">
      <sharedItems count="18">
        <s v="00 - Rent"/>
        <s v="01 - Order in"/>
        <s v="02 - Eat Out"/>
        <s v="03 - House Items"/>
        <s v="04 - Groceries"/>
        <s v="05A- Transportation (Personal)"/>
        <s v="05B - Transportation (Vacation)"/>
        <s v="06 - Snacks"/>
        <s v="07 - E-transfer out"/>
        <s v="08 - Wants"/>
        <s v="10 - Misc"/>
        <s v="11A - Going Out (Bars)"/>
        <s v="12 - Subscriptions"/>
        <s v="IN: 01- Pops"/>
        <s v="IN: 02- E-Transfer"/>
        <s v="IN: 03 - Savings"/>
        <s v="IN: 04 - Reimbursements"/>
        <s v="IN: 05 - RBC accou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jun Krishnatry" refreshedDate="45783.622541435187" createdVersion="8" refreshedVersion="8" minRefreshableVersion="3" recordCount="72" xr:uid="{F274D49B-DC2D-DF49-A808-1A005652314B}">
  <cacheSource type="worksheet">
    <worksheetSource ref="A1:E73" sheet="Jan"/>
  </cacheSource>
  <cacheFields count="5">
    <cacheField name="Date" numFmtId="14">
      <sharedItems containsSemiMixedTypes="0" containsNonDate="0" containsDate="1" containsString="0" minDate="2025-01-02T00:00:00" maxDate="2025-02-01T00:00:00"/>
    </cacheField>
    <cacheField name="Item" numFmtId="0">
      <sharedItems/>
    </cacheField>
    <cacheField name="Expense" numFmtId="0">
      <sharedItems containsString="0" containsBlank="1" containsNumber="1" minValue="2.0699999999999998" maxValue="875"/>
    </cacheField>
    <cacheField name="Income" numFmtId="0">
      <sharedItems containsString="0" containsBlank="1" containsNumber="1" minValue="2" maxValue="1400"/>
    </cacheField>
    <cacheField name="Classification" numFmtId="0">
      <sharedItems containsBlank="1" count="23">
        <s v="00 - Rent"/>
        <s v="01 - Order in"/>
        <s v="02 - Eat Out"/>
        <s v="03 - House Items"/>
        <s v="04 - Groceries"/>
        <s v="05A- Transportation (Personal)"/>
        <s v="06 - Snacks"/>
        <s v="07 - E-transfer out"/>
        <s v="08 - Wants"/>
        <s v="09 - University Expense"/>
        <s v="10 - Misc"/>
        <s v="11A - Going Out (Bars)"/>
        <s v="12 - Subscriptions"/>
        <s v="IN: 01- Pops"/>
        <s v="IN: 02- E-Transfer"/>
        <s v="IN: 03 - Savings"/>
        <s v="IN: 04 - Reimbursements"/>
        <s v="IN: 05 - RBC account"/>
        <s v="2 - Order in" u="1"/>
        <s v="3 - Order in" u="1"/>
        <s v="4 - Order in" u="1"/>
        <s v="5 - Order in" u="1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">
  <r>
    <d v="2025-04-01T00:00:00"/>
    <s v=" &quot;Letus Rent       MSP&quot;"/>
    <n v="875"/>
    <m/>
    <x v="0"/>
  </r>
  <r>
    <d v="2025-04-21T00:00:00"/>
    <s v="&quot;McDonalds 29156   _V&quot;"/>
    <n v="9.93"/>
    <m/>
    <x v="1"/>
  </r>
  <r>
    <d v="2025-04-14T00:00:00"/>
    <s v="&quot;McDonalds 29156   _V&quot;"/>
    <n v="14.11"/>
    <m/>
    <x v="1"/>
  </r>
  <r>
    <d v="2025-04-24T00:00:00"/>
    <s v=" &quot;UBER CANADA/UBE   _V&quot;"/>
    <n v="20.190000000000001"/>
    <m/>
    <x v="1"/>
  </r>
  <r>
    <d v="2025-04-04T00:00:00"/>
    <s v=" &quot;UBER CANADA/UBE   _V&quot;"/>
    <n v="28.25"/>
    <m/>
    <x v="1"/>
  </r>
  <r>
    <d v="2025-04-28T00:00:00"/>
    <s v=" &quot;PAPA JOHN'S PIZ   _M&quot;"/>
    <n v="19.87"/>
    <m/>
    <x v="2"/>
  </r>
  <r>
    <d v="2025-04-07T00:00:00"/>
    <s v=" &quot;PRONTOS PIZZA     _M&quot;"/>
    <n v="7.9"/>
    <m/>
    <x v="2"/>
  </r>
  <r>
    <d v="2025-04-02T00:00:00"/>
    <s v=" &quot;BARAKAT RESTAUR   _M&quot;"/>
    <n v="20.32"/>
    <m/>
    <x v="2"/>
  </r>
  <r>
    <d v="2025-04-17T00:00:00"/>
    <s v=" &quot;SHOPPERS DRUG M   _F&quot;"/>
    <n v="28.78"/>
    <m/>
    <x v="3"/>
  </r>
  <r>
    <d v="2025-04-09T00:00:00"/>
    <s v=" &quot;AMZN Mktp CA      _V&quot;"/>
    <n v="27.11"/>
    <m/>
    <x v="3"/>
  </r>
  <r>
    <d v="2025-04-04T00:00:00"/>
    <s v=" &quot;Amazon.ca Prime   _V&quot;"/>
    <n v="11.29"/>
    <m/>
    <x v="3"/>
  </r>
  <r>
    <d v="2025-04-03T00:00:00"/>
    <s v=" &quot;AMZN Mktp CA      _V&quot;"/>
    <n v="47.49"/>
    <m/>
    <x v="3"/>
  </r>
  <r>
    <d v="2025-04-01T00:00:00"/>
    <s v=" &quot;SHOPPERS DRUG M   _M&quot;"/>
    <n v="4.51"/>
    <m/>
    <x v="3"/>
  </r>
  <r>
    <d v="2025-04-30T00:00:00"/>
    <s v="&quot;METRO  247        _F&quot;"/>
    <n v="21.21"/>
    <m/>
    <x v="4"/>
  </r>
  <r>
    <d v="2025-04-14T00:00:00"/>
    <s v=" &quot;COSTCO WHOLESAL   _M&quot;"/>
    <n v="4.62"/>
    <m/>
    <x v="4"/>
  </r>
  <r>
    <d v="2025-04-14T00:00:00"/>
    <s v=" &quot;COSTCO WHOLESAL&quot;"/>
    <n v="252.22"/>
    <m/>
    <x v="4"/>
  </r>
  <r>
    <d v="2025-04-04T00:00:00"/>
    <s v=" &quot;COSTCO WHOLESAL&quot;"/>
    <n v="187.48"/>
    <m/>
    <x v="4"/>
  </r>
  <r>
    <d v="2025-04-03T00:00:00"/>
    <s v=" &quot;WALMART.CA        _V&quot;"/>
    <n v="134.04"/>
    <m/>
    <x v="4"/>
  </r>
  <r>
    <d v="2025-04-21T00:00:00"/>
    <s v=" &quot;UBER CANADA/UBE   _V&quot;"/>
    <n v="16.690000000000001"/>
    <m/>
    <x v="5"/>
  </r>
  <r>
    <d v="2025-04-15T00:00:00"/>
    <s v=" &quot;UBER CANADA/UBE   _V&quot;"/>
    <n v="10.95"/>
    <m/>
    <x v="5"/>
  </r>
  <r>
    <d v="2025-04-14T00:00:00"/>
    <s v=" &quot;UBER CANADA/UBE   _V&quot;"/>
    <n v="10.84"/>
    <m/>
    <x v="5"/>
  </r>
  <r>
    <d v="2025-04-08T00:00:00"/>
    <s v=" &quot;UBER CANADA/UBE   _V&quot;"/>
    <n v="7.81"/>
    <m/>
    <x v="5"/>
  </r>
  <r>
    <d v="2025-04-07T00:00:00"/>
    <s v=" &quot;UBER CANADA/UBE   _V&quot;"/>
    <n v="10.95"/>
    <m/>
    <x v="5"/>
  </r>
  <r>
    <d v="2025-04-24T00:00:00"/>
    <s v=" &quot;INTERCITY BUS G   _V&quot;"/>
    <n v="36.15"/>
    <m/>
    <x v="6"/>
  </r>
  <r>
    <d v="2025-04-30T00:00:00"/>
    <s v=" &quot;AIR CAN*          _V&quot;"/>
    <n v="39.549999999999997"/>
    <m/>
    <x v="6"/>
  </r>
  <r>
    <d v="2025-04-14T00:00:00"/>
    <s v=" &quot;EINSTEIN'S        _M&quot;"/>
    <n v="11.62"/>
    <m/>
    <x v="7"/>
  </r>
  <r>
    <d v="2025-04-14T00:00:00"/>
    <s v=" &quot;EINSTEIN'S        _M&quot;"/>
    <n v="3.55"/>
    <m/>
    <x v="7"/>
  </r>
  <r>
    <d v="2025-04-23T00:00:00"/>
    <s v="&quot;7 ELEVEN STORE    _M&quot;"/>
    <n v="4.51"/>
    <m/>
    <x v="7"/>
  </r>
  <r>
    <d v="2025-04-23T00:00:00"/>
    <s v="&quot;7 ELEVEN STORE    _F&quot;"/>
    <n v="1.98"/>
    <m/>
    <x v="7"/>
  </r>
  <r>
    <d v="2025-04-21T00:00:00"/>
    <s v=" &quot;UCC TIM'S UPPER   _M&quot;"/>
    <n v="10"/>
    <m/>
    <x v="7"/>
  </r>
  <r>
    <d v="2025-04-11T00:00:00"/>
    <s v="&quot;7 ELEVEN STORE    _M&quot;"/>
    <n v="4.1900000000000004"/>
    <m/>
    <x v="7"/>
  </r>
  <r>
    <d v="2025-04-11T00:00:00"/>
    <s v=" &quot;NATURAL TIM'S     _M&quot;"/>
    <n v="5.0599999999999996"/>
    <m/>
    <x v="7"/>
  </r>
  <r>
    <d v="2025-04-03T00:00:00"/>
    <s v="&quot;7 ELEVEN STORE    _F&quot;"/>
    <n v="13.91"/>
    <m/>
    <x v="7"/>
  </r>
  <r>
    <d v="2025-04-03T00:00:00"/>
    <s v="&quot;7 ELEVEN STORE    _M&quot;"/>
    <n v="13.43"/>
    <m/>
    <x v="7"/>
  </r>
  <r>
    <d v="2025-04-01T00:00:00"/>
    <s v=" &quot;UCC TIM'S UPPER   _M&quot;"/>
    <n v="12.82"/>
    <m/>
    <x v="7"/>
  </r>
  <r>
    <d v="2025-04-30T00:00:00"/>
    <s v="&quot;HI352 TFR-TO 6041995&quot;"/>
    <n v="55"/>
    <m/>
    <x v="8"/>
  </r>
  <r>
    <d v="2025-04-14T00:00:00"/>
    <s v="&quot;RO303 TFR-TO 6041995&quot;"/>
    <n v="150"/>
    <m/>
    <x v="8"/>
  </r>
  <r>
    <d v="2025-04-08T00:00:00"/>
    <s v="&quot;WW304 TFR-TO 6041995&quot;"/>
    <n v="150"/>
    <m/>
    <x v="8"/>
  </r>
  <r>
    <d v="2025-04-30T00:00:00"/>
    <s v="&quot;SEND E-TFR ***b9F&quot;"/>
    <n v="10"/>
    <m/>
    <x v="8"/>
  </r>
  <r>
    <d v="2025-04-28T00:00:00"/>
    <s v=" &quot;SEND E-TFR ***FJC&quot;"/>
    <n v="42.8"/>
    <m/>
    <x v="8"/>
  </r>
  <r>
    <d v="2025-04-28T00:00:00"/>
    <s v=" &quot;SEND E-TFR ***BFk&quot;"/>
    <n v="42.8"/>
    <m/>
    <x v="8"/>
  </r>
  <r>
    <d v="2025-04-28T00:00:00"/>
    <s v="&quot;SEND E-TFR ***7Rw&quot;"/>
    <n v="42.8"/>
    <m/>
    <x v="8"/>
  </r>
  <r>
    <d v="2025-04-28T00:00:00"/>
    <s v=" &quot;SEND E-TFR ***KjF&quot;"/>
    <n v="72.8"/>
    <m/>
    <x v="8"/>
  </r>
  <r>
    <d v="2025-04-28T00:00:00"/>
    <s v=" &quot;SEND E-TFR ***qdD&quot;"/>
    <n v="12"/>
    <m/>
    <x v="8"/>
  </r>
  <r>
    <d v="2025-04-21T00:00:00"/>
    <s v=" &quot;SEND E-TFR ***Agc&quot;"/>
    <n v="5"/>
    <m/>
    <x v="8"/>
  </r>
  <r>
    <d v="2025-04-21T00:00:00"/>
    <s v="&quot;SEND E-TFR ***My8&quot;"/>
    <n v="13.87"/>
    <m/>
    <x v="8"/>
  </r>
  <r>
    <d v="2025-04-10T00:00:00"/>
    <s v=" &quot;SEND E-TFR ***PBZ&quot;"/>
    <n v="8.8000000000000007"/>
    <m/>
    <x v="8"/>
  </r>
  <r>
    <d v="2025-04-28T00:00:00"/>
    <s v=" &quot;RAY'S VARIETY     _M&quot;"/>
    <n v="16"/>
    <m/>
    <x v="9"/>
  </r>
  <r>
    <d v="2025-04-21T00:00:00"/>
    <s v=" &quot;RAY'S VARIETY     _M&quot;"/>
    <n v="16"/>
    <m/>
    <x v="9"/>
  </r>
  <r>
    <d v="2025-04-09T00:00:00"/>
    <s v=" &quot;RAY'S VARIETY     _M&quot;"/>
    <n v="30"/>
    <m/>
    <x v="9"/>
  </r>
  <r>
    <d v="2025-04-08T00:00:00"/>
    <s v=" &quot;RAY'S VARIETY     _M&quot;"/>
    <n v="16.25"/>
    <m/>
    <x v="9"/>
  </r>
  <r>
    <d v="2025-04-07T00:00:00"/>
    <s v=" &quot;RAY'S VARIETY     _M&quot;"/>
    <n v="16.25"/>
    <m/>
    <x v="9"/>
  </r>
  <r>
    <d v="2025-04-07T00:00:00"/>
    <s v=" &quot;UWO WTS PAPERCU   _V&quot;"/>
    <n v="2"/>
    <m/>
    <x v="10"/>
  </r>
  <r>
    <d v="2025-04-30T00:00:00"/>
    <s v=" &quot;HOLY CANNABIS     _M&quot;"/>
    <n v="4.28"/>
    <m/>
    <x v="11"/>
  </r>
  <r>
    <d v="2025-04-30T00:00:00"/>
    <s v=" &quot;APPLE.COM/BILL    _V&quot;"/>
    <n v="10.49"/>
    <m/>
    <x v="11"/>
  </r>
  <r>
    <d v="2025-04-28T00:00:00"/>
    <s v=" &quot;HOLY CANNABIS     _M&quot;"/>
    <n v="12.31"/>
    <m/>
    <x v="11"/>
  </r>
  <r>
    <d v="2025-04-25T00:00:00"/>
    <s v=" &quot;APPLE.COM/BILL    _V&quot;"/>
    <n v="8.9499999999999993"/>
    <m/>
    <x v="11"/>
  </r>
  <r>
    <d v="2025-04-21T00:00:00"/>
    <s v=" &quot;HOLY CANNABIS     _M&quot;"/>
    <n v="10.84"/>
    <m/>
    <x v="11"/>
  </r>
  <r>
    <d v="2025-04-21T00:00:00"/>
    <s v=" &quot;APPLE.COM/BILL    _V&quot;"/>
    <n v="8.9499999999999993"/>
    <m/>
    <x v="11"/>
  </r>
  <r>
    <d v="2025-04-16T00:00:00"/>
    <s v=" &quot;HOLY CANNABIS     _M&quot;"/>
    <n v="18.75"/>
    <m/>
    <x v="11"/>
  </r>
  <r>
    <d v="2025-04-14T00:00:00"/>
    <s v="&quot;Nintendo CA1386   _V&quot;"/>
    <n v="8.4600000000000009"/>
    <m/>
    <x v="11"/>
  </r>
  <r>
    <d v="2025-04-11T00:00:00"/>
    <s v=" &quot;APPLE.COM/BILL    _V&quot;"/>
    <n v="8.9499999999999993"/>
    <m/>
    <x v="11"/>
  </r>
  <r>
    <d v="2025-04-10T00:00:00"/>
    <s v=" &quot;APPLE.COM/BILL    _V&quot;"/>
    <n v="10.49"/>
    <m/>
    <x v="11"/>
  </r>
  <r>
    <d v="2025-04-10T00:00:00"/>
    <s v=" &quot;APPLE.COM/BILL    _V&quot;"/>
    <n v="32.479999999999997"/>
    <m/>
    <x v="11"/>
  </r>
  <r>
    <d v="2025-04-30T00:00:00"/>
    <s v="&quot;PTS TO:  94006041995&quot;"/>
    <n v="5"/>
    <m/>
    <x v="11"/>
  </r>
  <r>
    <d v="2025-04-03T00:00:00"/>
    <s v=" &quot;THE MASONVILLE    _M&quot;"/>
    <n v="76.400000000000006"/>
    <m/>
    <x v="12"/>
  </r>
  <r>
    <d v="2025-04-30T00:00:00"/>
    <s v="&quot;Spotify P3    7.16_V&quot;"/>
    <n v="7.16"/>
    <m/>
    <x v="12"/>
  </r>
  <r>
    <d v="2025-04-03T00:00:00"/>
    <s v="&quot;Spotify P3    7.16_V&quot;"/>
    <n v="7.16"/>
    <m/>
    <x v="12"/>
  </r>
  <r>
    <d v="2025-04-01T00:00:00"/>
    <s v="&quot;OPENAI *CH   22.40_V&quot;"/>
    <n v="33.380000000000003"/>
    <m/>
    <x v="12"/>
  </r>
  <r>
    <d v="2025-04-30T00:00:00"/>
    <s v="&quot;E-TRANSFER ***u4P&quot;"/>
    <m/>
    <n v="1500"/>
    <x v="13"/>
  </r>
  <r>
    <d v="2025-04-03T00:00:00"/>
    <s v="&quot;E-TRANSFER ***58Y&quot;"/>
    <m/>
    <n v="300"/>
    <x v="13"/>
  </r>
  <r>
    <d v="2025-04-28T00:00:00"/>
    <s v=" &quot;E-TRANSFER ***hGv&quot;"/>
    <m/>
    <n v="9"/>
    <x v="14"/>
  </r>
  <r>
    <d v="2025-04-24T00:00:00"/>
    <s v=" &quot;E-TRANSFER ***EFS&quot;"/>
    <m/>
    <n v="10"/>
    <x v="14"/>
  </r>
  <r>
    <d v="2025-04-21T00:00:00"/>
    <s v=" &quot;E-TRANSFER ***nry&quot;"/>
    <m/>
    <n v="4.5"/>
    <x v="14"/>
  </r>
  <r>
    <d v="2025-04-21T00:00:00"/>
    <s v=" &quot;E-TRANSFER ***fQE&quot;"/>
    <m/>
    <n v="45"/>
    <x v="14"/>
  </r>
  <r>
    <d v="2025-04-15T00:00:00"/>
    <s v=" &quot;E-TRANSFER ***Rbn&quot;"/>
    <m/>
    <n v="15.9"/>
    <x v="14"/>
  </r>
  <r>
    <d v="2025-04-15T00:00:00"/>
    <s v=" &quot;E-TRANSFER ***szq&quot;"/>
    <m/>
    <n v="21"/>
    <x v="14"/>
  </r>
  <r>
    <d v="2025-04-14T00:00:00"/>
    <s v=" &quot;E-TRANSFER ***mGR&quot;"/>
    <m/>
    <n v="30.5"/>
    <x v="14"/>
  </r>
  <r>
    <d v="2025-04-14T00:00:00"/>
    <s v="&quot;E-TRANSFER ***J4b&quot;"/>
    <m/>
    <n v="9"/>
    <x v="14"/>
  </r>
  <r>
    <d v="2025-04-07T00:00:00"/>
    <s v="&quot;E-TRANSFER ***w63&quot;"/>
    <m/>
    <n v="11"/>
    <x v="14"/>
  </r>
  <r>
    <d v="2025-04-04T00:00:00"/>
    <s v=" &quot;E-TRANSFER ***BVE&quot;"/>
    <m/>
    <n v="146"/>
    <x v="14"/>
  </r>
  <r>
    <d v="2025-04-04T00:00:00"/>
    <s v="&quot;E-TRANSFER ***Gv7&quot;"/>
    <m/>
    <n v="10"/>
    <x v="14"/>
  </r>
  <r>
    <d v="2025-04-03T00:00:00"/>
    <s v=" &quot;E-TRANSFER ***eFn&quot;"/>
    <m/>
    <n v="15"/>
    <x v="14"/>
  </r>
  <r>
    <d v="2025-04-02T00:00:00"/>
    <s v=" &quot;E-TRANSFER ***VBV&quot;"/>
    <m/>
    <n v="25"/>
    <x v="14"/>
  </r>
  <r>
    <d v="2025-04-28T00:00:00"/>
    <s v="&quot;JB504 TFR-FR 6041995&quot;"/>
    <m/>
    <n v="50"/>
    <x v="14"/>
  </r>
  <r>
    <d v="2025-04-28T00:00:00"/>
    <s v="&quot;JB501 TFR-FR 6041995&quot;"/>
    <m/>
    <n v="30"/>
    <x v="15"/>
  </r>
  <r>
    <d v="2025-04-25T00:00:00"/>
    <s v="&quot;JY140 TFR-FR 6041995&quot;"/>
    <m/>
    <n v="10"/>
    <x v="15"/>
  </r>
  <r>
    <d v="2025-04-24T00:00:00"/>
    <s v="&quot;IT204 TFR-FR 6041995&quot;"/>
    <m/>
    <n v="40"/>
    <x v="15"/>
  </r>
  <r>
    <d v="2025-04-21T00:00:00"/>
    <s v="&quot;JW093 TFR-FR 6041995&quot;"/>
    <m/>
    <n v="50"/>
    <x v="15"/>
  </r>
  <r>
    <d v="2025-04-14T00:00:00"/>
    <s v="&quot;RR512 TFR-FR 6041995&quot;"/>
    <m/>
    <n v="100"/>
    <x v="15"/>
  </r>
  <r>
    <d v="2025-04-28T00:00:00"/>
    <s v=" &quot;AMZN Mktp CA      _V&quot;"/>
    <m/>
    <n v="214.69"/>
    <x v="16"/>
  </r>
  <r>
    <d v="2025-04-15T00:00:00"/>
    <s v=" &quot;UBER CANADA/UBE   _V&quot;"/>
    <m/>
    <n v="10.84"/>
    <x v="16"/>
  </r>
  <r>
    <d v="2025-04-08T00:00:00"/>
    <s v="&quot;UBER CAN REV 04/07_V&quot;"/>
    <m/>
    <n v="10.95"/>
    <x v="16"/>
  </r>
  <r>
    <d v="2025-04-10T00:00:00"/>
    <s v=" &quot;E-TRANSFER ***DsC&quot;"/>
    <m/>
    <n v="150"/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d v="2025-03-03T00:00:00"/>
    <s v=" &quot;Letus Rent       MSP&quot;"/>
    <x v="0"/>
    <m/>
    <x v="0"/>
  </r>
  <r>
    <d v="2025-03-04T00:00:00"/>
    <s v=" &quot;DD/DOORDASHWEND   _V&quot;"/>
    <x v="1"/>
    <m/>
    <x v="1"/>
  </r>
  <r>
    <d v="2025-03-21T00:00:00"/>
    <s v=" &quot;UBER CANADA/UBE   _V&quot;"/>
    <x v="2"/>
    <m/>
    <x v="1"/>
  </r>
  <r>
    <d v="2025-03-17T00:00:00"/>
    <s v=" &quot;BABAZ             _M&quot;"/>
    <x v="3"/>
    <m/>
    <x v="2"/>
  </r>
  <r>
    <d v="2025-03-14T00:00:00"/>
    <s v=" &quot;BTRMLK            _M&quot;"/>
    <x v="4"/>
    <m/>
    <x v="2"/>
  </r>
  <r>
    <d v="2025-03-10T00:00:00"/>
    <s v=" &quot;BABAZ             _M&quot;"/>
    <x v="5"/>
    <m/>
    <x v="2"/>
  </r>
  <r>
    <d v="2025-03-06T00:00:00"/>
    <s v=" &quot;THE SPOKE         _M&quot;"/>
    <x v="6"/>
    <m/>
    <x v="2"/>
  </r>
  <r>
    <d v="2025-03-03T00:00:00"/>
    <s v=" &quot;BIC SOUVLAKI      _M&quot;"/>
    <x v="7"/>
    <m/>
    <x v="2"/>
  </r>
  <r>
    <d v="2025-03-24T00:00:00"/>
    <s v=" &quot;AMZN Mktp CA      _V&quot;"/>
    <x v="8"/>
    <m/>
    <x v="3"/>
  </r>
  <r>
    <d v="2025-03-04T00:00:00"/>
    <s v=" &quot;Amazon.ca Prime   _V&quot;"/>
    <x v="9"/>
    <m/>
    <x v="3"/>
  </r>
  <r>
    <d v="2025-03-28T00:00:00"/>
    <s v="&quot;METRO  247        _F&quot;"/>
    <x v="10"/>
    <m/>
    <x v="4"/>
  </r>
  <r>
    <d v="2025-03-27T00:00:00"/>
    <s v=" &quot;COSTCO WHOLESAL   _F&quot;"/>
    <x v="11"/>
    <m/>
    <x v="4"/>
  </r>
  <r>
    <d v="2025-03-27T00:00:00"/>
    <s v=" &quot;COSTCO WHOLESAL&quot;"/>
    <x v="12"/>
    <m/>
    <x v="4"/>
  </r>
  <r>
    <d v="2025-03-11T00:00:00"/>
    <s v=" &quot;COSTCO WHOLESAL   _F&quot;"/>
    <x v="13"/>
    <m/>
    <x v="4"/>
  </r>
  <r>
    <d v="2025-03-07T00:00:00"/>
    <s v="&quot;METRO  247        _F&quot;"/>
    <x v="14"/>
    <m/>
    <x v="4"/>
  </r>
  <r>
    <d v="2025-03-06T00:00:00"/>
    <s v=" &quot;CHEFSPLATE        _V&quot;"/>
    <x v="15"/>
    <m/>
    <x v="4"/>
  </r>
  <r>
    <d v="2025-03-28T00:00:00"/>
    <s v=" &quot;UBER CANADA/UBE   _V&quot;"/>
    <x v="16"/>
    <m/>
    <x v="5"/>
  </r>
  <r>
    <d v="2025-03-17T00:00:00"/>
    <s v=" &quot;UBER CANADA/UBE   _V&quot;"/>
    <x v="17"/>
    <m/>
    <x v="5"/>
  </r>
  <r>
    <d v="2025-03-05T00:00:00"/>
    <s v=" &quot;UBER CANADA/UBE   _V&quot;"/>
    <x v="18"/>
    <m/>
    <x v="5"/>
  </r>
  <r>
    <d v="2025-03-03T00:00:00"/>
    <s v=" &quot;UBER CANADA/UBE   _V&quot;"/>
    <x v="19"/>
    <m/>
    <x v="5"/>
  </r>
  <r>
    <d v="2025-03-03T00:00:00"/>
    <s v=" &quot;UBER CANADA/UBE   _V&quot;"/>
    <x v="20"/>
    <m/>
    <x v="5"/>
  </r>
  <r>
    <d v="2025-03-25T00:00:00"/>
    <s v=" &quot;NATURAL TIM'S     _M&quot;"/>
    <x v="21"/>
    <m/>
    <x v="6"/>
  </r>
  <r>
    <d v="2025-03-06T00:00:00"/>
    <s v=" &quot;UCC TIM'S UPPER   _M&quot;"/>
    <x v="22"/>
    <m/>
    <x v="6"/>
  </r>
  <r>
    <d v="2025-03-05T00:00:00"/>
    <s v="&quot;7 ELEVEN STORE    _M&quot;"/>
    <x v="23"/>
    <m/>
    <x v="6"/>
  </r>
  <r>
    <d v="2025-03-28T00:00:00"/>
    <s v=" &quot;SEND E-TFR ***GrG&quot;"/>
    <x v="24"/>
    <m/>
    <x v="7"/>
  </r>
  <r>
    <d v="2025-03-27T00:00:00"/>
    <s v="&quot;SEND E-TFR ***9XQ&quot;"/>
    <x v="25"/>
    <m/>
    <x v="7"/>
  </r>
  <r>
    <d v="2025-03-25T00:00:00"/>
    <s v=" &quot;SEND E-TFR ***DUD&quot;"/>
    <x v="26"/>
    <m/>
    <x v="7"/>
  </r>
  <r>
    <d v="2025-03-17T00:00:00"/>
    <s v="&quot;SEND E-TFR ***mu3&quot;"/>
    <x v="27"/>
    <m/>
    <x v="7"/>
  </r>
  <r>
    <d v="2025-03-10T00:00:00"/>
    <s v=" &quot;SEND E-TFR ***RfK&quot;"/>
    <x v="28"/>
    <m/>
    <x v="7"/>
  </r>
  <r>
    <d v="2025-03-03T00:00:00"/>
    <s v=" &quot;SEND E-TFR ***QUm&quot;"/>
    <x v="29"/>
    <m/>
    <x v="7"/>
  </r>
  <r>
    <d v="2025-03-31T00:00:00"/>
    <s v=" &quot;RAY'S VARIETY     _M&quot;"/>
    <x v="15"/>
    <m/>
    <x v="8"/>
  </r>
  <r>
    <d v="2025-03-28T00:00:00"/>
    <s v=" &quot;RAY'S VARIETY     _M&quot;"/>
    <x v="26"/>
    <m/>
    <x v="8"/>
  </r>
  <r>
    <d v="2025-03-25T00:00:00"/>
    <s v=" &quot;RAY'S VARIETY     _M&quot;"/>
    <x v="15"/>
    <m/>
    <x v="8"/>
  </r>
  <r>
    <d v="2025-03-21T00:00:00"/>
    <s v=" &quot;RAY'S VARIETY     _M&quot;"/>
    <x v="15"/>
    <m/>
    <x v="8"/>
  </r>
  <r>
    <d v="2025-03-13T00:00:00"/>
    <s v=" &quot;RAY'S VARIETY     _M&quot;"/>
    <x v="15"/>
    <m/>
    <x v="8"/>
  </r>
  <r>
    <d v="2025-03-10T00:00:00"/>
    <s v=" &quot;RAY'S VARIETY     _M&quot;"/>
    <x v="30"/>
    <m/>
    <x v="8"/>
  </r>
  <r>
    <d v="2025-03-03T00:00:00"/>
    <s v=" &quot;RAY'S VARIETY     _M&quot;"/>
    <x v="31"/>
    <m/>
    <x v="8"/>
  </r>
  <r>
    <d v="2025-03-31T00:00:00"/>
    <s v="&quot;PTS TO:  94006041995&quot;"/>
    <x v="7"/>
    <m/>
    <x v="9"/>
  </r>
  <r>
    <d v="2025-03-27T00:00:00"/>
    <s v=" &quot;NADER O YONAN     _M&quot;"/>
    <x v="32"/>
    <m/>
    <x v="9"/>
  </r>
  <r>
    <d v="2025-03-06T00:00:00"/>
    <s v=" &quot;SQ *THE CANADIA   _M&quot;"/>
    <x v="33"/>
    <m/>
    <x v="9"/>
  </r>
  <r>
    <d v="2025-03-03T00:00:00"/>
    <s v="&quot;PTS TO:  94006041995&quot;"/>
    <x v="7"/>
    <m/>
    <x v="9"/>
  </r>
  <r>
    <d v="2025-03-25T00:00:00"/>
    <s v=" &quot;EVENTBRITE/MIXE   _V&quot;"/>
    <x v="34"/>
    <m/>
    <x v="10"/>
  </r>
  <r>
    <d v="2025-03-03T00:00:00"/>
    <s v=" &quot;CEEPS BARNEYS L   _M&quot;"/>
    <x v="35"/>
    <m/>
    <x v="10"/>
  </r>
  <r>
    <d v="2025-03-03T00:00:00"/>
    <s v="&quot;OPENAI *CH   22.40_V&quot;"/>
    <x v="36"/>
    <m/>
    <x v="11"/>
  </r>
  <r>
    <d v="2025-03-31T00:00:00"/>
    <s v="&quot;E-TRANSFER ***J5f&quot;"/>
    <x v="37"/>
    <n v="1500"/>
    <x v="12"/>
  </r>
  <r>
    <d v="2025-03-25T00:00:00"/>
    <s v=" &quot;E-TRANSFER ***TKD&quot;"/>
    <x v="37"/>
    <n v="150"/>
    <x v="12"/>
  </r>
  <r>
    <d v="2025-03-27T00:00:00"/>
    <s v="&quot;E-TRANSFER ***v6p&quot;"/>
    <x v="37"/>
    <n v="29.55"/>
    <x v="13"/>
  </r>
  <r>
    <d v="2025-03-27T00:00:00"/>
    <s v="&quot;E-TRANSFER ***x8K&quot;"/>
    <x v="37"/>
    <n v="29.92"/>
    <x v="13"/>
  </r>
  <r>
    <d v="2025-03-27T00:00:00"/>
    <s v=" &quot;E-TRANSFER ***dqa&quot;"/>
    <x v="37"/>
    <n v="100"/>
    <x v="13"/>
  </r>
  <r>
    <d v="2025-03-24T00:00:00"/>
    <s v="&quot;E-TRANSFER ***uN6&quot;"/>
    <x v="37"/>
    <n v="10"/>
    <x v="13"/>
  </r>
  <r>
    <d v="2025-03-24T00:00:00"/>
    <s v="&quot;E-TRANSFER ***386&quot;"/>
    <x v="37"/>
    <n v="53.8"/>
    <x v="13"/>
  </r>
  <r>
    <d v="2025-03-24T00:00:00"/>
    <s v="&quot;E-TRANSFER ***z8k&quot;"/>
    <x v="37"/>
    <n v="17.27"/>
    <x v="13"/>
  </r>
  <r>
    <d v="2025-03-24T00:00:00"/>
    <s v=" &quot;E-TRANSFER ***GsB&quot;"/>
    <x v="37"/>
    <n v="65.8"/>
    <x v="13"/>
  </r>
  <r>
    <d v="2025-03-18T00:00:00"/>
    <s v=" &quot;E-TRANSFER ***fCu&quot;"/>
    <x v="37"/>
    <n v="24"/>
    <x v="13"/>
  </r>
  <r>
    <d v="2025-03-13T00:00:00"/>
    <s v="&quot;E-TRANSFER ***np8&quot;"/>
    <x v="37"/>
    <n v="24"/>
    <x v="13"/>
  </r>
  <r>
    <d v="2025-03-12T00:00:00"/>
    <s v=" &quot;E-TRANSFER ***bnc&quot;"/>
    <x v="37"/>
    <n v="25"/>
    <x v="13"/>
  </r>
  <r>
    <d v="2025-03-04T00:00:00"/>
    <s v=" &quot;E-TRANSFER ***fED&quot;"/>
    <x v="37"/>
    <n v="5"/>
    <x v="13"/>
  </r>
  <r>
    <d v="2025-03-10T00:00:00"/>
    <s v="&quot;LT105 TFR-FR 6041995&quot;"/>
    <x v="37"/>
    <n v="5"/>
    <x v="14"/>
  </r>
  <r>
    <d v="2025-03-03T00:00:00"/>
    <s v=" &quot;UBER CANADA/UBE   _V&quot;"/>
    <x v="37"/>
    <n v="19.809999999999999"/>
    <x v="15"/>
  </r>
  <r>
    <d v="2025-03-24T00:00:00"/>
    <s v=" &quot;E-TRANSFER ***hxr&quot;"/>
    <x v="37"/>
    <n v="65"/>
    <x v="16"/>
  </r>
  <r>
    <d v="2025-03-21T00:00:00"/>
    <s v=" &quot;E-TRANSFER ***DhS&quot;"/>
    <x v="37"/>
    <n v="10"/>
    <x v="16"/>
  </r>
  <r>
    <d v="2025-03-17T00:00:00"/>
    <s v=" &quot;E-TRANSFER ***gxU&quot;"/>
    <x v="37"/>
    <n v="30"/>
    <x v="16"/>
  </r>
  <r>
    <d v="2025-03-17T00:00:00"/>
    <s v=" &quot;E-TRANSFER ***pAH&quot;"/>
    <x v="37"/>
    <n v="20"/>
    <x v="16"/>
  </r>
  <r>
    <d v="2025-03-17T00:00:00"/>
    <s v=" &quot;E-TRANSFER ***pNv&quot;"/>
    <x v="37"/>
    <n v="20"/>
    <x v="1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d v="2025-02-03T00:00:00"/>
    <s v=" &quot;Letus Rent       MSP&quot;"/>
    <n v="875"/>
    <m/>
    <x v="0"/>
  </r>
  <r>
    <d v="2025-02-24T00:00:00"/>
    <s v="&quot;MCDONALD'S #405   _M&quot;"/>
    <n v="14.33"/>
    <m/>
    <x v="1"/>
  </r>
  <r>
    <d v="2025-02-10T00:00:00"/>
    <s v="&quot;MCDONALD'S #291   _M&quot;"/>
    <n v="1.5"/>
    <m/>
    <x v="1"/>
  </r>
  <r>
    <d v="2025-02-10T00:00:00"/>
    <s v="&quot;MCDONALD'S #291   _M&quot;"/>
    <n v="8.48"/>
    <m/>
    <x v="1"/>
  </r>
  <r>
    <d v="2025-02-25T00:00:00"/>
    <s v=" &quot;UBER CANADA/UBE   _V&quot;"/>
    <n v="43.64"/>
    <m/>
    <x v="1"/>
  </r>
  <r>
    <d v="2025-02-13T00:00:00"/>
    <s v=" &quot;UBER CANADA/UBE   _V&quot;"/>
    <n v="17.899999999999999"/>
    <m/>
    <x v="1"/>
  </r>
  <r>
    <d v="2025-02-10T00:00:00"/>
    <s v=" &quot;UBER CANADA/UBE   _V&quot;"/>
    <n v="25.56"/>
    <m/>
    <x v="1"/>
  </r>
  <r>
    <d v="2025-02-19T00:00:00"/>
    <s v=" &quot;RESTAURANT SAMM   _F&quot;"/>
    <n v="89.59"/>
    <m/>
    <x v="2"/>
  </r>
  <r>
    <d v="2025-02-11T00:00:00"/>
    <s v=" &quot;THE SPOKE         _M&quot;"/>
    <n v="4.3899999999999997"/>
    <m/>
    <x v="2"/>
  </r>
  <r>
    <d v="2025-02-10T00:00:00"/>
    <s v=" &quot;THE SPOKE         _M&quot;"/>
    <n v="6.63"/>
    <m/>
    <x v="2"/>
  </r>
  <r>
    <d v="2025-02-24T00:00:00"/>
    <s v=" &quot;AMZN Mktp CA      _V&quot;"/>
    <n v="202.12"/>
    <m/>
    <x v="3"/>
  </r>
  <r>
    <d v="2025-02-24T00:00:00"/>
    <s v=" &quot;AMZN Mktp CA      _V&quot;"/>
    <n v="68.319999999999993"/>
    <m/>
    <x v="3"/>
  </r>
  <r>
    <d v="2025-02-24T00:00:00"/>
    <s v=" &quot;AMZN Mktp CA      _V&quot;"/>
    <n v="18.07"/>
    <m/>
    <x v="3"/>
  </r>
  <r>
    <d v="2025-02-04T00:00:00"/>
    <s v=" &quot;Amazon.ca Prime   _V&quot;"/>
    <n v="11.29"/>
    <m/>
    <x v="3"/>
  </r>
  <r>
    <d v="2025-02-27T00:00:00"/>
    <s v=" &quot;COSTCO WHOLESAL   _M&quot;"/>
    <n v="4.62"/>
    <m/>
    <x v="4"/>
  </r>
  <r>
    <d v="2025-02-27T00:00:00"/>
    <s v=" &quot;COSTCO WHOLESAL   _F&quot;"/>
    <n v="171.89"/>
    <m/>
    <x v="4"/>
  </r>
  <r>
    <d v="2025-02-12T00:00:00"/>
    <s v=" &quot;WALMART.CA        _V&quot;"/>
    <n v="4.3499999999999996"/>
    <m/>
    <x v="4"/>
  </r>
  <r>
    <d v="2025-02-11T00:00:00"/>
    <s v=" &quot;WALMART.CA        _V&quot;"/>
    <n v="6.17"/>
    <m/>
    <x v="4"/>
  </r>
  <r>
    <d v="2025-02-10T00:00:00"/>
    <s v=" &quot;WALMART.CA        _V&quot;"/>
    <n v="89.54"/>
    <m/>
    <x v="4"/>
  </r>
  <r>
    <d v="2025-02-07T00:00:00"/>
    <s v="&quot;METRO  247        _M&quot;"/>
    <n v="10.78"/>
    <m/>
    <x v="4"/>
  </r>
  <r>
    <d v="2025-02-03T00:00:00"/>
    <s v="&quot;METRO  247        _M&quot;"/>
    <n v="16.38"/>
    <m/>
    <x v="4"/>
  </r>
  <r>
    <d v="2025-02-03T00:00:00"/>
    <s v=" &quot;WALMART.CA        _V&quot;"/>
    <n v="71.59"/>
    <m/>
    <x v="4"/>
  </r>
  <r>
    <d v="2025-02-10T00:00:00"/>
    <s v=" &quot;UBER CANADA/UBE   _V&quot;"/>
    <n v="18"/>
    <m/>
    <x v="5"/>
  </r>
  <r>
    <d v="2025-02-06T00:00:00"/>
    <s v=" &quot;UBER CANADA/UBE   _V&quot;"/>
    <n v="10.84"/>
    <m/>
    <x v="5"/>
  </r>
  <r>
    <d v="2025-02-21T00:00:00"/>
    <s v=" &quot;TOM-Paul Toussa   _M&quot;"/>
    <n v="20.239999999999998"/>
    <m/>
    <x v="6"/>
  </r>
  <r>
    <d v="2025-02-19T00:00:00"/>
    <s v=" &quot;TABAGIE METRO P   _M&quot;"/>
    <n v="4.8499999999999996"/>
    <m/>
    <x v="6"/>
  </r>
  <r>
    <d v="2025-02-21T00:00:00"/>
    <s v="&quot;JEAN COUTU  285   _M&quot;"/>
    <n v="4.5"/>
    <m/>
    <x v="7"/>
  </r>
  <r>
    <d v="2025-02-10T00:00:00"/>
    <s v=" &quot;UCC TIM'S UPPER   _M&quot;"/>
    <n v="6.08"/>
    <m/>
    <x v="7"/>
  </r>
  <r>
    <d v="2025-02-06T00:00:00"/>
    <s v="&quot;7 ELEVEN STORE    _M&quot;"/>
    <n v="1.98"/>
    <m/>
    <x v="7"/>
  </r>
  <r>
    <d v="2025-02-28T00:00:00"/>
    <s v=" &quot;SEND E-TFR ***Dww&quot;"/>
    <n v="35"/>
    <m/>
    <x v="8"/>
  </r>
  <r>
    <d v="2025-02-28T00:00:00"/>
    <s v=" &quot;SEND E-TFR ***UwZ&quot;"/>
    <n v="98"/>
    <m/>
    <x v="8"/>
  </r>
  <r>
    <d v="2025-02-26T00:00:00"/>
    <s v="&quot;SEND E-TFR ***Yp7&quot;"/>
    <n v="3"/>
    <m/>
    <x v="8"/>
  </r>
  <r>
    <d v="2025-02-24T00:00:00"/>
    <s v=" &quot;SEND E-TFR ***xCK&quot;"/>
    <n v="7"/>
    <m/>
    <x v="8"/>
  </r>
  <r>
    <d v="2025-02-24T00:00:00"/>
    <s v="&quot;SEND E-TFR ***m3M&quot;"/>
    <n v="6.8"/>
    <m/>
    <x v="8"/>
  </r>
  <r>
    <d v="2025-02-05T00:00:00"/>
    <s v=" &quot;SEND E-TFR ***QvR&quot;"/>
    <n v="18.5"/>
    <m/>
    <x v="8"/>
  </r>
  <r>
    <d v="2025-02-03T00:00:00"/>
    <s v=" &quot;SEND E-TFR ***HUs&quot;"/>
    <n v="237"/>
    <m/>
    <x v="8"/>
  </r>
  <r>
    <d v="2025-02-03T00:00:00"/>
    <s v=" &quot;UBER CANADA/UBE   _V&quot;"/>
    <n v="96.56"/>
    <m/>
    <x v="9"/>
  </r>
  <r>
    <d v="2025-02-24T00:00:00"/>
    <s v=" &quot;UNION MERCADO     _M&quot;"/>
    <n v="19.420000000000002"/>
    <m/>
    <x v="9"/>
  </r>
  <r>
    <d v="2025-02-05T00:00:00"/>
    <s v=" &quot;RAY'S VARIETY     _M&quot;"/>
    <n v="15.95"/>
    <m/>
    <x v="9"/>
  </r>
  <r>
    <d v="2025-02-03T00:00:00"/>
    <s v=" &quot;RAY'S VARIETY     _M&quot;"/>
    <n v="3"/>
    <m/>
    <x v="9"/>
  </r>
  <r>
    <d v="2025-02-26T00:00:00"/>
    <s v="&quot;HO300 TFR-TO 6041995&quot;"/>
    <n v="0.5"/>
    <m/>
    <x v="10"/>
  </r>
  <r>
    <d v="2025-02-07T00:00:00"/>
    <s v="&quot;TGTG 1awytwv7ww   _V&quot;"/>
    <n v="5.99"/>
    <m/>
    <x v="10"/>
  </r>
  <r>
    <d v="2025-02-03T00:00:00"/>
    <s v=" &quot;LEVEL UP BARBER   _M&quot;"/>
    <n v="27.35"/>
    <m/>
    <x v="10"/>
  </r>
  <r>
    <d v="2025-02-24T00:00:00"/>
    <s v=" &quot;LA VOUTE          _M&quot;"/>
    <n v="85.19"/>
    <m/>
    <x v="11"/>
  </r>
  <r>
    <d v="2025-02-05T00:00:00"/>
    <s v=" &quot;EVENTBRITE/CUPI   _V&quot;"/>
    <n v="17.309999999999999"/>
    <m/>
    <x v="11"/>
  </r>
  <r>
    <d v="2025-02-28T00:00:00"/>
    <s v="&quot;Spotify P3    7.16_V&quot;"/>
    <n v="7.16"/>
    <m/>
    <x v="12"/>
  </r>
  <r>
    <d v="2025-02-24T00:00:00"/>
    <s v=" &quot;A W               _M&quot;"/>
    <n v="15.51"/>
    <m/>
    <x v="12"/>
  </r>
  <r>
    <d v="2025-02-03T00:00:00"/>
    <s v="&quot;OPENAI *CH   22.40_V&quot;"/>
    <n v="33.76"/>
    <m/>
    <x v="12"/>
  </r>
  <r>
    <d v="2025-02-27T00:00:00"/>
    <s v="&quot;E-TRANSFER ***t58&quot;"/>
    <m/>
    <n v="1500"/>
    <x v="13"/>
  </r>
  <r>
    <d v="2025-02-27T00:00:00"/>
    <s v="&quot;E-TRANSFER ***Md2&quot;"/>
    <m/>
    <n v="53.4"/>
    <x v="14"/>
  </r>
  <r>
    <d v="2025-02-25T00:00:00"/>
    <s v="&quot;E-TRANSFER ***qc5&quot;"/>
    <m/>
    <n v="19"/>
    <x v="14"/>
  </r>
  <r>
    <d v="2025-02-12T00:00:00"/>
    <s v="&quot;E-TRANSFER ***3JR&quot;"/>
    <m/>
    <n v="11.95"/>
    <x v="14"/>
  </r>
  <r>
    <d v="2025-02-12T00:00:00"/>
    <s v="&quot;E-TRANSFER ***4gk&quot;"/>
    <m/>
    <n v="6"/>
    <x v="14"/>
  </r>
  <r>
    <d v="2025-02-03T00:00:00"/>
    <s v=" &quot;E-TRANSFER ***Yxb&quot;"/>
    <m/>
    <n v="18"/>
    <x v="14"/>
  </r>
  <r>
    <d v="2025-02-03T00:00:00"/>
    <s v="&quot;E-TRANSFER ***G2H&quot;"/>
    <m/>
    <n v="18"/>
    <x v="14"/>
  </r>
  <r>
    <d v="2025-02-03T00:00:00"/>
    <s v=" &quot;E-TRANSFER ***jqJ&quot;"/>
    <m/>
    <n v="5"/>
    <x v="14"/>
  </r>
  <r>
    <d v="2025-02-26T00:00:00"/>
    <s v="&quot;HO301 TFR-FR 6041995&quot;"/>
    <m/>
    <n v="1"/>
    <x v="15"/>
  </r>
  <r>
    <d v="2025-02-10T00:00:00"/>
    <s v="&quot;RW323 TFR-FR 6041995&quot;"/>
    <m/>
    <n v="5"/>
    <x v="15"/>
  </r>
  <r>
    <d v="2025-02-19T00:00:00"/>
    <s v="&quot;TD ATM DEP    001787&quot;"/>
    <m/>
    <n v="280"/>
    <x v="16"/>
  </r>
  <r>
    <d v="2025-02-12T00:00:00"/>
    <s v="&quot;WALMART. REV 02/11_V&quot;"/>
    <m/>
    <n v="6.17"/>
    <x v="16"/>
  </r>
  <r>
    <d v="2025-02-24T00:00:00"/>
    <s v=" &quot;E-TRANSFER ***qMY&quot;"/>
    <m/>
    <n v="270"/>
    <x v="17"/>
  </r>
  <r>
    <d v="2025-02-18T00:00:00"/>
    <s v="&quot;E-TRANSFER ***np6&quot;"/>
    <m/>
    <n v="30"/>
    <x v="17"/>
  </r>
  <r>
    <d v="2025-02-10T00:00:00"/>
    <s v=" &quot;E-TRANSFER ***JwZ&quot;"/>
    <m/>
    <n v="90"/>
    <x v="17"/>
  </r>
  <r>
    <d v="2025-02-10T00:00:00"/>
    <s v=" &quot;E-TRANSFER ***kaK&quot;"/>
    <m/>
    <n v="20"/>
    <x v="17"/>
  </r>
  <r>
    <d v="2025-02-10T00:00:00"/>
    <s v="&quot;E-TRANSFER ***g59&quot;"/>
    <m/>
    <n v="30"/>
    <x v="17"/>
  </r>
  <r>
    <d v="2025-02-06T00:00:00"/>
    <s v="&quot;E-TRANSFER ***hR2&quot;"/>
    <m/>
    <n v="50"/>
    <x v="17"/>
  </r>
  <r>
    <d v="2025-02-05T00:00:00"/>
    <s v=" &quot;E-TRANSFER ***hXV&quot;"/>
    <m/>
    <n v="50"/>
    <x v="1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d v="2025-01-02T00:00:00"/>
    <s v=" &quot;Letus Rent       MSP&quot;"/>
    <n v="875"/>
    <m/>
    <x v="0"/>
  </r>
  <r>
    <d v="2025-01-31T00:00:00"/>
    <s v=" &quot;UBER* EATS        _V&quot;"/>
    <n v="22.04"/>
    <m/>
    <x v="1"/>
  </r>
  <r>
    <d v="2025-01-30T00:00:00"/>
    <s v=" &quot;UBER CANADA/UBE   _V&quot;"/>
    <n v="10.82"/>
    <m/>
    <x v="1"/>
  </r>
  <r>
    <d v="2025-01-23T00:00:00"/>
    <s v=" &quot;DOMINOS PIZZA #   _F&quot;"/>
    <n v="12.16"/>
    <m/>
    <x v="1"/>
  </r>
  <r>
    <d v="2025-01-14T00:00:00"/>
    <s v=" &quot;UBER* EATS        _V&quot;"/>
    <n v="42.31"/>
    <m/>
    <x v="1"/>
  </r>
  <r>
    <d v="2025-01-17T00:00:00"/>
    <s v=" &quot;UBER CANADA/UBE   _V&quot;"/>
    <n v="22.04"/>
    <m/>
    <x v="1"/>
  </r>
  <r>
    <d v="2025-01-07T00:00:00"/>
    <s v="&quot;A W # 1577        _M&quot;"/>
    <n v="15.59"/>
    <m/>
    <x v="2"/>
  </r>
  <r>
    <d v="2025-01-06T00:00:00"/>
    <s v="&quot;0826-VAN SWEET    _M&quot;"/>
    <n v="16.18"/>
    <m/>
    <x v="2"/>
  </r>
  <r>
    <d v="2025-01-27T00:00:00"/>
    <s v=" &quot;EAST SIDE MARIO   _M&quot;"/>
    <n v="29.02"/>
    <m/>
    <x v="2"/>
  </r>
  <r>
    <d v="2025-01-06T00:00:00"/>
    <s v=" &quot;AMZN Mktp CA      _V&quot;"/>
    <n v="41.03"/>
    <m/>
    <x v="3"/>
  </r>
  <r>
    <d v="2025-01-06T00:00:00"/>
    <s v=" &quot;Amazon.ca Prime   _V&quot;"/>
    <n v="11.29"/>
    <m/>
    <x v="3"/>
  </r>
  <r>
    <d v="2025-01-24T00:00:00"/>
    <s v="&quot;METRO  247        _F&quot;"/>
    <n v="17.600000000000001"/>
    <m/>
    <x v="4"/>
  </r>
  <r>
    <d v="2025-01-15T00:00:00"/>
    <s v=" &quot;IC* INSTACART     _V&quot;"/>
    <n v="30.88"/>
    <m/>
    <x v="4"/>
  </r>
  <r>
    <d v="2025-01-14T00:00:00"/>
    <s v=" &quot;IC* INSTACART     _V&quot;"/>
    <n v="36.770000000000003"/>
    <m/>
    <x v="4"/>
  </r>
  <r>
    <d v="2025-01-27T00:00:00"/>
    <s v=" &quot;UBER CANADA/UBE   _V&quot;"/>
    <n v="11.67"/>
    <m/>
    <x v="5"/>
  </r>
  <r>
    <d v="2025-01-27T00:00:00"/>
    <s v=" &quot;UBER* PENDING     _V&quot;"/>
    <n v="17.989999999999998"/>
    <m/>
    <x v="5"/>
  </r>
  <r>
    <d v="2025-01-21T00:00:00"/>
    <s v=" &quot;UBER CANADA/UBE   _V&quot;"/>
    <n v="10.210000000000001"/>
    <m/>
    <x v="5"/>
  </r>
  <r>
    <d v="2025-01-09T00:00:00"/>
    <s v=" &quot;UBER CANADA/UBE   _V&quot;"/>
    <n v="7.85"/>
    <m/>
    <x v="5"/>
  </r>
  <r>
    <d v="2025-01-09T00:00:00"/>
    <s v=" &quot;UBER CANADA/UBE   _V&quot;"/>
    <n v="7.66"/>
    <m/>
    <x v="5"/>
  </r>
  <r>
    <d v="2025-01-07T00:00:00"/>
    <s v=" &quot;UBER CANADA/UBE   _V&quot;"/>
    <n v="39.270000000000003"/>
    <m/>
    <x v="5"/>
  </r>
  <r>
    <d v="2025-01-06T00:00:00"/>
    <s v=" &quot;COMPASS VENDING&quot;"/>
    <n v="2.15"/>
    <m/>
    <x v="5"/>
  </r>
  <r>
    <d v="2025-01-02T00:00:00"/>
    <s v="&quot;7-ELEVEN STORE    _M&quot;"/>
    <n v="3.61"/>
    <m/>
    <x v="6"/>
  </r>
  <r>
    <d v="2025-01-31T00:00:00"/>
    <s v=" &quot;UCC TIM'S EXPRE   _M&quot;"/>
    <n v="2.29"/>
    <m/>
    <x v="6"/>
  </r>
  <r>
    <d v="2025-01-30T00:00:00"/>
    <s v=" &quot;UCC TIM'S UPPER   _M&quot;"/>
    <n v="11.45"/>
    <m/>
    <x v="6"/>
  </r>
  <r>
    <d v="2025-01-30T00:00:00"/>
    <s v=" &quot;UCC TIM'S EXPRE   _M&quot;"/>
    <n v="2.19"/>
    <m/>
    <x v="6"/>
  </r>
  <r>
    <d v="2025-01-28T00:00:00"/>
    <s v=" &quot;NATURAL TIM'S     _M&quot;"/>
    <n v="2.0699999999999998"/>
    <m/>
    <x v="6"/>
  </r>
  <r>
    <d v="2025-01-13T00:00:00"/>
    <s v="&quot;7 ELEVEN STORE    _M&quot;"/>
    <n v="10.29"/>
    <m/>
    <x v="6"/>
  </r>
  <r>
    <d v="2025-01-31T00:00:00"/>
    <s v=" &quot;SEND E-TFR ***eFb&quot;"/>
    <n v="10"/>
    <m/>
    <x v="7"/>
  </r>
  <r>
    <d v="2025-01-29T00:00:00"/>
    <s v=" &quot;SEND E-TFR ***jkD&quot;"/>
    <n v="10"/>
    <m/>
    <x v="7"/>
  </r>
  <r>
    <d v="2025-01-27T00:00:00"/>
    <s v="&quot;SEND E-TFR ***G2X&quot;"/>
    <n v="41.75"/>
    <m/>
    <x v="7"/>
  </r>
  <r>
    <d v="2025-01-24T00:00:00"/>
    <s v=" &quot;SEND E-TFR ***jVu&quot;"/>
    <n v="12.2"/>
    <m/>
    <x v="7"/>
  </r>
  <r>
    <d v="2025-01-24T00:00:00"/>
    <s v=" &quot;SEND E-TFR ***SqF&quot;"/>
    <n v="16.5"/>
    <m/>
    <x v="7"/>
  </r>
  <r>
    <d v="2025-01-17T00:00:00"/>
    <s v="&quot;SEND E-TFR ***T9d&quot;"/>
    <n v="13.5"/>
    <m/>
    <x v="7"/>
  </r>
  <r>
    <d v="2025-01-17T00:00:00"/>
    <s v=" &quot;SEND E-TFR ***KWq&quot;"/>
    <n v="15.79"/>
    <m/>
    <x v="7"/>
  </r>
  <r>
    <d v="2025-01-13T00:00:00"/>
    <s v="&quot;SEND E-TFR ***Pa7&quot;"/>
    <n v="5"/>
    <m/>
    <x v="7"/>
  </r>
  <r>
    <d v="2025-01-13T00:00:00"/>
    <s v=" &quot;SEND E-TFR ***Byv&quot;"/>
    <n v="10"/>
    <m/>
    <x v="7"/>
  </r>
  <r>
    <d v="2025-01-10T00:00:00"/>
    <s v=" &quot;SEND E-TFR ***Mjg&quot;"/>
    <n v="20"/>
    <m/>
    <x v="7"/>
  </r>
  <r>
    <d v="2025-01-06T00:00:00"/>
    <s v=" &quot;SEND E-TFR ***unS&quot;"/>
    <n v="108"/>
    <m/>
    <x v="7"/>
  </r>
  <r>
    <d v="2025-01-27T00:00:00"/>
    <s v=" &quot;HOLY CANNABIS     _F&quot;"/>
    <n v="8.73"/>
    <m/>
    <x v="8"/>
  </r>
  <r>
    <d v="2025-01-13T00:00:00"/>
    <s v=" &quot;HOLY CANNABIS     _M&quot;"/>
    <n v="11.48"/>
    <m/>
    <x v="8"/>
  </r>
  <r>
    <d v="2025-01-30T00:00:00"/>
    <s v=" &quot;RAY'S VARIETY     _M&quot;"/>
    <n v="7.9"/>
    <m/>
    <x v="8"/>
  </r>
  <r>
    <d v="2025-01-27T00:00:00"/>
    <s v=" &quot;RAY'S VARIETY     _M&quot;"/>
    <n v="30"/>
    <m/>
    <x v="8"/>
  </r>
  <r>
    <d v="2025-01-20T00:00:00"/>
    <s v=" &quot;RAY'S VARIETY     _M&quot;"/>
    <n v="22"/>
    <m/>
    <x v="8"/>
  </r>
  <r>
    <d v="2025-01-13T00:00:00"/>
    <s v=" &quot;RAY'S VARIETY     _M&quot;"/>
    <n v="30"/>
    <m/>
    <x v="8"/>
  </r>
  <r>
    <d v="2025-01-27T00:00:00"/>
    <s v=" &quot;WESTERN IVEY HB   _V&quot;"/>
    <n v="150"/>
    <m/>
    <x v="9"/>
  </r>
  <r>
    <d v="2025-01-13T00:00:00"/>
    <s v=" &quot;TST-Updated - T   _M&quot;"/>
    <n v="10.99"/>
    <m/>
    <x v="10"/>
  </r>
  <r>
    <d v="2025-01-30T00:00:00"/>
    <s v="&quot;PTS TO:  94006041995&quot;"/>
    <n v="5"/>
    <m/>
    <x v="10"/>
  </r>
  <r>
    <d v="2025-01-20T00:00:00"/>
    <s v=" &quot;THE BELFORT       _V&quot;"/>
    <n v="39.270000000000003"/>
    <m/>
    <x v="11"/>
  </r>
  <r>
    <d v="2025-01-02T00:00:00"/>
    <s v=" &quot;SOHO              _M&quot;"/>
    <n v="9.4499999999999993"/>
    <m/>
    <x v="11"/>
  </r>
  <r>
    <d v="2025-01-17T00:00:00"/>
    <s v=" &quot;UBER CANADA/UBE   _V&quot;"/>
    <n v="60.15"/>
    <m/>
    <x v="11"/>
  </r>
  <r>
    <d v="2025-01-02T00:00:00"/>
    <s v=" &quot;SOHO              _M&quot;"/>
    <n v="27.23"/>
    <m/>
    <x v="11"/>
  </r>
  <r>
    <d v="2025-01-13T00:00:00"/>
    <s v=" &quot;LOST LOVE         _M&quot;"/>
    <n v="8.75"/>
    <m/>
    <x v="11"/>
  </r>
  <r>
    <d v="2025-01-30T00:00:00"/>
    <s v="&quot;Spotify P3    7.16_V&quot;"/>
    <n v="7.16"/>
    <m/>
    <x v="12"/>
  </r>
  <r>
    <d v="2025-01-02T00:00:00"/>
    <s v="&quot;OPENAI *CH   22.40_V&quot;"/>
    <n v="33.409999999999997"/>
    <m/>
    <x v="12"/>
  </r>
  <r>
    <d v="2025-01-30T00:00:00"/>
    <s v=" &quot;E-TRANSFER ***dRQ&quot;"/>
    <m/>
    <n v="1400"/>
    <x v="13"/>
  </r>
  <r>
    <d v="2025-01-27T00:00:00"/>
    <s v=" &quot;E-TRANSFER ***UbY&quot;"/>
    <m/>
    <n v="150"/>
    <x v="13"/>
  </r>
  <r>
    <d v="2025-01-24T00:00:00"/>
    <s v=" &quot;E-TRANSFER ***nvZ&quot;"/>
    <m/>
    <n v="200"/>
    <x v="13"/>
  </r>
  <r>
    <d v="2025-01-20T00:00:00"/>
    <s v=" &quot;E-TRANSFER ***qHf&quot;"/>
    <m/>
    <n v="19.600000000000001"/>
    <x v="14"/>
  </r>
  <r>
    <d v="2025-01-16T00:00:00"/>
    <s v=" &quot;E-TRANSFER ***ysb&quot;"/>
    <m/>
    <n v="27"/>
    <x v="14"/>
  </r>
  <r>
    <d v="2025-01-14T00:00:00"/>
    <s v=" &quot;E-TRANSFER ***kpm&quot;"/>
    <m/>
    <n v="19"/>
    <x v="14"/>
  </r>
  <r>
    <d v="2025-01-13T00:00:00"/>
    <s v=" &quot;E-TRANSFER ***QbA&quot;"/>
    <m/>
    <n v="20"/>
    <x v="14"/>
  </r>
  <r>
    <d v="2025-01-02T00:00:00"/>
    <s v=" &quot;E-TRANSFER ***XAZ&quot;"/>
    <m/>
    <n v="15"/>
    <x v="14"/>
  </r>
  <r>
    <d v="2025-01-22T00:00:00"/>
    <s v="&quot;HX264 TFR-FR 6041995&quot;"/>
    <m/>
    <n v="5"/>
    <x v="15"/>
  </r>
  <r>
    <d v="2025-01-20T00:00:00"/>
    <s v="&quot;RW064 TFR-FR 6041995&quot;"/>
    <m/>
    <n v="2"/>
    <x v="15"/>
  </r>
  <r>
    <d v="2025-01-31T00:00:00"/>
    <s v="&quot;UBER* EA REV 01/30_V&quot;"/>
    <m/>
    <n v="21.93"/>
    <x v="16"/>
  </r>
  <r>
    <d v="2025-01-15T00:00:00"/>
    <s v="&quot;IC* INST REV 01/14_V&quot;"/>
    <m/>
    <n v="36.770000000000003"/>
    <x v="16"/>
  </r>
  <r>
    <d v="2025-01-14T00:00:00"/>
    <s v="&quot;UBER* EA REV 01/13_V&quot;"/>
    <m/>
    <n v="42.17"/>
    <x v="16"/>
  </r>
  <r>
    <d v="2025-01-09T00:00:00"/>
    <s v=" &quot;UBER CANADA/UBE   _V&quot;"/>
    <m/>
    <n v="7.66"/>
    <x v="16"/>
  </r>
  <r>
    <d v="2025-01-29T00:00:00"/>
    <s v=" &quot;E-TRANSFER ***yRd&quot;"/>
    <m/>
    <n v="10"/>
    <x v="17"/>
  </r>
  <r>
    <d v="2025-01-22T00:00:00"/>
    <s v="&quot;E-TRANSFER ***JZ9&quot;"/>
    <m/>
    <n v="7"/>
    <x v="17"/>
  </r>
  <r>
    <d v="2025-01-21T00:00:00"/>
    <s v="&quot;E-TRANSFER ***35Q&quot;"/>
    <m/>
    <n v="10"/>
    <x v="17"/>
  </r>
  <r>
    <d v="2025-01-20T00:00:00"/>
    <s v="&quot;E-TRANSFER ***6Rz&quot;"/>
    <m/>
    <n v="40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F68C81-CDD0-2246-94B7-3D583623BE6F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H2:J21" firstHeaderRow="0" firstDataRow="1" firstDataCol="1"/>
  <pivotFields count="5">
    <pivotField numFmtId="14" showAll="0"/>
    <pivotField showAll="0"/>
    <pivotField dataField="1" showAll="0"/>
    <pivotField dataField="1" showAll="0"/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m="1" x="22"/>
        <item m="1" x="18"/>
        <item m="1" x="19"/>
        <item m="1" x="20"/>
        <item m="1" x="21"/>
        <item t="default"/>
      </items>
    </pivotField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" fld="2" baseField="0" baseItem="0"/>
    <dataField name="Sum of Incom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C6BDCE-7DF4-1A47-8C68-0BB48CDB5866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:I21" firstHeaderRow="0" firstDataRow="1" firstDataCol="1"/>
  <pivotFields count="5">
    <pivotField numFmtId="14" showAll="0"/>
    <pivotField showAll="0"/>
    <pivotField dataField="1" showAll="0"/>
    <pivotField dataField="1"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" fld="2" baseField="0" baseItem="0"/>
    <dataField name="Sum of Incom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56BF74-A0F3-A64A-9138-FEE8732CA025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:I20" firstHeaderRow="0" firstDataRow="1" firstDataCol="1"/>
  <pivotFields count="5">
    <pivotField numFmtId="14" showAll="0"/>
    <pivotField showAll="0"/>
    <pivotField dataField="1" showAll="0"/>
    <pivotField dataField="1" showAll="0"/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4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come" fld="3" baseField="0" baseItem="0"/>
    <dataField name="Sum of Expens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299C1F-655E-BD4A-A2B6-E2A22A32958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:I21" firstHeaderRow="0" firstDataRow="1" firstDataCol="1"/>
  <pivotFields count="5">
    <pivotField numFmtId="14" showAll="0"/>
    <pivotField showAll="0"/>
    <pivotField dataField="1" showAll="0"/>
    <pivotField dataField="1"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" fld="2" baseField="0" baseItem="0"/>
    <dataField name="Sum of Incom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amazon.ca/" TargetMode="Externa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amazon.ca/" TargetMode="Externa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amazon.ca/" TargetMode="Externa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apple.com/BILL" TargetMode="External"/><Relationship Id="rId3" Type="http://schemas.openxmlformats.org/officeDocument/2006/relationships/hyperlink" Target="http://apple.com/BILL" TargetMode="External"/><Relationship Id="rId7" Type="http://schemas.openxmlformats.org/officeDocument/2006/relationships/hyperlink" Target="http://apple.com/BILL" TargetMode="External"/><Relationship Id="rId2" Type="http://schemas.openxmlformats.org/officeDocument/2006/relationships/hyperlink" Target="http://amazon.ca/" TargetMode="External"/><Relationship Id="rId1" Type="http://schemas.openxmlformats.org/officeDocument/2006/relationships/pivotTable" Target="../pivotTables/pivotTable4.xml"/><Relationship Id="rId6" Type="http://schemas.openxmlformats.org/officeDocument/2006/relationships/hyperlink" Target="http://apple.com/BILL" TargetMode="External"/><Relationship Id="rId5" Type="http://schemas.openxmlformats.org/officeDocument/2006/relationships/hyperlink" Target="http://apple.com/BILL" TargetMode="External"/><Relationship Id="rId4" Type="http://schemas.openxmlformats.org/officeDocument/2006/relationships/hyperlink" Target="http://apple.com/BI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5E3A0-CE30-8642-ACC1-8E52D1E1B19E}">
  <dimension ref="A1:F14"/>
  <sheetViews>
    <sheetView tabSelected="1" zoomScaleNormal="100" workbookViewId="0">
      <selection activeCell="M15" sqref="M15"/>
    </sheetView>
  </sheetViews>
  <sheetFormatPr baseColWidth="10" defaultRowHeight="16" x14ac:dyDescent="0.2"/>
  <cols>
    <col min="1" max="1" width="15" bestFit="1" customWidth="1"/>
    <col min="2" max="2" width="13.5" bestFit="1" customWidth="1"/>
    <col min="3" max="3" width="15" bestFit="1" customWidth="1"/>
    <col min="4" max="4" width="13.5" bestFit="1" customWidth="1"/>
    <col min="5" max="6" width="12.83203125" bestFit="1" customWidth="1"/>
  </cols>
  <sheetData>
    <row r="1" spans="1:6" x14ac:dyDescent="0.2">
      <c r="B1" t="s">
        <v>220</v>
      </c>
      <c r="C1" t="s">
        <v>221</v>
      </c>
      <c r="E1" t="s">
        <v>222</v>
      </c>
      <c r="F1">
        <f>SUM(C2:C5)-SUM(B2:B5)</f>
        <v>-424.67999999999847</v>
      </c>
    </row>
    <row r="2" spans="1:6" x14ac:dyDescent="0.2">
      <c r="A2" t="s">
        <v>223</v>
      </c>
      <c r="B2">
        <f>GETPIVOTDATA("Sum of Expense",Jan!$H$2)</f>
        <v>2035.6899999999998</v>
      </c>
      <c r="C2">
        <f>GETPIVOTDATA("Sum of Income",Jan!$H$2)</f>
        <v>2033.1299999999999</v>
      </c>
    </row>
    <row r="3" spans="1:6" x14ac:dyDescent="0.2">
      <c r="A3" t="s">
        <v>224</v>
      </c>
      <c r="B3">
        <f>GETPIVOTDATA("Sum of Expense",Feb!$G$2)</f>
        <v>2561.6299999999997</v>
      </c>
      <c r="C3">
        <f>GETPIVOTDATA("Sum of Income",Feb!$G$2)</f>
        <v>2463.52</v>
      </c>
    </row>
    <row r="4" spans="1:6" x14ac:dyDescent="0.2">
      <c r="A4" t="s">
        <v>225</v>
      </c>
      <c r="B4">
        <f>GETPIVOTDATA("Sum of Income",Mar!$G$2)</f>
        <v>2204.15</v>
      </c>
      <c r="C4">
        <f>GETPIVOTDATA("Sum of Expense",Mar!$G$2)</f>
        <v>1956.51</v>
      </c>
    </row>
    <row r="5" spans="1:6" x14ac:dyDescent="0.2">
      <c r="A5" t="s">
        <v>226</v>
      </c>
      <c r="B5">
        <f>GETPIVOTDATA("Sum of Expense",Apr!$G$2)</f>
        <v>2894.7499999999995</v>
      </c>
      <c r="C5">
        <f>GETPIVOTDATA("Sum of Income",Apr!$G$2)</f>
        <v>2818.38</v>
      </c>
    </row>
    <row r="6" spans="1:6" x14ac:dyDescent="0.2">
      <c r="A6" t="s">
        <v>227</v>
      </c>
    </row>
    <row r="7" spans="1:6" x14ac:dyDescent="0.2">
      <c r="A7" t="s">
        <v>228</v>
      </c>
    </row>
    <row r="8" spans="1:6" x14ac:dyDescent="0.2">
      <c r="A8" t="s">
        <v>229</v>
      </c>
    </row>
    <row r="9" spans="1:6" x14ac:dyDescent="0.2">
      <c r="A9" t="s">
        <v>230</v>
      </c>
    </row>
    <row r="10" spans="1:6" x14ac:dyDescent="0.2">
      <c r="A10" t="s">
        <v>231</v>
      </c>
    </row>
    <row r="11" spans="1:6" x14ac:dyDescent="0.2">
      <c r="A11" t="s">
        <v>232</v>
      </c>
    </row>
    <row r="12" spans="1:6" x14ac:dyDescent="0.2">
      <c r="A12" t="s">
        <v>233</v>
      </c>
    </row>
    <row r="13" spans="1:6" x14ac:dyDescent="0.2">
      <c r="A13" t="s">
        <v>234</v>
      </c>
    </row>
    <row r="14" spans="1:6" x14ac:dyDescent="0.2">
      <c r="A14" t="s">
        <v>235</v>
      </c>
      <c r="B14">
        <f>SUM(B2:B13)</f>
        <v>9696.2199999999993</v>
      </c>
      <c r="C14">
        <f>SUM(C2:C13)</f>
        <v>9271.5400000000009</v>
      </c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BE9C3-B645-D34A-95FA-D25D7E1EB62C}">
  <dimension ref="A1:P73"/>
  <sheetViews>
    <sheetView workbookViewId="0">
      <selection activeCell="E67" sqref="E67"/>
    </sheetView>
  </sheetViews>
  <sheetFormatPr baseColWidth="10" defaultRowHeight="16" x14ac:dyDescent="0.2"/>
  <cols>
    <col min="1" max="1" width="12.33203125" bestFit="1" customWidth="1"/>
    <col min="2" max="2" width="22.5" bestFit="1" customWidth="1"/>
    <col min="3" max="3" width="7.83203125" bestFit="1" customWidth="1"/>
    <col min="4" max="4" width="7.33203125" bestFit="1" customWidth="1"/>
    <col min="5" max="5" width="24.33203125" bestFit="1" customWidth="1"/>
    <col min="8" max="8" width="26" bestFit="1" customWidth="1"/>
    <col min="9" max="9" width="14" bestFit="1" customWidth="1"/>
    <col min="10" max="10" width="13.33203125" bestFit="1" customWidth="1"/>
    <col min="11" max="11" width="13" bestFit="1" customWidth="1"/>
    <col min="15" max="15" width="12.6640625" customWidth="1"/>
  </cols>
  <sheetData>
    <row r="1" spans="1:16" x14ac:dyDescent="0.2">
      <c r="A1" t="s">
        <v>73</v>
      </c>
      <c r="B1" t="s">
        <v>74</v>
      </c>
      <c r="C1" t="s">
        <v>75</v>
      </c>
      <c r="D1" t="s">
        <v>76</v>
      </c>
      <c r="E1" t="s">
        <v>77</v>
      </c>
    </row>
    <row r="2" spans="1:16" x14ac:dyDescent="0.2">
      <c r="A2" s="1">
        <v>45659</v>
      </c>
      <c r="B2" s="2" t="s">
        <v>4</v>
      </c>
      <c r="C2" s="2">
        <v>875</v>
      </c>
      <c r="D2" s="2"/>
      <c r="E2" s="2" t="s">
        <v>5</v>
      </c>
      <c r="H2" s="5" t="s">
        <v>80</v>
      </c>
      <c r="I2" t="s">
        <v>83</v>
      </c>
      <c r="J2" t="s">
        <v>82</v>
      </c>
    </row>
    <row r="3" spans="1:16" x14ac:dyDescent="0.2">
      <c r="A3" s="1">
        <v>45688</v>
      </c>
      <c r="B3" s="2" t="s">
        <v>6</v>
      </c>
      <c r="C3" s="2">
        <v>22.04</v>
      </c>
      <c r="D3" s="2"/>
      <c r="E3" s="2" t="s">
        <v>7</v>
      </c>
      <c r="H3" s="6" t="s">
        <v>5</v>
      </c>
      <c r="I3">
        <v>875</v>
      </c>
      <c r="L3">
        <v>500</v>
      </c>
      <c r="N3" t="s">
        <v>89</v>
      </c>
      <c r="P3">
        <f>GETPIVOTDATA("Sum of Expense",$H$2,"Classification","01 - Order in")+GETPIVOTDATA("Sum of Expense",$H$2,"Classification","02 - Eat Out")+GETPIVOTDATA("Sum of Expense",$H$2,"Classification","06 - Snacks")-D61</f>
        <v>183.06</v>
      </c>
    </row>
    <row r="4" spans="1:16" x14ac:dyDescent="0.2">
      <c r="A4" s="1">
        <v>45687</v>
      </c>
      <c r="B4" s="2" t="s">
        <v>3</v>
      </c>
      <c r="C4" s="2">
        <v>10.82</v>
      </c>
      <c r="D4" s="2"/>
      <c r="E4" s="2" t="s">
        <v>7</v>
      </c>
      <c r="H4" s="6" t="s">
        <v>7</v>
      </c>
      <c r="I4">
        <v>109.37</v>
      </c>
      <c r="K4" t="s">
        <v>84</v>
      </c>
      <c r="L4">
        <f>L3-GETPIVOTDATA("Sum of Expense",$H$2,"Classification","01 - Order in")-GETPIVOTDATA("Sum of Expense",$H$2,"Classification","02 - Eat Out")+19</f>
        <v>348.84</v>
      </c>
    </row>
    <row r="5" spans="1:16" x14ac:dyDescent="0.2">
      <c r="A5" s="1">
        <v>45680</v>
      </c>
      <c r="B5" s="2" t="s">
        <v>8</v>
      </c>
      <c r="C5" s="2">
        <v>12.16</v>
      </c>
      <c r="D5" s="2"/>
      <c r="E5" s="2" t="s">
        <v>7</v>
      </c>
      <c r="H5" s="6" t="s">
        <v>10</v>
      </c>
      <c r="I5">
        <v>60.79</v>
      </c>
      <c r="K5" t="s">
        <v>85</v>
      </c>
      <c r="L5">
        <f>L4-GETPIVOTDATA("Sum of Expense",$H$2,"Classification","04 - Groceries")</f>
        <v>263.58999999999997</v>
      </c>
    </row>
    <row r="6" spans="1:16" x14ac:dyDescent="0.2">
      <c r="A6" s="1">
        <v>45671</v>
      </c>
      <c r="B6" s="2" t="s">
        <v>6</v>
      </c>
      <c r="C6" s="2">
        <v>42.31</v>
      </c>
      <c r="D6" s="2"/>
      <c r="E6" s="2" t="s">
        <v>7</v>
      </c>
      <c r="H6" s="6" t="s">
        <v>14</v>
      </c>
      <c r="I6">
        <v>52.32</v>
      </c>
      <c r="K6" t="s">
        <v>86</v>
      </c>
      <c r="L6">
        <f>L5-GETPIVOTDATA("Sum of Expense",$H$2,"Classification","05A- Transportation (Personal)")</f>
        <v>166.78999999999996</v>
      </c>
    </row>
    <row r="7" spans="1:16" x14ac:dyDescent="0.2">
      <c r="A7" s="1">
        <v>45674</v>
      </c>
      <c r="B7" s="2" t="s">
        <v>3</v>
      </c>
      <c r="C7" s="2">
        <v>22.04</v>
      </c>
      <c r="D7" s="2"/>
      <c r="E7" s="2" t="s">
        <v>7</v>
      </c>
      <c r="H7" s="6" t="s">
        <v>17</v>
      </c>
      <c r="I7">
        <v>85.25</v>
      </c>
      <c r="K7" t="s">
        <v>87</v>
      </c>
      <c r="L7">
        <f>L6-GETPIVOTDATA("Sum of Expense",$H$2,"Classification","06 - Snacks")</f>
        <v>134.88999999999996</v>
      </c>
    </row>
    <row r="8" spans="1:16" x14ac:dyDescent="0.2">
      <c r="A8" s="1">
        <v>45664</v>
      </c>
      <c r="B8" s="2" t="s">
        <v>9</v>
      </c>
      <c r="C8" s="2">
        <v>15.59</v>
      </c>
      <c r="D8" s="2"/>
      <c r="E8" s="2" t="s">
        <v>10</v>
      </c>
      <c r="H8" s="6" t="s">
        <v>19</v>
      </c>
      <c r="I8">
        <v>96.800000000000011</v>
      </c>
      <c r="K8" t="s">
        <v>88</v>
      </c>
    </row>
    <row r="9" spans="1:16" x14ac:dyDescent="0.2">
      <c r="A9" s="1">
        <v>45663</v>
      </c>
      <c r="B9" s="2" t="s">
        <v>11</v>
      </c>
      <c r="C9" s="2">
        <v>16.18</v>
      </c>
      <c r="D9" s="2"/>
      <c r="E9" s="2" t="s">
        <v>10</v>
      </c>
      <c r="H9" s="6" t="s">
        <v>23</v>
      </c>
      <c r="I9">
        <v>31.900000000000002</v>
      </c>
    </row>
    <row r="10" spans="1:16" x14ac:dyDescent="0.2">
      <c r="A10" s="1">
        <v>45684</v>
      </c>
      <c r="B10" s="2" t="s">
        <v>12</v>
      </c>
      <c r="C10" s="2">
        <v>29.02</v>
      </c>
      <c r="D10" s="2"/>
      <c r="E10" s="2" t="s">
        <v>10</v>
      </c>
      <c r="H10" s="6" t="s">
        <v>29</v>
      </c>
      <c r="I10">
        <v>262.74</v>
      </c>
    </row>
    <row r="11" spans="1:16" x14ac:dyDescent="0.2">
      <c r="A11" s="1">
        <v>45663</v>
      </c>
      <c r="B11" s="2" t="s">
        <v>13</v>
      </c>
      <c r="C11" s="2">
        <v>41.03</v>
      </c>
      <c r="D11" s="2"/>
      <c r="E11" s="2" t="s">
        <v>14</v>
      </c>
      <c r="H11" s="6" t="s">
        <v>41</v>
      </c>
      <c r="I11">
        <v>110.11</v>
      </c>
    </row>
    <row r="12" spans="1:16" x14ac:dyDescent="0.2">
      <c r="A12" s="1">
        <v>45663</v>
      </c>
      <c r="B12" s="3" t="s">
        <v>15</v>
      </c>
      <c r="C12" s="2">
        <v>11.29</v>
      </c>
      <c r="D12" s="2"/>
      <c r="E12" s="2" t="s">
        <v>14</v>
      </c>
      <c r="H12" s="6" t="s">
        <v>45</v>
      </c>
      <c r="I12">
        <v>150</v>
      </c>
    </row>
    <row r="13" spans="1:16" x14ac:dyDescent="0.2">
      <c r="A13" s="1">
        <v>45681</v>
      </c>
      <c r="B13" s="2" t="s">
        <v>16</v>
      </c>
      <c r="C13" s="2">
        <v>17.600000000000001</v>
      </c>
      <c r="D13" s="2"/>
      <c r="E13" s="2" t="s">
        <v>17</v>
      </c>
      <c r="H13" s="6" t="s">
        <v>47</v>
      </c>
      <c r="I13">
        <v>15.99</v>
      </c>
    </row>
    <row r="14" spans="1:16" x14ac:dyDescent="0.2">
      <c r="A14" s="1">
        <v>45672</v>
      </c>
      <c r="B14" s="2" t="s">
        <v>18</v>
      </c>
      <c r="C14" s="2">
        <v>30.88</v>
      </c>
      <c r="D14" s="2"/>
      <c r="E14" s="2" t="s">
        <v>17</v>
      </c>
      <c r="H14" s="6" t="s">
        <v>50</v>
      </c>
      <c r="I14">
        <v>144.85</v>
      </c>
    </row>
    <row r="15" spans="1:16" x14ac:dyDescent="0.2">
      <c r="A15" s="1">
        <v>45671</v>
      </c>
      <c r="B15" s="2" t="s">
        <v>18</v>
      </c>
      <c r="C15" s="2">
        <v>36.770000000000003</v>
      </c>
      <c r="D15" s="2"/>
      <c r="E15" s="2" t="s">
        <v>17</v>
      </c>
      <c r="H15" s="6" t="s">
        <v>54</v>
      </c>
      <c r="I15">
        <v>40.569999999999993</v>
      </c>
    </row>
    <row r="16" spans="1:16" x14ac:dyDescent="0.2">
      <c r="A16" s="1">
        <v>45684</v>
      </c>
      <c r="B16" s="2" t="s">
        <v>3</v>
      </c>
      <c r="C16" s="2">
        <v>11.67</v>
      </c>
      <c r="E16" s="2" t="s">
        <v>19</v>
      </c>
      <c r="H16" s="6" t="s">
        <v>57</v>
      </c>
      <c r="J16">
        <v>1750</v>
      </c>
    </row>
    <row r="17" spans="1:11" x14ac:dyDescent="0.2">
      <c r="A17" s="1">
        <v>45684</v>
      </c>
      <c r="B17" s="2" t="s">
        <v>20</v>
      </c>
      <c r="C17" s="2">
        <v>17.989999999999998</v>
      </c>
      <c r="D17" s="2"/>
      <c r="E17" s="2" t="s">
        <v>19</v>
      </c>
      <c r="H17" s="6" t="s">
        <v>59</v>
      </c>
      <c r="J17">
        <v>100.6</v>
      </c>
    </row>
    <row r="18" spans="1:11" x14ac:dyDescent="0.2">
      <c r="A18" s="1">
        <v>45678</v>
      </c>
      <c r="B18" s="2" t="s">
        <v>3</v>
      </c>
      <c r="C18" s="2">
        <v>10.210000000000001</v>
      </c>
      <c r="D18" s="2"/>
      <c r="E18" s="2" t="s">
        <v>19</v>
      </c>
      <c r="H18" s="6" t="s">
        <v>71</v>
      </c>
      <c r="J18">
        <v>7</v>
      </c>
    </row>
    <row r="19" spans="1:11" x14ac:dyDescent="0.2">
      <c r="A19" s="4">
        <v>45666</v>
      </c>
      <c r="B19" s="2" t="s">
        <v>3</v>
      </c>
      <c r="C19" s="2">
        <v>7.85</v>
      </c>
      <c r="D19" s="2"/>
      <c r="E19" s="2" t="s">
        <v>19</v>
      </c>
      <c r="H19" s="6" t="s">
        <v>78</v>
      </c>
      <c r="J19">
        <v>108.53</v>
      </c>
    </row>
    <row r="20" spans="1:11" x14ac:dyDescent="0.2">
      <c r="A20" s="4">
        <v>45666</v>
      </c>
      <c r="B20" s="2" t="s">
        <v>3</v>
      </c>
      <c r="C20" s="2">
        <v>7.66</v>
      </c>
      <c r="E20" s="2" t="s">
        <v>19</v>
      </c>
      <c r="H20" s="6" t="s">
        <v>79</v>
      </c>
      <c r="J20">
        <v>67</v>
      </c>
    </row>
    <row r="21" spans="1:11" x14ac:dyDescent="0.2">
      <c r="A21" s="4">
        <v>45664</v>
      </c>
      <c r="B21" s="2" t="s">
        <v>3</v>
      </c>
      <c r="C21" s="2">
        <v>39.270000000000003</v>
      </c>
      <c r="E21" s="2" t="s">
        <v>19</v>
      </c>
      <c r="H21" s="6" t="s">
        <v>81</v>
      </c>
      <c r="I21">
        <v>2035.6899999999998</v>
      </c>
      <c r="J21">
        <v>2033.1299999999999</v>
      </c>
    </row>
    <row r="22" spans="1:11" x14ac:dyDescent="0.2">
      <c r="A22" s="4">
        <v>45663</v>
      </c>
      <c r="B22" s="2" t="s">
        <v>21</v>
      </c>
      <c r="C22" s="2">
        <v>2.15</v>
      </c>
      <c r="D22" s="2"/>
      <c r="E22" s="2" t="s">
        <v>19</v>
      </c>
    </row>
    <row r="23" spans="1:11" x14ac:dyDescent="0.2">
      <c r="A23" s="4">
        <v>45659</v>
      </c>
      <c r="B23" s="2" t="s">
        <v>22</v>
      </c>
      <c r="C23" s="2">
        <v>3.61</v>
      </c>
      <c r="D23" s="2"/>
      <c r="E23" s="2" t="s">
        <v>23</v>
      </c>
    </row>
    <row r="24" spans="1:11" x14ac:dyDescent="0.2">
      <c r="A24" s="4">
        <v>45688</v>
      </c>
      <c r="B24" s="2" t="s">
        <v>24</v>
      </c>
      <c r="C24" s="2">
        <v>2.29</v>
      </c>
      <c r="D24" s="2"/>
      <c r="E24" s="2" t="s">
        <v>23</v>
      </c>
    </row>
    <row r="25" spans="1:11" x14ac:dyDescent="0.2">
      <c r="A25" s="4">
        <v>45687</v>
      </c>
      <c r="B25" s="2" t="s">
        <v>25</v>
      </c>
      <c r="C25" s="2">
        <v>11.45</v>
      </c>
      <c r="D25" s="2"/>
      <c r="E25" s="2" t="s">
        <v>23</v>
      </c>
    </row>
    <row r="26" spans="1:11" x14ac:dyDescent="0.2">
      <c r="A26" s="4">
        <v>45687</v>
      </c>
      <c r="B26" s="2" t="s">
        <v>24</v>
      </c>
      <c r="C26" s="2">
        <v>2.19</v>
      </c>
      <c r="D26" s="2"/>
      <c r="E26" s="2" t="s">
        <v>23</v>
      </c>
      <c r="K26" s="2"/>
    </row>
    <row r="27" spans="1:11" x14ac:dyDescent="0.2">
      <c r="A27" s="4">
        <v>45685</v>
      </c>
      <c r="B27" s="2" t="s">
        <v>26</v>
      </c>
      <c r="C27" s="2">
        <v>2.0699999999999998</v>
      </c>
      <c r="D27" s="2"/>
      <c r="E27" s="2" t="s">
        <v>23</v>
      </c>
    </row>
    <row r="28" spans="1:11" x14ac:dyDescent="0.2">
      <c r="A28" s="4">
        <v>45670</v>
      </c>
      <c r="B28" s="2" t="s">
        <v>27</v>
      </c>
      <c r="C28" s="2">
        <v>10.29</v>
      </c>
      <c r="D28" s="2"/>
      <c r="E28" s="2" t="s">
        <v>23</v>
      </c>
    </row>
    <row r="29" spans="1:11" x14ac:dyDescent="0.2">
      <c r="A29" s="4">
        <v>45688</v>
      </c>
      <c r="B29" s="2" t="s">
        <v>28</v>
      </c>
      <c r="C29" s="2">
        <v>10</v>
      </c>
      <c r="D29" s="2"/>
      <c r="E29" s="2" t="s">
        <v>29</v>
      </c>
    </row>
    <row r="30" spans="1:11" x14ac:dyDescent="0.2">
      <c r="A30" s="4">
        <v>45686</v>
      </c>
      <c r="B30" s="2" t="s">
        <v>30</v>
      </c>
      <c r="C30" s="2">
        <v>10</v>
      </c>
      <c r="D30" s="2"/>
      <c r="E30" s="2" t="s">
        <v>29</v>
      </c>
    </row>
    <row r="31" spans="1:11" x14ac:dyDescent="0.2">
      <c r="A31" s="4">
        <v>45684</v>
      </c>
      <c r="B31" s="2" t="s">
        <v>31</v>
      </c>
      <c r="C31" s="2">
        <v>41.75</v>
      </c>
      <c r="D31" s="2"/>
      <c r="E31" s="2" t="s">
        <v>29</v>
      </c>
    </row>
    <row r="32" spans="1:11" x14ac:dyDescent="0.2">
      <c r="A32" s="4">
        <v>45681</v>
      </c>
      <c r="B32" s="2" t="s">
        <v>32</v>
      </c>
      <c r="C32" s="2">
        <v>12.2</v>
      </c>
      <c r="D32" s="2"/>
      <c r="E32" s="2" t="s">
        <v>29</v>
      </c>
    </row>
    <row r="33" spans="1:5" x14ac:dyDescent="0.2">
      <c r="A33" s="4">
        <v>45681</v>
      </c>
      <c r="B33" s="2" t="s">
        <v>33</v>
      </c>
      <c r="C33" s="2">
        <v>16.5</v>
      </c>
      <c r="D33" s="2"/>
      <c r="E33" s="2" t="s">
        <v>29</v>
      </c>
    </row>
    <row r="34" spans="1:5" x14ac:dyDescent="0.2">
      <c r="A34" s="4">
        <v>45674</v>
      </c>
      <c r="B34" s="2" t="s">
        <v>34</v>
      </c>
      <c r="C34" s="2">
        <v>13.5</v>
      </c>
      <c r="D34" s="2"/>
      <c r="E34" s="2" t="s">
        <v>29</v>
      </c>
    </row>
    <row r="35" spans="1:5" x14ac:dyDescent="0.2">
      <c r="A35" s="4">
        <v>45674</v>
      </c>
      <c r="B35" s="2" t="s">
        <v>35</v>
      </c>
      <c r="C35" s="2">
        <v>15.79</v>
      </c>
      <c r="D35" s="2"/>
      <c r="E35" s="2" t="s">
        <v>29</v>
      </c>
    </row>
    <row r="36" spans="1:5" x14ac:dyDescent="0.2">
      <c r="A36" s="4">
        <v>45670</v>
      </c>
      <c r="B36" s="2" t="s">
        <v>36</v>
      </c>
      <c r="C36" s="2">
        <v>5</v>
      </c>
      <c r="D36" s="2"/>
      <c r="E36" s="2" t="s">
        <v>29</v>
      </c>
    </row>
    <row r="37" spans="1:5" x14ac:dyDescent="0.2">
      <c r="A37" s="4">
        <v>45670</v>
      </c>
      <c r="B37" s="2" t="s">
        <v>37</v>
      </c>
      <c r="C37" s="2">
        <v>10</v>
      </c>
      <c r="D37" s="2"/>
      <c r="E37" s="2" t="s">
        <v>29</v>
      </c>
    </row>
    <row r="38" spans="1:5" x14ac:dyDescent="0.2">
      <c r="A38" s="4">
        <v>45667</v>
      </c>
      <c r="B38" s="2" t="s">
        <v>38</v>
      </c>
      <c r="C38" s="2">
        <v>20</v>
      </c>
      <c r="D38" s="2"/>
      <c r="E38" s="2" t="s">
        <v>29</v>
      </c>
    </row>
    <row r="39" spans="1:5" x14ac:dyDescent="0.2">
      <c r="A39" s="4">
        <v>45663</v>
      </c>
      <c r="B39" s="2" t="s">
        <v>39</v>
      </c>
      <c r="C39" s="2">
        <v>108</v>
      </c>
      <c r="D39" s="2"/>
      <c r="E39" s="2" t="s">
        <v>29</v>
      </c>
    </row>
    <row r="40" spans="1:5" x14ac:dyDescent="0.2">
      <c r="A40" s="4">
        <v>45684</v>
      </c>
      <c r="B40" s="2" t="s">
        <v>40</v>
      </c>
      <c r="C40" s="2">
        <v>8.73</v>
      </c>
      <c r="D40" s="2"/>
      <c r="E40" s="2" t="s">
        <v>41</v>
      </c>
    </row>
    <row r="41" spans="1:5" x14ac:dyDescent="0.2">
      <c r="A41" s="4">
        <v>45670</v>
      </c>
      <c r="B41" s="2" t="s">
        <v>42</v>
      </c>
      <c r="C41" s="2">
        <v>11.48</v>
      </c>
      <c r="D41" s="2"/>
      <c r="E41" s="2" t="s">
        <v>41</v>
      </c>
    </row>
    <row r="42" spans="1:5" x14ac:dyDescent="0.2">
      <c r="A42" s="4">
        <v>45687</v>
      </c>
      <c r="B42" s="2" t="s">
        <v>43</v>
      </c>
      <c r="C42" s="2">
        <v>7.9</v>
      </c>
      <c r="D42" s="2"/>
      <c r="E42" s="2" t="s">
        <v>41</v>
      </c>
    </row>
    <row r="43" spans="1:5" x14ac:dyDescent="0.2">
      <c r="A43" s="4">
        <v>45684</v>
      </c>
      <c r="B43" s="2" t="s">
        <v>43</v>
      </c>
      <c r="C43" s="2">
        <v>30</v>
      </c>
      <c r="D43" s="2"/>
      <c r="E43" s="2" t="s">
        <v>41</v>
      </c>
    </row>
    <row r="44" spans="1:5" x14ac:dyDescent="0.2">
      <c r="A44" s="4">
        <v>45677</v>
      </c>
      <c r="B44" s="2" t="s">
        <v>43</v>
      </c>
      <c r="C44" s="2">
        <v>22</v>
      </c>
      <c r="D44" s="2"/>
      <c r="E44" s="2" t="s">
        <v>41</v>
      </c>
    </row>
    <row r="45" spans="1:5" x14ac:dyDescent="0.2">
      <c r="A45" s="4">
        <v>45670</v>
      </c>
      <c r="B45" s="2" t="s">
        <v>43</v>
      </c>
      <c r="C45" s="2">
        <v>30</v>
      </c>
      <c r="D45" s="2"/>
      <c r="E45" s="2" t="s">
        <v>41</v>
      </c>
    </row>
    <row r="46" spans="1:5" x14ac:dyDescent="0.2">
      <c r="A46" s="4">
        <v>45684</v>
      </c>
      <c r="B46" s="2" t="s">
        <v>44</v>
      </c>
      <c r="C46" s="2">
        <v>150</v>
      </c>
      <c r="D46" s="2"/>
      <c r="E46" s="2" t="s">
        <v>45</v>
      </c>
    </row>
    <row r="47" spans="1:5" x14ac:dyDescent="0.2">
      <c r="A47" s="4">
        <v>45670</v>
      </c>
      <c r="B47" s="2" t="s">
        <v>46</v>
      </c>
      <c r="C47" s="2">
        <v>10.99</v>
      </c>
      <c r="D47" s="2"/>
      <c r="E47" s="2" t="s">
        <v>47</v>
      </c>
    </row>
    <row r="48" spans="1:5" x14ac:dyDescent="0.2">
      <c r="A48" s="4">
        <v>45687</v>
      </c>
      <c r="B48" s="2" t="s">
        <v>48</v>
      </c>
      <c r="C48" s="2">
        <v>5</v>
      </c>
      <c r="D48" s="2"/>
      <c r="E48" s="2" t="s">
        <v>47</v>
      </c>
    </row>
    <row r="49" spans="1:5" x14ac:dyDescent="0.2">
      <c r="A49" s="4">
        <v>45677</v>
      </c>
      <c r="B49" s="2" t="s">
        <v>49</v>
      </c>
      <c r="C49" s="2">
        <v>39.270000000000003</v>
      </c>
      <c r="D49" s="2"/>
      <c r="E49" s="2" t="s">
        <v>50</v>
      </c>
    </row>
    <row r="50" spans="1:5" x14ac:dyDescent="0.2">
      <c r="A50" s="4">
        <v>45659</v>
      </c>
      <c r="B50" s="2" t="s">
        <v>51</v>
      </c>
      <c r="C50" s="2">
        <v>9.4499999999999993</v>
      </c>
      <c r="D50" s="2"/>
      <c r="E50" s="2" t="s">
        <v>50</v>
      </c>
    </row>
    <row r="51" spans="1:5" x14ac:dyDescent="0.2">
      <c r="A51" s="1">
        <v>45674</v>
      </c>
      <c r="B51" s="2" t="s">
        <v>3</v>
      </c>
      <c r="C51" s="2">
        <v>60.15</v>
      </c>
      <c r="E51" s="2" t="s">
        <v>50</v>
      </c>
    </row>
    <row r="52" spans="1:5" x14ac:dyDescent="0.2">
      <c r="A52" s="4">
        <v>45659</v>
      </c>
      <c r="B52" s="2" t="s">
        <v>51</v>
      </c>
      <c r="C52" s="2">
        <v>27.23</v>
      </c>
      <c r="D52" s="2"/>
      <c r="E52" s="2" t="s">
        <v>50</v>
      </c>
    </row>
    <row r="53" spans="1:5" x14ac:dyDescent="0.2">
      <c r="A53" s="4">
        <v>45670</v>
      </c>
      <c r="B53" s="2" t="s">
        <v>52</v>
      </c>
      <c r="C53" s="2">
        <v>8.75</v>
      </c>
      <c r="D53" s="2"/>
      <c r="E53" s="2" t="s">
        <v>50</v>
      </c>
    </row>
    <row r="54" spans="1:5" x14ac:dyDescent="0.2">
      <c r="A54" s="4">
        <v>45687</v>
      </c>
      <c r="B54" s="2" t="s">
        <v>53</v>
      </c>
      <c r="C54" s="2">
        <v>7.16</v>
      </c>
      <c r="D54" s="2"/>
      <c r="E54" s="2" t="s">
        <v>54</v>
      </c>
    </row>
    <row r="55" spans="1:5" x14ac:dyDescent="0.2">
      <c r="A55" s="4">
        <v>45659</v>
      </c>
      <c r="B55" s="2" t="s">
        <v>55</v>
      </c>
      <c r="C55" s="2">
        <v>33.409999999999997</v>
      </c>
      <c r="D55" s="2"/>
      <c r="E55" s="2" t="s">
        <v>54</v>
      </c>
    </row>
    <row r="56" spans="1:5" x14ac:dyDescent="0.2">
      <c r="A56" s="4">
        <v>45687</v>
      </c>
      <c r="B56" s="2" t="s">
        <v>56</v>
      </c>
      <c r="C56" s="2"/>
      <c r="D56" s="2">
        <v>1400</v>
      </c>
      <c r="E56" s="2" t="s">
        <v>57</v>
      </c>
    </row>
    <row r="57" spans="1:5" x14ac:dyDescent="0.2">
      <c r="A57" s="4">
        <v>45684</v>
      </c>
      <c r="B57" s="2" t="s">
        <v>60</v>
      </c>
      <c r="C57" s="2"/>
      <c r="D57" s="2">
        <v>150</v>
      </c>
      <c r="E57" s="2" t="s">
        <v>57</v>
      </c>
    </row>
    <row r="58" spans="1:5" x14ac:dyDescent="0.2">
      <c r="A58" s="4">
        <v>45681</v>
      </c>
      <c r="B58" s="2" t="s">
        <v>61</v>
      </c>
      <c r="C58" s="2"/>
      <c r="D58" s="2">
        <v>200</v>
      </c>
      <c r="E58" s="2" t="s">
        <v>57</v>
      </c>
    </row>
    <row r="59" spans="1:5" x14ac:dyDescent="0.2">
      <c r="A59" s="4">
        <v>45677</v>
      </c>
      <c r="B59" s="2" t="s">
        <v>64</v>
      </c>
      <c r="C59" s="2"/>
      <c r="D59" s="2">
        <v>19.600000000000001</v>
      </c>
      <c r="E59" s="2" t="s">
        <v>59</v>
      </c>
    </row>
    <row r="60" spans="1:5" x14ac:dyDescent="0.2">
      <c r="A60" s="4">
        <v>45673</v>
      </c>
      <c r="B60" s="2" t="s">
        <v>66</v>
      </c>
      <c r="C60" s="2"/>
      <c r="D60" s="2">
        <v>27</v>
      </c>
      <c r="E60" s="2" t="s">
        <v>59</v>
      </c>
    </row>
    <row r="61" spans="1:5" x14ac:dyDescent="0.2">
      <c r="A61" s="4">
        <v>45671</v>
      </c>
      <c r="B61" s="2" t="s">
        <v>67</v>
      </c>
      <c r="C61" s="2"/>
      <c r="D61" s="2">
        <v>19</v>
      </c>
      <c r="E61" s="2" t="s">
        <v>59</v>
      </c>
    </row>
    <row r="62" spans="1:5" x14ac:dyDescent="0.2">
      <c r="A62" s="4">
        <v>45670</v>
      </c>
      <c r="B62" s="2" t="s">
        <v>68</v>
      </c>
      <c r="C62" s="2"/>
      <c r="D62" s="2">
        <v>20</v>
      </c>
      <c r="E62" s="2" t="s">
        <v>59</v>
      </c>
    </row>
    <row r="63" spans="1:5" x14ac:dyDescent="0.2">
      <c r="A63" s="4">
        <v>45659</v>
      </c>
      <c r="B63" s="2" t="s">
        <v>69</v>
      </c>
      <c r="C63" s="2"/>
      <c r="D63" s="2">
        <v>15</v>
      </c>
      <c r="E63" s="2" t="s">
        <v>59</v>
      </c>
    </row>
    <row r="64" spans="1:5" x14ac:dyDescent="0.2">
      <c r="A64" s="4">
        <v>45679</v>
      </c>
      <c r="B64" s="2" t="s">
        <v>70</v>
      </c>
      <c r="C64" s="2"/>
      <c r="D64" s="2">
        <v>5</v>
      </c>
      <c r="E64" s="2" t="s">
        <v>71</v>
      </c>
    </row>
    <row r="65" spans="1:5" x14ac:dyDescent="0.2">
      <c r="A65" s="4">
        <v>45677</v>
      </c>
      <c r="B65" s="2" t="s">
        <v>72</v>
      </c>
      <c r="C65" s="2"/>
      <c r="D65" s="2">
        <v>2</v>
      </c>
      <c r="E65" s="2" t="s">
        <v>71</v>
      </c>
    </row>
    <row r="66" spans="1:5" x14ac:dyDescent="0.2">
      <c r="A66" s="4">
        <v>45688</v>
      </c>
      <c r="B66" s="2" t="s">
        <v>0</v>
      </c>
      <c r="C66" s="2"/>
      <c r="D66" s="2">
        <v>21.93</v>
      </c>
      <c r="E66" s="2" t="s">
        <v>78</v>
      </c>
    </row>
    <row r="67" spans="1:5" x14ac:dyDescent="0.2">
      <c r="A67" s="4">
        <v>45672</v>
      </c>
      <c r="B67" s="2" t="s">
        <v>1</v>
      </c>
      <c r="C67" s="2"/>
      <c r="D67" s="2">
        <v>36.770000000000003</v>
      </c>
      <c r="E67" s="2" t="s">
        <v>78</v>
      </c>
    </row>
    <row r="68" spans="1:5" x14ac:dyDescent="0.2">
      <c r="A68" s="4">
        <v>45671</v>
      </c>
      <c r="B68" s="2" t="s">
        <v>2</v>
      </c>
      <c r="C68" s="2"/>
      <c r="D68" s="2">
        <v>42.17</v>
      </c>
      <c r="E68" s="2" t="s">
        <v>78</v>
      </c>
    </row>
    <row r="69" spans="1:5" x14ac:dyDescent="0.2">
      <c r="A69" s="4">
        <v>45666</v>
      </c>
      <c r="B69" s="2" t="s">
        <v>3</v>
      </c>
      <c r="C69" s="2"/>
      <c r="D69" s="2">
        <v>7.66</v>
      </c>
      <c r="E69" s="2" t="s">
        <v>78</v>
      </c>
    </row>
    <row r="70" spans="1:5" x14ac:dyDescent="0.2">
      <c r="A70" s="4">
        <v>45686</v>
      </c>
      <c r="B70" s="2" t="s">
        <v>58</v>
      </c>
      <c r="C70" s="2"/>
      <c r="D70" s="2">
        <v>10</v>
      </c>
      <c r="E70" s="2" t="s">
        <v>79</v>
      </c>
    </row>
    <row r="71" spans="1:5" x14ac:dyDescent="0.2">
      <c r="A71" s="4">
        <v>45679</v>
      </c>
      <c r="B71" s="2" t="s">
        <v>62</v>
      </c>
      <c r="C71" s="2"/>
      <c r="D71" s="2">
        <v>7</v>
      </c>
      <c r="E71" s="2" t="s">
        <v>79</v>
      </c>
    </row>
    <row r="72" spans="1:5" x14ac:dyDescent="0.2">
      <c r="A72" s="4">
        <v>45678</v>
      </c>
      <c r="B72" s="2" t="s">
        <v>63</v>
      </c>
      <c r="C72" s="2"/>
      <c r="D72" s="2">
        <v>10</v>
      </c>
      <c r="E72" s="2" t="s">
        <v>79</v>
      </c>
    </row>
    <row r="73" spans="1:5" x14ac:dyDescent="0.2">
      <c r="A73" s="4">
        <v>45677</v>
      </c>
      <c r="B73" s="2" t="s">
        <v>65</v>
      </c>
      <c r="C73" s="2"/>
      <c r="D73" s="2">
        <v>40</v>
      </c>
      <c r="E73" s="2" t="s">
        <v>79</v>
      </c>
    </row>
  </sheetData>
  <sortState xmlns:xlrd2="http://schemas.microsoft.com/office/spreadsheetml/2017/richdata2" ref="A2:E75">
    <sortCondition ref="E2:E75"/>
  </sortState>
  <phoneticPr fontId="4" type="noConversion"/>
  <hyperlinks>
    <hyperlink ref="B12" r:id="rId2" display="http://amazon.ca/" xr:uid="{F992456E-E432-BF42-8F64-8DD3CE83960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7E7DC-ECB3-124F-94C3-1837A8F75FE1}">
  <dimension ref="A1:I68"/>
  <sheetViews>
    <sheetView workbookViewId="0">
      <selection activeCell="G2" sqref="G2"/>
    </sheetView>
  </sheetViews>
  <sheetFormatPr baseColWidth="10" defaultRowHeight="16" x14ac:dyDescent="0.2"/>
  <cols>
    <col min="2" max="2" width="23.5" bestFit="1" customWidth="1"/>
    <col min="3" max="3" width="8" bestFit="1" customWidth="1"/>
    <col min="4" max="4" width="7" bestFit="1" customWidth="1"/>
    <col min="5" max="5" width="25" bestFit="1" customWidth="1"/>
    <col min="7" max="7" width="26.83203125" bestFit="1" customWidth="1"/>
    <col min="8" max="8" width="14" bestFit="1" customWidth="1"/>
    <col min="9" max="9" width="13.33203125" bestFit="1" customWidth="1"/>
  </cols>
  <sheetData>
    <row r="1" spans="1:9" x14ac:dyDescent="0.2">
      <c r="A1" t="s">
        <v>73</v>
      </c>
      <c r="B1" t="s">
        <v>74</v>
      </c>
      <c r="C1" t="s">
        <v>75</v>
      </c>
      <c r="D1" t="s">
        <v>76</v>
      </c>
      <c r="E1" t="s">
        <v>77</v>
      </c>
    </row>
    <row r="2" spans="1:9" x14ac:dyDescent="0.2">
      <c r="A2" s="1">
        <v>45691</v>
      </c>
      <c r="B2" s="2" t="s">
        <v>4</v>
      </c>
      <c r="C2" s="2">
        <v>875</v>
      </c>
      <c r="D2" s="2"/>
      <c r="E2" s="2" t="s">
        <v>5</v>
      </c>
      <c r="G2" s="5" t="s">
        <v>80</v>
      </c>
      <c r="H2" t="s">
        <v>83</v>
      </c>
      <c r="I2" t="s">
        <v>82</v>
      </c>
    </row>
    <row r="3" spans="1:9" x14ac:dyDescent="0.2">
      <c r="A3" s="1">
        <v>45712</v>
      </c>
      <c r="B3" s="2" t="s">
        <v>92</v>
      </c>
      <c r="C3" s="2">
        <v>14.33</v>
      </c>
      <c r="D3" s="2"/>
      <c r="E3" s="2" t="s">
        <v>7</v>
      </c>
      <c r="G3" s="6" t="s">
        <v>5</v>
      </c>
      <c r="H3">
        <v>875</v>
      </c>
    </row>
    <row r="4" spans="1:9" x14ac:dyDescent="0.2">
      <c r="A4" s="1">
        <v>45698</v>
      </c>
      <c r="B4" s="2" t="s">
        <v>93</v>
      </c>
      <c r="C4" s="2">
        <v>1.5</v>
      </c>
      <c r="D4" s="2"/>
      <c r="E4" s="2" t="s">
        <v>7</v>
      </c>
      <c r="G4" s="6" t="s">
        <v>7</v>
      </c>
      <c r="H4">
        <v>111.41</v>
      </c>
    </row>
    <row r="5" spans="1:9" x14ac:dyDescent="0.2">
      <c r="A5" s="1">
        <v>45698</v>
      </c>
      <c r="B5" s="2" t="s">
        <v>93</v>
      </c>
      <c r="C5" s="2">
        <v>8.48</v>
      </c>
      <c r="D5" s="2"/>
      <c r="E5" s="2" t="s">
        <v>7</v>
      </c>
      <c r="G5" s="6" t="s">
        <v>10</v>
      </c>
      <c r="H5">
        <v>100.61</v>
      </c>
    </row>
    <row r="6" spans="1:9" x14ac:dyDescent="0.2">
      <c r="A6" s="1">
        <v>45713</v>
      </c>
      <c r="B6" s="2" t="s">
        <v>3</v>
      </c>
      <c r="C6" s="2">
        <v>43.64</v>
      </c>
      <c r="D6" s="2"/>
      <c r="E6" s="2" t="s">
        <v>7</v>
      </c>
      <c r="G6" s="6" t="s">
        <v>14</v>
      </c>
      <c r="H6">
        <v>299.8</v>
      </c>
    </row>
    <row r="7" spans="1:9" x14ac:dyDescent="0.2">
      <c r="A7" s="1">
        <v>45701</v>
      </c>
      <c r="B7" s="2" t="s">
        <v>3</v>
      </c>
      <c r="C7" s="2">
        <v>17.899999999999999</v>
      </c>
      <c r="D7" s="2"/>
      <c r="E7" s="2" t="s">
        <v>7</v>
      </c>
      <c r="G7" s="6" t="s">
        <v>17</v>
      </c>
      <c r="H7">
        <v>375.31999999999994</v>
      </c>
    </row>
    <row r="8" spans="1:9" x14ac:dyDescent="0.2">
      <c r="A8" s="1">
        <v>45698</v>
      </c>
      <c r="B8" s="2" t="s">
        <v>3</v>
      </c>
      <c r="C8" s="2">
        <v>25.56</v>
      </c>
      <c r="D8" s="2"/>
      <c r="E8" s="2" t="s">
        <v>7</v>
      </c>
      <c r="G8" s="6" t="s">
        <v>19</v>
      </c>
      <c r="H8">
        <v>28.84</v>
      </c>
    </row>
    <row r="9" spans="1:9" x14ac:dyDescent="0.2">
      <c r="A9" s="1">
        <v>45707</v>
      </c>
      <c r="B9" s="2" t="s">
        <v>94</v>
      </c>
      <c r="C9" s="2">
        <v>89.59</v>
      </c>
      <c r="D9" s="2"/>
      <c r="E9" s="2" t="s">
        <v>10</v>
      </c>
      <c r="G9" s="6" t="s">
        <v>101</v>
      </c>
      <c r="H9">
        <v>25.089999999999996</v>
      </c>
    </row>
    <row r="10" spans="1:9" x14ac:dyDescent="0.2">
      <c r="A10" s="1">
        <v>45699</v>
      </c>
      <c r="B10" s="2" t="s">
        <v>95</v>
      </c>
      <c r="C10" s="2">
        <v>4.3899999999999997</v>
      </c>
      <c r="D10" s="2"/>
      <c r="E10" s="2" t="s">
        <v>10</v>
      </c>
      <c r="G10" s="6" t="s">
        <v>23</v>
      </c>
      <c r="H10">
        <v>12.56</v>
      </c>
    </row>
    <row r="11" spans="1:9" x14ac:dyDescent="0.2">
      <c r="A11" s="1">
        <v>45698</v>
      </c>
      <c r="B11" s="2" t="s">
        <v>95</v>
      </c>
      <c r="C11" s="2">
        <v>6.63</v>
      </c>
      <c r="D11" s="2"/>
      <c r="E11" s="2" t="s">
        <v>10</v>
      </c>
      <c r="G11" s="6" t="s">
        <v>29</v>
      </c>
      <c r="H11">
        <v>405.3</v>
      </c>
    </row>
    <row r="12" spans="1:9" x14ac:dyDescent="0.2">
      <c r="A12" s="1">
        <v>45712</v>
      </c>
      <c r="B12" s="2" t="s">
        <v>13</v>
      </c>
      <c r="C12" s="2">
        <v>202.12</v>
      </c>
      <c r="D12" s="2"/>
      <c r="E12" s="2" t="s">
        <v>14</v>
      </c>
      <c r="G12" s="6" t="s">
        <v>41</v>
      </c>
      <c r="H12">
        <v>134.93</v>
      </c>
    </row>
    <row r="13" spans="1:9" x14ac:dyDescent="0.2">
      <c r="A13" s="1">
        <v>45712</v>
      </c>
      <c r="B13" s="2" t="s">
        <v>13</v>
      </c>
      <c r="C13" s="2">
        <v>68.319999999999993</v>
      </c>
      <c r="D13" s="2"/>
      <c r="E13" s="2" t="s">
        <v>14</v>
      </c>
      <c r="G13" s="6" t="s">
        <v>47</v>
      </c>
      <c r="H13">
        <v>33.840000000000003</v>
      </c>
    </row>
    <row r="14" spans="1:9" x14ac:dyDescent="0.2">
      <c r="A14" s="1">
        <v>45712</v>
      </c>
      <c r="B14" s="2" t="s">
        <v>13</v>
      </c>
      <c r="C14" s="2">
        <v>18.07</v>
      </c>
      <c r="D14" s="2"/>
      <c r="E14" s="2" t="s">
        <v>14</v>
      </c>
      <c r="G14" s="6" t="s">
        <v>50</v>
      </c>
      <c r="H14">
        <v>102.5</v>
      </c>
    </row>
    <row r="15" spans="1:9" x14ac:dyDescent="0.2">
      <c r="A15" s="1">
        <v>45692</v>
      </c>
      <c r="B15" s="3" t="s">
        <v>15</v>
      </c>
      <c r="C15" s="2">
        <v>11.29</v>
      </c>
      <c r="D15" s="2"/>
      <c r="E15" s="2" t="s">
        <v>14</v>
      </c>
      <c r="G15" s="6" t="s">
        <v>54</v>
      </c>
      <c r="H15">
        <v>56.43</v>
      </c>
    </row>
    <row r="16" spans="1:9" x14ac:dyDescent="0.2">
      <c r="A16" s="1">
        <v>45715</v>
      </c>
      <c r="B16" s="2" t="s">
        <v>96</v>
      </c>
      <c r="C16" s="2">
        <v>4.62</v>
      </c>
      <c r="D16" s="2"/>
      <c r="E16" s="2" t="s">
        <v>17</v>
      </c>
      <c r="G16" s="6" t="s">
        <v>57</v>
      </c>
      <c r="I16">
        <v>1500</v>
      </c>
    </row>
    <row r="17" spans="1:9" x14ac:dyDescent="0.2">
      <c r="A17" s="1">
        <v>45715</v>
      </c>
      <c r="B17" s="2" t="s">
        <v>97</v>
      </c>
      <c r="C17" s="2">
        <v>171.89</v>
      </c>
      <c r="D17" s="2"/>
      <c r="E17" s="2" t="s">
        <v>17</v>
      </c>
      <c r="G17" s="6" t="s">
        <v>59</v>
      </c>
      <c r="I17">
        <v>131.35000000000002</v>
      </c>
    </row>
    <row r="18" spans="1:9" x14ac:dyDescent="0.2">
      <c r="A18" s="1">
        <v>45700</v>
      </c>
      <c r="B18" s="2" t="s">
        <v>98</v>
      </c>
      <c r="C18" s="2">
        <v>4.3499999999999996</v>
      </c>
      <c r="D18" s="2"/>
      <c r="E18" s="2" t="s">
        <v>17</v>
      </c>
      <c r="G18" s="6" t="s">
        <v>71</v>
      </c>
      <c r="I18">
        <v>6</v>
      </c>
    </row>
    <row r="19" spans="1:9" x14ac:dyDescent="0.2">
      <c r="A19" s="1">
        <v>45699</v>
      </c>
      <c r="B19" s="2" t="s">
        <v>98</v>
      </c>
      <c r="C19" s="2">
        <v>6.17</v>
      </c>
      <c r="D19" s="2"/>
      <c r="E19" s="2" t="s">
        <v>17</v>
      </c>
      <c r="G19" s="6" t="s">
        <v>78</v>
      </c>
      <c r="I19">
        <v>286.17</v>
      </c>
    </row>
    <row r="20" spans="1:9" x14ac:dyDescent="0.2">
      <c r="A20" s="1">
        <v>45698</v>
      </c>
      <c r="B20" s="2" t="s">
        <v>98</v>
      </c>
      <c r="C20" s="2">
        <v>89.54</v>
      </c>
      <c r="D20" s="2"/>
      <c r="E20" s="2" t="s">
        <v>17</v>
      </c>
      <c r="G20" s="6" t="s">
        <v>79</v>
      </c>
      <c r="I20">
        <v>540</v>
      </c>
    </row>
    <row r="21" spans="1:9" x14ac:dyDescent="0.2">
      <c r="A21" s="1">
        <v>45695</v>
      </c>
      <c r="B21" s="2" t="s">
        <v>99</v>
      </c>
      <c r="C21" s="2">
        <v>10.78</v>
      </c>
      <c r="D21" s="2"/>
      <c r="E21" s="2" t="s">
        <v>17</v>
      </c>
      <c r="G21" s="6" t="s">
        <v>81</v>
      </c>
      <c r="H21">
        <v>2561.6299999999997</v>
      </c>
      <c r="I21">
        <v>2463.52</v>
      </c>
    </row>
    <row r="22" spans="1:9" x14ac:dyDescent="0.2">
      <c r="A22" s="1">
        <v>45691</v>
      </c>
      <c r="B22" s="2" t="s">
        <v>99</v>
      </c>
      <c r="C22" s="2">
        <v>16.38</v>
      </c>
      <c r="D22" s="2"/>
      <c r="E22" s="2" t="s">
        <v>17</v>
      </c>
    </row>
    <row r="23" spans="1:9" x14ac:dyDescent="0.2">
      <c r="A23" s="1">
        <v>45691</v>
      </c>
      <c r="B23" s="2" t="s">
        <v>98</v>
      </c>
      <c r="C23" s="2">
        <v>71.59</v>
      </c>
      <c r="D23" s="2"/>
      <c r="E23" s="2" t="s">
        <v>17</v>
      </c>
    </row>
    <row r="24" spans="1:9" x14ac:dyDescent="0.2">
      <c r="A24" s="1">
        <v>45698</v>
      </c>
      <c r="B24" s="2" t="s">
        <v>3</v>
      </c>
      <c r="C24" s="2">
        <v>18</v>
      </c>
      <c r="D24" s="2"/>
      <c r="E24" s="2" t="s">
        <v>19</v>
      </c>
    </row>
    <row r="25" spans="1:9" x14ac:dyDescent="0.2">
      <c r="A25" s="1">
        <v>45694</v>
      </c>
      <c r="B25" s="2" t="s">
        <v>3</v>
      </c>
      <c r="C25" s="2">
        <v>10.84</v>
      </c>
      <c r="D25" s="2"/>
      <c r="E25" s="2" t="s">
        <v>19</v>
      </c>
    </row>
    <row r="26" spans="1:9" x14ac:dyDescent="0.2">
      <c r="A26" s="1">
        <v>45709</v>
      </c>
      <c r="B26" s="2" t="s">
        <v>100</v>
      </c>
      <c r="C26" s="2">
        <v>20.239999999999998</v>
      </c>
      <c r="D26" s="2"/>
      <c r="E26" s="2" t="s">
        <v>101</v>
      </c>
    </row>
    <row r="27" spans="1:9" x14ac:dyDescent="0.2">
      <c r="A27" s="1">
        <v>45707</v>
      </c>
      <c r="B27" s="2" t="s">
        <v>102</v>
      </c>
      <c r="C27" s="2">
        <v>4.8499999999999996</v>
      </c>
      <c r="D27" s="2"/>
      <c r="E27" s="2" t="s">
        <v>101</v>
      </c>
    </row>
    <row r="28" spans="1:9" x14ac:dyDescent="0.2">
      <c r="A28" s="1">
        <v>45709</v>
      </c>
      <c r="B28" s="2" t="s">
        <v>103</v>
      </c>
      <c r="C28" s="2">
        <v>4.5</v>
      </c>
      <c r="D28" s="2"/>
      <c r="E28" s="2" t="s">
        <v>23</v>
      </c>
    </row>
    <row r="29" spans="1:9" x14ac:dyDescent="0.2">
      <c r="A29" s="1">
        <v>45698</v>
      </c>
      <c r="B29" s="2" t="s">
        <v>25</v>
      </c>
      <c r="C29" s="2">
        <v>6.08</v>
      </c>
      <c r="D29" s="2"/>
      <c r="E29" s="2" t="s">
        <v>23</v>
      </c>
    </row>
    <row r="30" spans="1:9" x14ac:dyDescent="0.2">
      <c r="A30" s="1">
        <v>45694</v>
      </c>
      <c r="B30" s="2" t="s">
        <v>27</v>
      </c>
      <c r="C30" s="2">
        <v>1.98</v>
      </c>
      <c r="D30" s="2"/>
      <c r="E30" s="2" t="s">
        <v>23</v>
      </c>
    </row>
    <row r="31" spans="1:9" x14ac:dyDescent="0.2">
      <c r="A31" s="1">
        <v>45716</v>
      </c>
      <c r="B31" s="2" t="s">
        <v>104</v>
      </c>
      <c r="C31" s="2">
        <v>35</v>
      </c>
      <c r="D31" s="2"/>
      <c r="E31" s="2" t="s">
        <v>29</v>
      </c>
    </row>
    <row r="32" spans="1:9" x14ac:dyDescent="0.2">
      <c r="A32" s="1">
        <v>45716</v>
      </c>
      <c r="B32" s="2" t="s">
        <v>105</v>
      </c>
      <c r="C32" s="2">
        <v>98</v>
      </c>
      <c r="D32" s="2"/>
      <c r="E32" s="2" t="s">
        <v>29</v>
      </c>
    </row>
    <row r="33" spans="1:5" x14ac:dyDescent="0.2">
      <c r="A33" s="1">
        <v>45714</v>
      </c>
      <c r="B33" s="2" t="s">
        <v>106</v>
      </c>
      <c r="C33" s="2">
        <v>3</v>
      </c>
      <c r="D33" s="2"/>
      <c r="E33" s="2" t="s">
        <v>29</v>
      </c>
    </row>
    <row r="34" spans="1:5" x14ac:dyDescent="0.2">
      <c r="A34" s="1">
        <v>45712</v>
      </c>
      <c r="B34" s="2" t="s">
        <v>107</v>
      </c>
      <c r="C34" s="2">
        <v>7</v>
      </c>
      <c r="D34" s="2"/>
      <c r="E34" s="2" t="s">
        <v>29</v>
      </c>
    </row>
    <row r="35" spans="1:5" x14ac:dyDescent="0.2">
      <c r="A35" s="1">
        <v>45712</v>
      </c>
      <c r="B35" s="2" t="s">
        <v>108</v>
      </c>
      <c r="C35" s="2">
        <v>6.8</v>
      </c>
      <c r="D35" s="2"/>
      <c r="E35" s="2" t="s">
        <v>29</v>
      </c>
    </row>
    <row r="36" spans="1:5" x14ac:dyDescent="0.2">
      <c r="A36" s="1">
        <v>45693</v>
      </c>
      <c r="B36" s="2" t="s">
        <v>109</v>
      </c>
      <c r="C36" s="2">
        <v>18.5</v>
      </c>
      <c r="D36" s="2"/>
      <c r="E36" s="2" t="s">
        <v>29</v>
      </c>
    </row>
    <row r="37" spans="1:5" x14ac:dyDescent="0.2">
      <c r="A37" s="1">
        <v>45691</v>
      </c>
      <c r="B37" s="2" t="s">
        <v>110</v>
      </c>
      <c r="C37" s="2">
        <v>237</v>
      </c>
      <c r="D37" s="2"/>
      <c r="E37" s="2" t="s">
        <v>29</v>
      </c>
    </row>
    <row r="38" spans="1:5" x14ac:dyDescent="0.2">
      <c r="A38" s="1">
        <v>45691</v>
      </c>
      <c r="B38" s="2" t="s">
        <v>3</v>
      </c>
      <c r="C38" s="2">
        <v>96.56</v>
      </c>
      <c r="D38" s="2"/>
      <c r="E38" s="2" t="s">
        <v>41</v>
      </c>
    </row>
    <row r="39" spans="1:5" x14ac:dyDescent="0.2">
      <c r="A39" s="1">
        <v>45712</v>
      </c>
      <c r="B39" s="2" t="s">
        <v>111</v>
      </c>
      <c r="C39" s="2">
        <v>19.420000000000002</v>
      </c>
      <c r="D39" s="2"/>
      <c r="E39" s="2" t="s">
        <v>41</v>
      </c>
    </row>
    <row r="40" spans="1:5" x14ac:dyDescent="0.2">
      <c r="A40" s="1">
        <v>45693</v>
      </c>
      <c r="B40" s="2" t="s">
        <v>43</v>
      </c>
      <c r="C40" s="2">
        <v>15.95</v>
      </c>
      <c r="D40" s="2"/>
      <c r="E40" s="2" t="s">
        <v>41</v>
      </c>
    </row>
    <row r="41" spans="1:5" x14ac:dyDescent="0.2">
      <c r="A41" s="1">
        <v>45691</v>
      </c>
      <c r="B41" s="2" t="s">
        <v>43</v>
      </c>
      <c r="C41" s="2">
        <v>3</v>
      </c>
      <c r="D41" s="2"/>
      <c r="E41" s="2" t="s">
        <v>41</v>
      </c>
    </row>
    <row r="42" spans="1:5" x14ac:dyDescent="0.2">
      <c r="A42" s="1">
        <v>45714</v>
      </c>
      <c r="B42" s="2" t="s">
        <v>112</v>
      </c>
      <c r="C42" s="2">
        <v>0.5</v>
      </c>
      <c r="D42" s="2"/>
      <c r="E42" s="2" t="s">
        <v>47</v>
      </c>
    </row>
    <row r="43" spans="1:5" x14ac:dyDescent="0.2">
      <c r="A43" s="1">
        <v>45695</v>
      </c>
      <c r="B43" s="2" t="s">
        <v>113</v>
      </c>
      <c r="C43" s="2">
        <v>5.99</v>
      </c>
      <c r="D43" s="2"/>
      <c r="E43" s="2" t="s">
        <v>47</v>
      </c>
    </row>
    <row r="44" spans="1:5" x14ac:dyDescent="0.2">
      <c r="A44" s="1">
        <v>45691</v>
      </c>
      <c r="B44" s="2" t="s">
        <v>114</v>
      </c>
      <c r="C44" s="2">
        <v>27.35</v>
      </c>
      <c r="D44" s="2"/>
      <c r="E44" s="2" t="s">
        <v>47</v>
      </c>
    </row>
    <row r="45" spans="1:5" x14ac:dyDescent="0.2">
      <c r="A45" s="1">
        <v>45712</v>
      </c>
      <c r="B45" s="2" t="s">
        <v>115</v>
      </c>
      <c r="C45" s="2">
        <v>85.19</v>
      </c>
      <c r="D45" s="2"/>
      <c r="E45" s="2" t="s">
        <v>50</v>
      </c>
    </row>
    <row r="46" spans="1:5" x14ac:dyDescent="0.2">
      <c r="A46" s="1">
        <v>45693</v>
      </c>
      <c r="B46" s="2" t="s">
        <v>116</v>
      </c>
      <c r="C46" s="2">
        <v>17.309999999999999</v>
      </c>
      <c r="D46" s="2"/>
      <c r="E46" s="2" t="s">
        <v>50</v>
      </c>
    </row>
    <row r="47" spans="1:5" x14ac:dyDescent="0.2">
      <c r="A47" s="1">
        <v>45716</v>
      </c>
      <c r="B47" s="2" t="s">
        <v>53</v>
      </c>
      <c r="C47" s="2">
        <v>7.16</v>
      </c>
      <c r="D47" s="2"/>
      <c r="E47" s="2" t="s">
        <v>54</v>
      </c>
    </row>
    <row r="48" spans="1:5" x14ac:dyDescent="0.2">
      <c r="A48" s="1">
        <v>45712</v>
      </c>
      <c r="B48" s="2" t="s">
        <v>117</v>
      </c>
      <c r="C48" s="2">
        <v>15.51</v>
      </c>
      <c r="D48" s="2"/>
      <c r="E48" s="2" t="s">
        <v>54</v>
      </c>
    </row>
    <row r="49" spans="1:5" x14ac:dyDescent="0.2">
      <c r="A49" s="1">
        <v>45691</v>
      </c>
      <c r="B49" s="2" t="s">
        <v>55</v>
      </c>
      <c r="C49" s="2">
        <v>33.76</v>
      </c>
      <c r="D49" s="2"/>
      <c r="E49" s="2" t="s">
        <v>54</v>
      </c>
    </row>
    <row r="50" spans="1:5" x14ac:dyDescent="0.2">
      <c r="A50" s="1">
        <v>45715</v>
      </c>
      <c r="B50" s="2" t="s">
        <v>119</v>
      </c>
      <c r="C50" s="2"/>
      <c r="D50" s="2">
        <v>1500</v>
      </c>
      <c r="E50" s="2" t="s">
        <v>57</v>
      </c>
    </row>
    <row r="51" spans="1:5" x14ac:dyDescent="0.2">
      <c r="A51" s="1">
        <v>45715</v>
      </c>
      <c r="B51" s="2" t="s">
        <v>118</v>
      </c>
      <c r="C51" s="2"/>
      <c r="D51" s="2">
        <v>53.4</v>
      </c>
      <c r="E51" s="2" t="s">
        <v>59</v>
      </c>
    </row>
    <row r="52" spans="1:5" x14ac:dyDescent="0.2">
      <c r="A52" s="1">
        <v>45713</v>
      </c>
      <c r="B52" s="2" t="s">
        <v>120</v>
      </c>
      <c r="C52" s="2"/>
      <c r="D52" s="2">
        <v>19</v>
      </c>
      <c r="E52" s="2" t="s">
        <v>59</v>
      </c>
    </row>
    <row r="53" spans="1:5" x14ac:dyDescent="0.2">
      <c r="A53" s="1">
        <v>45700</v>
      </c>
      <c r="B53" s="2" t="s">
        <v>123</v>
      </c>
      <c r="C53" s="2"/>
      <c r="D53" s="2">
        <v>11.95</v>
      </c>
      <c r="E53" s="2" t="s">
        <v>59</v>
      </c>
    </row>
    <row r="54" spans="1:5" x14ac:dyDescent="0.2">
      <c r="A54" s="1">
        <v>45700</v>
      </c>
      <c r="B54" s="2" t="s">
        <v>124</v>
      </c>
      <c r="C54" s="2"/>
      <c r="D54" s="2">
        <v>6</v>
      </c>
      <c r="E54" s="2" t="s">
        <v>59</v>
      </c>
    </row>
    <row r="55" spans="1:5" x14ac:dyDescent="0.2">
      <c r="A55" s="1">
        <v>45691</v>
      </c>
      <c r="B55" s="2" t="s">
        <v>130</v>
      </c>
      <c r="C55" s="2"/>
      <c r="D55" s="2">
        <v>18</v>
      </c>
      <c r="E55" s="2" t="s">
        <v>59</v>
      </c>
    </row>
    <row r="56" spans="1:5" x14ac:dyDescent="0.2">
      <c r="A56" s="1">
        <v>45691</v>
      </c>
      <c r="B56" s="2" t="s">
        <v>131</v>
      </c>
      <c r="C56" s="2"/>
      <c r="D56" s="2">
        <v>18</v>
      </c>
      <c r="E56" s="2" t="s">
        <v>59</v>
      </c>
    </row>
    <row r="57" spans="1:5" x14ac:dyDescent="0.2">
      <c r="A57" s="1">
        <v>45691</v>
      </c>
      <c r="B57" s="2" t="s">
        <v>132</v>
      </c>
      <c r="C57" s="2"/>
      <c r="D57" s="2">
        <v>5</v>
      </c>
      <c r="E57" s="2" t="s">
        <v>59</v>
      </c>
    </row>
    <row r="58" spans="1:5" x14ac:dyDescent="0.2">
      <c r="A58" s="1">
        <v>45714</v>
      </c>
      <c r="B58" s="2" t="s">
        <v>133</v>
      </c>
      <c r="C58" s="2"/>
      <c r="D58" s="2">
        <v>1</v>
      </c>
      <c r="E58" s="2" t="s">
        <v>71</v>
      </c>
    </row>
    <row r="59" spans="1:5" x14ac:dyDescent="0.2">
      <c r="A59" s="1">
        <v>45698</v>
      </c>
      <c r="B59" s="2" t="s">
        <v>134</v>
      </c>
      <c r="C59" s="2"/>
      <c r="D59" s="2">
        <v>5</v>
      </c>
      <c r="E59" s="2" t="s">
        <v>71</v>
      </c>
    </row>
    <row r="60" spans="1:5" x14ac:dyDescent="0.2">
      <c r="A60" s="1">
        <v>45707</v>
      </c>
      <c r="B60" s="7" t="s">
        <v>90</v>
      </c>
      <c r="C60" s="7"/>
      <c r="D60" s="7">
        <v>280</v>
      </c>
      <c r="E60" s="2" t="s">
        <v>78</v>
      </c>
    </row>
    <row r="61" spans="1:5" x14ac:dyDescent="0.2">
      <c r="A61" s="1">
        <v>45700</v>
      </c>
      <c r="B61" s="2" t="s">
        <v>91</v>
      </c>
      <c r="C61" s="2"/>
      <c r="D61" s="2">
        <v>6.17</v>
      </c>
      <c r="E61" s="2" t="s">
        <v>78</v>
      </c>
    </row>
    <row r="62" spans="1:5" x14ac:dyDescent="0.2">
      <c r="A62" s="1">
        <v>45712</v>
      </c>
      <c r="B62" s="2" t="s">
        <v>121</v>
      </c>
      <c r="C62" s="2"/>
      <c r="D62" s="2">
        <v>270</v>
      </c>
      <c r="E62" s="2" t="s">
        <v>79</v>
      </c>
    </row>
    <row r="63" spans="1:5" x14ac:dyDescent="0.2">
      <c r="A63" s="1">
        <v>45706</v>
      </c>
      <c r="B63" s="2" t="s">
        <v>122</v>
      </c>
      <c r="C63" s="2"/>
      <c r="D63" s="2">
        <v>30</v>
      </c>
      <c r="E63" s="2" t="s">
        <v>79</v>
      </c>
    </row>
    <row r="64" spans="1:5" x14ac:dyDescent="0.2">
      <c r="A64" s="1">
        <v>45698</v>
      </c>
      <c r="B64" s="2" t="s">
        <v>125</v>
      </c>
      <c r="C64" s="2"/>
      <c r="D64" s="2">
        <v>90</v>
      </c>
      <c r="E64" s="2" t="s">
        <v>79</v>
      </c>
    </row>
    <row r="65" spans="1:5" x14ac:dyDescent="0.2">
      <c r="A65" s="1">
        <v>45698</v>
      </c>
      <c r="B65" s="2" t="s">
        <v>126</v>
      </c>
      <c r="C65" s="2"/>
      <c r="D65" s="2">
        <v>20</v>
      </c>
      <c r="E65" s="2" t="s">
        <v>79</v>
      </c>
    </row>
    <row r="66" spans="1:5" x14ac:dyDescent="0.2">
      <c r="A66" s="1">
        <v>45698</v>
      </c>
      <c r="B66" s="2" t="s">
        <v>127</v>
      </c>
      <c r="C66" s="2"/>
      <c r="D66" s="2">
        <v>30</v>
      </c>
      <c r="E66" s="2" t="s">
        <v>79</v>
      </c>
    </row>
    <row r="67" spans="1:5" x14ac:dyDescent="0.2">
      <c r="A67" s="1">
        <v>45694</v>
      </c>
      <c r="B67" s="2" t="s">
        <v>128</v>
      </c>
      <c r="C67" s="2"/>
      <c r="D67" s="2">
        <v>50</v>
      </c>
      <c r="E67" s="2" t="s">
        <v>79</v>
      </c>
    </row>
    <row r="68" spans="1:5" x14ac:dyDescent="0.2">
      <c r="A68" s="1">
        <v>45693</v>
      </c>
      <c r="B68" s="2" t="s">
        <v>129</v>
      </c>
      <c r="C68" s="2"/>
      <c r="D68" s="2">
        <v>50</v>
      </c>
      <c r="E68" s="2" t="s">
        <v>79</v>
      </c>
    </row>
  </sheetData>
  <sortState xmlns:xlrd2="http://schemas.microsoft.com/office/spreadsheetml/2017/richdata2" ref="A2:E68">
    <sortCondition ref="E2:E68"/>
  </sortState>
  <hyperlinks>
    <hyperlink ref="B15" r:id="rId2" display="http://amazon.ca/" xr:uid="{33A8C4EA-33E9-B242-8F29-7D894D31545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26B0C-B555-174F-A36B-02609DD9C5CA}">
  <dimension ref="A1:I65"/>
  <sheetViews>
    <sheetView workbookViewId="0">
      <selection activeCell="H8" sqref="H8"/>
    </sheetView>
  </sheetViews>
  <sheetFormatPr baseColWidth="10" defaultRowHeight="16" x14ac:dyDescent="0.2"/>
  <cols>
    <col min="1" max="1" width="10.5" bestFit="1" customWidth="1"/>
    <col min="2" max="2" width="23.83203125" bestFit="1" customWidth="1"/>
    <col min="3" max="3" width="8" bestFit="1" customWidth="1"/>
    <col min="4" max="4" width="7.33203125" bestFit="1" customWidth="1"/>
    <col min="5" max="5" width="24.33203125" bestFit="1" customWidth="1"/>
    <col min="7" max="7" width="26" bestFit="1" customWidth="1"/>
    <col min="8" max="8" width="13.33203125" bestFit="1" customWidth="1"/>
    <col min="9" max="9" width="14" bestFit="1" customWidth="1"/>
  </cols>
  <sheetData>
    <row r="1" spans="1:9" x14ac:dyDescent="0.2">
      <c r="A1" t="s">
        <v>73</v>
      </c>
      <c r="B1" t="s">
        <v>74</v>
      </c>
      <c r="C1" t="s">
        <v>75</v>
      </c>
      <c r="D1" t="s">
        <v>76</v>
      </c>
      <c r="E1" t="s">
        <v>77</v>
      </c>
    </row>
    <row r="2" spans="1:9" x14ac:dyDescent="0.2">
      <c r="A2" s="1">
        <v>45719</v>
      </c>
      <c r="B2" s="2" t="s">
        <v>4</v>
      </c>
      <c r="C2" s="2">
        <v>875</v>
      </c>
      <c r="D2" s="2"/>
      <c r="E2" s="2" t="s">
        <v>5</v>
      </c>
      <c r="G2" s="5" t="s">
        <v>80</v>
      </c>
      <c r="H2" t="s">
        <v>82</v>
      </c>
      <c r="I2" t="s">
        <v>83</v>
      </c>
    </row>
    <row r="3" spans="1:9" x14ac:dyDescent="0.2">
      <c r="A3" s="1">
        <v>45720</v>
      </c>
      <c r="B3" s="2" t="s">
        <v>135</v>
      </c>
      <c r="C3" s="2">
        <v>0.85</v>
      </c>
      <c r="D3" s="2"/>
      <c r="E3" s="2" t="s">
        <v>7</v>
      </c>
      <c r="G3" s="6" t="s">
        <v>5</v>
      </c>
      <c r="H3" s="8"/>
      <c r="I3" s="8">
        <v>875</v>
      </c>
    </row>
    <row r="4" spans="1:9" x14ac:dyDescent="0.2">
      <c r="A4" s="1">
        <v>45737</v>
      </c>
      <c r="B4" s="2" t="s">
        <v>3</v>
      </c>
      <c r="C4" s="2">
        <v>22.48</v>
      </c>
      <c r="D4" s="2"/>
      <c r="E4" s="2" t="s">
        <v>7</v>
      </c>
      <c r="G4" s="6" t="s">
        <v>7</v>
      </c>
      <c r="H4" s="8"/>
      <c r="I4" s="8">
        <v>23.330000000000002</v>
      </c>
    </row>
    <row r="5" spans="1:9" x14ac:dyDescent="0.2">
      <c r="A5" s="1">
        <v>45733</v>
      </c>
      <c r="B5" s="2" t="s">
        <v>136</v>
      </c>
      <c r="C5" s="2">
        <v>25.3</v>
      </c>
      <c r="D5" s="2"/>
      <c r="E5" s="2" t="s">
        <v>10</v>
      </c>
      <c r="G5" s="6" t="s">
        <v>10</v>
      </c>
      <c r="H5" s="8"/>
      <c r="I5" s="8">
        <v>92.73</v>
      </c>
    </row>
    <row r="6" spans="1:9" x14ac:dyDescent="0.2">
      <c r="A6" s="1">
        <v>45730</v>
      </c>
      <c r="B6" s="2" t="s">
        <v>137</v>
      </c>
      <c r="C6" s="2">
        <v>29.66</v>
      </c>
      <c r="D6" s="2"/>
      <c r="E6" s="2" t="s">
        <v>10</v>
      </c>
      <c r="G6" s="6" t="s">
        <v>14</v>
      </c>
      <c r="H6" s="8"/>
      <c r="I6" s="8">
        <v>225.98</v>
      </c>
    </row>
    <row r="7" spans="1:9" x14ac:dyDescent="0.2">
      <c r="A7" s="1">
        <v>45726</v>
      </c>
      <c r="B7" s="2" t="s">
        <v>136</v>
      </c>
      <c r="C7" s="2">
        <v>25.1</v>
      </c>
      <c r="D7" s="2"/>
      <c r="E7" s="2" t="s">
        <v>10</v>
      </c>
      <c r="G7" s="6" t="s">
        <v>17</v>
      </c>
      <c r="H7" s="8"/>
      <c r="I7" s="8">
        <v>251.14000000000001</v>
      </c>
    </row>
    <row r="8" spans="1:9" x14ac:dyDescent="0.2">
      <c r="A8" s="1">
        <v>45722</v>
      </c>
      <c r="B8" s="2" t="s">
        <v>95</v>
      </c>
      <c r="C8" s="2">
        <v>7.67</v>
      </c>
      <c r="D8" s="2"/>
      <c r="E8" s="2" t="s">
        <v>10</v>
      </c>
      <c r="G8" s="6" t="s">
        <v>19</v>
      </c>
      <c r="H8" s="8"/>
      <c r="I8" s="8">
        <v>72.239999999999995</v>
      </c>
    </row>
    <row r="9" spans="1:9" x14ac:dyDescent="0.2">
      <c r="A9" s="1">
        <v>45719</v>
      </c>
      <c r="B9" s="2" t="s">
        <v>138</v>
      </c>
      <c r="C9" s="2">
        <v>5</v>
      </c>
      <c r="D9" s="2"/>
      <c r="E9" s="2" t="s">
        <v>10</v>
      </c>
      <c r="G9" s="6" t="s">
        <v>23</v>
      </c>
      <c r="H9" s="8"/>
      <c r="I9" s="8">
        <v>19.27</v>
      </c>
    </row>
    <row r="10" spans="1:9" x14ac:dyDescent="0.2">
      <c r="A10" s="1">
        <v>45740</v>
      </c>
      <c r="B10" s="2" t="s">
        <v>13</v>
      </c>
      <c r="C10" s="2">
        <v>214.69</v>
      </c>
      <c r="D10" s="2"/>
      <c r="E10" s="2" t="s">
        <v>14</v>
      </c>
      <c r="G10" s="6" t="s">
        <v>29</v>
      </c>
      <c r="H10" s="8"/>
      <c r="I10" s="8">
        <v>118.32</v>
      </c>
    </row>
    <row r="11" spans="1:9" x14ac:dyDescent="0.2">
      <c r="A11" s="1">
        <v>45720</v>
      </c>
      <c r="B11" s="3" t="s">
        <v>15</v>
      </c>
      <c r="C11" s="2">
        <v>11.29</v>
      </c>
      <c r="D11" s="2"/>
      <c r="E11" s="2" t="s">
        <v>14</v>
      </c>
      <c r="G11" s="6" t="s">
        <v>41</v>
      </c>
      <c r="H11" s="8"/>
      <c r="I11" s="8">
        <v>144.30000000000001</v>
      </c>
    </row>
    <row r="12" spans="1:9" x14ac:dyDescent="0.2">
      <c r="A12" s="1">
        <v>45744</v>
      </c>
      <c r="B12" s="2" t="s">
        <v>16</v>
      </c>
      <c r="C12" s="2">
        <v>4.5</v>
      </c>
      <c r="D12" s="2"/>
      <c r="E12" s="2" t="s">
        <v>17</v>
      </c>
      <c r="G12" s="6" t="s">
        <v>47</v>
      </c>
      <c r="H12" s="8"/>
      <c r="I12" s="8">
        <v>67.67</v>
      </c>
    </row>
    <row r="13" spans="1:9" x14ac:dyDescent="0.2">
      <c r="A13" s="1">
        <v>45743</v>
      </c>
      <c r="B13" s="2" t="s">
        <v>97</v>
      </c>
      <c r="C13" s="2">
        <v>2.72</v>
      </c>
      <c r="D13" s="2"/>
      <c r="E13" s="2" t="s">
        <v>17</v>
      </c>
      <c r="G13" s="6" t="s">
        <v>50</v>
      </c>
      <c r="H13" s="8"/>
      <c r="I13" s="8">
        <v>32.980000000000004</v>
      </c>
    </row>
    <row r="14" spans="1:9" x14ac:dyDescent="0.2">
      <c r="A14" s="1">
        <v>45743</v>
      </c>
      <c r="B14" s="2" t="s">
        <v>139</v>
      </c>
      <c r="C14" s="2">
        <v>162.49</v>
      </c>
      <c r="D14" s="2"/>
      <c r="E14" s="2" t="s">
        <v>17</v>
      </c>
      <c r="G14" s="6" t="s">
        <v>54</v>
      </c>
      <c r="H14" s="8"/>
      <c r="I14" s="8">
        <v>33.549999999999997</v>
      </c>
    </row>
    <row r="15" spans="1:9" x14ac:dyDescent="0.2">
      <c r="A15" s="1">
        <v>45727</v>
      </c>
      <c r="B15" s="2" t="s">
        <v>97</v>
      </c>
      <c r="C15" s="2">
        <v>56.49</v>
      </c>
      <c r="D15" s="2"/>
      <c r="E15" s="2" t="s">
        <v>17</v>
      </c>
      <c r="G15" s="6" t="s">
        <v>57</v>
      </c>
      <c r="H15" s="8">
        <v>1650</v>
      </c>
      <c r="I15" s="8"/>
    </row>
    <row r="16" spans="1:9" x14ac:dyDescent="0.2">
      <c r="A16" s="1">
        <v>45723</v>
      </c>
      <c r="B16" s="2" t="s">
        <v>16</v>
      </c>
      <c r="C16" s="2">
        <v>8.99</v>
      </c>
      <c r="D16" s="2"/>
      <c r="E16" s="2" t="s">
        <v>17</v>
      </c>
      <c r="G16" s="6" t="s">
        <v>59</v>
      </c>
      <c r="H16" s="8">
        <v>384.34</v>
      </c>
      <c r="I16" s="8"/>
    </row>
    <row r="17" spans="1:9" x14ac:dyDescent="0.2">
      <c r="A17" s="1">
        <v>45722</v>
      </c>
      <c r="B17" s="2" t="s">
        <v>140</v>
      </c>
      <c r="C17" s="2">
        <v>15.95</v>
      </c>
      <c r="D17" s="2"/>
      <c r="E17" s="2" t="s">
        <v>17</v>
      </c>
      <c r="G17" s="6" t="s">
        <v>71</v>
      </c>
      <c r="H17" s="8">
        <v>5</v>
      </c>
      <c r="I17" s="8"/>
    </row>
    <row r="18" spans="1:9" x14ac:dyDescent="0.2">
      <c r="A18" s="1">
        <v>45744</v>
      </c>
      <c r="B18" s="2" t="s">
        <v>3</v>
      </c>
      <c r="C18" s="2">
        <v>9.1</v>
      </c>
      <c r="D18" s="2"/>
      <c r="E18" s="2" t="s">
        <v>19</v>
      </c>
      <c r="G18" s="6" t="s">
        <v>78</v>
      </c>
      <c r="H18" s="8">
        <v>19.809999999999999</v>
      </c>
      <c r="I18" s="8"/>
    </row>
    <row r="19" spans="1:9" x14ac:dyDescent="0.2">
      <c r="A19" s="1">
        <v>45733</v>
      </c>
      <c r="B19" s="2" t="s">
        <v>3</v>
      </c>
      <c r="C19" s="2">
        <v>11.2</v>
      </c>
      <c r="D19" s="2"/>
      <c r="E19" s="2" t="s">
        <v>19</v>
      </c>
      <c r="G19" s="6" t="s">
        <v>79</v>
      </c>
      <c r="H19" s="8">
        <v>145</v>
      </c>
      <c r="I19" s="8"/>
    </row>
    <row r="20" spans="1:9" x14ac:dyDescent="0.2">
      <c r="A20" s="1">
        <v>45721</v>
      </c>
      <c r="B20" s="2" t="s">
        <v>3</v>
      </c>
      <c r="C20" s="2">
        <v>11</v>
      </c>
      <c r="D20" s="2"/>
      <c r="E20" s="2" t="s">
        <v>19</v>
      </c>
      <c r="G20" s="6" t="s">
        <v>81</v>
      </c>
      <c r="H20" s="8">
        <v>2204.15</v>
      </c>
      <c r="I20" s="8">
        <v>1956.51</v>
      </c>
    </row>
    <row r="21" spans="1:9" x14ac:dyDescent="0.2">
      <c r="A21" s="1">
        <v>45719</v>
      </c>
      <c r="B21" s="2" t="s">
        <v>3</v>
      </c>
      <c r="C21" s="2">
        <v>21.13</v>
      </c>
      <c r="D21" s="2"/>
      <c r="E21" s="2" t="s">
        <v>19</v>
      </c>
    </row>
    <row r="22" spans="1:9" x14ac:dyDescent="0.2">
      <c r="A22" s="1">
        <v>45719</v>
      </c>
      <c r="B22" s="2" t="s">
        <v>3</v>
      </c>
      <c r="C22" s="2">
        <v>19.809999999999999</v>
      </c>
      <c r="D22" s="2"/>
      <c r="E22" s="2" t="s">
        <v>19</v>
      </c>
    </row>
    <row r="23" spans="1:9" x14ac:dyDescent="0.2">
      <c r="A23" s="1">
        <v>45741</v>
      </c>
      <c r="B23" s="2" t="s">
        <v>26</v>
      </c>
      <c r="C23" s="2">
        <v>5.51</v>
      </c>
      <c r="D23" s="2"/>
      <c r="E23" s="2" t="s">
        <v>23</v>
      </c>
    </row>
    <row r="24" spans="1:9" x14ac:dyDescent="0.2">
      <c r="A24" s="1">
        <v>45722</v>
      </c>
      <c r="B24" s="2" t="s">
        <v>25</v>
      </c>
      <c r="C24" s="2">
        <v>5.85</v>
      </c>
      <c r="D24" s="2"/>
      <c r="E24" s="2" t="s">
        <v>23</v>
      </c>
    </row>
    <row r="25" spans="1:9" x14ac:dyDescent="0.2">
      <c r="A25" s="1">
        <v>45721</v>
      </c>
      <c r="B25" s="2" t="s">
        <v>27</v>
      </c>
      <c r="C25" s="2">
        <v>7.91</v>
      </c>
      <c r="D25" s="2"/>
      <c r="E25" s="2" t="s">
        <v>23</v>
      </c>
    </row>
    <row r="26" spans="1:9" x14ac:dyDescent="0.2">
      <c r="A26" s="1">
        <v>45744</v>
      </c>
      <c r="B26" s="2" t="s">
        <v>141</v>
      </c>
      <c r="C26" s="2">
        <v>10</v>
      </c>
      <c r="D26" s="2"/>
      <c r="E26" s="2" t="s">
        <v>29</v>
      </c>
    </row>
    <row r="27" spans="1:9" x14ac:dyDescent="0.2">
      <c r="A27" s="1">
        <v>45743</v>
      </c>
      <c r="B27" s="2" t="s">
        <v>142</v>
      </c>
      <c r="C27" s="2">
        <v>41</v>
      </c>
      <c r="D27" s="2"/>
      <c r="E27" s="2" t="s">
        <v>29</v>
      </c>
    </row>
    <row r="28" spans="1:9" x14ac:dyDescent="0.2">
      <c r="A28" s="1">
        <v>45741</v>
      </c>
      <c r="B28" s="2" t="s">
        <v>143</v>
      </c>
      <c r="C28" s="2">
        <v>6</v>
      </c>
      <c r="D28" s="2"/>
      <c r="E28" s="2" t="s">
        <v>29</v>
      </c>
    </row>
    <row r="29" spans="1:9" x14ac:dyDescent="0.2">
      <c r="A29" s="1">
        <v>45733</v>
      </c>
      <c r="B29" s="2" t="s">
        <v>144</v>
      </c>
      <c r="C29" s="2">
        <v>30</v>
      </c>
      <c r="D29" s="2"/>
      <c r="E29" s="2" t="s">
        <v>29</v>
      </c>
    </row>
    <row r="30" spans="1:9" x14ac:dyDescent="0.2">
      <c r="A30" s="1">
        <v>45726</v>
      </c>
      <c r="B30" s="2" t="s">
        <v>145</v>
      </c>
      <c r="C30" s="2">
        <v>12.57</v>
      </c>
      <c r="D30" s="2"/>
      <c r="E30" s="2" t="s">
        <v>29</v>
      </c>
    </row>
    <row r="31" spans="1:9" x14ac:dyDescent="0.2">
      <c r="A31" s="1">
        <v>45719</v>
      </c>
      <c r="B31" s="2" t="s">
        <v>146</v>
      </c>
      <c r="C31" s="2">
        <v>18.75</v>
      </c>
      <c r="D31" s="2"/>
      <c r="E31" s="2" t="s">
        <v>29</v>
      </c>
    </row>
    <row r="32" spans="1:9" x14ac:dyDescent="0.2">
      <c r="A32" s="1">
        <v>45747</v>
      </c>
      <c r="B32" s="2" t="s">
        <v>43</v>
      </c>
      <c r="C32" s="2">
        <v>15.95</v>
      </c>
      <c r="D32" s="2"/>
      <c r="E32" s="2" t="s">
        <v>41</v>
      </c>
    </row>
    <row r="33" spans="1:5" x14ac:dyDescent="0.2">
      <c r="A33" s="1">
        <v>45744</v>
      </c>
      <c r="B33" s="2" t="s">
        <v>43</v>
      </c>
      <c r="C33" s="2">
        <v>6</v>
      </c>
      <c r="D33" s="2"/>
      <c r="E33" s="2" t="s">
        <v>41</v>
      </c>
    </row>
    <row r="34" spans="1:5" x14ac:dyDescent="0.2">
      <c r="A34" s="1">
        <v>45741</v>
      </c>
      <c r="B34" s="2" t="s">
        <v>43</v>
      </c>
      <c r="C34" s="2">
        <v>15.95</v>
      </c>
      <c r="D34" s="2"/>
      <c r="E34" s="2" t="s">
        <v>41</v>
      </c>
    </row>
    <row r="35" spans="1:5" x14ac:dyDescent="0.2">
      <c r="A35" s="1">
        <v>45737</v>
      </c>
      <c r="B35" s="2" t="s">
        <v>43</v>
      </c>
      <c r="C35" s="2">
        <v>15.95</v>
      </c>
      <c r="D35" s="2"/>
      <c r="E35" s="2" t="s">
        <v>41</v>
      </c>
    </row>
    <row r="36" spans="1:5" x14ac:dyDescent="0.2">
      <c r="A36" s="1">
        <v>45729</v>
      </c>
      <c r="B36" s="2" t="s">
        <v>43</v>
      </c>
      <c r="C36" s="2">
        <v>15.95</v>
      </c>
      <c r="D36" s="2"/>
      <c r="E36" s="2" t="s">
        <v>41</v>
      </c>
    </row>
    <row r="37" spans="1:5" x14ac:dyDescent="0.2">
      <c r="A37" s="1">
        <v>45726</v>
      </c>
      <c r="B37" s="2" t="s">
        <v>43</v>
      </c>
      <c r="C37" s="2">
        <v>20.5</v>
      </c>
      <c r="D37" s="2"/>
      <c r="E37" s="2" t="s">
        <v>41</v>
      </c>
    </row>
    <row r="38" spans="1:5" x14ac:dyDescent="0.2">
      <c r="A38" s="1">
        <v>45719</v>
      </c>
      <c r="B38" s="2" t="s">
        <v>43</v>
      </c>
      <c r="C38" s="2">
        <v>54</v>
      </c>
      <c r="D38" s="2"/>
      <c r="E38" s="2" t="s">
        <v>41</v>
      </c>
    </row>
    <row r="39" spans="1:5" x14ac:dyDescent="0.2">
      <c r="A39" s="1">
        <v>45747</v>
      </c>
      <c r="B39" s="2" t="s">
        <v>48</v>
      </c>
      <c r="C39" s="2">
        <v>5</v>
      </c>
      <c r="D39" s="2"/>
      <c r="E39" s="2" t="s">
        <v>47</v>
      </c>
    </row>
    <row r="40" spans="1:5" x14ac:dyDescent="0.2">
      <c r="A40" s="1">
        <v>45743</v>
      </c>
      <c r="B40" s="2" t="s">
        <v>147</v>
      </c>
      <c r="C40" s="2">
        <v>31.19</v>
      </c>
      <c r="D40" s="2"/>
      <c r="E40" s="2" t="s">
        <v>47</v>
      </c>
    </row>
    <row r="41" spans="1:5" x14ac:dyDescent="0.2">
      <c r="A41" s="1">
        <v>45722</v>
      </c>
      <c r="B41" s="2" t="s">
        <v>148</v>
      </c>
      <c r="C41" s="2">
        <v>26.48</v>
      </c>
      <c r="D41" s="2"/>
      <c r="E41" s="2" t="s">
        <v>47</v>
      </c>
    </row>
    <row r="42" spans="1:5" x14ac:dyDescent="0.2">
      <c r="A42" s="1">
        <v>45719</v>
      </c>
      <c r="B42" s="2" t="s">
        <v>48</v>
      </c>
      <c r="C42" s="2">
        <v>5</v>
      </c>
      <c r="D42" s="2"/>
      <c r="E42" s="2" t="s">
        <v>47</v>
      </c>
    </row>
    <row r="43" spans="1:5" x14ac:dyDescent="0.2">
      <c r="A43" s="1">
        <v>45741</v>
      </c>
      <c r="B43" s="2" t="s">
        <v>149</v>
      </c>
      <c r="C43" s="2">
        <v>11.98</v>
      </c>
      <c r="D43" s="2"/>
      <c r="E43" s="2" t="s">
        <v>50</v>
      </c>
    </row>
    <row r="44" spans="1:5" x14ac:dyDescent="0.2">
      <c r="A44" s="1">
        <v>45719</v>
      </c>
      <c r="B44" s="2" t="s">
        <v>150</v>
      </c>
      <c r="C44" s="2">
        <v>21</v>
      </c>
      <c r="D44" s="2"/>
      <c r="E44" s="2" t="s">
        <v>50</v>
      </c>
    </row>
    <row r="45" spans="1:5" x14ac:dyDescent="0.2">
      <c r="A45" s="1">
        <v>45719</v>
      </c>
      <c r="B45" s="2" t="s">
        <v>55</v>
      </c>
      <c r="C45" s="2">
        <v>33.549999999999997</v>
      </c>
      <c r="D45" s="2"/>
      <c r="E45" s="2" t="s">
        <v>54</v>
      </c>
    </row>
    <row r="46" spans="1:5" x14ac:dyDescent="0.2">
      <c r="A46" s="1">
        <v>45747</v>
      </c>
      <c r="B46" s="2" t="s">
        <v>151</v>
      </c>
      <c r="C46" s="2"/>
      <c r="D46" s="2">
        <v>1500</v>
      </c>
      <c r="E46" s="2" t="s">
        <v>57</v>
      </c>
    </row>
    <row r="47" spans="1:5" x14ac:dyDescent="0.2">
      <c r="A47" s="1">
        <v>45741</v>
      </c>
      <c r="B47" s="2" t="s">
        <v>155</v>
      </c>
      <c r="C47" s="2"/>
      <c r="D47" s="2">
        <v>150</v>
      </c>
      <c r="E47" s="2" t="s">
        <v>57</v>
      </c>
    </row>
    <row r="48" spans="1:5" x14ac:dyDescent="0.2">
      <c r="A48" s="1">
        <v>45743</v>
      </c>
      <c r="B48" s="2" t="s">
        <v>152</v>
      </c>
      <c r="C48" s="2"/>
      <c r="D48" s="2">
        <v>29.55</v>
      </c>
      <c r="E48" s="2" t="s">
        <v>59</v>
      </c>
    </row>
    <row r="49" spans="1:5" x14ac:dyDescent="0.2">
      <c r="A49" s="1">
        <v>45743</v>
      </c>
      <c r="B49" s="2" t="s">
        <v>153</v>
      </c>
      <c r="C49" s="2"/>
      <c r="D49" s="2">
        <v>29.92</v>
      </c>
      <c r="E49" s="2" t="s">
        <v>59</v>
      </c>
    </row>
    <row r="50" spans="1:5" x14ac:dyDescent="0.2">
      <c r="A50" s="1">
        <v>45743</v>
      </c>
      <c r="B50" s="2" t="s">
        <v>154</v>
      </c>
      <c r="C50" s="2"/>
      <c r="D50" s="2">
        <v>100</v>
      </c>
      <c r="E50" s="2" t="s">
        <v>59</v>
      </c>
    </row>
    <row r="51" spans="1:5" x14ac:dyDescent="0.2">
      <c r="A51" s="1">
        <v>45740</v>
      </c>
      <c r="B51" s="2" t="s">
        <v>156</v>
      </c>
      <c r="C51" s="2"/>
      <c r="D51" s="2">
        <v>10</v>
      </c>
      <c r="E51" s="2" t="s">
        <v>59</v>
      </c>
    </row>
    <row r="52" spans="1:5" x14ac:dyDescent="0.2">
      <c r="A52" s="1">
        <v>45740</v>
      </c>
      <c r="B52" s="2" t="s">
        <v>157</v>
      </c>
      <c r="C52" s="2"/>
      <c r="D52" s="2">
        <v>53.8</v>
      </c>
      <c r="E52" s="2" t="s">
        <v>59</v>
      </c>
    </row>
    <row r="53" spans="1:5" x14ac:dyDescent="0.2">
      <c r="A53" s="1">
        <v>45740</v>
      </c>
      <c r="B53" s="2" t="s">
        <v>158</v>
      </c>
      <c r="C53" s="2"/>
      <c r="D53" s="2">
        <v>17.27</v>
      </c>
      <c r="E53" s="2" t="s">
        <v>59</v>
      </c>
    </row>
    <row r="54" spans="1:5" x14ac:dyDescent="0.2">
      <c r="A54" s="1">
        <v>45740</v>
      </c>
      <c r="B54" s="2" t="s">
        <v>159</v>
      </c>
      <c r="C54" s="2"/>
      <c r="D54" s="2">
        <v>65.8</v>
      </c>
      <c r="E54" s="2" t="s">
        <v>59</v>
      </c>
    </row>
    <row r="55" spans="1:5" x14ac:dyDescent="0.2">
      <c r="A55" s="1">
        <v>45734</v>
      </c>
      <c r="B55" s="2" t="s">
        <v>162</v>
      </c>
      <c r="C55" s="2"/>
      <c r="D55" s="2">
        <v>24</v>
      </c>
      <c r="E55" s="2" t="s">
        <v>59</v>
      </c>
    </row>
    <row r="56" spans="1:5" x14ac:dyDescent="0.2">
      <c r="A56" s="1">
        <v>45729</v>
      </c>
      <c r="B56" s="2" t="s">
        <v>166</v>
      </c>
      <c r="C56" s="2"/>
      <c r="D56" s="2">
        <v>24</v>
      </c>
      <c r="E56" s="2" t="s">
        <v>59</v>
      </c>
    </row>
    <row r="57" spans="1:5" x14ac:dyDescent="0.2">
      <c r="A57" s="1">
        <v>45728</v>
      </c>
      <c r="B57" s="2" t="s">
        <v>167</v>
      </c>
      <c r="C57" s="2"/>
      <c r="D57" s="2">
        <v>25</v>
      </c>
      <c r="E57" s="2" t="s">
        <v>59</v>
      </c>
    </row>
    <row r="58" spans="1:5" x14ac:dyDescent="0.2">
      <c r="A58" s="1">
        <v>45720</v>
      </c>
      <c r="B58" s="2" t="s">
        <v>168</v>
      </c>
      <c r="C58" s="2"/>
      <c r="D58" s="2">
        <v>5</v>
      </c>
      <c r="E58" s="2" t="s">
        <v>59</v>
      </c>
    </row>
    <row r="59" spans="1:5" x14ac:dyDescent="0.2">
      <c r="A59" s="1">
        <v>45726</v>
      </c>
      <c r="B59" s="2" t="s">
        <v>169</v>
      </c>
      <c r="C59" s="2"/>
      <c r="D59" s="2">
        <v>5</v>
      </c>
      <c r="E59" s="2" t="s">
        <v>71</v>
      </c>
    </row>
    <row r="60" spans="1:5" x14ac:dyDescent="0.2">
      <c r="A60" s="1">
        <v>45719</v>
      </c>
      <c r="B60" s="7" t="s">
        <v>3</v>
      </c>
      <c r="C60" s="7"/>
      <c r="D60" s="7">
        <v>19.809999999999999</v>
      </c>
      <c r="E60" s="2" t="s">
        <v>78</v>
      </c>
    </row>
    <row r="61" spans="1:5" x14ac:dyDescent="0.2">
      <c r="A61" s="1">
        <v>45740</v>
      </c>
      <c r="B61" s="2" t="s">
        <v>160</v>
      </c>
      <c r="C61" s="2"/>
      <c r="D61" s="2">
        <v>65</v>
      </c>
      <c r="E61" s="2" t="s">
        <v>79</v>
      </c>
    </row>
    <row r="62" spans="1:5" x14ac:dyDescent="0.2">
      <c r="A62" s="1">
        <v>45737</v>
      </c>
      <c r="B62" s="2" t="s">
        <v>161</v>
      </c>
      <c r="C62" s="2"/>
      <c r="D62" s="2">
        <v>10</v>
      </c>
      <c r="E62" s="2" t="s">
        <v>79</v>
      </c>
    </row>
    <row r="63" spans="1:5" x14ac:dyDescent="0.2">
      <c r="A63" s="1">
        <v>45733</v>
      </c>
      <c r="B63" s="2" t="s">
        <v>163</v>
      </c>
      <c r="C63" s="2"/>
      <c r="D63" s="2">
        <v>30</v>
      </c>
      <c r="E63" s="2" t="s">
        <v>79</v>
      </c>
    </row>
    <row r="64" spans="1:5" x14ac:dyDescent="0.2">
      <c r="A64" s="1">
        <v>45733</v>
      </c>
      <c r="B64" s="2" t="s">
        <v>164</v>
      </c>
      <c r="C64" s="2"/>
      <c r="D64" s="2">
        <v>20</v>
      </c>
      <c r="E64" s="2" t="s">
        <v>79</v>
      </c>
    </row>
    <row r="65" spans="1:5" x14ac:dyDescent="0.2">
      <c r="A65" s="1">
        <v>45733</v>
      </c>
      <c r="B65" s="2" t="s">
        <v>165</v>
      </c>
      <c r="C65" s="2"/>
      <c r="D65" s="2">
        <v>20</v>
      </c>
      <c r="E65" s="2" t="s">
        <v>79</v>
      </c>
    </row>
  </sheetData>
  <sortState xmlns:xlrd2="http://schemas.microsoft.com/office/spreadsheetml/2017/richdata2" ref="A2:E65">
    <sortCondition ref="E2:E65"/>
  </sortState>
  <hyperlinks>
    <hyperlink ref="B11" r:id="rId2" display="http://amazon.ca/" xr:uid="{FCEE95D8-E44E-8942-98CA-5282FBA0D6F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2BB29-C9F2-0C4B-AADC-86326E680F42}">
  <dimension ref="A1:L95"/>
  <sheetViews>
    <sheetView workbookViewId="0">
      <selection activeCell="J12" sqref="J12"/>
    </sheetView>
  </sheetViews>
  <sheetFormatPr baseColWidth="10" defaultRowHeight="16" x14ac:dyDescent="0.2"/>
  <cols>
    <col min="2" max="2" width="23.5" bestFit="1" customWidth="1"/>
    <col min="3" max="3" width="8" bestFit="1" customWidth="1"/>
    <col min="4" max="4" width="8.33203125" bestFit="1" customWidth="1"/>
    <col min="5" max="5" width="25" bestFit="1" customWidth="1"/>
    <col min="7" max="7" width="26.83203125" bestFit="1" customWidth="1"/>
    <col min="8" max="8" width="14" bestFit="1" customWidth="1"/>
    <col min="9" max="9" width="13.33203125" bestFit="1" customWidth="1"/>
  </cols>
  <sheetData>
    <row r="1" spans="1:12" x14ac:dyDescent="0.2">
      <c r="A1" t="s">
        <v>73</v>
      </c>
      <c r="B1" t="s">
        <v>74</v>
      </c>
      <c r="C1" t="s">
        <v>75</v>
      </c>
      <c r="D1" t="s">
        <v>76</v>
      </c>
      <c r="E1" t="s">
        <v>77</v>
      </c>
    </row>
    <row r="2" spans="1:12" x14ac:dyDescent="0.2">
      <c r="A2" s="1">
        <v>45748</v>
      </c>
      <c r="B2" s="2" t="s">
        <v>4</v>
      </c>
      <c r="C2" s="2">
        <v>875</v>
      </c>
      <c r="D2" s="2"/>
      <c r="E2" s="2" t="s">
        <v>5</v>
      </c>
      <c r="G2" s="5" t="s">
        <v>80</v>
      </c>
      <c r="H2" t="s">
        <v>83</v>
      </c>
      <c r="I2" t="s">
        <v>82</v>
      </c>
    </row>
    <row r="3" spans="1:12" x14ac:dyDescent="0.2">
      <c r="A3" s="1">
        <v>45768</v>
      </c>
      <c r="B3" s="2" t="s">
        <v>171</v>
      </c>
      <c r="C3" s="2">
        <v>9.93</v>
      </c>
      <c r="D3" s="2"/>
      <c r="E3" s="2" t="s">
        <v>7</v>
      </c>
      <c r="G3" s="6" t="s">
        <v>5</v>
      </c>
      <c r="H3">
        <v>875</v>
      </c>
      <c r="K3" t="s">
        <v>219</v>
      </c>
      <c r="L3">
        <f>SUM(C56,C58,C60,C63:C65)</f>
        <v>80.31</v>
      </c>
    </row>
    <row r="4" spans="1:12" x14ac:dyDescent="0.2">
      <c r="A4" s="1">
        <v>45761</v>
      </c>
      <c r="B4" s="2" t="s">
        <v>171</v>
      </c>
      <c r="C4" s="2">
        <v>14.11</v>
      </c>
      <c r="D4" s="2"/>
      <c r="E4" s="2" t="s">
        <v>7</v>
      </c>
      <c r="G4" s="6" t="s">
        <v>7</v>
      </c>
      <c r="H4">
        <v>72.48</v>
      </c>
    </row>
    <row r="5" spans="1:12" x14ac:dyDescent="0.2">
      <c r="A5" s="1">
        <v>45771</v>
      </c>
      <c r="B5" s="2" t="s">
        <v>3</v>
      </c>
      <c r="C5" s="2">
        <v>20.190000000000001</v>
      </c>
      <c r="D5" s="2"/>
      <c r="E5" s="2" t="s">
        <v>7</v>
      </c>
      <c r="G5" s="6" t="s">
        <v>10</v>
      </c>
      <c r="H5">
        <v>48.09</v>
      </c>
    </row>
    <row r="6" spans="1:12" x14ac:dyDescent="0.2">
      <c r="A6" s="1">
        <v>45751</v>
      </c>
      <c r="B6" s="2" t="s">
        <v>3</v>
      </c>
      <c r="C6" s="2">
        <v>28.25</v>
      </c>
      <c r="D6" s="2"/>
      <c r="E6" s="2" t="s">
        <v>7</v>
      </c>
      <c r="G6" s="6" t="s">
        <v>14</v>
      </c>
      <c r="H6">
        <v>119.18000000000002</v>
      </c>
    </row>
    <row r="7" spans="1:12" x14ac:dyDescent="0.2">
      <c r="A7" s="1">
        <v>45775</v>
      </c>
      <c r="B7" s="2" t="s">
        <v>172</v>
      </c>
      <c r="C7" s="2">
        <v>19.87</v>
      </c>
      <c r="D7" s="2"/>
      <c r="E7" s="2" t="s">
        <v>10</v>
      </c>
      <c r="G7" s="6" t="s">
        <v>17</v>
      </c>
      <c r="H7">
        <v>599.56999999999994</v>
      </c>
    </row>
    <row r="8" spans="1:12" x14ac:dyDescent="0.2">
      <c r="A8" s="1">
        <v>45754</v>
      </c>
      <c r="B8" s="2" t="s">
        <v>173</v>
      </c>
      <c r="C8" s="2">
        <v>7.9</v>
      </c>
      <c r="D8" s="2"/>
      <c r="E8" s="2" t="s">
        <v>10</v>
      </c>
      <c r="G8" s="6" t="s">
        <v>19</v>
      </c>
      <c r="H8">
        <v>57.240000000000009</v>
      </c>
    </row>
    <row r="9" spans="1:12" x14ac:dyDescent="0.2">
      <c r="A9" s="1">
        <v>45749</v>
      </c>
      <c r="B9" s="2" t="s">
        <v>174</v>
      </c>
      <c r="C9" s="2">
        <v>20.32</v>
      </c>
      <c r="D9" s="2"/>
      <c r="E9" s="2" t="s">
        <v>10</v>
      </c>
      <c r="G9" s="6" t="s">
        <v>101</v>
      </c>
      <c r="H9">
        <v>75.699999999999989</v>
      </c>
    </row>
    <row r="10" spans="1:12" x14ac:dyDescent="0.2">
      <c r="A10" s="1">
        <v>45764</v>
      </c>
      <c r="B10" s="2" t="s">
        <v>175</v>
      </c>
      <c r="C10" s="2">
        <v>28.78</v>
      </c>
      <c r="D10" s="2"/>
      <c r="E10" s="2" t="s">
        <v>14</v>
      </c>
      <c r="G10" s="6" t="s">
        <v>23</v>
      </c>
      <c r="H10">
        <v>81.069999999999993</v>
      </c>
    </row>
    <row r="11" spans="1:12" x14ac:dyDescent="0.2">
      <c r="A11" s="1">
        <v>45756</v>
      </c>
      <c r="B11" s="2" t="s">
        <v>13</v>
      </c>
      <c r="C11" s="2">
        <v>27.11</v>
      </c>
      <c r="D11" s="2"/>
      <c r="E11" s="2" t="s">
        <v>14</v>
      </c>
      <c r="G11" s="6" t="s">
        <v>29</v>
      </c>
      <c r="H11">
        <v>605.87</v>
      </c>
    </row>
    <row r="12" spans="1:12" x14ac:dyDescent="0.2">
      <c r="A12" s="1">
        <v>45751</v>
      </c>
      <c r="B12" s="3" t="s">
        <v>15</v>
      </c>
      <c r="C12" s="2">
        <v>11.29</v>
      </c>
      <c r="D12" s="2"/>
      <c r="E12" s="2" t="s">
        <v>14</v>
      </c>
      <c r="G12" s="6" t="s">
        <v>41</v>
      </c>
      <c r="H12">
        <v>94.5</v>
      </c>
    </row>
    <row r="13" spans="1:12" x14ac:dyDescent="0.2">
      <c r="A13" s="1">
        <v>45750</v>
      </c>
      <c r="B13" s="2" t="s">
        <v>13</v>
      </c>
      <c r="C13" s="2">
        <v>47.49</v>
      </c>
      <c r="D13" s="2"/>
      <c r="E13" s="2" t="s">
        <v>14</v>
      </c>
      <c r="G13" s="6" t="s">
        <v>45</v>
      </c>
      <c r="H13">
        <v>2</v>
      </c>
    </row>
    <row r="14" spans="1:12" x14ac:dyDescent="0.2">
      <c r="A14" s="1">
        <v>45748</v>
      </c>
      <c r="B14" s="2" t="s">
        <v>176</v>
      </c>
      <c r="C14" s="2">
        <v>4.51</v>
      </c>
      <c r="D14" s="2"/>
      <c r="E14" s="2" t="s">
        <v>14</v>
      </c>
      <c r="G14" s="6" t="s">
        <v>47</v>
      </c>
      <c r="H14">
        <v>139.94999999999999</v>
      </c>
    </row>
    <row r="15" spans="1:12" x14ac:dyDescent="0.2">
      <c r="A15" s="1">
        <v>45777</v>
      </c>
      <c r="B15" s="2" t="s">
        <v>16</v>
      </c>
      <c r="C15" s="2">
        <v>21.21</v>
      </c>
      <c r="D15" s="2"/>
      <c r="E15" s="2" t="s">
        <v>17</v>
      </c>
      <c r="G15" s="6" t="s">
        <v>54</v>
      </c>
      <c r="H15">
        <v>124.1</v>
      </c>
    </row>
    <row r="16" spans="1:12" x14ac:dyDescent="0.2">
      <c r="A16" s="1">
        <v>45761</v>
      </c>
      <c r="B16" s="2" t="s">
        <v>96</v>
      </c>
      <c r="C16" s="2">
        <v>4.62</v>
      </c>
      <c r="D16" s="2"/>
      <c r="E16" s="2" t="s">
        <v>17</v>
      </c>
      <c r="G16" s="6" t="s">
        <v>57</v>
      </c>
      <c r="I16">
        <v>1800</v>
      </c>
    </row>
    <row r="17" spans="1:9" x14ac:dyDescent="0.2">
      <c r="A17" s="1">
        <v>45761</v>
      </c>
      <c r="B17" s="2" t="s">
        <v>139</v>
      </c>
      <c r="C17" s="2">
        <v>252.22</v>
      </c>
      <c r="D17" s="2"/>
      <c r="E17" s="2" t="s">
        <v>17</v>
      </c>
      <c r="G17" s="6" t="s">
        <v>59</v>
      </c>
      <c r="I17">
        <v>401.9</v>
      </c>
    </row>
    <row r="18" spans="1:9" x14ac:dyDescent="0.2">
      <c r="A18" s="1">
        <v>45751</v>
      </c>
      <c r="B18" s="2" t="s">
        <v>139</v>
      </c>
      <c r="C18" s="2">
        <v>187.48</v>
      </c>
      <c r="D18" s="2"/>
      <c r="E18" s="2" t="s">
        <v>17</v>
      </c>
      <c r="G18" s="6" t="s">
        <v>71</v>
      </c>
      <c r="I18">
        <v>230</v>
      </c>
    </row>
    <row r="19" spans="1:9" x14ac:dyDescent="0.2">
      <c r="A19" s="1">
        <v>45750</v>
      </c>
      <c r="B19" s="2" t="s">
        <v>98</v>
      </c>
      <c r="C19" s="2">
        <v>134.04</v>
      </c>
      <c r="D19" s="2"/>
      <c r="E19" s="2" t="s">
        <v>17</v>
      </c>
      <c r="G19" s="6" t="s">
        <v>78</v>
      </c>
      <c r="I19">
        <v>236.48</v>
      </c>
    </row>
    <row r="20" spans="1:9" x14ac:dyDescent="0.2">
      <c r="A20" s="1">
        <v>45768</v>
      </c>
      <c r="B20" s="2" t="s">
        <v>3</v>
      </c>
      <c r="C20" s="2">
        <v>16.690000000000001</v>
      </c>
      <c r="D20" s="2"/>
      <c r="E20" s="2" t="s">
        <v>19</v>
      </c>
      <c r="G20" s="6" t="s">
        <v>79</v>
      </c>
      <c r="I20">
        <v>150</v>
      </c>
    </row>
    <row r="21" spans="1:9" x14ac:dyDescent="0.2">
      <c r="A21" s="1">
        <v>45762</v>
      </c>
      <c r="B21" s="2" t="s">
        <v>3</v>
      </c>
      <c r="C21" s="2">
        <v>10.95</v>
      </c>
      <c r="D21" s="2"/>
      <c r="E21" s="2" t="s">
        <v>19</v>
      </c>
      <c r="G21" s="6" t="s">
        <v>81</v>
      </c>
      <c r="H21">
        <v>2894.7499999999995</v>
      </c>
      <c r="I21">
        <v>2818.38</v>
      </c>
    </row>
    <row r="22" spans="1:9" x14ac:dyDescent="0.2">
      <c r="A22" s="1">
        <v>45761</v>
      </c>
      <c r="B22" s="2" t="s">
        <v>3</v>
      </c>
      <c r="C22" s="2">
        <v>10.84</v>
      </c>
      <c r="D22" s="2"/>
      <c r="E22" s="2" t="s">
        <v>19</v>
      </c>
    </row>
    <row r="23" spans="1:9" x14ac:dyDescent="0.2">
      <c r="A23" s="1">
        <v>45755</v>
      </c>
      <c r="B23" s="2" t="s">
        <v>3</v>
      </c>
      <c r="C23" s="2">
        <v>7.81</v>
      </c>
      <c r="D23" s="2"/>
      <c r="E23" s="2" t="s">
        <v>19</v>
      </c>
    </row>
    <row r="24" spans="1:9" x14ac:dyDescent="0.2">
      <c r="A24" s="1">
        <v>45754</v>
      </c>
      <c r="B24" s="2" t="s">
        <v>3</v>
      </c>
      <c r="C24" s="2">
        <v>10.95</v>
      </c>
      <c r="D24" s="2"/>
      <c r="E24" s="2" t="s">
        <v>19</v>
      </c>
    </row>
    <row r="25" spans="1:9" x14ac:dyDescent="0.2">
      <c r="A25" s="1">
        <v>45771</v>
      </c>
      <c r="B25" s="2" t="s">
        <v>177</v>
      </c>
      <c r="C25" s="2">
        <v>36.15</v>
      </c>
      <c r="D25" s="2"/>
      <c r="E25" s="2" t="s">
        <v>101</v>
      </c>
    </row>
    <row r="26" spans="1:9" x14ac:dyDescent="0.2">
      <c r="A26" s="1">
        <v>45777</v>
      </c>
      <c r="B26" s="2" t="s">
        <v>178</v>
      </c>
      <c r="C26" s="2">
        <v>39.549999999999997</v>
      </c>
      <c r="D26" s="2"/>
      <c r="E26" s="2" t="s">
        <v>101</v>
      </c>
    </row>
    <row r="27" spans="1:9" x14ac:dyDescent="0.2">
      <c r="A27" s="1">
        <v>45761</v>
      </c>
      <c r="B27" s="2" t="s">
        <v>179</v>
      </c>
      <c r="C27" s="2">
        <v>11.62</v>
      </c>
      <c r="D27" s="2"/>
      <c r="E27" s="2" t="s">
        <v>23</v>
      </c>
    </row>
    <row r="28" spans="1:9" x14ac:dyDescent="0.2">
      <c r="A28" s="1">
        <v>45761</v>
      </c>
      <c r="B28" s="2" t="s">
        <v>179</v>
      </c>
      <c r="C28" s="2">
        <v>3.55</v>
      </c>
      <c r="D28" s="2"/>
      <c r="E28" s="2" t="s">
        <v>23</v>
      </c>
    </row>
    <row r="29" spans="1:9" x14ac:dyDescent="0.2">
      <c r="A29" s="1">
        <v>45770</v>
      </c>
      <c r="B29" s="2" t="s">
        <v>27</v>
      </c>
      <c r="C29" s="2">
        <v>4.51</v>
      </c>
      <c r="D29" s="2"/>
      <c r="E29" s="2" t="s">
        <v>23</v>
      </c>
    </row>
    <row r="30" spans="1:9" x14ac:dyDescent="0.2">
      <c r="A30" s="1">
        <v>45770</v>
      </c>
      <c r="B30" s="2" t="s">
        <v>180</v>
      </c>
      <c r="C30" s="2">
        <v>1.98</v>
      </c>
      <c r="D30" s="2"/>
      <c r="E30" s="2" t="s">
        <v>23</v>
      </c>
    </row>
    <row r="31" spans="1:9" x14ac:dyDescent="0.2">
      <c r="A31" s="1">
        <v>45768</v>
      </c>
      <c r="B31" s="2" t="s">
        <v>25</v>
      </c>
      <c r="C31" s="2">
        <v>10</v>
      </c>
      <c r="D31" s="2"/>
      <c r="E31" s="2" t="s">
        <v>23</v>
      </c>
    </row>
    <row r="32" spans="1:9" x14ac:dyDescent="0.2">
      <c r="A32" s="1">
        <v>45758</v>
      </c>
      <c r="B32" s="2" t="s">
        <v>27</v>
      </c>
      <c r="C32" s="2">
        <v>4.1900000000000004</v>
      </c>
      <c r="D32" s="2"/>
      <c r="E32" s="2" t="s">
        <v>23</v>
      </c>
    </row>
    <row r="33" spans="1:5" x14ac:dyDescent="0.2">
      <c r="A33" s="1">
        <v>45758</v>
      </c>
      <c r="B33" s="2" t="s">
        <v>26</v>
      </c>
      <c r="C33" s="2">
        <v>5.0599999999999996</v>
      </c>
      <c r="D33" s="2"/>
      <c r="E33" s="2" t="s">
        <v>23</v>
      </c>
    </row>
    <row r="34" spans="1:5" x14ac:dyDescent="0.2">
      <c r="A34" s="1">
        <v>45750</v>
      </c>
      <c r="B34" s="2" t="s">
        <v>180</v>
      </c>
      <c r="C34" s="2">
        <v>13.91</v>
      </c>
      <c r="D34" s="2"/>
      <c r="E34" s="2" t="s">
        <v>23</v>
      </c>
    </row>
    <row r="35" spans="1:5" x14ac:dyDescent="0.2">
      <c r="A35" s="1">
        <v>45750</v>
      </c>
      <c r="B35" s="2" t="s">
        <v>27</v>
      </c>
      <c r="C35" s="2">
        <v>13.43</v>
      </c>
      <c r="D35" s="2"/>
      <c r="E35" s="2" t="s">
        <v>23</v>
      </c>
    </row>
    <row r="36" spans="1:5" x14ac:dyDescent="0.2">
      <c r="A36" s="1">
        <v>45748</v>
      </c>
      <c r="B36" s="2" t="s">
        <v>25</v>
      </c>
      <c r="C36" s="2">
        <v>12.82</v>
      </c>
      <c r="D36" s="2"/>
      <c r="E36" s="2" t="s">
        <v>23</v>
      </c>
    </row>
    <row r="37" spans="1:5" x14ac:dyDescent="0.2">
      <c r="A37" s="1">
        <v>45777</v>
      </c>
      <c r="B37" s="2" t="s">
        <v>181</v>
      </c>
      <c r="C37" s="2">
        <v>55</v>
      </c>
      <c r="D37" s="2"/>
      <c r="E37" s="2" t="s">
        <v>29</v>
      </c>
    </row>
    <row r="38" spans="1:5" x14ac:dyDescent="0.2">
      <c r="A38" s="1">
        <v>45761</v>
      </c>
      <c r="B38" s="2" t="s">
        <v>182</v>
      </c>
      <c r="C38" s="2">
        <v>150</v>
      </c>
      <c r="D38" s="2"/>
      <c r="E38" s="2" t="s">
        <v>29</v>
      </c>
    </row>
    <row r="39" spans="1:5" x14ac:dyDescent="0.2">
      <c r="A39" s="1">
        <v>45755</v>
      </c>
      <c r="B39" s="2" t="s">
        <v>183</v>
      </c>
      <c r="C39" s="2">
        <v>150</v>
      </c>
      <c r="D39" s="2"/>
      <c r="E39" s="2" t="s">
        <v>29</v>
      </c>
    </row>
    <row r="40" spans="1:5" x14ac:dyDescent="0.2">
      <c r="A40" s="1">
        <v>45777</v>
      </c>
      <c r="B40" s="2" t="s">
        <v>184</v>
      </c>
      <c r="C40" s="2">
        <v>10</v>
      </c>
      <c r="D40" s="2"/>
      <c r="E40" s="2" t="s">
        <v>29</v>
      </c>
    </row>
    <row r="41" spans="1:5" x14ac:dyDescent="0.2">
      <c r="A41" s="1">
        <v>45775</v>
      </c>
      <c r="B41" s="2" t="s">
        <v>185</v>
      </c>
      <c r="C41" s="2">
        <v>42.8</v>
      </c>
      <c r="D41" s="2"/>
      <c r="E41" s="2" t="s">
        <v>29</v>
      </c>
    </row>
    <row r="42" spans="1:5" x14ac:dyDescent="0.2">
      <c r="A42" s="1">
        <v>45775</v>
      </c>
      <c r="B42" s="2" t="s">
        <v>186</v>
      </c>
      <c r="C42" s="2">
        <v>42.8</v>
      </c>
      <c r="D42" s="2"/>
      <c r="E42" s="2" t="s">
        <v>29</v>
      </c>
    </row>
    <row r="43" spans="1:5" x14ac:dyDescent="0.2">
      <c r="A43" s="1">
        <v>45775</v>
      </c>
      <c r="B43" s="2" t="s">
        <v>187</v>
      </c>
      <c r="C43" s="2">
        <v>42.8</v>
      </c>
      <c r="D43" s="2"/>
      <c r="E43" s="2" t="s">
        <v>29</v>
      </c>
    </row>
    <row r="44" spans="1:5" x14ac:dyDescent="0.2">
      <c r="A44" s="1">
        <v>45775</v>
      </c>
      <c r="B44" s="2" t="s">
        <v>188</v>
      </c>
      <c r="C44" s="2">
        <v>72.8</v>
      </c>
      <c r="D44" s="2"/>
      <c r="E44" s="2" t="s">
        <v>29</v>
      </c>
    </row>
    <row r="45" spans="1:5" x14ac:dyDescent="0.2">
      <c r="A45" s="1">
        <v>45775</v>
      </c>
      <c r="B45" s="2" t="s">
        <v>189</v>
      </c>
      <c r="C45" s="2">
        <v>12</v>
      </c>
      <c r="D45" s="2"/>
      <c r="E45" s="2" t="s">
        <v>29</v>
      </c>
    </row>
    <row r="46" spans="1:5" x14ac:dyDescent="0.2">
      <c r="A46" s="1">
        <v>45768</v>
      </c>
      <c r="B46" s="2" t="s">
        <v>190</v>
      </c>
      <c r="C46" s="2">
        <v>5</v>
      </c>
      <c r="D46" s="2"/>
      <c r="E46" s="2" t="s">
        <v>29</v>
      </c>
    </row>
    <row r="47" spans="1:5" x14ac:dyDescent="0.2">
      <c r="A47" s="1">
        <v>45768</v>
      </c>
      <c r="B47" s="2" t="s">
        <v>191</v>
      </c>
      <c r="C47" s="2">
        <v>13.87</v>
      </c>
      <c r="D47" s="2"/>
      <c r="E47" s="2" t="s">
        <v>29</v>
      </c>
    </row>
    <row r="48" spans="1:5" x14ac:dyDescent="0.2">
      <c r="A48" s="1">
        <v>45757</v>
      </c>
      <c r="B48" s="2" t="s">
        <v>192</v>
      </c>
      <c r="C48" s="2">
        <v>8.8000000000000007</v>
      </c>
      <c r="D48" s="2"/>
      <c r="E48" s="2" t="s">
        <v>29</v>
      </c>
    </row>
    <row r="49" spans="1:5" x14ac:dyDescent="0.2">
      <c r="A49" s="1">
        <v>45775</v>
      </c>
      <c r="B49" s="2" t="s">
        <v>43</v>
      </c>
      <c r="C49" s="2">
        <v>16</v>
      </c>
      <c r="D49" s="2"/>
      <c r="E49" s="2" t="s">
        <v>41</v>
      </c>
    </row>
    <row r="50" spans="1:5" x14ac:dyDescent="0.2">
      <c r="A50" s="1">
        <v>45768</v>
      </c>
      <c r="B50" s="2" t="s">
        <v>43</v>
      </c>
      <c r="C50" s="2">
        <v>16</v>
      </c>
      <c r="D50" s="2"/>
      <c r="E50" s="2" t="s">
        <v>41</v>
      </c>
    </row>
    <row r="51" spans="1:5" x14ac:dyDescent="0.2">
      <c r="A51" s="1">
        <v>45756</v>
      </c>
      <c r="B51" s="2" t="s">
        <v>43</v>
      </c>
      <c r="C51" s="2">
        <v>30</v>
      </c>
      <c r="D51" s="2"/>
      <c r="E51" s="2" t="s">
        <v>41</v>
      </c>
    </row>
    <row r="52" spans="1:5" x14ac:dyDescent="0.2">
      <c r="A52" s="1">
        <v>45755</v>
      </c>
      <c r="B52" s="2" t="s">
        <v>43</v>
      </c>
      <c r="C52" s="2">
        <v>16.25</v>
      </c>
      <c r="D52" s="2"/>
      <c r="E52" s="2" t="s">
        <v>41</v>
      </c>
    </row>
    <row r="53" spans="1:5" x14ac:dyDescent="0.2">
      <c r="A53" s="1">
        <v>45754</v>
      </c>
      <c r="B53" s="2" t="s">
        <v>43</v>
      </c>
      <c r="C53" s="2">
        <v>16.25</v>
      </c>
      <c r="D53" s="2"/>
      <c r="E53" s="2" t="s">
        <v>41</v>
      </c>
    </row>
    <row r="54" spans="1:5" x14ac:dyDescent="0.2">
      <c r="A54" s="1">
        <v>45754</v>
      </c>
      <c r="B54" s="2" t="s">
        <v>193</v>
      </c>
      <c r="C54" s="2">
        <v>2</v>
      </c>
      <c r="D54" s="2"/>
      <c r="E54" s="2" t="s">
        <v>45</v>
      </c>
    </row>
    <row r="55" spans="1:5" x14ac:dyDescent="0.2">
      <c r="A55" s="1">
        <v>45777</v>
      </c>
      <c r="B55" s="2" t="s">
        <v>42</v>
      </c>
      <c r="C55" s="2">
        <v>4.28</v>
      </c>
      <c r="D55" s="2"/>
      <c r="E55" s="2" t="s">
        <v>47</v>
      </c>
    </row>
    <row r="56" spans="1:5" x14ac:dyDescent="0.2">
      <c r="A56" s="1">
        <v>45777</v>
      </c>
      <c r="B56" s="3" t="s">
        <v>194</v>
      </c>
      <c r="C56" s="2">
        <v>10.49</v>
      </c>
      <c r="D56" s="2"/>
      <c r="E56" s="2" t="s">
        <v>47</v>
      </c>
    </row>
    <row r="57" spans="1:5" x14ac:dyDescent="0.2">
      <c r="A57" s="1">
        <v>45775</v>
      </c>
      <c r="B57" s="2" t="s">
        <v>42</v>
      </c>
      <c r="C57" s="2">
        <v>12.31</v>
      </c>
      <c r="D57" s="2"/>
      <c r="E57" s="2" t="s">
        <v>47</v>
      </c>
    </row>
    <row r="58" spans="1:5" x14ac:dyDescent="0.2">
      <c r="A58" s="1">
        <v>45772</v>
      </c>
      <c r="B58" s="3" t="s">
        <v>194</v>
      </c>
      <c r="C58" s="2">
        <v>8.9499999999999993</v>
      </c>
      <c r="D58" s="2"/>
      <c r="E58" s="2" t="s">
        <v>47</v>
      </c>
    </row>
    <row r="59" spans="1:5" x14ac:dyDescent="0.2">
      <c r="A59" s="1">
        <v>45768</v>
      </c>
      <c r="B59" s="2" t="s">
        <v>42</v>
      </c>
      <c r="C59" s="2">
        <v>10.84</v>
      </c>
      <c r="D59" s="2"/>
      <c r="E59" s="2" t="s">
        <v>47</v>
      </c>
    </row>
    <row r="60" spans="1:5" x14ac:dyDescent="0.2">
      <c r="A60" s="1">
        <v>45768</v>
      </c>
      <c r="B60" s="3" t="s">
        <v>194</v>
      </c>
      <c r="C60" s="2">
        <v>8.9499999999999993</v>
      </c>
      <c r="D60" s="2"/>
      <c r="E60" s="2" t="s">
        <v>47</v>
      </c>
    </row>
    <row r="61" spans="1:5" x14ac:dyDescent="0.2">
      <c r="A61" s="1">
        <v>45763</v>
      </c>
      <c r="B61" s="2" t="s">
        <v>42</v>
      </c>
      <c r="C61" s="2">
        <v>18.75</v>
      </c>
      <c r="D61" s="2"/>
      <c r="E61" s="2" t="s">
        <v>47</v>
      </c>
    </row>
    <row r="62" spans="1:5" x14ac:dyDescent="0.2">
      <c r="A62" s="1">
        <v>45761</v>
      </c>
      <c r="B62" s="2" t="s">
        <v>195</v>
      </c>
      <c r="C62" s="2">
        <v>8.4600000000000009</v>
      </c>
      <c r="D62" s="2"/>
      <c r="E62" s="2" t="s">
        <v>47</v>
      </c>
    </row>
    <row r="63" spans="1:5" x14ac:dyDescent="0.2">
      <c r="A63" s="1">
        <v>45758</v>
      </c>
      <c r="B63" s="3" t="s">
        <v>194</v>
      </c>
      <c r="C63" s="2">
        <v>8.9499999999999993</v>
      </c>
      <c r="D63" s="2"/>
      <c r="E63" s="2" t="s">
        <v>47</v>
      </c>
    </row>
    <row r="64" spans="1:5" x14ac:dyDescent="0.2">
      <c r="A64" s="1">
        <v>45757</v>
      </c>
      <c r="B64" s="3" t="s">
        <v>194</v>
      </c>
      <c r="C64" s="2">
        <v>10.49</v>
      </c>
      <c r="D64" s="2"/>
      <c r="E64" s="2" t="s">
        <v>47</v>
      </c>
    </row>
    <row r="65" spans="1:5" x14ac:dyDescent="0.2">
      <c r="A65" s="1">
        <v>45757</v>
      </c>
      <c r="B65" s="3" t="s">
        <v>194</v>
      </c>
      <c r="C65" s="2">
        <v>32.479999999999997</v>
      </c>
      <c r="D65" s="2"/>
      <c r="E65" s="2" t="s">
        <v>47</v>
      </c>
    </row>
    <row r="66" spans="1:5" x14ac:dyDescent="0.2">
      <c r="A66" s="1">
        <v>45777</v>
      </c>
      <c r="B66" s="2" t="s">
        <v>48</v>
      </c>
      <c r="C66" s="2">
        <v>5</v>
      </c>
      <c r="D66" s="2"/>
      <c r="E66" s="2" t="s">
        <v>47</v>
      </c>
    </row>
    <row r="67" spans="1:5" x14ac:dyDescent="0.2">
      <c r="A67" s="1">
        <v>45750</v>
      </c>
      <c r="B67" s="2" t="s">
        <v>196</v>
      </c>
      <c r="C67" s="2">
        <v>76.400000000000006</v>
      </c>
      <c r="D67" s="2"/>
      <c r="E67" s="2" t="s">
        <v>54</v>
      </c>
    </row>
    <row r="68" spans="1:5" x14ac:dyDescent="0.2">
      <c r="A68" s="1">
        <v>45777</v>
      </c>
      <c r="B68" s="2" t="s">
        <v>53</v>
      </c>
      <c r="C68" s="2">
        <v>7.16</v>
      </c>
      <c r="D68" s="2"/>
      <c r="E68" s="2" t="s">
        <v>54</v>
      </c>
    </row>
    <row r="69" spans="1:5" x14ac:dyDescent="0.2">
      <c r="A69" s="1">
        <v>45750</v>
      </c>
      <c r="B69" s="2" t="s">
        <v>53</v>
      </c>
      <c r="C69" s="2">
        <v>7.16</v>
      </c>
      <c r="D69" s="2"/>
      <c r="E69" s="2" t="s">
        <v>54</v>
      </c>
    </row>
    <row r="70" spans="1:5" x14ac:dyDescent="0.2">
      <c r="A70" s="1">
        <v>45748</v>
      </c>
      <c r="B70" s="2" t="s">
        <v>55</v>
      </c>
      <c r="C70" s="2">
        <v>33.380000000000003</v>
      </c>
      <c r="D70" s="2"/>
      <c r="E70" s="2" t="s">
        <v>54</v>
      </c>
    </row>
    <row r="71" spans="1:5" x14ac:dyDescent="0.2">
      <c r="A71" s="1">
        <v>45777</v>
      </c>
      <c r="B71" s="2" t="s">
        <v>197</v>
      </c>
      <c r="C71" s="2"/>
      <c r="D71" s="2">
        <v>1500</v>
      </c>
      <c r="E71" s="2" t="s">
        <v>57</v>
      </c>
    </row>
    <row r="72" spans="1:5" x14ac:dyDescent="0.2">
      <c r="A72" s="1">
        <v>45750</v>
      </c>
      <c r="B72" s="2" t="s">
        <v>211</v>
      </c>
      <c r="C72" s="2"/>
      <c r="D72" s="2">
        <v>300</v>
      </c>
      <c r="E72" s="2" t="s">
        <v>57</v>
      </c>
    </row>
    <row r="73" spans="1:5" x14ac:dyDescent="0.2">
      <c r="A73" s="1">
        <v>45775</v>
      </c>
      <c r="B73" s="2" t="s">
        <v>198</v>
      </c>
      <c r="C73" s="2"/>
      <c r="D73" s="2">
        <v>9</v>
      </c>
      <c r="E73" s="2" t="s">
        <v>59</v>
      </c>
    </row>
    <row r="74" spans="1:5" x14ac:dyDescent="0.2">
      <c r="A74" s="1">
        <v>45771</v>
      </c>
      <c r="B74" s="2" t="s">
        <v>199</v>
      </c>
      <c r="C74" s="2"/>
      <c r="D74" s="2">
        <v>10</v>
      </c>
      <c r="E74" s="2" t="s">
        <v>59</v>
      </c>
    </row>
    <row r="75" spans="1:5" x14ac:dyDescent="0.2">
      <c r="A75" s="1">
        <v>45768</v>
      </c>
      <c r="B75" s="2" t="s">
        <v>200</v>
      </c>
      <c r="C75" s="2"/>
      <c r="D75" s="2">
        <v>4.5</v>
      </c>
      <c r="E75" s="2" t="s">
        <v>59</v>
      </c>
    </row>
    <row r="76" spans="1:5" x14ac:dyDescent="0.2">
      <c r="A76" s="1">
        <v>45768</v>
      </c>
      <c r="B76" s="2" t="s">
        <v>201</v>
      </c>
      <c r="C76" s="2"/>
      <c r="D76" s="2">
        <v>45</v>
      </c>
      <c r="E76" s="2" t="s">
        <v>59</v>
      </c>
    </row>
    <row r="77" spans="1:5" x14ac:dyDescent="0.2">
      <c r="A77" s="1">
        <v>45762</v>
      </c>
      <c r="B77" s="2" t="s">
        <v>202</v>
      </c>
      <c r="C77" s="2"/>
      <c r="D77" s="2">
        <v>15.9</v>
      </c>
      <c r="E77" s="2" t="s">
        <v>59</v>
      </c>
    </row>
    <row r="78" spans="1:5" x14ac:dyDescent="0.2">
      <c r="A78" s="1">
        <v>45762</v>
      </c>
      <c r="B78" s="2" t="s">
        <v>203</v>
      </c>
      <c r="C78" s="2"/>
      <c r="D78" s="2">
        <v>21</v>
      </c>
      <c r="E78" s="2" t="s">
        <v>59</v>
      </c>
    </row>
    <row r="79" spans="1:5" x14ac:dyDescent="0.2">
      <c r="A79" s="1">
        <v>45761</v>
      </c>
      <c r="B79" s="2" t="s">
        <v>204</v>
      </c>
      <c r="C79" s="2"/>
      <c r="D79" s="2">
        <v>30.5</v>
      </c>
      <c r="E79" s="2" t="s">
        <v>59</v>
      </c>
    </row>
    <row r="80" spans="1:5" x14ac:dyDescent="0.2">
      <c r="A80" s="1">
        <v>45761</v>
      </c>
      <c r="B80" s="2" t="s">
        <v>205</v>
      </c>
      <c r="C80" s="2"/>
      <c r="D80" s="2">
        <v>9</v>
      </c>
      <c r="E80" s="2" t="s">
        <v>59</v>
      </c>
    </row>
    <row r="81" spans="1:5" x14ac:dyDescent="0.2">
      <c r="A81" s="1">
        <v>45754</v>
      </c>
      <c r="B81" s="2" t="s">
        <v>207</v>
      </c>
      <c r="C81" s="2"/>
      <c r="D81" s="2">
        <v>11</v>
      </c>
      <c r="E81" s="2" t="s">
        <v>59</v>
      </c>
    </row>
    <row r="82" spans="1:5" x14ac:dyDescent="0.2">
      <c r="A82" s="1">
        <v>45751</v>
      </c>
      <c r="B82" s="2" t="s">
        <v>208</v>
      </c>
      <c r="C82" s="2"/>
      <c r="D82" s="2">
        <v>146</v>
      </c>
      <c r="E82" s="2" t="s">
        <v>59</v>
      </c>
    </row>
    <row r="83" spans="1:5" x14ac:dyDescent="0.2">
      <c r="A83" s="1">
        <v>45751</v>
      </c>
      <c r="B83" s="2" t="s">
        <v>209</v>
      </c>
      <c r="C83" s="2"/>
      <c r="D83" s="2">
        <v>10</v>
      </c>
      <c r="E83" s="2" t="s">
        <v>59</v>
      </c>
    </row>
    <row r="84" spans="1:5" x14ac:dyDescent="0.2">
      <c r="A84" s="1">
        <v>45750</v>
      </c>
      <c r="B84" s="2" t="s">
        <v>210</v>
      </c>
      <c r="C84" s="2"/>
      <c r="D84" s="2">
        <v>15</v>
      </c>
      <c r="E84" s="2" t="s">
        <v>59</v>
      </c>
    </row>
    <row r="85" spans="1:5" x14ac:dyDescent="0.2">
      <c r="A85" s="1">
        <v>45749</v>
      </c>
      <c r="B85" s="2" t="s">
        <v>212</v>
      </c>
      <c r="C85" s="2"/>
      <c r="D85" s="2">
        <v>25</v>
      </c>
      <c r="E85" s="2" t="s">
        <v>59</v>
      </c>
    </row>
    <row r="86" spans="1:5" x14ac:dyDescent="0.2">
      <c r="A86" s="1">
        <v>45775</v>
      </c>
      <c r="B86" s="2" t="s">
        <v>213</v>
      </c>
      <c r="C86" s="2"/>
      <c r="D86" s="2">
        <v>50</v>
      </c>
      <c r="E86" s="2" t="s">
        <v>59</v>
      </c>
    </row>
    <row r="87" spans="1:5" x14ac:dyDescent="0.2">
      <c r="A87" s="1">
        <v>45775</v>
      </c>
      <c r="B87" s="2" t="s">
        <v>214</v>
      </c>
      <c r="C87" s="2"/>
      <c r="D87" s="2">
        <v>30</v>
      </c>
      <c r="E87" s="2" t="s">
        <v>71</v>
      </c>
    </row>
    <row r="88" spans="1:5" x14ac:dyDescent="0.2">
      <c r="A88" s="1">
        <v>45772</v>
      </c>
      <c r="B88" s="2" t="s">
        <v>215</v>
      </c>
      <c r="C88" s="2"/>
      <c r="D88" s="2">
        <v>10</v>
      </c>
      <c r="E88" s="2" t="s">
        <v>71</v>
      </c>
    </row>
    <row r="89" spans="1:5" x14ac:dyDescent="0.2">
      <c r="A89" s="1">
        <v>45771</v>
      </c>
      <c r="B89" s="2" t="s">
        <v>216</v>
      </c>
      <c r="C89" s="2"/>
      <c r="D89" s="2">
        <v>40</v>
      </c>
      <c r="E89" s="2" t="s">
        <v>71</v>
      </c>
    </row>
    <row r="90" spans="1:5" x14ac:dyDescent="0.2">
      <c r="A90" s="1">
        <v>45768</v>
      </c>
      <c r="B90" s="2" t="s">
        <v>217</v>
      </c>
      <c r="C90" s="2"/>
      <c r="D90" s="2">
        <v>50</v>
      </c>
      <c r="E90" s="2" t="s">
        <v>71</v>
      </c>
    </row>
    <row r="91" spans="1:5" x14ac:dyDescent="0.2">
      <c r="A91" s="1">
        <v>45761</v>
      </c>
      <c r="B91" s="2" t="s">
        <v>218</v>
      </c>
      <c r="C91" s="2"/>
      <c r="D91" s="2">
        <v>100</v>
      </c>
      <c r="E91" s="2" t="s">
        <v>71</v>
      </c>
    </row>
    <row r="92" spans="1:5" x14ac:dyDescent="0.2">
      <c r="A92" s="1">
        <v>45775</v>
      </c>
      <c r="B92" s="7" t="s">
        <v>13</v>
      </c>
      <c r="C92" s="7"/>
      <c r="D92" s="7">
        <v>214.69</v>
      </c>
      <c r="E92" s="2" t="s">
        <v>78</v>
      </c>
    </row>
    <row r="93" spans="1:5" x14ac:dyDescent="0.2">
      <c r="A93" s="1">
        <v>45762</v>
      </c>
      <c r="B93" s="2" t="s">
        <v>3</v>
      </c>
      <c r="C93" s="2"/>
      <c r="D93" s="2">
        <v>10.84</v>
      </c>
      <c r="E93" s="2" t="s">
        <v>78</v>
      </c>
    </row>
    <row r="94" spans="1:5" x14ac:dyDescent="0.2">
      <c r="A94" s="1">
        <v>45755</v>
      </c>
      <c r="B94" s="2" t="s">
        <v>170</v>
      </c>
      <c r="C94" s="2"/>
      <c r="D94" s="2">
        <v>10.95</v>
      </c>
      <c r="E94" s="2" t="s">
        <v>78</v>
      </c>
    </row>
    <row r="95" spans="1:5" x14ac:dyDescent="0.2">
      <c r="A95" s="1">
        <v>45757</v>
      </c>
      <c r="B95" s="2" t="s">
        <v>206</v>
      </c>
      <c r="C95" s="2"/>
      <c r="D95" s="2">
        <v>150</v>
      </c>
      <c r="E95" s="2" t="s">
        <v>79</v>
      </c>
    </row>
  </sheetData>
  <sortState xmlns:xlrd2="http://schemas.microsoft.com/office/spreadsheetml/2017/richdata2" ref="A2:E95">
    <sortCondition ref="E2:E95"/>
  </sortState>
  <hyperlinks>
    <hyperlink ref="B12" r:id="rId2" display="http://amazon.ca/" xr:uid="{A1D68DCA-1BE2-9F4B-BCEE-943ACD632DD9}"/>
    <hyperlink ref="B56" r:id="rId3" display="http://apple.com/BILL" xr:uid="{DFB7A52A-DA51-3F4E-94EF-8E17D4BF662A}"/>
    <hyperlink ref="B58" r:id="rId4" display="http://apple.com/BILL" xr:uid="{94A2ABAF-F095-C94D-8ADA-AF5E1123162B}"/>
    <hyperlink ref="B60" r:id="rId5" display="http://apple.com/BILL" xr:uid="{5D3181A7-DBA1-424E-8B87-DB631E6067A3}"/>
    <hyperlink ref="B63" r:id="rId6" display="http://apple.com/BILL" xr:uid="{469889C3-35F1-484F-8193-9F37D12B832F}"/>
    <hyperlink ref="B64" r:id="rId7" display="http://apple.com/BILL" xr:uid="{C6B1862D-C6D3-DB4D-B3F3-2F72C4C664E3}"/>
    <hyperlink ref="B65" r:id="rId8" display="http://apple.com/BILL" xr:uid="{C1F022A8-C36D-3540-B790-85DF9D6703E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Year Summary</vt:lpstr>
      <vt:lpstr>Jan</vt:lpstr>
      <vt:lpstr>Feb</vt:lpstr>
      <vt:lpstr>Mar</vt:lpstr>
      <vt:lpstr>Apr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Krishnatry</dc:creator>
  <cp:lastModifiedBy>Arjun Krishnatry</cp:lastModifiedBy>
  <dcterms:created xsi:type="dcterms:W3CDTF">2025-02-24T20:00:29Z</dcterms:created>
  <dcterms:modified xsi:type="dcterms:W3CDTF">2025-05-12T18:20:16Z</dcterms:modified>
</cp:coreProperties>
</file>