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4.xml" ContentType="application/vnd.ms-excel.controlproperties+xml"/>
  <Override PartName="/xl/ctrlProps/ctrlProp5.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2.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625" lockStructure="1"/>
  <bookViews>
    <workbookView xWindow="-8295" yWindow="1590" windowWidth="20730" windowHeight="7575" tabRatio="774" activeTab="1"/>
  </bookViews>
  <sheets>
    <sheet name="1.Audit Information" sheetId="15" r:id="rId1"/>
    <sheet name="2.Nonconformities" sheetId="5" r:id="rId2"/>
    <sheet name="Flagging" sheetId="13" state="hidden" r:id="rId3"/>
  </sheets>
  <definedNames>
    <definedName name="_xlnm.Print_Titles" localSheetId="1">'2.Nonconformities'!$A:$A,'2.Nonconformities'!$1:$3</definedName>
    <definedName name="_xlnm.Print_Area" localSheetId="0">'1.Audit Information'!$A$1:$C$21</definedName>
    <definedName name="_xlnm.Print_Area" localSheetId="1">'2.Nonconformities'!$A$1:$AJ$3</definedName>
  </definedNames>
  <calcPr calcId="145621" fullCalcOnLoad="1"/>
  <fileRecoveryPr repairLoad="1"/>
</workbook>
</file>

<file path=xl/calcChain.xml><?xml version="1.0" encoding="utf-8"?>
<calcChain xmlns="http://schemas.openxmlformats.org/spreadsheetml/2006/main">
  <c r="B3" i="13" l="1"/>
  <c r="B4" i="13"/>
  <c r="B5" i="13"/>
  <c r="A9" i="13"/>
  <c r="C9" i="13"/>
  <c r="A10" i="13"/>
  <c r="C10" i="13"/>
  <c r="A11" i="13"/>
  <c r="C11" i="13"/>
  <c r="A12" i="13"/>
  <c r="C12" i="13"/>
  <c r="A13" i="13"/>
  <c r="C13" i="13"/>
  <c r="A14" i="13"/>
  <c r="C14" i="13"/>
  <c r="A15" i="13"/>
  <c r="C15" i="13"/>
  <c r="J15" i="13"/>
  <c r="A16" i="13"/>
  <c r="C16" i="13"/>
  <c r="A17" i="13"/>
  <c r="C17" i="13"/>
  <c r="F17" i="13"/>
  <c r="J17" i="13"/>
  <c r="A18" i="13"/>
  <c r="C18" i="13"/>
  <c r="A19" i="13"/>
  <c r="C19" i="13"/>
  <c r="A20" i="13"/>
  <c r="C20" i="13"/>
  <c r="A21" i="13"/>
  <c r="C21" i="13"/>
  <c r="A22" i="13"/>
  <c r="C22" i="13"/>
  <c r="A23" i="13"/>
  <c r="C23" i="13"/>
  <c r="A24" i="13"/>
  <c r="C24" i="13"/>
  <c r="A25" i="13"/>
  <c r="C25" i="13"/>
  <c r="A26" i="13"/>
  <c r="C26" i="13"/>
  <c r="A27" i="13"/>
  <c r="C27" i="13"/>
  <c r="A28" i="13"/>
  <c r="C28" i="13"/>
  <c r="A29" i="13"/>
  <c r="C29" i="13"/>
  <c r="A30" i="13"/>
  <c r="C30" i="13"/>
  <c r="A31" i="13"/>
  <c r="C31" i="13"/>
  <c r="A32" i="13"/>
  <c r="C32" i="13"/>
  <c r="A33" i="13"/>
  <c r="C33" i="13"/>
  <c r="A34" i="13"/>
  <c r="C34" i="13"/>
  <c r="A35" i="13"/>
  <c r="C35" i="13"/>
  <c r="A36" i="13"/>
  <c r="C36" i="13"/>
  <c r="A37" i="13"/>
  <c r="C37" i="13"/>
  <c r="A38" i="13"/>
  <c r="C38" i="13"/>
  <c r="Z4" i="5"/>
  <c r="AD4" i="5" s="1"/>
  <c r="B9" i="13" s="1"/>
  <c r="AI4" i="5"/>
  <c r="AJ4" i="5"/>
  <c r="AK4" i="5"/>
  <c r="N4" i="5" s="1"/>
  <c r="AL4" i="5"/>
  <c r="J4" i="5" s="1"/>
  <c r="AM4" i="5"/>
  <c r="M4" i="5" s="1"/>
  <c r="AN4" i="5"/>
  <c r="P4" i="5" s="1"/>
  <c r="AO4" i="5"/>
  <c r="S4" i="5" s="1"/>
  <c r="AP4" i="5"/>
  <c r="Y4" i="5" s="1"/>
  <c r="AQ4" i="5"/>
  <c r="V4" i="5" s="1"/>
  <c r="A5" i="5"/>
  <c r="Z5" i="5"/>
  <c r="AD5" i="5" s="1"/>
  <c r="B10" i="13" s="1"/>
  <c r="AK5" i="5"/>
  <c r="K5" i="5" s="1"/>
  <c r="AL5" i="5"/>
  <c r="J5" i="5" s="1"/>
  <c r="AM5" i="5"/>
  <c r="M5" i="5" s="1"/>
  <c r="AN5" i="5"/>
  <c r="P5" i="5" s="1"/>
  <c r="AO5" i="5"/>
  <c r="S5" i="5" s="1"/>
  <c r="AP5" i="5"/>
  <c r="Y5" i="5" s="1"/>
  <c r="AQ5" i="5"/>
  <c r="V5" i="5" s="1"/>
  <c r="A6" i="5"/>
  <c r="Z6" i="5"/>
  <c r="AD6" i="5" s="1"/>
  <c r="B11" i="13" s="1"/>
  <c r="AI6" i="5"/>
  <c r="AJ6" i="5"/>
  <c r="AK6" i="5"/>
  <c r="H6" i="5" s="1"/>
  <c r="AL6" i="5"/>
  <c r="J6" i="5" s="1"/>
  <c r="AM6" i="5"/>
  <c r="M6" i="5" s="1"/>
  <c r="AN6" i="5"/>
  <c r="P6" i="5" s="1"/>
  <c r="AO6" i="5"/>
  <c r="S6" i="5" s="1"/>
  <c r="AP6" i="5"/>
  <c r="Y6" i="5" s="1"/>
  <c r="AQ6" i="5"/>
  <c r="V6" i="5" s="1"/>
  <c r="A7" i="5"/>
  <c r="Z7" i="5"/>
  <c r="AD7" i="5" s="1"/>
  <c r="B12" i="13" s="1"/>
  <c r="AI7" i="5"/>
  <c r="AJ7" i="5"/>
  <c r="AK7" i="5"/>
  <c r="K7" i="5" s="1"/>
  <c r="AL7" i="5"/>
  <c r="J7" i="5" s="1"/>
  <c r="AM7" i="5"/>
  <c r="M7" i="5" s="1"/>
  <c r="AN7" i="5"/>
  <c r="P7" i="5" s="1"/>
  <c r="AO7" i="5"/>
  <c r="S7" i="5" s="1"/>
  <c r="AP7" i="5"/>
  <c r="Y7" i="5" s="1"/>
  <c r="AQ7" i="5"/>
  <c r="V7" i="5" s="1"/>
  <c r="A8" i="5"/>
  <c r="Z8" i="5"/>
  <c r="AD8" i="5" s="1"/>
  <c r="B13" i="13" s="1"/>
  <c r="AF8" i="5"/>
  <c r="AG8" i="5"/>
  <c r="AH8" i="5"/>
  <c r="AI8" i="5"/>
  <c r="AJ8" i="5"/>
  <c r="AK8" i="5"/>
  <c r="G8" i="5" s="1"/>
  <c r="AL8" i="5"/>
  <c r="J8" i="5" s="1"/>
  <c r="AM8" i="5"/>
  <c r="M8" i="5" s="1"/>
  <c r="AN8" i="5"/>
  <c r="P8" i="5" s="1"/>
  <c r="AO8" i="5"/>
  <c r="S8" i="5" s="1"/>
  <c r="AP8" i="5"/>
  <c r="Y8" i="5" s="1"/>
  <c r="AQ8" i="5"/>
  <c r="V8" i="5" s="1"/>
  <c r="A9" i="5"/>
  <c r="K9" i="5"/>
  <c r="Z9" i="5"/>
  <c r="AD9" i="5" s="1"/>
  <c r="B14" i="13" s="1"/>
  <c r="AF9" i="5"/>
  <c r="AG9" i="5"/>
  <c r="AH9" i="5"/>
  <c r="AI9" i="5"/>
  <c r="AJ9" i="5"/>
  <c r="AK9" i="5"/>
  <c r="G9" i="5" s="1"/>
  <c r="AL9" i="5"/>
  <c r="J9" i="5" s="1"/>
  <c r="AM9" i="5"/>
  <c r="M9" i="5" s="1"/>
  <c r="AN9" i="5"/>
  <c r="P9" i="5" s="1"/>
  <c r="AO9" i="5"/>
  <c r="S9" i="5" s="1"/>
  <c r="AP9" i="5"/>
  <c r="Y9" i="5" s="1"/>
  <c r="AQ9" i="5"/>
  <c r="V9" i="5" s="1"/>
  <c r="A10" i="5"/>
  <c r="Z10" i="5"/>
  <c r="AD10" i="5" s="1"/>
  <c r="B15" i="13" s="1"/>
  <c r="AF10" i="5"/>
  <c r="AG10" i="5"/>
  <c r="AH10" i="5"/>
  <c r="AI10" i="5"/>
  <c r="AJ10" i="5"/>
  <c r="AK10" i="5"/>
  <c r="G10" i="5" s="1"/>
  <c r="AL10" i="5"/>
  <c r="J10" i="5" s="1"/>
  <c r="AM10" i="5"/>
  <c r="M10" i="5" s="1"/>
  <c r="AN10" i="5"/>
  <c r="P10" i="5" s="1"/>
  <c r="AO10" i="5"/>
  <c r="S10" i="5" s="1"/>
  <c r="AP10" i="5"/>
  <c r="Y10" i="5" s="1"/>
  <c r="AQ10" i="5"/>
  <c r="V10" i="5" s="1"/>
  <c r="A11" i="5"/>
  <c r="Z11" i="5"/>
  <c r="AD11" i="5" s="1"/>
  <c r="B16" i="13" s="1"/>
  <c r="AF11" i="5"/>
  <c r="AG11" i="5"/>
  <c r="AH11" i="5"/>
  <c r="AI11" i="5"/>
  <c r="AJ11" i="5"/>
  <c r="AK11" i="5"/>
  <c r="G11" i="5" s="1"/>
  <c r="AL11" i="5"/>
  <c r="J11" i="5" s="1"/>
  <c r="AM11" i="5"/>
  <c r="M11" i="5" s="1"/>
  <c r="AN11" i="5"/>
  <c r="P11" i="5" s="1"/>
  <c r="AO11" i="5"/>
  <c r="S11" i="5" s="1"/>
  <c r="AP11" i="5"/>
  <c r="Y11" i="5" s="1"/>
  <c r="AQ11" i="5"/>
  <c r="V11" i="5" s="1"/>
  <c r="A12" i="5"/>
  <c r="Z12" i="5"/>
  <c r="AD12" i="5" s="1"/>
  <c r="B17" i="13" s="1"/>
  <c r="AF12" i="5"/>
  <c r="AG12" i="5"/>
  <c r="AH12" i="5"/>
  <c r="AI12" i="5"/>
  <c r="AJ12" i="5"/>
  <c r="AK12" i="5"/>
  <c r="G12" i="5" s="1"/>
  <c r="AL12" i="5"/>
  <c r="J12" i="5" s="1"/>
  <c r="AM12" i="5"/>
  <c r="M12" i="5" s="1"/>
  <c r="AN12" i="5"/>
  <c r="P12" i="5" s="1"/>
  <c r="AO12" i="5"/>
  <c r="S12" i="5" s="1"/>
  <c r="AP12" i="5"/>
  <c r="Y12" i="5" s="1"/>
  <c r="AQ12" i="5"/>
  <c r="V12" i="5" s="1"/>
  <c r="A13" i="5"/>
  <c r="Z13" i="5"/>
  <c r="AD13" i="5" s="1"/>
  <c r="B18" i="13" s="1"/>
  <c r="AF13" i="5"/>
  <c r="AG13" i="5"/>
  <c r="AH13" i="5"/>
  <c r="AI13" i="5"/>
  <c r="AJ13" i="5"/>
  <c r="AK13" i="5"/>
  <c r="G13" i="5" s="1"/>
  <c r="AL13" i="5"/>
  <c r="J13" i="5" s="1"/>
  <c r="AM13" i="5"/>
  <c r="M13" i="5" s="1"/>
  <c r="AN13" i="5"/>
  <c r="P13" i="5" s="1"/>
  <c r="AO13" i="5"/>
  <c r="S13" i="5" s="1"/>
  <c r="AP13" i="5"/>
  <c r="Y13" i="5" s="1"/>
  <c r="AQ13" i="5"/>
  <c r="V13" i="5" s="1"/>
  <c r="A14" i="5"/>
  <c r="Z14" i="5"/>
  <c r="AD14" i="5" s="1"/>
  <c r="B19" i="13" s="1"/>
  <c r="AF14" i="5"/>
  <c r="AG14" i="5"/>
  <c r="AH14" i="5"/>
  <c r="AI14" i="5"/>
  <c r="AJ14" i="5"/>
  <c r="AK14" i="5"/>
  <c r="G14" i="5" s="1"/>
  <c r="AL14" i="5"/>
  <c r="J14" i="5" s="1"/>
  <c r="AM14" i="5"/>
  <c r="M14" i="5" s="1"/>
  <c r="AN14" i="5"/>
  <c r="P14" i="5" s="1"/>
  <c r="AO14" i="5"/>
  <c r="S14" i="5" s="1"/>
  <c r="AP14" i="5"/>
  <c r="Y14" i="5" s="1"/>
  <c r="AQ14" i="5"/>
  <c r="V14" i="5" s="1"/>
  <c r="A15" i="5"/>
  <c r="Z15" i="5"/>
  <c r="AD15" i="5" s="1"/>
  <c r="B20" i="13" s="1"/>
  <c r="AF15" i="5"/>
  <c r="AG15" i="5"/>
  <c r="AH15" i="5"/>
  <c r="AI15" i="5"/>
  <c r="AJ15" i="5"/>
  <c r="AK15" i="5"/>
  <c r="G15" i="5" s="1"/>
  <c r="AL15" i="5"/>
  <c r="J15" i="5" s="1"/>
  <c r="AM15" i="5"/>
  <c r="M15" i="5" s="1"/>
  <c r="AN15" i="5"/>
  <c r="P15" i="5" s="1"/>
  <c r="AO15" i="5"/>
  <c r="S15" i="5" s="1"/>
  <c r="AP15" i="5"/>
  <c r="Y15" i="5" s="1"/>
  <c r="AQ15" i="5"/>
  <c r="V15" i="5" s="1"/>
  <c r="A16" i="5"/>
  <c r="Z16" i="5"/>
  <c r="AD16" i="5" s="1"/>
  <c r="B21" i="13" s="1"/>
  <c r="AF16" i="5"/>
  <c r="AG16" i="5"/>
  <c r="AH16" i="5"/>
  <c r="AI16" i="5"/>
  <c r="AJ16" i="5"/>
  <c r="AK16" i="5"/>
  <c r="G16" i="5" s="1"/>
  <c r="AL16" i="5"/>
  <c r="J16" i="5" s="1"/>
  <c r="AM16" i="5"/>
  <c r="M16" i="5" s="1"/>
  <c r="AN16" i="5"/>
  <c r="P16" i="5" s="1"/>
  <c r="AO16" i="5"/>
  <c r="S16" i="5" s="1"/>
  <c r="AP16" i="5"/>
  <c r="Y16" i="5" s="1"/>
  <c r="AQ16" i="5"/>
  <c r="V16" i="5" s="1"/>
  <c r="A17" i="5"/>
  <c r="Z17" i="5"/>
  <c r="AD17" i="5" s="1"/>
  <c r="B22" i="13" s="1"/>
  <c r="AF17" i="5"/>
  <c r="AG17" i="5"/>
  <c r="AH17" i="5"/>
  <c r="AI17" i="5"/>
  <c r="AJ17" i="5"/>
  <c r="AK17" i="5"/>
  <c r="G17" i="5" s="1"/>
  <c r="AL17" i="5"/>
  <c r="J17" i="5" s="1"/>
  <c r="AM17" i="5"/>
  <c r="M17" i="5" s="1"/>
  <c r="AN17" i="5"/>
  <c r="P17" i="5" s="1"/>
  <c r="AO17" i="5"/>
  <c r="S17" i="5" s="1"/>
  <c r="AP17" i="5"/>
  <c r="Y17" i="5" s="1"/>
  <c r="AQ17" i="5"/>
  <c r="V17" i="5" s="1"/>
  <c r="A18" i="5"/>
  <c r="Z18" i="5"/>
  <c r="AD18" i="5" s="1"/>
  <c r="B23" i="13" s="1"/>
  <c r="AF18" i="5"/>
  <c r="AG18" i="5"/>
  <c r="AH18" i="5"/>
  <c r="AI18" i="5"/>
  <c r="AJ18" i="5"/>
  <c r="AK18" i="5"/>
  <c r="G18" i="5" s="1"/>
  <c r="AL18" i="5"/>
  <c r="J18" i="5" s="1"/>
  <c r="AM18" i="5"/>
  <c r="M18" i="5" s="1"/>
  <c r="AN18" i="5"/>
  <c r="P18" i="5" s="1"/>
  <c r="AO18" i="5"/>
  <c r="S18" i="5" s="1"/>
  <c r="AP18" i="5"/>
  <c r="Y18" i="5" s="1"/>
  <c r="AQ18" i="5"/>
  <c r="V18" i="5" s="1"/>
  <c r="A19" i="5"/>
  <c r="Z19" i="5"/>
  <c r="AD19" i="5" s="1"/>
  <c r="B24" i="13" s="1"/>
  <c r="AF19" i="5"/>
  <c r="AG19" i="5"/>
  <c r="AH19" i="5"/>
  <c r="AI19" i="5"/>
  <c r="AJ19" i="5"/>
  <c r="AK19" i="5"/>
  <c r="G19" i="5" s="1"/>
  <c r="AL19" i="5"/>
  <c r="J19" i="5" s="1"/>
  <c r="AM19" i="5"/>
  <c r="M19" i="5" s="1"/>
  <c r="AN19" i="5"/>
  <c r="P19" i="5" s="1"/>
  <c r="AO19" i="5"/>
  <c r="S19" i="5" s="1"/>
  <c r="AP19" i="5"/>
  <c r="Y19" i="5" s="1"/>
  <c r="AQ19" i="5"/>
  <c r="V19" i="5" s="1"/>
  <c r="A20" i="5"/>
  <c r="Z20" i="5"/>
  <c r="AD20" i="5" s="1"/>
  <c r="B25" i="13" s="1"/>
  <c r="AF20" i="5"/>
  <c r="AG20" i="5"/>
  <c r="AH20" i="5"/>
  <c r="AI20" i="5"/>
  <c r="AJ20" i="5"/>
  <c r="AK20" i="5"/>
  <c r="G20" i="5" s="1"/>
  <c r="AL20" i="5"/>
  <c r="J20" i="5" s="1"/>
  <c r="AM20" i="5"/>
  <c r="M20" i="5" s="1"/>
  <c r="AN20" i="5"/>
  <c r="P20" i="5" s="1"/>
  <c r="AO20" i="5"/>
  <c r="S20" i="5" s="1"/>
  <c r="AP20" i="5"/>
  <c r="Y20" i="5" s="1"/>
  <c r="AQ20" i="5"/>
  <c r="V20" i="5" s="1"/>
  <c r="A21" i="5"/>
  <c r="Z21" i="5"/>
  <c r="AD21" i="5" s="1"/>
  <c r="B26" i="13" s="1"/>
  <c r="AF21" i="5"/>
  <c r="AG21" i="5"/>
  <c r="AH21" i="5"/>
  <c r="AI21" i="5"/>
  <c r="AJ21" i="5"/>
  <c r="AK21" i="5"/>
  <c r="G21" i="5" s="1"/>
  <c r="AL21" i="5"/>
  <c r="J21" i="5" s="1"/>
  <c r="AM21" i="5"/>
  <c r="M21" i="5" s="1"/>
  <c r="AN21" i="5"/>
  <c r="P21" i="5" s="1"/>
  <c r="AO21" i="5"/>
  <c r="S21" i="5" s="1"/>
  <c r="AP21" i="5"/>
  <c r="Y21" i="5" s="1"/>
  <c r="AQ21" i="5"/>
  <c r="V21" i="5" s="1"/>
  <c r="A22" i="5"/>
  <c r="Z22" i="5"/>
  <c r="AD22" i="5" s="1"/>
  <c r="B27" i="13" s="1"/>
  <c r="AF22" i="5"/>
  <c r="AG22" i="5"/>
  <c r="AH22" i="5"/>
  <c r="AI22" i="5"/>
  <c r="AJ22" i="5"/>
  <c r="AK22" i="5"/>
  <c r="G22" i="5" s="1"/>
  <c r="AL22" i="5"/>
  <c r="J22" i="5" s="1"/>
  <c r="AM22" i="5"/>
  <c r="M22" i="5" s="1"/>
  <c r="AN22" i="5"/>
  <c r="P22" i="5" s="1"/>
  <c r="AO22" i="5"/>
  <c r="S22" i="5" s="1"/>
  <c r="AP22" i="5"/>
  <c r="Y22" i="5" s="1"/>
  <c r="AQ22" i="5"/>
  <c r="V22" i="5" s="1"/>
  <c r="A23" i="5"/>
  <c r="Z23" i="5"/>
  <c r="AD23" i="5" s="1"/>
  <c r="B28" i="13" s="1"/>
  <c r="AF23" i="5"/>
  <c r="AG23" i="5"/>
  <c r="AH23" i="5"/>
  <c r="AI23" i="5"/>
  <c r="AJ23" i="5"/>
  <c r="AK23" i="5"/>
  <c r="G23" i="5" s="1"/>
  <c r="AL23" i="5"/>
  <c r="J23" i="5" s="1"/>
  <c r="AM23" i="5"/>
  <c r="M23" i="5" s="1"/>
  <c r="AN23" i="5"/>
  <c r="P23" i="5" s="1"/>
  <c r="AO23" i="5"/>
  <c r="S23" i="5" s="1"/>
  <c r="AP23" i="5"/>
  <c r="Y23" i="5" s="1"/>
  <c r="AQ23" i="5"/>
  <c r="V23" i="5" s="1"/>
  <c r="A24" i="5"/>
  <c r="Z24" i="5"/>
  <c r="AD24" i="5" s="1"/>
  <c r="B29" i="13" s="1"/>
  <c r="AF24" i="5"/>
  <c r="AG24" i="5"/>
  <c r="AH24" i="5"/>
  <c r="AI24" i="5"/>
  <c r="AJ24" i="5"/>
  <c r="AK24" i="5"/>
  <c r="G24" i="5" s="1"/>
  <c r="AL24" i="5"/>
  <c r="J24" i="5" s="1"/>
  <c r="AM24" i="5"/>
  <c r="M24" i="5" s="1"/>
  <c r="AN24" i="5"/>
  <c r="P24" i="5" s="1"/>
  <c r="AO24" i="5"/>
  <c r="S24" i="5" s="1"/>
  <c r="AP24" i="5"/>
  <c r="Y24" i="5" s="1"/>
  <c r="AQ24" i="5"/>
  <c r="V24" i="5" s="1"/>
  <c r="A25" i="5"/>
  <c r="Z25" i="5"/>
  <c r="AD25" i="5" s="1"/>
  <c r="B30" i="13" s="1"/>
  <c r="AF25" i="5"/>
  <c r="AG25" i="5"/>
  <c r="AH25" i="5"/>
  <c r="AI25" i="5"/>
  <c r="AJ25" i="5"/>
  <c r="AK25" i="5"/>
  <c r="G25" i="5" s="1"/>
  <c r="AL25" i="5"/>
  <c r="J25" i="5" s="1"/>
  <c r="AM25" i="5"/>
  <c r="M25" i="5" s="1"/>
  <c r="AN25" i="5"/>
  <c r="P25" i="5" s="1"/>
  <c r="AO25" i="5"/>
  <c r="S25" i="5" s="1"/>
  <c r="AP25" i="5"/>
  <c r="Y25" i="5" s="1"/>
  <c r="AQ25" i="5"/>
  <c r="V25" i="5" s="1"/>
  <c r="A26" i="5"/>
  <c r="Z26" i="5"/>
  <c r="AD26" i="5" s="1"/>
  <c r="B31" i="13" s="1"/>
  <c r="AF26" i="5"/>
  <c r="AG26" i="5"/>
  <c r="AH26" i="5"/>
  <c r="AI26" i="5"/>
  <c r="AJ26" i="5"/>
  <c r="AK26" i="5"/>
  <c r="G26" i="5" s="1"/>
  <c r="AL26" i="5"/>
  <c r="J26" i="5" s="1"/>
  <c r="AM26" i="5"/>
  <c r="M26" i="5" s="1"/>
  <c r="AN26" i="5"/>
  <c r="P26" i="5" s="1"/>
  <c r="AO26" i="5"/>
  <c r="S26" i="5" s="1"/>
  <c r="AP26" i="5"/>
  <c r="Y26" i="5" s="1"/>
  <c r="AQ26" i="5"/>
  <c r="V26" i="5" s="1"/>
  <c r="A27" i="5"/>
  <c r="Z27" i="5"/>
  <c r="AD27" i="5" s="1"/>
  <c r="B32" i="13" s="1"/>
  <c r="AF27" i="5"/>
  <c r="AG27" i="5"/>
  <c r="AH27" i="5"/>
  <c r="AI27" i="5"/>
  <c r="AJ27" i="5"/>
  <c r="AK27" i="5"/>
  <c r="G27" i="5" s="1"/>
  <c r="AL27" i="5"/>
  <c r="J27" i="5" s="1"/>
  <c r="AM27" i="5"/>
  <c r="M27" i="5" s="1"/>
  <c r="AN27" i="5"/>
  <c r="P27" i="5" s="1"/>
  <c r="AO27" i="5"/>
  <c r="S27" i="5" s="1"/>
  <c r="AP27" i="5"/>
  <c r="Y27" i="5" s="1"/>
  <c r="AQ27" i="5"/>
  <c r="V27" i="5" s="1"/>
  <c r="A28" i="5"/>
  <c r="Z28" i="5"/>
  <c r="AD28" i="5" s="1"/>
  <c r="B33" i="13" s="1"/>
  <c r="AF28" i="5"/>
  <c r="AG28" i="5"/>
  <c r="AH28" i="5"/>
  <c r="AI28" i="5"/>
  <c r="AJ28" i="5"/>
  <c r="AK28" i="5"/>
  <c r="G28" i="5" s="1"/>
  <c r="AL28" i="5"/>
  <c r="J28" i="5" s="1"/>
  <c r="AM28" i="5"/>
  <c r="M28" i="5" s="1"/>
  <c r="AN28" i="5"/>
  <c r="P28" i="5" s="1"/>
  <c r="AO28" i="5"/>
  <c r="S28" i="5" s="1"/>
  <c r="AP28" i="5"/>
  <c r="Y28" i="5" s="1"/>
  <c r="AQ28" i="5"/>
  <c r="V28" i="5" s="1"/>
  <c r="A29" i="5"/>
  <c r="Z29" i="5"/>
  <c r="AD29" i="5" s="1"/>
  <c r="B34" i="13" s="1"/>
  <c r="AF29" i="5"/>
  <c r="AG29" i="5"/>
  <c r="AH29" i="5"/>
  <c r="AI29" i="5"/>
  <c r="AJ29" i="5"/>
  <c r="AK29" i="5"/>
  <c r="G29" i="5" s="1"/>
  <c r="AL29" i="5"/>
  <c r="J29" i="5" s="1"/>
  <c r="AM29" i="5"/>
  <c r="M29" i="5" s="1"/>
  <c r="AN29" i="5"/>
  <c r="P29" i="5" s="1"/>
  <c r="AO29" i="5"/>
  <c r="S29" i="5" s="1"/>
  <c r="AP29" i="5"/>
  <c r="Y29" i="5" s="1"/>
  <c r="AQ29" i="5"/>
  <c r="V29" i="5" s="1"/>
  <c r="A30" i="5"/>
  <c r="Z30" i="5"/>
  <c r="AD30" i="5" s="1"/>
  <c r="B35" i="13" s="1"/>
  <c r="AF30" i="5"/>
  <c r="AG30" i="5"/>
  <c r="AH30" i="5"/>
  <c r="AI30" i="5"/>
  <c r="AJ30" i="5"/>
  <c r="AK30" i="5"/>
  <c r="G30" i="5" s="1"/>
  <c r="AL30" i="5"/>
  <c r="J30" i="5" s="1"/>
  <c r="AM30" i="5"/>
  <c r="M30" i="5" s="1"/>
  <c r="AN30" i="5"/>
  <c r="P30" i="5" s="1"/>
  <c r="AO30" i="5"/>
  <c r="S30" i="5" s="1"/>
  <c r="AP30" i="5"/>
  <c r="Y30" i="5" s="1"/>
  <c r="AQ30" i="5"/>
  <c r="V30" i="5" s="1"/>
  <c r="A31" i="5"/>
  <c r="Z31" i="5"/>
  <c r="AD31" i="5" s="1"/>
  <c r="B36" i="13" s="1"/>
  <c r="AF31" i="5"/>
  <c r="AG31" i="5"/>
  <c r="AH31" i="5"/>
  <c r="AI31" i="5"/>
  <c r="AJ31" i="5"/>
  <c r="AK31" i="5"/>
  <c r="G31" i="5" s="1"/>
  <c r="AL31" i="5"/>
  <c r="J31" i="5" s="1"/>
  <c r="AM31" i="5"/>
  <c r="M31" i="5" s="1"/>
  <c r="AN31" i="5"/>
  <c r="P31" i="5" s="1"/>
  <c r="AO31" i="5"/>
  <c r="S31" i="5" s="1"/>
  <c r="AP31" i="5"/>
  <c r="Y31" i="5" s="1"/>
  <c r="AQ31" i="5"/>
  <c r="V31" i="5" s="1"/>
  <c r="A32" i="5"/>
  <c r="Z32" i="5"/>
  <c r="AD32" i="5" s="1"/>
  <c r="B37" i="13" s="1"/>
  <c r="AF32" i="5"/>
  <c r="AG32" i="5"/>
  <c r="AH32" i="5"/>
  <c r="AI32" i="5"/>
  <c r="AJ32" i="5"/>
  <c r="AK32" i="5"/>
  <c r="K32" i="5" s="1"/>
  <c r="AL32" i="5"/>
  <c r="J32" i="5" s="1"/>
  <c r="AM32" i="5"/>
  <c r="M32" i="5" s="1"/>
  <c r="AN32" i="5"/>
  <c r="P32" i="5" s="1"/>
  <c r="AO32" i="5"/>
  <c r="S32" i="5" s="1"/>
  <c r="AP32" i="5"/>
  <c r="Y32" i="5" s="1"/>
  <c r="AQ32" i="5"/>
  <c r="V32" i="5" s="1"/>
  <c r="A33" i="5"/>
  <c r="Z33" i="5"/>
  <c r="AD33" i="5"/>
  <c r="B38" i="13" s="1"/>
  <c r="AF33" i="5"/>
  <c r="AG33" i="5"/>
  <c r="AH33" i="5"/>
  <c r="AI33" i="5"/>
  <c r="AJ33" i="5"/>
  <c r="AK33" i="5"/>
  <c r="G33" i="5" s="1"/>
  <c r="AL33" i="5"/>
  <c r="J33" i="5" s="1"/>
  <c r="AM33" i="5"/>
  <c r="M33" i="5" s="1"/>
  <c r="AN33" i="5"/>
  <c r="P33" i="5" s="1"/>
  <c r="AO33" i="5"/>
  <c r="S33" i="5" s="1"/>
  <c r="AP33" i="5"/>
  <c r="Y33" i="5" s="1"/>
  <c r="AQ33" i="5"/>
  <c r="V33" i="5" s="1"/>
  <c r="E3" i="15"/>
  <c r="B6" i="15"/>
  <c r="B9" i="15"/>
  <c r="B18" i="15"/>
  <c r="W15" i="5" l="1"/>
  <c r="K20" i="5"/>
  <c r="K15" i="5"/>
  <c r="K13" i="5"/>
  <c r="W13" i="5"/>
  <c r="Q20" i="5"/>
  <c r="W11" i="5"/>
  <c r="N9" i="5"/>
  <c r="N11" i="5"/>
  <c r="H20" i="5"/>
  <c r="N13" i="5"/>
  <c r="K11" i="5"/>
  <c r="N15" i="5"/>
  <c r="W9" i="5"/>
  <c r="H22" i="5"/>
  <c r="H18" i="5"/>
  <c r="Q17" i="5"/>
  <c r="W14" i="5"/>
  <c r="W12" i="5"/>
  <c r="W10" i="5"/>
  <c r="W8" i="5"/>
  <c r="T22" i="5"/>
  <c r="T18" i="5"/>
  <c r="Q14" i="5"/>
  <c r="Q12" i="5"/>
  <c r="Q10" i="5"/>
  <c r="Q8" i="5"/>
  <c r="H24" i="5"/>
  <c r="Q22" i="5"/>
  <c r="Q18" i="5"/>
  <c r="H17" i="5"/>
  <c r="N14" i="5"/>
  <c r="N12" i="5"/>
  <c r="N10" i="5"/>
  <c r="N8" i="5"/>
  <c r="N33" i="5"/>
  <c r="N32" i="5"/>
  <c r="N31" i="5"/>
  <c r="N30" i="5"/>
  <c r="K22" i="5"/>
  <c r="T20" i="5"/>
  <c r="K18" i="5"/>
  <c r="Q15" i="5"/>
  <c r="K14" i="5"/>
  <c r="Q13" i="5"/>
  <c r="K12" i="5"/>
  <c r="Q11" i="5"/>
  <c r="K10" i="5"/>
  <c r="Q9" i="5"/>
  <c r="H8" i="5"/>
  <c r="W21" i="5"/>
  <c r="N21" i="5"/>
  <c r="W17" i="5"/>
  <c r="G7" i="5"/>
  <c r="T33" i="5"/>
  <c r="H33" i="5"/>
  <c r="T31" i="5"/>
  <c r="H31" i="5"/>
  <c r="T30" i="5"/>
  <c r="H30" i="5"/>
  <c r="Q23" i="5"/>
  <c r="H23" i="5"/>
  <c r="W22" i="5"/>
  <c r="N22" i="5"/>
  <c r="Q21" i="5"/>
  <c r="H21" i="5"/>
  <c r="W20" i="5"/>
  <c r="N20" i="5"/>
  <c r="Q19" i="5"/>
  <c r="H19" i="5"/>
  <c r="W18" i="5"/>
  <c r="N18" i="5"/>
  <c r="T17" i="5"/>
  <c r="K17" i="5"/>
  <c r="Q16" i="5"/>
  <c r="H16" i="5"/>
  <c r="T15" i="5"/>
  <c r="H15" i="5"/>
  <c r="T14" i="5"/>
  <c r="H14" i="5"/>
  <c r="T13" i="5"/>
  <c r="H13" i="5"/>
  <c r="T12" i="5"/>
  <c r="H12" i="5"/>
  <c r="T11" i="5"/>
  <c r="H11" i="5"/>
  <c r="T10" i="5"/>
  <c r="H10" i="5"/>
  <c r="T9" i="5"/>
  <c r="H9" i="5"/>
  <c r="T8" i="5"/>
  <c r="K8" i="5"/>
  <c r="G5" i="5"/>
  <c r="W16" i="5"/>
  <c r="W23" i="5"/>
  <c r="N23" i="5"/>
  <c r="W19" i="5"/>
  <c r="N19" i="5"/>
  <c r="N16" i="5"/>
  <c r="T32" i="5"/>
  <c r="H32" i="5"/>
  <c r="T23" i="5"/>
  <c r="K23" i="5"/>
  <c r="T21" i="5"/>
  <c r="K21" i="5"/>
  <c r="T19" i="5"/>
  <c r="K19" i="5"/>
  <c r="N17" i="5"/>
  <c r="T16" i="5"/>
  <c r="K16" i="5"/>
  <c r="N6" i="5"/>
  <c r="F12" i="13"/>
  <c r="F14" i="13"/>
  <c r="G32" i="5"/>
  <c r="W33" i="5"/>
  <c r="Q33" i="5"/>
  <c r="K33" i="5"/>
  <c r="W32" i="5"/>
  <c r="Q32" i="5"/>
  <c r="W31" i="5"/>
  <c r="Q31" i="5"/>
  <c r="K31" i="5"/>
  <c r="W30" i="5"/>
  <c r="Q30" i="5"/>
  <c r="K30" i="5"/>
  <c r="W29" i="5"/>
  <c r="Q29" i="5"/>
  <c r="K29" i="5"/>
  <c r="W28" i="5"/>
  <c r="Q28" i="5"/>
  <c r="K28" i="5"/>
  <c r="W27" i="5"/>
  <c r="Q27" i="5"/>
  <c r="K27" i="5"/>
  <c r="W26" i="5"/>
  <c r="Q26" i="5"/>
  <c r="K26" i="5"/>
  <c r="W25" i="5"/>
  <c r="Q25" i="5"/>
  <c r="K25" i="5"/>
  <c r="W24" i="5"/>
  <c r="Q24" i="5"/>
  <c r="K4" i="5"/>
  <c r="Q4" i="5"/>
  <c r="W4" i="5"/>
  <c r="G4" i="5"/>
  <c r="T4" i="5"/>
  <c r="F10" i="13"/>
  <c r="T29" i="5"/>
  <c r="N29" i="5"/>
  <c r="H29" i="5"/>
  <c r="T28" i="5"/>
  <c r="N28" i="5"/>
  <c r="H28" i="5"/>
  <c r="T27" i="5"/>
  <c r="N27" i="5"/>
  <c r="H27" i="5"/>
  <c r="T26" i="5"/>
  <c r="N26" i="5"/>
  <c r="H26" i="5"/>
  <c r="T25" i="5"/>
  <c r="N25" i="5"/>
  <c r="H25" i="5"/>
  <c r="T24" i="5"/>
  <c r="N24" i="5"/>
  <c r="H4" i="5"/>
  <c r="K24" i="5"/>
  <c r="K6" i="5"/>
  <c r="Q6" i="5"/>
  <c r="W6" i="5"/>
  <c r="G6" i="5"/>
  <c r="T6" i="5"/>
  <c r="F11" i="13"/>
  <c r="F13" i="13"/>
  <c r="F21" i="13"/>
  <c r="F22" i="13"/>
  <c r="F23" i="13"/>
  <c r="F24" i="13"/>
  <c r="F25" i="13"/>
  <c r="F26" i="13"/>
  <c r="G11" i="13"/>
  <c r="C13" i="15" s="1"/>
  <c r="G13" i="13"/>
  <c r="C15" i="15" s="1"/>
  <c r="G10" i="13"/>
  <c r="G12" i="13"/>
  <c r="C14" i="15" s="1"/>
  <c r="G14" i="13"/>
  <c r="C16" i="15" s="1"/>
  <c r="T7" i="5"/>
  <c r="N7" i="5"/>
  <c r="H7" i="5"/>
  <c r="T5" i="5"/>
  <c r="N5" i="5"/>
  <c r="H5" i="5"/>
  <c r="W7" i="5"/>
  <c r="Q7" i="5"/>
  <c r="W5" i="5"/>
  <c r="Q5" i="5"/>
  <c r="G16" i="13" l="1"/>
  <c r="C12" i="15"/>
  <c r="C17" i="15" s="1"/>
  <c r="B15" i="15"/>
  <c r="J13" i="13"/>
  <c r="J11" i="13"/>
  <c r="B13" i="15"/>
  <c r="J14" i="13"/>
  <c r="B16" i="15"/>
  <c r="J10" i="13"/>
  <c r="F16" i="13"/>
  <c r="J16" i="13" s="1"/>
  <c r="B12" i="15"/>
  <c r="J12" i="13"/>
  <c r="B14" i="15"/>
  <c r="B19" i="15" l="1"/>
  <c r="B17" i="15"/>
  <c r="E1" i="13"/>
</calcChain>
</file>

<file path=xl/comments1.xml><?xml version="1.0" encoding="utf-8"?>
<comments xmlns="http://schemas.openxmlformats.org/spreadsheetml/2006/main">
  <authors>
    <author>Winter, Marc-Henri</author>
  </authors>
  <commentList>
    <comment ref="F9" authorId="0">
      <text>
        <r>
          <rPr>
            <sz val="9"/>
            <color indexed="81"/>
            <rFont val="Tahoma"/>
            <charset val="1"/>
          </rPr>
          <t>Use this button to save the record 
any time the File Name field (Cell B9) changes, 
instead of the Excel menu.</t>
        </r>
      </text>
    </comment>
    <comment ref="F14" authorId="0">
      <text>
        <r>
          <rPr>
            <sz val="9"/>
            <color indexed="81"/>
            <rFont val="Tahoma"/>
            <charset val="1"/>
          </rPr>
          <t>Use this button to optimally print the record, instead of the Excel Menu.
The record must have been saved before using the "save Record As" button  
(to ensure the consistency of the printed information).</t>
        </r>
      </text>
    </comment>
    <comment ref="F21" authorId="0">
      <text>
        <r>
          <rPr>
            <sz val="9"/>
            <color indexed="81"/>
            <rFont val="Tahoma"/>
            <charset val="1"/>
          </rPr>
          <t>For RAs Only
(Requires Password)</t>
        </r>
      </text>
    </comment>
  </commentList>
</comments>
</file>

<file path=xl/comments2.xml><?xml version="1.0" encoding="utf-8"?>
<comments xmlns="http://schemas.openxmlformats.org/spreadsheetml/2006/main">
  <authors>
    <author>Winter, Marc-Henri</author>
  </authors>
  <commentList>
    <comment ref="BM50" authorId="0">
      <text>
        <r>
          <rPr>
            <b/>
            <sz val="9"/>
            <color indexed="81"/>
            <rFont val="Tahoma"/>
            <family val="2"/>
          </rPr>
          <t>Winter, Marc-Henri:</t>
        </r>
        <r>
          <rPr>
            <sz val="9"/>
            <color indexed="81"/>
            <rFont val="Tahoma"/>
            <family val="2"/>
          </rPr>
          <t xml:space="preserve">
There is a associated task from H-C but there is no regulatory requirement referenced. </t>
        </r>
      </text>
    </comment>
  </commentList>
</comments>
</file>

<file path=xl/sharedStrings.xml><?xml version="1.0" encoding="utf-8"?>
<sst xmlns="http://schemas.openxmlformats.org/spreadsheetml/2006/main" count="1935" uniqueCount="1579">
  <si>
    <t>7.1.1.6. Ensure the information concerning quality issues or non-conforming products are properly disseminated to those directly involved in the maintenance of product quality or in preventing the occurrence of such problems;</t>
  </si>
  <si>
    <t>7.1.1.7. Submit relevant information on quality issues identified, and preventive and corrective actions, to the executive management for information and monitoring, as well as the competent health authority, when applicable;</t>
  </si>
  <si>
    <t>7.1.1.8. Determine product recalls and other field actions that are relevant for products already distributed.</t>
  </si>
  <si>
    <t>7.2.1. Each manufacturer shall establish and maintain procedures to receive, examine, evaluate, investigate, and file complaints. Such procedures shall ensure that:</t>
  </si>
  <si>
    <t>7.2.1.3. Complaints are examined to evaluate whether an investigation is necessary. When no investigation is performed, the unit shall maintain a record including the reason why the investigation has not been performed and the name of the responsible for the decision to not investigate;</t>
  </si>
  <si>
    <t>7.2.1.4. Each manufacturer shall examine, evaluate, and investigate all complaints involving possible product non-conformity. Any complaints related to death, injury or threaten to public health shall be immediately reviewed, evaluated and investigated.</t>
  </si>
  <si>
    <t>7.2.1.5. When an investigation is performed, a record shall be kept, containing the following information:</t>
  </si>
  <si>
    <t>7.2.1.5.1. Product name;</t>
  </si>
  <si>
    <t>7.2.1.5.3. Any control number used;</t>
  </si>
  <si>
    <t>7.2.1.5.4. Name, address and telephone number of the claimant;</t>
  </si>
  <si>
    <t>7.2.1.5.6. Date and investigation results, including the actions taken.</t>
  </si>
  <si>
    <t>7.3.1. Each manufacturer shall conduct and document quality audits to assess the quality system compliance to the requirements established.</t>
  </si>
  <si>
    <t>7.3.2. Quality audits shall be conducted by trained persons, according to audit procedures established, with no direct responsibility for the matters being audited.</t>
  </si>
  <si>
    <t>7.3.3. Those responsible for the audited areas shall be notified on non-conformities identified.</t>
  </si>
  <si>
    <t>8.1. Installation. Each manufacturer shall establish and maintain appropriate instructions and procedures to correctly install the products. When the manufacturer or his authorized representative installs a product, it shall be verified for operation according to established criteria. The results of this verification shall be recorded. The manufacturer shall ensure the installation instructions and procedures are distributed along with the product or otherwise available to the responsible for installing the product.</t>
  </si>
  <si>
    <t>8.2. Servicing. Each manufacturer shall establish and maintain procedures to ensure that finished products undergoing servicing by the manufacturer or his representative meet the specifications.</t>
  </si>
  <si>
    <t>8.2.1.5. Description of service performed; and</t>
  </si>
  <si>
    <t>8.2.1.6. Results of tests and inspections for approving the service.</t>
  </si>
  <si>
    <t>8.2.2. Each manufacturer shall regularly review the servicing records. Where the analysis identifies failure trends, which represent hazards, or records involving death or severe injury, the corrective / preventive action shall be implemented according to the requirements of this Technical Regulation.</t>
  </si>
  <si>
    <t>9.1. Each manufacturer shall establish and maintain procedures for identifying valid statistical techniques to assess the performance of the quality system and capability of the process to meet the established specifications.</t>
  </si>
  <si>
    <t>9.2. Sampling plans shall be formalized in writing and based on valid statistical logic. Each manufacturer shall establish and maintain procedures to ensure that sampling methods are adequate for their intended use and are regularly reviewed. The revision of sampling plans shall consider the occurrence of non-conformities of products, quality audit reports, complaints, and other indicators.</t>
  </si>
  <si>
    <t>Column1</t>
  </si>
  <si>
    <t>Australian requirements</t>
  </si>
  <si>
    <t>Brazilian Requirements</t>
  </si>
  <si>
    <t>Canadian Requirements</t>
  </si>
  <si>
    <t>USA Requirements</t>
  </si>
  <si>
    <t>NC Status</t>
  </si>
  <si>
    <t>URPTG</t>
  </si>
  <si>
    <t>Uniform Recall Procedure for Therapeutic Goods.  Provides guidance to an Australian Sponsor and a medical device manufacturer on the procedure for conducting recalls in Australia.  See: http://www.tga.gov.au/industry/recalls-urptg.htm</t>
  </si>
  <si>
    <t>ARGMD - Section 22</t>
  </si>
  <si>
    <t>See Australian Regulatory Guide - Section 22. Post-market vigilance and monitoring - Reportable Adverse Events</t>
  </si>
  <si>
    <t>ARGMD - Section 23</t>
  </si>
  <si>
    <t>See Australian Regulatory Guide - Section 23. Recalls, suspensions, cancellations, and tampering of medical devices</t>
  </si>
  <si>
    <t>Task-related 
clauses</t>
  </si>
  <si>
    <t xml:space="preserve">2.2.3. Responsibility and Authority. Each manufacturer shall establish at each chapter of this Technical Regulation, the responsibility, authority, and interrelationships of all the personnel involved with managing, performing, and checking the work related to quality, with the necessary independence  to perform their responsibilities. </t>
  </si>
  <si>
    <t>2.2.6. Management review. The executive management of each manufacturer shall evaluate the suitability and effectiveness of the quality system at defined intervals and sufficient frequency to ensure that the quality system meets the requirements of this Technical Regulation and complies with the objectives of quality policy established. The management review shall be conducted according to established review procedures and the results of each quality system review shall be documented. Audit results, post-market information, process performance and product conformity, status of corrective and preventive actions, changes that may affect the quality system or product conformity, regulatory requirements, and other data shall be considered as inputs for management reviews.</t>
  </si>
  <si>
    <t>2.3.1. General instructions. Each manufacturer shall have sufficient personnel with instruction, expertise, training and practice compatible with the attributes of the function, in order to insure that all the activities provided for in this Technical Regulation are properly performed. It shall be documented authority, responsibility and requirements necessary for the various functions of the company.</t>
  </si>
  <si>
    <t>2.3.2. Training. Each manufacturer shall ensure that all personnel are adequately trained to perform the tasks assigned to them. Training shall be conducted in accordance with procedures established by qualified persons to ensure that employees have a proper understanding on their regular functions and on the requirements of these Technical Regulations applicable to their functions. As part of their training, all employees shall be warned of defects in products that may occur as a result of improper performance of their specific functions. The employee training shall be documented.</t>
  </si>
  <si>
    <t>2.3.3. Consultants. Each manufacturer shall ensure that any consultant guiding employees on methods or controls used for designing, purchasing, manufacturing, packaging, labeling, storage, installation or servicing of products have sufficient qualifications (instructions, training and expertise) to advise on matters for which he was hired. The hiring of consultants will be conducted in accordance with the requirements of purchase control provided for in this Technical Regulation.</t>
  </si>
  <si>
    <t>2.4.1. Each manufacturer shall establish and maintain an ongoing process of risk management which involves the entire product lifecycle, from the conception to decommission, to identify the hazards associated to a medical device or in vitro diagnostic device, to estimate and evaluate the risks involved, to control the risks and evaluate the effectiveness of established controls. This program shall include the following elements: analysis, assessment, control and risk monitoring.</t>
  </si>
  <si>
    <t>2.4.2. The executive management shall designate responsible personnel, establish the policy to determine the risk acceptability criteria, and determine a periodic review of risk management activities to ensure its adequacy and effectiveness.</t>
  </si>
  <si>
    <t>2.5.2. Assessment of suppliers of products and services. Each manufacturer shall establish and maintain, according to the impact on the quality of the final product, criteria for assessing suppliers, specifying the requirements, including quality requirements, which they shall meet.</t>
  </si>
  <si>
    <t>2.5.3. Each manufacturer shall evaluate and select potential suppliers according to their ability to meet established requirements, keeping records of approved suppliers. Assessment records shall be kept, as well as their results.</t>
  </si>
  <si>
    <t>2.5.4. Purchase records. Each manufacturer shall maintain records of purchase orders that clearly describe or make reference to specifications, including quality requirements for components, manufacturing materials, finished products or services requested or contracted. The approval of orders, including the date and manual or electronic signature of the responsible, shall be documented.</t>
  </si>
  <si>
    <t>2.5.5. An agreement shall be documented in which the suppliers undertake to notify the manufacturer about any change in the product or service, so that the manufacturer can determine if the change affects the quality of the finished product.</t>
  </si>
  <si>
    <t>3.1.1. Each manufacturer shall establish and maintain procedures for document control to ensure that all documents required in this Technical Regulation are correct and appropriate for the intended use, and are understood by all employees who may affect or influence the quality of a product.</t>
  </si>
  <si>
    <t>3.1.2. Approval and issuance of documents. Each manufacturer shall designate persons to evaluate and approve all documents established in this Technical Regulation for adequacy before its issuance. The approval, including date and manual or electronic signature of the responsible for approving the documents shall be documented.</t>
  </si>
  <si>
    <t>3.1.3. Distribution of documents. The manufacturer shall insure that all documents are updated and available at the sites of use and that all unnecessary or obsolete documents are removed from use, or protected from unintentional use.</t>
  </si>
  <si>
    <t>3.1.4. Changes to documents. Changes to specifications, methods or procedures related to the quality system shall be evaluated, documented, reviewed, and approved by persons whose function and level of responsibility are equivalent to those who performed the original revision and approval.</t>
  </si>
  <si>
    <t>3.1.5. Records of changes to documents. Each manufacturer shall maintain records of changes to documents, including a description of the change, identification of the changed documents and the affected documents, identification of the responsible person, date of approval and date on which the change shall enter into force. A list of valid documents shall be maintained in order to identify their current status and ensure that only updated and approved documents are in use.</t>
  </si>
  <si>
    <t>3.1.6. Documents and Records Archive. All quality documents and records shall be legible and be stored so as to minimize damage, prevent losses, and promote quick recovery. All documents and records electronically filed shall have backups.</t>
  </si>
  <si>
    <t>3.1.6.2. Period of retention of documents and records: all the required documents and records related to a product shall be maintained for a period of time equivalent to the shelf life of the product, but in no case less than two years from the date of its distribution.</t>
  </si>
  <si>
    <t>3.2.1. Each manufacturer shall maintain device history records. Each manufacturer shall establish and maintain procedures to ensure that the device history records are kept for each batch or series to demonstrate the products were manufactured according to the device master record and the requirements of this Technical Regulation. The device history record shall contain or make reference to the following information:</t>
  </si>
  <si>
    <t>3.2.1.1. Manufacture Date;</t>
  </si>
  <si>
    <t>3.2.1.2. Components used;</t>
  </si>
  <si>
    <t>3.3.1. Each manufacturer shall maintain records of results of established tests and inspections, when directly related to critical quality attributes of the product. These records shall include acceptance criteria, results, equipment / instrument used, and date and manual or electronic signature of the responsible.</t>
  </si>
  <si>
    <t>4.1.2. Design planning and development. Each manufacturer shall establish and maintain plans that describe or make reference to design and development activities and the responsible for each activity. The plans shall describe or make reference to design development activities, including any interaction between different organizational and technical groups that may have some interface with the design. The plans shall be evaluated, updated, and approved as the design development progresses.</t>
  </si>
  <si>
    <t>4.1.3. Design input. Each manufacturer shall establish and maintain procedures to ensure that the requirements relating to a product are appropriate and meet its intended use, including the needs of the user and patient and applicable legal and regulatory requirements. Procedures shall include a mechanism by which incomplete, ambiguous or conflicting requirements are identified and handled. The design input shall be documented, evaluated and approved by a designated qualified person. The approval of requirements, including the date and manual or electronic signature of the responsible for the approval, shall be documented.</t>
  </si>
  <si>
    <t>4.1.4. Design verification. Each manufacturer shall establish and maintain procedures for product design verification . The design verification shall be performed by designated personnel and shall ensure that the design output meets the input. The results of design verification, including the identification of the design verified, verification methods, date and name of the person responsible for the verification, shall be documented in the design history file.</t>
  </si>
  <si>
    <t>4.1.5. Design output. Each manufacturer shall establish and document the design output in order to allow the assessment of design's compliance to the requirements established as input. The design output shall meet the requirements of the input, and shall include the acceptance criteria and identify the design features that are fundamental to the intended use of the product. These shall be documented, reviewed and approved prior to release.</t>
  </si>
  <si>
    <t>4.1.6. Design Review. Each manufacturer shall establish and maintain procedures to ensure that the assessments of design results are planned, conducted and documented in the various stages of design development. The procedures shall ensure that representatives from all functions directly related to the design stage being reviewed, as well as the individuals from related areas and experts needed, are involved. The results of design review shall be documented in the device history record.</t>
  </si>
  <si>
    <t>4.1.8. Design validation. Each manufacturer shall establish and maintain procedure to validate the product design. The design validation shall be performed under pre-determined operation conditions, in the initial production of a batch or unit. The design validation shall ensure that the product meets the needs of the user and indication of use, and shall include tests of the products under real or simulated conditions of use. The design validation shall include software validation when appropriate. The results of design validation, including its identification, methods, data and manual or electronic signature of the responsible shall be documented in the design history file. Stability studies shall be conducted whenever applicable.</t>
  </si>
  <si>
    <t>4.1.9. Design release. Each manufacturer shall ensure the design will not be released for production until its approval by the persons assigned by the manufacturer. The persons assigned shall review all records required to the design history file in order to ensure it is complete and the final design is compatible with the approved plans, prior to its release. This release, including date and manual or electronic signature of the responsible shall be documented.</t>
  </si>
  <si>
    <t>4.1.11. Design history file. Each manufacturer shall establish and maintain a design history file for each product. The design history file shall contain or make reference to all records necessary to demonstrate that the</t>
  </si>
  <si>
    <t>4.2.1. Each manufacturer shall maintain device master records (DMR's). The DMR for each type of product shall include or make reference to the following information:</t>
  </si>
  <si>
    <t>4.2.1.1. Product specifications, including the corresponding drawings, composition, formula, components specifications, and software design specifications, and its source codes;</t>
  </si>
  <si>
    <t>4.2.1.2. Production process specifications, including infrastructure specifications, equipment, production methods and instructions, and environmental specifications of production;</t>
  </si>
  <si>
    <t xml:space="preserve">4.2.1.4. Procedures for inspecting and testing with the respective acceptance criteria; and </t>
  </si>
  <si>
    <t>4.2.1.5</t>
  </si>
  <si>
    <t>4.2.1.5. Methods and procedures for installation, maintenance, and servicing.</t>
  </si>
  <si>
    <t>5.1.1.2. Monitoring and control of process parameters;</t>
  </si>
  <si>
    <t>5.1.2. The company facilities shall be properly designed to provide the performance of all operations, to prevent exchanges or contamination of components, manufacturing materials, intermediate products, and finished products, and ensure the proper handling thereof, including proper flow of people.</t>
  </si>
  <si>
    <t>5.1.3. Environmental Control. Each manufacturer shall provide appropriate environmental conditions to production operations in order to prevent contamination or other adverse effects on the product. The correct functioning of established environmental control systems shall be monitored, keeping the corresponding records.</t>
  </si>
  <si>
    <t>5.1.3.1. Clean and sanitization. Each manufacturer shall establish and maintain appropriate cleaning and sanitization procedures, as well as a program that meet the requirements of manufacturing process specifications. Each manufacturer shall insure that the employees involved understand these procedures.</t>
  </si>
  <si>
    <t>5.1.3.2. Personal health and hygiene. Each manufacturer shall ensure that the employees and or others who are in contact with the product or with the environment are clean, healthy, and appropriately dressed for the activity to be performed. Any person who, by medical examination or observation of supervisors, seems to be in a health condition that may affect the product, shall be removed from the operations. Each manufacturer shall instruct the personnel to report such conditions to the supervisors.</t>
  </si>
  <si>
    <t>5.1.3.3. Personnel habits. Each manufacturer shall limit the consumption of foods and beverages to specific locations in order not to affect the production areas.</t>
  </si>
  <si>
    <t>5.1.3.4. Contamination control. Each manufacturer shall establish and maintain procedures to prevent the contamination of equipment, components, manufacturing materials, intermediates and finished products by cleaning and disinfection materials, including hazardous substances or contaminants generated by the production process. A pest control program shall be established, and whenever chemical agents are used, the company shall ensure they do not affect the product quality.</t>
  </si>
  <si>
    <t>5.1.3.5. Removal of garbage and chemical waste. The treatment and destination of garbage, chemical wastes and by-products shall occur in accordance with the applicable legislation in force.</t>
  </si>
  <si>
    <t>5.1.3.6. Biological safety standards shall be observed in the cases where there is biological risk.</t>
  </si>
  <si>
    <t>5.1.4. Worker health. Each manufacturer shall ensure the compliance to applicable standards related to the health of workers, including the use of personal protective equipment, which is compatible with the labor processes performed.</t>
  </si>
  <si>
    <t>5.1.5. Equipment. Each manufacturer shall ensure that all equipment used in the manufacturing process are appropriate for the intended use and properly designed, constructed, and installed to facilitate the maintenance, adjustments, cleaning and use.</t>
  </si>
  <si>
    <t>5.1.5.1. Maintenance program. Each manufacturer shall establish and maintain a program for maintenance, adjustments, and, when appropriate, cleaning of equipment to ensure that all manufacturing specifications are being achieved. The maintenance program shall be in a place of easy access to the personnel responsible for the maintenance and use of the equipment. A record of the maintenance activities shall be performed, with date of performance and identification of the persons in charge.</t>
  </si>
  <si>
    <t>5.1.5.3. Manufacturing materials. Each manufacturer shall establish and maintain procedures for use and removal of manufacturing materials, to ensure that such materials are removed from the product or limited to a specified amount that does not adversely affect the product quality.</t>
  </si>
  <si>
    <t>5.2.1. Product packaging. Each manufacturer shall establish procedures for product packaging in order to protect the product from any change, damage or contamination during the processing, storage, handling, and distribution processes.</t>
  </si>
  <si>
    <t>5.2.2.3. Inspection of labels and instructions for use. The labels and instructions for use shall not be released for use until an authorized person has examined their compliance to the information contained therein. The approval, including date, name and manual or electronic signature of the responsible, shall be documented in the device history record.</t>
  </si>
  <si>
    <t>5.3.1. General Instructions. Each manufacturer shall establish and maintain procedures for inspections, tests or other means of verification, so as to ensure compliance to the specified requirements in the entire production chain. The results of the acceptance activities during the receipt of components and manufacturing materials, as well as intermediate production stages and final acceptance of the finished product, shall be documented, including its conclusion (accepted or rejected).</t>
  </si>
  <si>
    <t>5.3.2. The authority and responsibility for such activities shall be defined by the manufacturer.</t>
  </si>
  <si>
    <t>5.3.3. The components and manufacturing materials received, as well as components, intermediate products, and returned products shall not be used or processed until the verification of their compliance to the requirements. Each manufacturer shall establish and maintain procedures for the retention of components, manufacturing materials, intermediate products, and returned products until the inspections, tests or other verification have been completed and documented.</t>
  </si>
  <si>
    <t>5.3.4. The finished products shall not be released until the activities specified in the DMR have been completed and until the documentation and the associated data have been reviewed by a person assigned to ensure that all acceptance criteria have been met. The release, including the date and manual or electronic signature of the responsible shall be documented.</t>
  </si>
  <si>
    <t>5.4.1. Each manufacturer shall ensure that all measurement and testing equipment, including mechanical, automated or electronic equipment, are suitable for its intended purposes and are capable of producing valid results. Each manufacturer shall establish and maintain procedures to ensure that equipment is routinely calibrated, inspected and controlled. The measurement equipment shall be identified so as the calibration status can be determined.</t>
  </si>
  <si>
    <t>5.4.2. Calibration. Each manufacturer shall establish and maintain calibration procedures that include special guides and precision and accuracy limits, as well as prescriptions for corrective actions when the precision and accuracy limits are not achieved. The calibration shall be performed by personnel who have the necessary instruction, training, practice and expertise.</t>
  </si>
  <si>
    <t>5.4.3. Calibration standards. Each manufacturer shall establish and maintain calibration standards for measurement equipment that are traceable to the official national or international standards. If there is no applicable standard available, the manufacturer shall establish and maintain its own standard.</t>
  </si>
  <si>
    <t>5.4.4. Calibration records. Each manufacturer shall insure the maintenance of calibration records, including dates, measurements obtained, employee in charge of this task, and the next date for this operation. Records shall be maintained by the manufacturer and shall be available for the personnel using this equipment and for those responsible for calibrating it.</t>
  </si>
  <si>
    <t>5.4.5. Maintenance. Each manufacturer shall establish and maintain procedures to ensure that the handling, preservation, and custody of equipment for testing, measuring, and inspecting are performed in order to preserve its precision and suitability for use.</t>
  </si>
  <si>
    <t>5.4.7. The manufacturer shall establish procedures to assess the impact of results from previous measurements when identifying non-conformities in testing and measurement equipment. The result of the assessment shall be documented.</t>
  </si>
  <si>
    <t>5.5.1. Special processes shall be validated according to previously established protocols. The results of validations, including the date and identification of the responsible for the approval shall be recorded.</t>
  </si>
  <si>
    <t>5.5.2. Analytical methods, auxiliary systems supporting the processes or environmental control, automated computerized systems, and software that may adversely affect the quality of the product or the quality system shall be validated.</t>
  </si>
  <si>
    <t>5.5.3. The manufacturer shall establish procedures to periodically verify their processes, analytical methods, auxiliary systems supporting the processes and environment control, automated computerized systems, and validated software, and, when applicable, to establish the frequency for revalidation.</t>
  </si>
  <si>
    <t>5.6. Change control. The manufacturer shall establish procedures for change control in order to control the changes in auxiliary systems, software, equipment, processes, methods or other changes that may influence the quality of the products, including a risk assessment within the risk management process.</t>
  </si>
  <si>
    <t>5.6.1. The procedure shall describe the actions to be taken, including, when appropriate, the need to re-qualify or revalidate.</t>
  </si>
  <si>
    <t>5.6.2. The changes shall be formally requested, documented and approved before their implementation.</t>
  </si>
  <si>
    <t>6.1.1. Each manufacturer shall establish and maintain procedures to ensure inversions (exchanges), damages, deterioration or other adverse effects affecting components, manufacturing materials, intermediate products, finished products, and samples for quality control do not occur during any stage of handling.</t>
  </si>
  <si>
    <t>6.1.2. Each manufacturer shall establish and maintain procedures to identify the compliance of components, manufacturing materials, intermediate products, and finished products, in order to ensure that only those duly approved are used or distributed.</t>
  </si>
  <si>
    <t>6.1.3. The procedures shall ensure that when the quality or condition of suitable for use of a component, manufacturing material, intermediate product or finished product, deteriorate over time, they are not used or distributed.</t>
  </si>
  <si>
    <t>6.2.1. Each manufacturer shall establish and maintain procedures to identify the components, manufacturing materials, intermediate products, finished products, and samples for quality control, in order to prevent inversions (exchanges). These shall be stored in physical and environmental conditions that prevent damages, deterioration or other adverse effects during the period of storage.</t>
  </si>
  <si>
    <t>6.3.1. Each manufacturer shall maintain distribution records, including or making reference to:</t>
  </si>
  <si>
    <t>6.3.1.2. Identification and amount of products shipped, with shipment date; and</t>
  </si>
  <si>
    <t>6.3.1.3. Any numerical control used for traceability.</t>
  </si>
  <si>
    <t>6.4.1. Each manufacturer shall establish and maintain procedures for identifying components, manufacturing materials, intermediate products, and finished products during all stages of storage, production, distribution and installation in order to prevent confusion and to ensure the correct order fulfillment.</t>
  </si>
  <si>
    <t>6.4.2. Each manufacturer shall identify each unit, batch or lot of products with a serial or batch number. This identification shall be recorded in the device history record.</t>
  </si>
  <si>
    <t>6.5.1. Each manufacturer shall establish and maintain procedures to ensure that components, manufacturing materials, intermediate products, finished products, and returned products, which do not comply with the requirements, are not installed or used inadvertently. The procedures shall contain prescriptions to identify, document, evaluate, segregate, and dispose non-conforming components, manufacturing materials, intermediate products, and finished products. The assessment of non-conformity shall include the need for investigation and notification of those people and organizations involved in such non-conformity. The results of assessments and eventual investigations shall be recorded.</t>
  </si>
  <si>
    <t>6.5.2. The responsibility for the review and the authority for the decision on non-conforming components, manufacturing materials, intermediate products, finished products, and returned products shall be defined. The review and decision process shall be described in an established procedure. The decision shall be documented and the record of the rationale and manual or electronic signature(s) of the responsible(s) shall be kept. In case of authorization of use, the decision shall be based on risk assessment technically justifiable.</t>
  </si>
  <si>
    <t>6.5.3. Each manufacturer shall establish and maintain procedures for re-work, re-inspection, and re-assessment of intermediate or finished products after re-work, to ensure that they meet the original specifications. The activities related to re-work and re-assessment</t>
  </si>
  <si>
    <t>7.1.1. Each manufacturer shall establish and maintain procedures to:</t>
  </si>
  <si>
    <t>7.1.1.1. Analyze processes, work operations, quality audit reports, quality records, servicing records, complaints, returned products, and other sources of quality data in order to identify existing and potential sources of non-conformities related to the product, process or quality system. When applicable, the analysis shall be based on valid statistical technique to detect recurrent quality problems;</t>
  </si>
  <si>
    <t>7.1.1.2. Investigate the source of non-conformities related to the product, process or quality system;</t>
  </si>
  <si>
    <t>7.1.1.3. Identify and implement the necessary actions to prevent the occurrence, to correct the event, and to prevent the recurrence of non-conformities;</t>
  </si>
  <si>
    <t>7.1.1.4. Verify or validate the effectiveness of the corrective action to ensure it does not adversely affect the product. For this purpose, any changes made, when applicable, shall observe change control procedures and validation protocols established;</t>
  </si>
  <si>
    <t>7.1.1.5. Record activities related to corrective and preventive actions;</t>
  </si>
  <si>
    <t>Part 8 Clinical evaluation procedures
8.3 Obtaining clinical data
(1) The manufacturer of a kind of medical device must obtain clinical data in relation to the device in the form of either or both of the following:
(a) clinical investigation data in accordance with clause 8.4;
(b) a literature review in accordance with clause 8.5.
(2) The manufacturer must ensure that the clinical data obtained takes account of any medical device standard or conformity assessment standard that may apply to the device.
8.4 Clinical investigation data
(1) For clause 8.3, clinical investigation data, in relation to a kind of medical device, includes:
  (a) documentation in relation to the design, approval, conduct and results of each investigation carried out by the manufacturer of the device in relation to the use of the device in or on a human body; and
  (b) a record of qualitative or quantitative information obtained through observation, measurement, tests or any other means used to assess the operation of the device; and
  (c) a written report by an expert in the relevant field, being a report that contains a critical evaluation of all the clinical investigation data held in relation to the device.
(2) The documentation mentioned in paragraph (1) (a) must be in a form that allows the manufacturer to evaluate whether the device complies with the applicable provisions of the essential principles.
(3) The record mentioned in paragraph (1) (b) must be in a form that allows the information in it to be independently assessed and verified.
(4) If clinical investigation data is collected in Australia, the investigation must have been conducted in accordance with the ethical standards set out in the ‘National Statement on Ethical Conduct in Research Involving Humans’, published by the National Health and Medical Research Council, as in force from time to time.
(5) If clinical investigation data is collected outside Australia, the investigation must have been conducted in accordance with the principles of the Declaration of Helsinki, as in force at the time and place where the investigation was conducted.
8.5 Literature review
For clause 8.3, a literature review, in relation to a kind of medical device, includes:
 (a) a compilation, prepared using a documented methodology, of published literature and unpublished scientific literature, both favourable and unfavourable, relating to medical devices of that kind, including the following:
(i) expert opinion;
(ii) information about the hazards and associated risks arising from the use of the device for its intended purpose, and the foreseeable misuse of the device;
(iii) information about the performance of devices of that kind, including a description of the techniques used to examine whether devices of that kind achieve their intended purpose; and
(b) a written report by an expert in the relevant field, being a report that contains a critical evaluation of the compilation of literature mentioned in paragraph (a).
8.6 Evaluation of clinical data
(1) The manufacturer of a kind of medical device must ensure that the clinical data is evaluated by competent clinical experts.
(2) The manufacturer must ensure that clinical evidence demonstrating that the device complies with the applicable provisions of the essential principles is documented in writing.</t>
  </si>
  <si>
    <t>TG(MD)R Sch3 P8</t>
  </si>
  <si>
    <t>Part 6 Declaration of Conformity - Not requiring assessment by the Secretary
6.4 Required technical documentation
(1) The technical documentation must include adequate information in relation to the kind of device, and must include, in particular, the following:
(a) a general description of the kind of device, and of any variants of the kind of device that the manufacturer plans to manufacture;
(b) diagrams or drawings of the design of the kind of device, including diagrams or drawings of any components, sub-assemblies or circuits of the kind of device;
(c) any descriptions or explanations that are necessary to enable the diagrams or drawings mentioned in paragraph (b), or the intended operation of the kind of device, to be properly understood;
(d) if the kind of device is intended by the manufacturer to be supplied in a sterile state — a description of the method used to sterilise the kind of device;
(e) details of each medical device standard or conformity assessment standard that has been applied, wholly or in part, to the kind of device;
(f) if no medical device standard or conformity assessment standard has been applied, or a medical device standard or conformity assessment standard has been only partly applied, to the kind of device — the solutions adopted to ensure that each device complies with the applicable provisions of the essential principles;
(g) the results of any design calculations, risk analyses, investigations, technical tests, or any other tests, carried out in relation to the kind of device;
(h) if the kind of device is intended by the manufacturer to be connected to another device — evidence demonstrating that the device will comply with the applicable  provisions of the essential principles when it is connected to the other device and both devices are being used for their intended purposes;
(i) a copy of the clinical evidence, in relation to the kind of device, required by the clinical evaluation procedures;
(j) a copy of the information to be provided with the kind of device.
(2) If the manufacturer makes a change to the design or the production of the kind of medical device after the technical documentation has been prepared (for example, because it was necessary to apply corrective action in relation to the kind of device), the manufacturer must revise the technical documentation to take account of the change.</t>
  </si>
  <si>
    <t>TG(MD)R Sch3 P1 1.4(5)(c)(i)</t>
  </si>
  <si>
    <t xml:space="preserve">Design Controls and compliance with the Safety and Performance principles, Device and variant description, Design Specifications including evidence of the use of Standards
(5) The documentation of the system must include adequate information in relation to the following matters:
(c) the design of the kind of medical device to which the system is to be applied, including, in particular, the following:
(i) details of the processes, systems and measures used for controlling, monitoring and verifying that at each stage of the design process, the device complies with the applicable provisions of the essential principles;
</t>
  </si>
  <si>
    <t>TG(MD)R Sch3 P1 1.4(5)(c)(iii)</t>
  </si>
  <si>
    <r>
      <t xml:space="preserve">Design Specifications including evidence of the use of Standards
(5) The documentation of the system must include adequate information in relation to the following matters:
(c) the design of the kind of medical device to which the system is to be applied, including, in particular, the following:
</t>
    </r>
    <r>
      <rPr>
        <sz val="9"/>
        <rFont val="Calibri"/>
        <family val="2"/>
      </rPr>
      <t xml:space="preserve">(iii) details of the design specifications for the kind of device, including:
(A) any medical device standard or conformity assessment standard that has been applied to the device; and
(B) the results of the risk analysis carried out; and
(C) if no medical device standard or conformity assessment standard, or part only of such a standard, has been applied to the device — the solutions adopted to ensure that each device complies with the applicable provisions of the essential principles;
</t>
    </r>
  </si>
  <si>
    <t>TG(MD)R Sch3 P1 1.4(5)(c)(v)</t>
  </si>
  <si>
    <r>
      <t xml:space="preserve">(5) The documentation of the system must include adequate information in relation to the following matters:
(c) the design of the kind of medical device to which the system is to be applied, including, in particular, the following:
(v) a statement indicating whether or not the kind of device incorporates, or is intended to incorporate, as an integral part, a substance mentioned in clause 7.4 of the essential principles, and, for a device that will do so, data derived from tests conducted in relation to the device and the substance, and their interaction;
</t>
    </r>
    <r>
      <rPr>
        <i/>
        <sz val="9"/>
        <rFont val="Calibri"/>
        <family val="2"/>
      </rPr>
      <t/>
    </r>
  </si>
  <si>
    <t>TG(MD)R Sch3 P1 1.4(5)(c)(vii)</t>
  </si>
  <si>
    <r>
      <t xml:space="preserve">Design Controls and compliance with the Safety and Performance principles, Device and variant description, Design Specifications including evidence of the use of Standards
(5) The documentation of the system must include adequate information in relation to the following matters:
(c) the design of the kind of medical device to which the system is to be applied, including, in particular, the following:
</t>
    </r>
    <r>
      <rPr>
        <sz val="9"/>
        <rFont val="Calibri"/>
        <family val="2"/>
      </rPr>
      <t xml:space="preserve">(vii) a copy of the clinical evidence, in relation to the kind of device, required by the clinical evaluation procedures; [see also TG(MD)Regs P8]
</t>
    </r>
    <r>
      <rPr>
        <i/>
        <sz val="9"/>
        <rFont val="Calibri"/>
        <family val="2"/>
      </rPr>
      <t>For Production Quality Assurance Procedure see also TG(MD)R Sch3 P4 4.4(5).  For Product Quality Assurance Procedure see also TG(MD)R Sch3 P5 5.4(5)</t>
    </r>
    <r>
      <rPr>
        <sz val="9"/>
        <rFont val="Calibri"/>
        <family val="2"/>
      </rPr>
      <t xml:space="preserve">
</t>
    </r>
  </si>
  <si>
    <t>TG(MD)R Sch3 P1 1.4(5)(d)</t>
  </si>
  <si>
    <r>
      <t xml:space="preserve">(5) The documentation of the system must include adequate information in relation to the following matters:
(d) the inspection and quality assurance techniques to be applied in the production of the kind of medical device to which the system is to be applied, including, in particular, information about the following:
(i) the processes and procedures to be used (particularly in relation to sterilisation) and the documents relating to those processes and procedures;
(ii) the procedures to be used for purchasing goods or services in relation to the production of the kind of device and the documents relating to those procedures;
(iii) product identification procedures to be prepared and kept up to date from drawings, specifications or other documents at each stage of production;
</t>
    </r>
    <r>
      <rPr>
        <i/>
        <sz val="9"/>
        <rFont val="Calibri"/>
        <family val="2"/>
      </rPr>
      <t>For Production Quality Assurance Procedure see also TG(MD)R Sch3 P4 4.4(5).  For Product Quality Assurance Procedure see also TG(MD)R Sch3 P5 5.4(5)</t>
    </r>
    <r>
      <rPr>
        <sz val="9"/>
        <rFont val="Calibri"/>
        <family val="2"/>
      </rPr>
      <t xml:space="preserve">
</t>
    </r>
  </si>
  <si>
    <t>TG(MD)R Sch3 P1 1.4(5)(e)</t>
  </si>
  <si>
    <r>
      <t xml:space="preserve">Frequency of tests and trials,  Equipment and calibration of equipment
(5) The documentation of the system must include adequate information in relation to the following matters:
(e) the tests or trials to be carried out before, during and after production of the kind of medical device to which the system is to be applied, including, in particular, information about:
(i) the frequency with which the tests or trials are to be carried out; and
(ii) the equipment (including the traceability of the calibration of the equipment) used, or to be used, to carry out the tests or trials;
</t>
    </r>
    <r>
      <rPr>
        <i/>
        <sz val="9"/>
        <rFont val="Calibri"/>
        <family val="2"/>
      </rPr>
      <t>For Production Quality Assurance Procedure see also TG(MD)R Sch3 P4 4.4(5).  For Product Quality Assurance Procedure see also TG(MD)R Sch3 P5 5.4(5)</t>
    </r>
    <r>
      <rPr>
        <sz val="9"/>
        <rFont val="Calibri"/>
        <family val="2"/>
      </rPr>
      <t xml:space="preserve">
</t>
    </r>
  </si>
  <si>
    <t>TG(MD)R Sch3 P1 1.4(5)(f)</t>
  </si>
  <si>
    <r>
      <t xml:space="preserve">Feedback, Complaint Handling and Corrective Action
(5) The documentation of the system must include adequate information in relation to the following matters:
(f) the system for reviewing experience gained in the post production phase in relation to the kind of medical device to which the quality management system has been applied, and the means by which any necessary corrective action will be applied in relation to the design or production of such devices;
</t>
    </r>
    <r>
      <rPr>
        <i/>
        <sz val="9"/>
        <rFont val="Calibri"/>
        <family val="2"/>
      </rPr>
      <t>For Production Quality Assurance Procedure see also TG(MD)R Sch3 P4 4.4(5).  For Product Quality Assurance Procedure see also TG(MD)R Sch3 P5 5.4(5)</t>
    </r>
    <r>
      <rPr>
        <sz val="9"/>
        <rFont val="Calibri"/>
        <family val="2"/>
      </rPr>
      <t xml:space="preserve">
</t>
    </r>
  </si>
  <si>
    <t>TG(MD)R Sch3 P1 1.5(1)</t>
  </si>
  <si>
    <r>
      <t xml:space="preserve">Notification of Changes, Availability of Documentation in relation to Changes, Changed system must continue to comply with requirements
(1) This clause applies to the manufacturer of a kind of medical device if:
(a) the manufacturer has implemented, ... </t>
    </r>
    <r>
      <rPr>
        <i/>
        <sz val="9"/>
        <rFont val="Calibri"/>
        <family val="2"/>
      </rPr>
      <t>[and assessed by an AO - See Reg 3.5]</t>
    </r>
    <r>
      <rPr>
        <sz val="9"/>
        <rFont val="Calibri"/>
        <family val="2"/>
      </rPr>
      <t xml:space="preserve"> ... , a quality management system that is to be applied to the kind of device; and
(b) after assessment, the manufacturer plans to make:
(i) a substantial change to the system; or
(ii) a change to the kinds of medical devices to which the system is to be applied.
</t>
    </r>
    <r>
      <rPr>
        <i/>
        <sz val="9"/>
        <rFont val="Calibri"/>
        <family val="2"/>
      </rPr>
      <t>For Production Quality Assurance Procedure see also TG(MD)R Sch3 P4 4.5.  For Product Quality Assurance Procedure see also TG(MD)R Sch3 P5 5.5</t>
    </r>
    <r>
      <rPr>
        <sz val="9"/>
        <rFont val="Calibri"/>
        <family val="2"/>
      </rPr>
      <t xml:space="preserve">
</t>
    </r>
  </si>
  <si>
    <t>TG(MD)R Sch3 P1 1.5(2)</t>
  </si>
  <si>
    <r>
      <t>Notification of Changes</t>
    </r>
    <r>
      <rPr>
        <sz val="9"/>
        <rFont val="Calibri"/>
        <family val="2"/>
      </rPr>
      <t xml:space="preserve">
(2) The manufacturer must:
(a) notify the ... </t>
    </r>
    <r>
      <rPr>
        <i/>
        <sz val="9"/>
        <rFont val="Calibri"/>
        <family val="2"/>
      </rPr>
      <t>[AO]</t>
    </r>
    <r>
      <rPr>
        <sz val="9"/>
        <rFont val="Calibri"/>
        <family val="2"/>
      </rPr>
      <t xml:space="preserve"> ..., in writing, of the proposed change; and
(b) arrange for assessment of the change by the ... </t>
    </r>
    <r>
      <rPr>
        <i/>
        <sz val="9"/>
        <rFont val="Calibri"/>
        <family val="2"/>
      </rPr>
      <t>[AO]</t>
    </r>
    <r>
      <rPr>
        <sz val="9"/>
        <rFont val="Calibri"/>
        <family val="2"/>
      </rPr>
      <t xml:space="preserve"> ... to verify whether the system, as changed, meets the requirements of clause 1.4 of this Schedule.
</t>
    </r>
    <r>
      <rPr>
        <i/>
        <sz val="9"/>
        <rFont val="Calibri"/>
        <family val="2"/>
      </rPr>
      <t>Note: see also Regulation 3.5 - Medical devices manufactured outside Australia, for AOs authority to act on behalf of the TGA for conformity assessment procedures.
Note: In principle, a change is substantial if there is a change:
- in the product range
- in  the design of the device where the inherent / initial risk of a product not performing as intended (prior to mitigation), is high.
- in QMS processes used in the manufacture of the device where the inherent risk of a product not meeting its specifications, or applicable regulatory requirements (prior to mitigation), is high.</t>
    </r>
  </si>
  <si>
    <t>TG(MD)R Sch3 P1 1.5(4)</t>
  </si>
  <si>
    <r>
      <t xml:space="preserve">Changed system must continue to comply with requirements
</t>
    </r>
    <r>
      <rPr>
        <sz val="9"/>
        <rFont val="Calibri"/>
        <family val="2"/>
      </rPr>
      <t>(4) After any change to the quality management system, the manufacturer must ensure that the changed system continues to meet the requirements of clause 1.4 of this Schedule.</t>
    </r>
    <r>
      <rPr>
        <i/>
        <sz val="9"/>
        <rFont val="Calibri"/>
        <family val="2"/>
      </rPr>
      <t xml:space="preserve">
</t>
    </r>
    <r>
      <rPr>
        <i/>
        <sz val="9"/>
        <rFont val="Calibri"/>
        <family val="2"/>
      </rPr>
      <t>For Production Quality Assurance Procedure see also TG(MD)R Sch3 P4 4.5.  For Product Quality Assurance Procedure see also TG(MD)R Sch3 P5 5.5</t>
    </r>
    <r>
      <rPr>
        <sz val="9"/>
        <rFont val="Calibri"/>
        <family val="2"/>
      </rPr>
      <t xml:space="preserve">
</t>
    </r>
  </si>
  <si>
    <t>TG(MD)R Sch3 P1 1.6(4)</t>
  </si>
  <si>
    <r>
      <t>Notification of Change</t>
    </r>
    <r>
      <rPr>
        <i/>
        <sz val="9"/>
        <rFont val="Calibri"/>
        <family val="2"/>
      </rPr>
      <t xml:space="preserve"> (for a procedure for the notification of change to the design of a device)</t>
    </r>
    <r>
      <rPr>
        <sz val="9"/>
        <rFont val="Calibri"/>
        <family val="2"/>
      </rPr>
      <t xml:space="preserve">
(4) If, after examination by the Secretary </t>
    </r>
    <r>
      <rPr>
        <i/>
        <sz val="9"/>
        <rFont val="Calibri"/>
        <family val="2"/>
      </rPr>
      <t>[... or a body or authority recognised by the Secretary ...]</t>
    </r>
    <r>
      <rPr>
        <sz val="9"/>
        <rFont val="Calibri"/>
        <family val="2"/>
      </rPr>
      <t xml:space="preserve">of the design of a kind of medical device, the manufacturer makes a substantial change to
the design, or the intended performance, of the kind of device, the manufacturer must:
(a) notify the Secretary, in writing, of the change; and
(b) arrange for examination of the change by the Secretary </t>
    </r>
    <r>
      <rPr>
        <i/>
        <sz val="9"/>
        <rFont val="Calibri"/>
        <family val="2"/>
      </rPr>
      <t>[... or a body or authority recognised by the Secretary who undertook the initial design examination ...]</t>
    </r>
    <r>
      <rPr>
        <sz val="9"/>
        <rFont val="Calibri"/>
        <family val="2"/>
      </rPr>
      <t xml:space="preserve"> to assess whether the design, or the intended performance, of the medical device, as changed, complies with the applicable provisions of the essential principles.</t>
    </r>
  </si>
  <si>
    <t>TG(MD)R Sch3 P1 1.6(5)</t>
  </si>
  <si>
    <t>(5) For the purpose of enabling an examination to be carried out under subclause (4), the manufacturer must have available, in writing, details of any consequential changes to the documentation in relation to the design of the device mentioned in paragraph 1.4 (5) (c) of this Schedule.</t>
  </si>
  <si>
    <t xml:space="preserve">TG(MD)R Sch3 P1 1.9(1)
</t>
  </si>
  <si>
    <r>
      <t>1.9 Records
(1) The manufacturer of a kind of medical device to which a quality management system that has been assessed under clause 1.3 of this Schedule has been applied must keep the following records in relation to the system and the kind of device:
(a) the documentation mentioned in subclause 1.4 (5) of this Schedule;
(b) details of any changes made to the system and to the information and documentation required under subclause 1.3 (2) of this Schedule;
(c) if the device is a Class 4 IVD medical device, Class 4 in-house IVD medical device, Class AIMD medical device or Class III medical device, the information and documentation required under subclause 1.6 (3) of this Schedule;
(d) details of any changes made to the kind of medical device and to the documentation in relation to the design of the device mentioned in paragraph 1.4 (5) (c) of this Schedule;
(e) the declaration of conformity under clause 1.8 of this Schedule;
(f) details of the systematic review carried out, post  production, in relation to medical devices of that kind;
(g) any notice, report, certificate or other document in relation to the system issued to the manufacturer by the [</t>
    </r>
    <r>
      <rPr>
        <i/>
        <sz val="9"/>
        <rFont val="Calibri"/>
        <family val="2"/>
      </rPr>
      <t>... TGA or AO ...</t>
    </r>
    <r>
      <rPr>
        <sz val="9"/>
        <rFont val="Calibri"/>
        <family val="2"/>
      </rPr>
      <t xml:space="preserve">]
</t>
    </r>
    <r>
      <rPr>
        <i/>
        <sz val="9"/>
        <rFont val="Calibri"/>
        <family val="2"/>
      </rPr>
      <t>For Production Quality Assurance Procedure see also TG(MD)R Sch3 P4 4.8. For Product Quality Assurance Procedure see also TG(MD)R Sch3 P5 5.8</t>
    </r>
  </si>
  <si>
    <t xml:space="preserve">TG(MD)R Sch3 P1 1.9(2)
</t>
  </si>
  <si>
    <r>
      <t xml:space="preserve">1.9 Records
(2) The manufacturer must keep the records for at least 5 years after the manufacture of the last medical device to which the quality management system was applied.
Note:  Sch 3 P1 1.2 References to kinds of medical devices: - A reference in this Part to a kind of medical device includes a reference to an individual medical device.
</t>
    </r>
    <r>
      <rPr>
        <i/>
        <sz val="9"/>
        <rFont val="Calibri"/>
        <family val="2"/>
      </rPr>
      <t>For Production Quality Assurance Procedure see also TG(MD)R Sch3 P4 4.8.  For Product Quality Assurance Procedure see also TG(MD)R Sch3 P5 5.8</t>
    </r>
  </si>
  <si>
    <t xml:space="preserve">TG(MD)R Sch3 P1 1.9(3)
</t>
  </si>
  <si>
    <r>
      <t>1.9 Records
(3) On request from the</t>
    </r>
    <r>
      <rPr>
        <i/>
        <sz val="9"/>
        <rFont val="Calibri"/>
        <family val="2"/>
      </rPr>
      <t xml:space="preserve"> [ ... TGA or the AO ...]</t>
    </r>
    <r>
      <rPr>
        <sz val="9"/>
        <rFont val="Calibri"/>
        <family val="2"/>
      </rPr>
      <t>, the manufacturer must make the records available to the</t>
    </r>
    <r>
      <rPr>
        <i/>
        <sz val="9"/>
        <rFont val="Calibri"/>
        <family val="2"/>
      </rPr>
      <t xml:space="preserve"> [ ... TGA or the AO ...]</t>
    </r>
    <r>
      <rPr>
        <sz val="9"/>
        <rFont val="Calibri"/>
        <family val="2"/>
      </rPr>
      <t xml:space="preserve">.
</t>
    </r>
    <r>
      <rPr>
        <i/>
        <sz val="9"/>
        <rFont val="Calibri"/>
        <family val="2"/>
      </rPr>
      <t>Note: see Regulation 3.5 - Medical devices manufactured outside Australia, for AOs authority to act on behalf of the TGA for conformity assessment procedures.</t>
    </r>
    <r>
      <rPr>
        <sz val="9"/>
        <rFont val="Calibri"/>
        <family val="2"/>
      </rPr>
      <t xml:space="preserve">
</t>
    </r>
    <r>
      <rPr>
        <i/>
        <sz val="9"/>
        <rFont val="Calibri"/>
        <family val="2"/>
      </rPr>
      <t>For Production Quality Assurance Procedure see also TG(MD)R Sch3 P4 4.8. For Product Quality Assurance Procedure see also TG(MD)R Sch3 P5 5.8</t>
    </r>
  </si>
  <si>
    <t>TG(MD)R P6 6.4</t>
  </si>
  <si>
    <r>
      <t xml:space="preserve">Design Controls and compliance with the Safety and Performance principles, Device and variant description, Design Specifications including evidence of the use of Standards
(5) The documentation of the system must include adequate information in relation to the following matters:
(c) the design of the kind of medical device to which the system is to be applied, including, in particular, the following:
(i) details of the processes, systems and measures used for controlling, monitoring and verifying that at each stage of the design process, the device complies with the applicable provisions of the essential principles;
ii) a general description of the kind of device, and of any variants of the kind of device, that the manufacturer plans to manufacture;
</t>
    </r>
    <r>
      <rPr>
        <i/>
        <sz val="9"/>
        <rFont val="Calibri"/>
        <family val="2"/>
      </rPr>
      <t>["variant" means a medical device, the design of which has been varied, to accommodate different patient anatomical requirements (for example, relating to the shape, size, length, diameter or gauge of the device) or any other variation approved by the TGA for this definition, if the variation does not change the intended purpose of the device. -TG(MD)Regs - Dictionary]</t>
    </r>
    <r>
      <rPr>
        <sz val="9"/>
        <rFont val="Calibri"/>
        <family val="2"/>
      </rPr>
      <t xml:space="preserve">
(iii) details of the design specifications for the kind of device, including:
(A) any medical device standard or conformity assessment standard that has been applied to the device; and
(B) the results of the risk analysis carried out; and
(C) if no medical device standard or conformity assessment standard, or part only of such a standard, has been applied to the device — the solutions adopted to ensure that each device complies with the applicable provisions of the essential principles;
(iv) for a kind of device that is intended by the manufacturer to be connected to another device — evidence demonstrating that the device will comply with the applicable provisions of the essential principles when it is connected to the other device and both devices are being used for their intended purposes;
(v) a statement indicating whether or not the kind of device incorporates, or is intended to incorporate, as an integral part, a substance mentioned in clause 7.4 of the essential principles, and, for a device that will do so, data derived from tests conducted in relation to the device and the substance, and their interaction;
(vi) a statement indicating whether or not the device, other than an IVD medical device, contains tissues, cells or substances of animal origin that have been rendered non viable, or tissues, cells or substances of microbial or recombinant origin;
(via) for an IVD medical device — a statement indicating whether or not the device contains viable tissues, cells, or substances of human or animal origin;
(vii) a copy of the clinical evidence, in relation to the kind of device, required by the clinical evaluation procedures; [see also TG(MD)Regs P8]
(viii) a copy of the information to be provided with the kind of device;
</t>
    </r>
    <r>
      <rPr>
        <i/>
        <sz val="9"/>
        <rFont val="Calibri"/>
        <family val="2"/>
      </rPr>
      <t>For Production Quality Assurance Procedure see also TG(MD)R Sch3 P4 4.4(5).  For Product Quality Assurance Procedure see also TG(MD)R Sch3 P5 5.4(5)</t>
    </r>
    <r>
      <rPr>
        <sz val="9"/>
        <rFont val="Calibri"/>
        <family val="2"/>
      </rPr>
      <t xml:space="preserve">
</t>
    </r>
  </si>
  <si>
    <t>TG(MD)R Sch3 P1 1.4(2)</t>
  </si>
  <si>
    <t xml:space="preserve">QMS to ensure conformity to safety and performance requirements.
(2) The system must be of a kind such that its application will ensure that each medical device to which the system is applied complies with the applicable provisions of the essential principles, the classification rules, and these conformity assessment procedures, at each stage, from the design of the device until its final inspection before being supplied.
For Production Quality Assurance Procedure see also TG(MD)R Sch3 P4 4.4(2)
For Product Quality Assurance Procedure see also TG(MD)R Sch3 P5 5.4(2)
</t>
  </si>
  <si>
    <t>TG(MD)R Sch3 P1 1.4(3)(a)</t>
  </si>
  <si>
    <r>
      <t xml:space="preserve">Systematic review of post-market experience
(3) The system must include post marketing requirements under which the manufacturer of a medical device to which the system is applied is required:
(a) to systematically review experience gained, post  production, in relation to medical devices of that kind;
</t>
    </r>
    <r>
      <rPr>
        <i/>
        <sz val="9"/>
        <rFont val="Calibri"/>
        <family val="2"/>
      </rPr>
      <t>For Production Quality Assurance Procedure see also TG(MD)R Sch3 P4 4.4(3).  For Product Quality Assurance Procedure see also TG(MD)R Sch3 P5 5.4(3)</t>
    </r>
    <r>
      <rPr>
        <sz val="9"/>
        <rFont val="Calibri"/>
        <family val="2"/>
      </rPr>
      <t xml:space="preserve">
</t>
    </r>
  </si>
  <si>
    <t>TG(MD)R Sch3 P1 1.4(3)(b)</t>
  </si>
  <si>
    <r>
      <t xml:space="preserve">Post-market correction and corrective action
(3) The system must include post marketing requirements under which the manufacturer of a medical device to which the system is applied is required:
(b) to implement appropriate means to apply any necessary corrective action in relation to the design or production of such devices; and
</t>
    </r>
    <r>
      <rPr>
        <i/>
        <sz val="9"/>
        <rFont val="Calibri"/>
        <family val="2"/>
      </rPr>
      <t>For Production Quality Assurance Procedure see also TG(MD)R Sch3 P4 4.4(3).  For Product Quality Assurance Procedure see also TG(MD)R Sch3 P5 5.4(3)</t>
    </r>
    <r>
      <rPr>
        <sz val="9"/>
        <rFont val="Calibri"/>
        <family val="2"/>
      </rPr>
      <t xml:space="preserve">
</t>
    </r>
  </si>
  <si>
    <t>TG(MD)R Sch3 P1 1.4(3)(c)(i)</t>
  </si>
  <si>
    <r>
      <t xml:space="preserve">Adverse event reporting to the TGA or Australian Sponsor
(3) The system must include post marketing requirements under which the manufacturer of a medical device to which the system is applied is required:
(c) to notify the [ ... TGA ...] or the person in relation to whom the kind of device is included in the Register (ARTG) [... Australian Sponsor ...], as soon as practicable after becoming aware of:
(i) information relating to:
(A) any malfunction or deterioration in the characteristics or performance of the kind of device; or
(B) any inadequacy in the design, production, labelling or instructions for use of the kind of device, or in the advertising material for the kind of device; or
(C) any use in accordance with, or contrary to, the use intended by the manufacturer of the kind of device;
that might lead, or might have led, to the death of a patient or a user of the device, or to a serious deterioration in his or her state of health; or
</t>
    </r>
    <r>
      <rPr>
        <i/>
        <sz val="9"/>
        <rFont val="Calibri"/>
        <family val="2"/>
      </rPr>
      <t>For Production Quality Assurance Procedure see also TG(MD)R Sch3 P4 4.4(3)(c).  For Product Quality Assurance Procedure see also TG(MD)R Sch3 P5 5.4(3)(c)</t>
    </r>
    <r>
      <rPr>
        <sz val="9"/>
        <rFont val="Calibri"/>
        <family val="2"/>
      </rPr>
      <t xml:space="preserve">
</t>
    </r>
  </si>
  <si>
    <t>TG(MD)R Sch3 P1 1.4(3)(c)(ii)</t>
  </si>
  <si>
    <r>
      <t xml:space="preserve">Recall reporting to the TGA or Australian Sponsor
(3) The system must include post marketing requirements under which the manufacturer of a medical device to which the system is applied is required:
(c) to notify the [ ... TGA ...] or the person in relation to whom the kind of device is included in the Register (ARTG) [... Australian Sponsor ...], as soon as practicable after becoming aware of:
(ii) information relating to any technical or medical reason for a malfunction or deterioration of a kind mentioned in subparagraph (i) that has led the manufacturer to take steps to recover devices of that kind that have been distributed.
</t>
    </r>
    <r>
      <rPr>
        <i/>
        <sz val="9"/>
        <rFont val="Calibri"/>
        <family val="2"/>
      </rPr>
      <t>For Production Quality Assurance Procedure see also TG(MD)R Sch3 P4 4.4(3)(c).  For Product Quality Assurance Procedure see also TG(MD)R Sch3 P5 5.4(3)(c)</t>
    </r>
    <r>
      <rPr>
        <sz val="9"/>
        <rFont val="Calibri"/>
        <family val="2"/>
      </rPr>
      <t xml:space="preserve">
</t>
    </r>
  </si>
  <si>
    <t>TG(MD)R Sch3 P1 1.4(4)</t>
  </si>
  <si>
    <r>
      <t xml:space="preserve">Policy and Procedures
(4) Each requirement of the system must be documented in a systematic and orderly way in the form of written policies and procedures (for example, as quality programs, quality plans, quality manuals or quality records).
</t>
    </r>
    <r>
      <rPr>
        <i/>
        <sz val="9"/>
        <rFont val="Calibri"/>
        <family val="2"/>
      </rPr>
      <t>For Production Quality Assurance Procedure see also TG(MD)R Sch3 P4 4.4(4). For Product Quality Assurance Procedure see also TG(MD)R Sch3 P5 5.4(4)</t>
    </r>
  </si>
  <si>
    <t>TG(MD)R Sch3 P1 1.4(5)(a)</t>
  </si>
  <si>
    <r>
      <t xml:space="preserve">Quality Objectives
(5) The documentation of the system must include adequate information in relation to the following matters:
(a) the manufacturer’s quality objectives;
</t>
    </r>
    <r>
      <rPr>
        <i/>
        <sz val="9"/>
        <rFont val="Calibri"/>
        <family val="2"/>
      </rPr>
      <t>For Production Quality Assurance Procedure see also TG(MD)R Sch3 P4 4.4(5).  For Product Quality Assurance Procedure see also TG(MD)R Sch3 P5 5.4(5)</t>
    </r>
    <r>
      <rPr>
        <sz val="9"/>
        <rFont val="Calibri"/>
        <family val="2"/>
      </rPr>
      <t xml:space="preserve">
</t>
    </r>
  </si>
  <si>
    <t>TG(MD)R Sch3 P1 1.4(5)(b)(i)</t>
  </si>
  <si>
    <r>
      <t xml:space="preserve">Organisational Structure
(5) The documentation of the system must include adequate information in relation to the following matters:
(b) the organisation of the manufacturer’s business, including, in particular, a description of the following:
(i) the organisational structure of the business;
</t>
    </r>
    <r>
      <rPr>
        <i/>
        <sz val="9"/>
        <rFont val="Calibri"/>
        <family val="2"/>
      </rPr>
      <t>For Production Quality Assurance Procedure see also TG(MD)R Sch3 P4 4.4(5).  For Product Quality Assurance Procedure see also TG(MD)R Sch3 P5 5.4(5)</t>
    </r>
    <r>
      <rPr>
        <sz val="9"/>
        <rFont val="Calibri"/>
        <family val="2"/>
      </rPr>
      <t xml:space="preserve">
</t>
    </r>
  </si>
  <si>
    <t>TG(MD)R Sch3 P1 1.4(5)(b)(ii)</t>
  </si>
  <si>
    <r>
      <t xml:space="preserve">Responsibilities and Authorities
(5) The documentation of the system must include adequate information in relation to the following matters:
(b) the organisation of the manufacturer’s business, including, in particular, a description of the following:
(ii) the responsibilities of managerial staff and their authority in relation to the quality of the design and production of medical devices manufactured by the manufacturer;
</t>
    </r>
    <r>
      <rPr>
        <i/>
        <sz val="9"/>
        <rFont val="Calibri"/>
        <family val="2"/>
      </rPr>
      <t>For Production Quality Assurance Procedure see also TG(MD)R Sch3 P4 4.4(5).  For Product Quality Assurance Procedure see also TG(MD)R Sch3 P5 5.4(5)</t>
    </r>
    <r>
      <rPr>
        <sz val="9"/>
        <rFont val="Calibri"/>
        <family val="2"/>
      </rPr>
      <t xml:space="preserve">
</t>
    </r>
  </si>
  <si>
    <t>TG(MD)R Sch3 P1 1.4(5)(b)(iii)</t>
  </si>
  <si>
    <r>
      <t xml:space="preserve">Methods for Monitoring the System 
(5) The documentation of the system must include adequate information in relation to the following matters:
(b) the organisation of the manufacturer’s business, including, in particular, a description of the following:
(iii) the methods of monitoring whether the system is operating effectively, in particular, whether the desired quality of design and product is being achieved and how products that fail to meet the desired quality are controlled;
</t>
    </r>
    <r>
      <rPr>
        <i/>
        <sz val="9"/>
        <rFont val="Calibri"/>
        <family val="2"/>
      </rPr>
      <t>For Production Quality Assurance Procedure see also TG(MD)R Sch3 P4 4.4(5).  For Product Quality Assurance Procedure see also TG(MD)R Sch3 P5 5.4(5)</t>
    </r>
    <r>
      <rPr>
        <sz val="9"/>
        <rFont val="Calibri"/>
        <family val="2"/>
      </rPr>
      <t xml:space="preserve">
</t>
    </r>
  </si>
  <si>
    <t>TG(MD)R Sch3 P1 1.4(5)(c)</t>
  </si>
  <si>
    <t xml:space="preserve">Schedule 3 - Conformity Assessment Procedures (QMS related)
Must implement a QMS, Information and Undertakings, QMS must meet the requirements of the Regulations
Part 1 - Full quality assurance procedures [Sch 3 P1]
Clause 1.3
(1) The manufacturer of a kind of medical device must:
(a) implement a quality management system for the design, production, packaging, labelling and final inspection of the kind of device;
(2) For the purpose of enabling the assessment to be carried out, the manufacturer must have available, in writing, the following information and undertakings:
(a) the name and business address of the manufacturer;
(b) details of each manufacturing site where the system is to be applied;
(c) all relevant information about the kind of medical devices to which the system is to be applied;
(d) the documentation in relation to the system;
(e) an undertaking by the manufacturer to continue to comply with the requirements of the system after assessment;
(f) an undertaking by the manufacturer to ensure that the system is at all times adequate and efficacious;
(g) an undertaking by the manufacturer to notify the [...TGA ...], or the person in relation to whom the kind of device is included in the Register [... Australian Sponsor ...], of any information of the kind mentioned in subparagraph 1.4 (3) (c) (i) or (ii) that the manufacturer becomes aware of in relation to the kind of medical device.
Clause 1.4
(1) A quality management system that is to be assessed under clause 1.3 must meet the requirements of this clause.
Clause 1.8 Declaration of conformity
(1) The manufacturer of a kind of medical device to which a quality management system that has been assessed under clause 1.3 of this Schedule has been applied must make a declaration of conformity in relation to the kind of device.
(2) The declaration must:
(a) state that the declaration is a declaration of conformity made under clause 1.8 of Schedule 3 to the Therapeutic Goods (Medical Devices) Regulations 2002; and
(b) state the name and business address of the manufacturer of the device; and
(c) state the following information in relation to each kind of medical device to which the system has been applied:
(i) the unique product identifier (for example, the product name or model number);
(ii) the medical device classification;
(iii) the device nomenclature system code [... GMDN code (See Reg 1.7) ...]; and
(d) if the system has not been applied to all medical devices of that kind manufactured by the manufacturer — give details of the medical devices to which the system has been applied (for example, by reference to lot numbers, batches or serial numbers, or by specifying the kinds of medical devices or the times of manufacture); and
(e) state that each kind of medical device to which the system has been applied complies with the applicable provisions of the essential principles, the classification rules, and the full quality assurance procedures, at each stage, from the design of the device until its final inspection before being supplied; and
(f) state:
(i) the conformity assessment certificate number issued in relation to the system or the kind of medical devices to which the system has been applied; and
(ii) if applicable, the number of, or other identifying reference to, any equivalent approval or certificate (however described) issued outside Australia in relation to the system or the kind of medical devices to which the system has been applied; and
(g) give details of any conformity assessment standard or medical device standard that has been applied to a kind of device to which the system has been applied; and
(h) be signed by a person authorised by the manufacturer; and
(i) set out the name and position of the person signing the declaration; and
(j) state the date when the declaration is signed.
Part 4 - Production quality assurance procedures [Sch 3 P4]
Clause 4.3
(1) The manufacturer of a medical device must:
(a) implement a quality management system for the production and final inspection of the kind of device; and
(2) For the purpose of enabling the assessment to be carried out, the manufacturer must have available, in writing, the following information and undertakings:
(a) the name and business address of the manufacturer;
(b) details of each manufacturing site where the system is to be applied;
(c) all relevant information about the kinds of medical devices to which the system is to be applied;
(d) the documentation in relation to the system;
(e) an undertaking by the manufacturer to continue to comply with the requirements of the system after assessment;
(f) an undertaking by the manufacturer to ensure that the system is at all times adequate and efficacious;
(g) for a kind of device in relation to which the type examination procedures have been applied — evidence that the device conforms to the approved type and a copy
of the technical documentation required under subclause 2.3 (3) of the type examination procedures for the approved type;
(h) for a kind of device to which the declaration of conformity (not requiring assessment by Secretary) procedures have been applied — a copy of the technical documentation prepared under clause 6.4 of those procedures for that kind of device;
(i) an undertaking by the manufacturer to notify the Secretary, or the person in relation to whom the kind of device is included in the Register, of any information of the kind mentioned in subparagraph 4.4 (3) (c) (i) or (ii) that the manufacturer becomes aware of in relation to the kind of medical device.
Clause 4.4
(1) A quality management system that is to be assessed under clause 4.3 must meet the requirements of this clause.
Clause 4.7 Declaration of conformity
(1) The manufacturer of a Class AIMD medical device, Class 4 IVD medical device, Class 4 in-house IVD medical device, Class 3 IVD medical device, Class III medical device or Class IIb medical device to which a quality management system that has been assessed under clause 4.3 of this Schedule has been applied must make a declaration of conformity in relation to the kind of device.
(2) The declaration must:
(a) state that the declaration is a declaration of conformity made under clause 4.7 of Schedule 3 to the Therapeutic Goods (Medical Devices) Regulations 2002; and
(b) state the name and business address of the manufacturer of the device; and
(c) state the following information in relation to each kind of medical device to which the system has been applied:
(i) the medical device classification;
(ii) the device nomenclature system code [... GMDN code (See Reg 1.7) ...]; and
(d) if the system has not been applied to all medical devices of that kind manufactured by the manufacturer — give details of the medical devices to which the system has been applied (for example, by reference to lot numbers, batches or serial numbers, or by specifying the kinds of medical devices or the times of manufacture); and
(e) for a kind of device in relation to which the type examination procedures have been applied — state that:
(i) the type examination procedures have been applied to the kind of device; and
(ii) the kind of device conforms to the approved type; and
(f) state:
(i) the conformity assessment certificate number issued in relation to the system or the kind of medical devices to which the system has been applied; and
(ii) if applicable, the number of, or other identifying reference to, any equivalent approval or certificate (however described) issued outside Australia in
relation to the system or the kind of medical devices to which the system has been applied; and
(g) state that each kind of medical device to which the system has been applied complies with the applicable provisions of the essential principles, the classification rules and the production quality assurance procedures before being supplied; and
(h) give details of any conformity assessment standard that has been applied to the system; and
(i) be signed by a person authorised by the manufacturer; and
(j) set out the name and position of the person signing the declaration; and
(k) state the date when the declaration is signed.
Part 5 - Product quality assurance procedures [Sch 3 P5]
Clause 5.3
(1) The manufacturer of a medical device must:
(a) implement a product quality management system for the final inspection and testing of the kind of device; and
(2) For the purpose of enabling the assessment to be carried out, the manufacturer must have available, in writing, the following information and undertakings:
(a) the name and business address of the manufacturer;
(b) details of each manufacturing site where the system is to be applied;
(c) all relevant information about the kinds of medical devices to which the system is to be applied;
(d) the documentation in relation to the system;
(e) an undertaking by the manufacturer to continue to comply with the requirements of the system after assessment;
(f) an undertaking by the manufacturer to ensure that the system is at all times adequate and efficacious;
(g) for a kind of device in relation to which the type examination procedures have been applied — evidence that the device conforms to the approved type and the
technical documentation required under subclause 2.3 (3) of the type examination procedures for the device;
(h) for a kind of device to which the declaration of conformity (not requiring assessment by Secretary) procedures have been applied — a copy of the technical documentation
prepared under clause 6.4 of those procedures for that kind of device;
(i) an undertaking by the manufacturer to notify the Secretary, or the person in relation to whom the kind of device is included in the Register, of any information of
the kind mentioned in subparagraph 5.4 (3) (c) (i) or (ii) that the manufacturer becomes aware of in relation to the kind of medical device.
Clause 5.4
(1) A quality management system that is to be assessed under clause 5.3 must meet the requirements of this clause.
Clause 5.7 Declaration of conformity
(1) The manufacturer of a Class IIb medical device to which a quality management system that has been assessed under clause 5.3 of this Schedule has been applied must make a declaration of conformity in relation to the kind of device.
(2) The declaration must:
(a) state that the declaration is a declaration of conformity made under clause 5.7 of Schedule 3 to the Therapeutic Goods (Medical Devices) Regulations 2002; and
(b) state the name and business address of the manufacturer of the device; and
(c) state the following information in relation to each kind of medical device to which the system has been applied:
(i) the unique product identifier (for example, the product name or model number);
(ii) the medical device classification;
(iii) the device nomenclature system code [... GMDN code (See Reg 1.7)...]; and
(d) if the system has not been applied to all medical devices of that kind manufactured by the manufacturer — give details of the medical devices to which the system has been applied (for example, by reference to lot numbers, batches or serial numbers, or by specifying the kinds of medical devices or the times of manufacture); and (e) for a kind of device in relation to which the type examination procedures have been applied — state that:
(i) the type examination procedures have been applied to the kind of device; and
(ii) the kind of device conforms to the approved type; and
(f) for a kind of device to which the declaration of conformity (not requiring assessment by Secretary) procedures have been applied — state that the kind of device is in
accordance with the technical documentation prepared under clause6.4 of those procedures for the kind of device; and
(g) state:
(i) the conformity assessment certificate number issued in relation to the system or the kind of medical devices to which the system has been applied; and 
(ii) if applicable, the number of, or other identifying reference to, any equivalent approval or certificate (however described) issued outside Australia in relation to the system or the kind of medical devices to which the system has been applied; and
(h) give details of any conformity assessment standard that has been applied to the system; and
(i) be signed by a person authorised by the manufacturer; and
(j) set out the name and position of the person signing the declaration; and
(k) state the date when the declaration is signed.
</t>
  </si>
  <si>
    <t>TG(MD)R Sch1 P2 14</t>
  </si>
  <si>
    <r>
      <t xml:space="preserve">14 Clinical evidence 
Every medical device requires clinical evidence, appropriate for the use and classification of the device, demonstrating that the device complies with the applicable provisions of the essential principles.
</t>
    </r>
    <r>
      <rPr>
        <i/>
        <sz val="9"/>
        <rFont val="Calibri"/>
        <family val="2"/>
      </rPr>
      <t xml:space="preserve">Note   See regulation 3.11 and the clinical evaluation procedures.
</t>
    </r>
  </si>
  <si>
    <t>TG(MD)R Sch1 P2 15</t>
  </si>
  <si>
    <t xml:space="preserve">15 Principles applying to IVD medical devices only
(1) An IVD medical device must be designed and manufactured in a way in which the analytical and clinical characteristics support the intended use, based on appropriate scientific and technical methods.
(2) An IVD medical device must be designed in a way that addresses accuracy, precision, sensitivity, specificity, stability, control of known relevant interference and measurement of uncertainty, as appropriate.
(3) If performance of an IVD medical device depends in whole or part on the use of calibrators or control materials, the traceability of values assigned to the calibrators or control material must be assured through a quality management system.
(4) An IVD medical device must, to the extent reasonably practicable, include provision for the user to verify, at the time of use, that the device will perform as intended by the manufacturer.
(5) An IVD medical device for self-testing must be designed and manufactured so that it performs appropriately for its intended purpose, taking into account the skills and the means available to users and the influence resulting from variation that can reasonably be anticipated in the user’s technique and environment.
(6) The information and instructions provided by the manufacturer of an IVD medical device for self-testing must be easy for the user to understand and apply.
(7) An IVD medical device for self-testing must be designed and manufactured in a way that reduces, to the extent practicable, the risk of error in the use of the device, the handling of the sample and the interpretation of results.
</t>
  </si>
  <si>
    <t>TG(MD)R Sch3</t>
  </si>
  <si>
    <r>
      <t xml:space="preserve">13 - Information to be provided with medical devices
13.1 Information to be provided with medical devices — general
(1) The following information must be provided with a medical device:
(a) information identifying the device;
(b) information identifying the manufacturer of the device;
(c) information explaining how to use the device safely; having regard to the training and knowledge of potential users of the device.
(2) In particular:
(a) the information required by clause 13.3 must be provided with a medical device; and
(b) if instructions for use of the device are required under subclause 13.4, the information mentioned in subclause 13.4(3) must be provided in those instructions.
(3) The information:
(a) must be provided in English; and
(b) may also be provided in any other language.
</t>
    </r>
    <r>
      <rPr>
        <i/>
        <sz val="9"/>
        <rFont val="Calibri"/>
        <family val="2"/>
      </rPr>
      <t>Note   The information may also include diagrams or drawings.</t>
    </r>
    <r>
      <rPr>
        <sz val="9"/>
        <rFont val="Calibri"/>
        <family val="2"/>
      </rPr>
      <t xml:space="preserve">
(4) The format, content and location of the information must be appropriate for the device and its intended purpose.
(5) Any number, letter, symbol, or letter or number in a symbol, used in the information must be legible and at least 1 millimetre high.
(6) If a symbol or identification colour that is not included in a medical device standard is used in the information provided with the device, or in the instructions for use of the device, the meaning of the symbol or identification colour must be explained in the information provided with the device or the instructions for use of the device.
13.2 Information to be provided with medical devices — location
(1) Unless it is impracticable or inappropriate to do so, the information required to be provided with a medical device must be provided on the device itself.
(2) If it is not practicable to comply with subclause (1) in relation to the provision of the information, the information must be provided:
(a) on the packaging used for the device; or
(b) in the case of devices that are packaged together because individual packaging of the devices for supply is not practicable — on the outer packaging used for the devices.
(3) If it is not practicable to comply with subclause (1) or (2) in relation to the provision of the information required under subregulation 10.2 (1) or clause 13.3, the information must be provided on a leaflet supplied with the device.
(4) If it is not practicable to comply with subclause (1) or (2) in relation to the provision of the information required under clause 13.4, the information must be provided in a printed document or using other appropriate media.
13.3 Information to be provided with medical devices — particular requirements
The information mentioned in the following table must be provided with a medical device.
Item and Information to be provided
1 The manufacturer’s name, or trading name, and address
2 The intended purpose of the device, the intended user of the device, and the kind of patient on whom the device is intended to be used (if this information is not obvious)
3 Sufficient information to enable a user to identify the device, or if relevant, the contents of packaging
4 Any particular handling or storage requirements applying to the device
5 Any warnings, restrictions, or precautions that should be taken, in relation to use of the device
6 Any special operating instructions for the use of the device
7 If applicable, an indication that the device is intended for a single use only
8 If applicable, an indication that the device has been custom made for a particular individual or health professional and is intended for use only by that individual or health professional
9 If applicable, an indication that:
(a) if the device is a medical device other than an IVD medical device — the device is intended for pre market clinical investigation; or
(b) if the device is an IVD medical device — the device is intended for performance evaluation only
10 For a sterile device, the word ‘STERILE’ and information about the method that was used to sterilise the device
11 The batch code, lot number or serial number of the device
12 If applicable, a statement of the date (expressed in a way that clearly identifies the month and year) up to when the device can be safely used
13 If the information provided with the device does not include the information mentioned in item 12 — a statement of the date of manufacture of the device (this may be included in the batch code, lot number or serial number of the device, provided the date is clearly identifiable)
14 If applicable, the words ‘for export only’
Note   In addition to the information mentioned in the above table, regulation 10.2 requires certain information to be provided with a medical device.
13.4 Instructions for use
(1) Instructions for the use of a medical device must be provided with the device.
(2) However, instructions for the use of a medical device need not be provided with the device, or may be abbreviated, if:
(a) the device is a Class I medical device, a Class IIa medical device or a Class 1 IVD medical device; and
(b) the device can be used safely for its intended purpose without instructions.
(3) Instructions for the use of a medical device must include information mentioned in the following table that is applicable to the device.
Item and Information to be provided
1 The manufacturer’s name, or trading name, and address
2 The intended purpose of the device, the intended user of the device, and the kind of patient on whom the device is intended to be used
3 Information about any risk arising because of other equipment likely to be present when the device is being used for its intended purpose (for example, electrical interference from electro surgical devices or magnetic field interference from magnetic resonance imaging devices)
4 Information about the intended performance of the device and any undesirable side effects caused by use of the device
5 Any contra indications, warnings, restrictions, or precautions that may apply in relation to use of the device
6 Sufficient information to enable a user to identify the device, or if relevant, the contents of packaging
7 Any particular handling or storage requirements applying to the device
8 If applicable, an indication that the device is intended for a single use only
9 If applicable, an indication that the device has been custom made for a particular individual or health professional and is intended for use only by that individual or health professional
10 If applicable, an indication that:
(a) if the device is a medical device other than an IVD medical device — the device is intended for pre market clinical investigation; or
(b) if the device is an IVD medical device — the device is intended for performance evaluation only
11 For a sterile device, the word ‘STERILE’ and information about the method that was used to sterilise the device
12 For a device that is intended by the manufacturer to be supplied in a sterile state:
(a) an indication that the device is sterile; and
(b) information about what to do if sterile packaging is damaged; and
(c) if appropriate, instructions for resterilisation of the device
13 For a medical device that is intended by the manufacturer to be sterilised before use — instructions for cleaning and sterilising the device which, if followed, will ensure that the device continues to comply with the applicable provisions of the essential principles
14 Any special operating instructions for the use of the device
15 Information to enable the user to verify whether the device is properly installed and whether it can be operated safely and correctly, including details of calibration (if any) needed to ensure that the device operates properly and safely during its intended life
16 Information about the nature and frequency of regular and preventative maintenance of the device, including information about the replacement of consumable components of the device during its intended life
17 Information about any treatment or handling needed before the device can be used
18 For a device that is intended by the manufacturer to be installed with, or connected to, another medical device or other equipment so that the device can operate as required for its intended purpose — sufficient information about the device to enable the user to identify the appropriate other medical device or equipment that will ensure a safe combination
19 For an implantable medical device — information about any risks associated with its implantation
20 For a reusable device:
(a) information about the appropriate processes to allow reuse of the device (including information about cleaning, disinfection, packaging and, if appropriate, resterilisation of the device); and
(b) an indication of the number of times the device may be safely reused
21 For a medical device that is intended by the manufacturer to emit radiation for medical purposes — details of the nature, type, intensity and distribution of the radiation emitted
22 Information about precautions that should be taken by a patient and the user if the performance of the device changes
23 Information about precautions that should be taken by a patient and the user if it is reasonably foreseeable that use of the device will result in the patient or user being exposed to adverse environmental conditions
24 Adequate information about any medicinal product that the device is designed to administer, including any limitations on the substances that may be administered using the device
25 Information about any medicine (including any stable derivative of human blood or blood plasma) that is incorporated, or is intended to be incorporated, into the device as an integral part of the device
25A For a medical device, other than an IVD medical device, information about any tissues, tissue derivatives, cells or substances of animal origin that have been rendered non viable, or tissues, cells or substances of microbial or recombinant origin that are included in the device
26 Information about precautions that should be taken by a patient and the user if there are special or unusual risks associated with the disposal of the device
27 Information about the degree of accuracy claimed if the device has a measuring function
28 Information about any particular facilities required for use of the device or any particular training or qualifications required by the user of the device
29 For an IVD medical device, information (including, to the extent practicable, drawings and diagrams) about the following:
(a) the scientific principle (the ‘test principle’) on which the performance of the IVD medical device relies;
(b) specimen type, collection, handling and preparation;
(c) reagent description and any limitations (for example, use with a dedicated instrument only);
(d) assay procedure including calculations and interpretation of results; 
(e) interfering substances and their effect on the performance of the assay;
(f) analytical performance characteristics, such as sensitivity, specificity, accuracy and precision;
(g) clinical performance characteristics, such as sensitivity and specificity;
(h) reference intervals, if appropriate;
(i) any precautions to be taken in relation to substances or materials that present a risk of infection.
</t>
    </r>
  </si>
  <si>
    <t>TG(MD)R Sch1 P2 13</t>
  </si>
  <si>
    <t xml:space="preserve">12 Medical devices connected to or equipped with an energy source
12.1 Medical devices incorporating electronic programmable systems
A medical device that incorporates an electronic programmable system must be designed and produced in a way that ensures that:
(a) the performance, reliability, and repeatability of the system are appropriate for the intended purpose of the device; and
(b) any consequent risks associated with a single fault condition in the system are minimised.
12.2 Safety dependent on internal power supply
(1) This clause applies in relation to a medical device if the safety of a patient on whom the device is to be used will depend on an internal power supply for the device.
(2) The device must be fitted with a means of determining the state of the power supply.
12.3 Safety dependent on external power supply
(1) This clause applies in relation to a medical device if the safety of a patient on whom the device is to be used will depend on an external power supply for the device.
(2) The device must be fitted with an alarm system that indicates whether a power failure has occurred.
12.4 Medical devices intended to monitor clinical parameters
A medical device that is intended by the manufacturer to be used to monitor one or more clinical parameters of a patient must be fitted with an appropriate alarm system to warn the user if a situation has developed that could lead to the death of the patient or a severe deterioration in the state of the patient’s health.
12.5 Minimisation of risk of electromagnetic fields
A medical device must be designed and produced in a way that ensures that the risk of an electromagnetic field being created that could impair the operation of other devices or equipment being used in the vicinity of the medical device is minimised.
12.6 Protection against electrical risks
A medical device must be designed and produced in a way that ensures that, as far as possible, when the device is installed correctly, and the device is being used for an intended purpose under normal conditions of use and in the event of a single fault condition, patients, users, and any other persons, are protected against the risk of accidental electric shock.
12.7 Protection against mechanical risks
A medical device must be designed and produced in a way that ensures that a patient, the user, and any other person, is protected against any mechanical risks associated with the use of the device.
12.8 Protection against risks associated with vibration
(1) A medical device must be designed and produced in a way that ensures that any risks associated with vibrations generated by the device are minimised.
(2) If vibrations are not part of the intended performance of the device, particular attention must be given to relevant technical progress, and the available means, for limiting vibrations, particularly at source.
12.9 Protection against risks associated with noise
(1) A medical device must be designed and produced in a way that ensures that any risks associated with noise emitted by the device are minimised.
(2) If noise is not part of the intended performance of the device, particular attention must be given to relevant technical progress, and the available means, for reducing the emission of noise, particularly at source.
12.10 Protection against risks associated with terminals and connectors
A medical device that is intended by the manufacturer to be connected to an electric, gas, hydraulic, pneumatic or other energy supply must be designed and produced in a way that ensures that any risks to the user associated with the handling of a terminal or connector on the device, in relation to the energy supply, are minimised.
12.11 Protection against risks associated with heat
A medical device must be designed and produced in a way that ensures that, during normal use, any accessible part of the device (other than any part intended by the manufacturer to supply heat or reach a given temperature), and any area surrounding an accessible part of the device, does not reach a potentially dangerous temperature.
12.12 Protection against risks associated with administration of energy or substances
(1) This clause applies in relation to a medical device that is intended by the manufacturer to be used to administer energy or a substance to a patient.
(2) The device must be designed and produced in a way that ensures that:
(a) the delivered rate and amount of energy, or of the substance, can be set and maintained accurately to ensure the safety of the patient and the user; and
(b) as far as possible, the accidental release of dangerous levels of energy or of the substance is prevented.
(3) The device must be fitted with a means of indicating or, if appropriate, preventing inadequacies in the rate and amount of energy, or of the substance, administered that might cause danger to the patient, the user or any other person.
(4) The functions of each control and indicator on the device must be clearly specified on the device.
(5) If the instructions for the operation of the device, or the operating or adjustment parameters for the device, are displayed by means of a visual system incorporated into the device, the instructions or parameters must be able to be understood by the user and, if appropriate, the patient.
12.13 Active implantable medical devices
(1) An active implantable medical device must incorporate, display, emit or exhibit a code or unique characteristic that can be used to identify:
(a) the type of device; and
(b) the manufacturer of the device; and
(c) the year of manufacture of the device.
(2) The code or unique characteristic must be able to be read without the need for surgery to the person in whom the device is implanted.
</t>
  </si>
  <si>
    <t>TG(MD)R Sch1 P2 12</t>
  </si>
  <si>
    <t xml:space="preserve">11 Protection against radiation
11.1 Minimisation of exposure to radiation
A medical device must be designed and produced in a way that ensures that the exposure of a patient, the user, or any other person, to radiation is minimised, having regard to the levels of radiation required to enable the device to perform its therapeutic and diagnostic functions and the intended purpose of the device.
11.2 Medical devices intended to emit radiation
(1) This clause applies in relation to a medical device that is intended by the manufacturer to emit hazardous levels of visible or invisible radiation because the emission is necessary for a specific medical purpose, the benefit of which is considered to outweigh the risks inherent in the emission.
(2) The device must be designed and produced in a way that ensures that the user can control the level of the emission.
(3) The device must be designed and produced in a way that ensures the reproducibility and tolerance of relevant variable parameters.
(4) If practicable, the device must be fitted with a visual indicator or an audible warning, or both, that operates if potentially hazardous levels of radiation are emitted.
11.3 Minimisation of exposure to unintended radiation
A medical device must be designed and produced in a way that ensures that the exposure of a patient, the user, or any other person, to the emission of unintended, stray or scattered radiation is minimised.
11.4 Operating instructions
The operating instructions for a medical device that emits radiation must include detailed information about the following matters:
(a) the nature of the radiation emitted;
(b) the means by which patients and users can be protected from the radiation;
(c) ways to avoid misusing the device;
(d) ways to eliminate any risks inherent in the installation of the device.
11.5 Medical devices intended to emit ionising radiation — additional requirements
(1) This clause applies, in addition to clauses 11.1 to 11.4, in relation to a medical device that is intended by the manufacturer to emit ionising radiation.
(2) The device must be designed and produced in a way that ensures that, if practicable, the quantity, geometry and energy distribution (or quality) of radiation emitted can be controlled and varied, having regard to the intended purpose of the device.
(3) If the device is intended to be used for diagnostic radiology, the device must be designed and produced in a way that ensures that, when used in relation to a patient for a purpose intended by the manufacturer:
(a) the device achieves an appropriate image or output quality for that purpose; and
(b) the exposure of the patient, or the user, to radiation is minimised.
(4) If the device is intended to be used for therapeutic radiology, the device must be designed and produced in a way that ensures that the delivered dose of radiation, the type and energy of the radiation beam and, if appropriate, the energy distribution of the radiation beam, can be reliably controlled and monitored.
</t>
  </si>
  <si>
    <t>TG(MD)R Sch1 P2 9</t>
  </si>
  <si>
    <t xml:space="preserve">9 Construction and environmental properties
9.1 Medical devices intended to be used in combination with other devices or equipment
A medical device that is intended by the manufacturer to be used in combination with another medical device or other equipment (including a connection system) must be designed and produced in a way that ensures that:
(a) the medical device, and any other device or equipment with which it is used, operate in a safe way; and
(b) the intended performance of the device, and any other device or equipment with which it is used, is not impaired.
9.2 Minimisation of risks associated with use of medical devices
A medical device must be designed and produced in a way that ensures that, as far as practicable, the following risks are removed or minimised:
(a) the risk of injury arising from the physical features of the device;
(b) any risks associated with reasonably foreseeable environmental conditions;
(c) the risk of reciprocal interference involving other devices that are normally used in an investigation or treatment of the kind for which the device is intended to be used;
(d) any risks arising if maintenance or calibration of the device is not possible;
(e) any risks associated with the ageing of materials used in the device;
(f) any risks associated with loss of accuracy of any measuring or control mechanism of the device;
(g) the risk of fire or explosion occurring during normal use of the device, and in the event of a single fault condition, especially if the device is intended to be exposed to flammable substances or substances that can cause combustion;
(h) the risks associated with disposal of any waste substances.
</t>
  </si>
  <si>
    <t>TG(MD)R Sch1 P2 10</t>
  </si>
  <si>
    <t xml:space="preserve">10 Medical devices with a measuring function
(1) A medical device that has a measuring function must be designed and produced in a way that ensures that the device provides accurate, precise and stable measurements within the limits indicated by the manufacturer and having regard to the intended purpose of the device.
(2) The measurement, monitoring and display scale of the device must be designed and produced in accordance with ergonomic principles, having regard to the intended purpose of the device.
(3) The measurements made by the device must be expressed:
(a) in Australian legal units of measurement; or
(b) if the device measures a physical quantity for which no Australian legal unit of measurement has been prescribed under the National Measurement Act 1960, in units approved by the Secretary for the particular device.
</t>
  </si>
  <si>
    <t>TG(MD)R Sch1 P2 11</t>
  </si>
  <si>
    <t>8 Infection and microbial contamination
8.1 Minimisation of risk of infection and contamination
(1) A medical device must be designed and produced in a way that ensures that the risk of infection to a patient, a user, or any other person, is eliminated or minimised.
(2) The device must be designed in a way that:
(a) allows it to be easily handled; and
(b) if appropriate, minimises contamination of the device or specimen by the patient, user or other person; and
(c) if appropriate, minimises contamination of the patient, user or other person by the device or specimen.
8.2 Control of animal, microbial or recombinant tissues, tissue derivatives, cells and other substances
(1) This clause applies in relation to a medical device that contains:
(a) tissues, tissue derivatives, cells or substances of animal origin that have been rendered non viable; and
(b) tissues, tissue derivatives, cells or substances of microbial or recombinant origin.
(2) If the tissues, tissue derivatives, cells or substances originated from animals, the animals must have been subjected to appropriate veterinary controls and supervision, having regard to the intended use of the tissues, tissue derivatives, cells or substances.
(3) If the medical device contains tissues, tissue derivatives, cells or substances of animal origin, a record must be kept of the country of origin of each animal from which the tissues, tissue derivatives, cells or substances originated.
(4) The processing, preservation, testing and handling of tissues, tissue derivatives, cells or substances of animal, microbial or recombinant origin must be carried out in a way that ensures the highest standards of safety for a patient, the user of the device, and any other person.
(5) In particular, the production process must implement validated methods of elimination, or inactivation, in relation to viruses and other transmissible agents.
Note   This may not apply to certain IVD medical devices if the characteristics mentioned in subclause 8.2 (5) are integral to the intended purpose of the IVD medical device.
8.3 Medical devices to be supplied in a sterile state
(1) This clause applies in relation to a medical device that is intended by the manufacturer to be supplied in a sterile state.
(2) The device must be designed, produced and packed in a way that ensures that the device is sterile when it is supplied, and will remain sterile, if stored and transported in accordance with the directions of the manufacturer, until the protective packaging is opened or damaged.
(3) The device must be produced and sterilised using an appropriate validated method.
(4) The device must be produced in appropriately controlled conditions.
8.4 Medical devices to be supplied in a non sterile state
(1) A medical device that is intended by the manufacturer to be supplied in a non sterile state must be packed in a way that ensures that the device maintains the level of cleanliness stipulated by the manufacturer.
(2) If the device is intended to be sterilised before it is used, the device must be packed in a way that:
(a) ensures that the risk of microbial contamination is minimised; and
(b) is suitable, having regard to the method of sterilisation that the manufacturer indicates is to be used for the device.
(3) The device must be produced in appropriately controlled conditions.
8.5 Distinction between medical devices supplied in sterile and non sterile state
If a medical device is supplied in both a sterile state and a non sterile state, the information provided with the device must clearly indicate whether the device is in a sterile state or a non sterile state.</t>
  </si>
  <si>
    <t>TG(MD)R Sch1 P2 8</t>
  </si>
  <si>
    <t xml:space="preserve">7 Chemical, physical and biological properties
7.1 Choice of materials
In ensuring that the requirements of Part 1 are met in relation to a medical device, particular attention must be given to:
(a) the chemical and physical properties of the materials used in the device; and
(b) the compatibility between the materials used and biological tissues, cells, body fluids and specimens;
having regard to the intended purpose of the device.
7.2 Minimisation of risks associated with contaminants and residues
(1) A medical device must be designed, produced and packed in a way that ensures that any risks associated with contaminants and residues that may affect a person who is involved in transporting, storing or using the device, or a patient, are minimised, having regard to the intended purpose of the device.
(2) In minimising risks, particular consideration must be given to the likely duration and frequency of any tissue exposure associated with the transportation, storage or use of the device.
7.3 Ability to be used safely with materials etc 
(1) A medical device must be designed and produced in a way that ensures that the device can be used safely with any material, substance or gas with which the device may come into contact during normal use or use in routine procedures.
(2) If the device is intended to be used to administer medicine, it must be designed and produced in a way that ensures that the device:
(a) is compatible with the provisions and restrictions applying to the medicine to be administered; and
(b) allows the medicine to perform as intended.
7.4 Verification of incorporated substance
(1) If a medical device incorporates, or is intended to incorporate, as an integral part, a substance that, if used separately, might be considered to be a medicine that is intended to act on a patient in a way that is ancillary to the device:
(a) the safety and quality of the substance must be verified in accordance with the requirements for medicines; and
(b) the ancillary action of the substance must be verified having regard to the intended purpose of the device.
(2) For the purposes of this clause, any stable derivative of human blood or human plasma is considered to be a medicine.
7.5 Minimisation of risks associated with leaching substances
A medical device must be designed and produced in a way that ensures that any risks associated with substances that may leach from the device are minimised.
7.6 Minimisation of risks associated with ingress or egress of substances
A medical device must be designed and produced in a way that ensures that any risks associated with unintentional ingress of substances into, or unintentional egress of substances out of, the device are minimised, having regard to the nature of the environment in which the device is intended to be used.
</t>
  </si>
  <si>
    <t>TG(MD)R 5.8</t>
  </si>
  <si>
    <r>
      <t xml:space="preserve">5.8 Conditions applying automatically — requirements in relation to information about kind of medical device (Act s 41FN)
For subsection 41FN (4) of the Act, the information required for the purposes of paragraph 41FN (3) (e) of the Act in relation to a kind of medical device that is included in the Register in relation to a person </t>
    </r>
    <r>
      <rPr>
        <i/>
        <sz val="9"/>
        <rFont val="Calibri"/>
        <family val="2"/>
      </rPr>
      <t>[Australian Sponsor]</t>
    </r>
    <r>
      <rPr>
        <sz val="9"/>
        <rFont val="Calibri"/>
        <family val="2"/>
      </rPr>
      <t xml:space="preserve"> is:
(a) any information that the person is aware of relating to:
(i) any malfunction or deterioration in the characteristics or performance of the kind of device;
or
(ii) any inadequacy in the design, manufacture, labelling, instructions for use or advertising materials of the kind of device; or
(iii) any use in accordance with, or contrary to, the use intended by the manufacturer of the kind of device; that has led to any complaint or problem in relation to the kind of device, no matter how minor; and
(b) any information of the kind mentioned in subsection 41MP (2) of the Act that the person is aware of in relation to the kind of device.
</t>
    </r>
  </si>
  <si>
    <t>TG(MD)R Sch 1 EPs</t>
  </si>
  <si>
    <t>See TG(MD)R Sch1 P1 through 15</t>
  </si>
  <si>
    <t>TG(MD)R Sch1 P1 1</t>
  </si>
  <si>
    <t xml:space="preserve">1 Use of medical devices not to compromise health and safety
A medical device is to be designed and produced in a way that ensures that:
 (a) the device will not compromise the clinical condition or safety of a patient, or the safety and health of the user or any other person, when the device is used on a patient under the conditions and for the purposes for which the device was intended and, if applicable, by a user with appropriate technical knowledge, experience, education or training; and
 (b) any risks associated with the use of the device are:
   (i) acceptable risks when weighed against the intended benefit to the patient; and
   (ii) compatible with a high level of protection of health and safety.
</t>
  </si>
  <si>
    <r>
      <t xml:space="preserve">2 Design and construction of medical devices to conform with safety principles
(1) The solutions adopted by the manufacturer for the design and construction of a medical device must conform with safety principles, having regard to the generally acknowledged state of the art.
(2) Without limiting subclause (1), in selecting appropriate solutions for the design and construction of a medical device so as to minimise any risks associated with the use of the device, the manufacturer must:
(a) first, identify hazards and associated risks arising from the use of the device for its intended purpose, and foreseeable misuse of the device; and
(b) second, eliminate, or reduce, these risks as far as possible by adopting a policy of inherently safe design and construction; and
(c) third, if appropriate, ensure that adequate protection measures are taken, including alarms if necessary, in relation to any risks that cannot be eliminated; and
(d) fourth, inform users of any residual risks that may arise due to any shortcomings of the protection measures adopted.
(3) In paragraph 2 (d): </t>
    </r>
    <r>
      <rPr>
        <i/>
        <sz val="9"/>
        <rFont val="Calibri"/>
        <family val="2"/>
      </rPr>
      <t>residual risk</t>
    </r>
    <r>
      <rPr>
        <sz val="9"/>
        <rFont val="Calibri"/>
        <family val="2"/>
      </rPr>
      <t xml:space="preserve">, for a medical device, means the risk remaining after the measures described in paragraphs (2) (a), (b) and (c) have been applied.
</t>
    </r>
  </si>
  <si>
    <t>TG(MD)R Sch1 P1 3</t>
  </si>
  <si>
    <t xml:space="preserve">3 Medical devices to be suitable for intended purpose
A medical device must:
 (a) perform in the way intended by the manufacturer; and
 (b) be designed, produced and packaged in a way that ensures that it is suitable for one or more of the purposes mentioned in the definition of medical device in subsection 41BD (1) of the Act.
</t>
  </si>
  <si>
    <t>TG(MD)R Sch1 P1 4</t>
  </si>
  <si>
    <t xml:space="preserve">4 Long term safety
A medical device must be designed and produced in a way that ensures that if:
 (a) the device is used within the period, indicated by the manufacturer, in which the device can be safely used; and
 (b) the device is not subjected to stresses that are outside the stresses that can occur during normal conditions of use; and
 (c) the device is regularly maintained and calibrated in accordance with the manufacturer’s instructions;
the characteristics and performances mentioned in clauses 1, 2 and 3 are not adversely affected.
</t>
  </si>
  <si>
    <t>TG(MD)R Sch1 P1 5</t>
  </si>
  <si>
    <t xml:space="preserve">5 Medical devices not to be adversely affected by transport or storage
A medical device must be designed, produced and packed in a way that ensures that the characteristics and performance of the device when it is being used for its intended purpose will not be adversely affected during transport and storage that is carried out taking account of the instructions and information provided by the manufacturer.
</t>
  </si>
  <si>
    <t>TG(MD)R Sch1 P1 6</t>
  </si>
  <si>
    <t xml:space="preserve">6 Benefits of medical devices to outweigh any undesirable effects
The benefits to be gained from the use of a medical device for the performance intended by the manufacturer must outweigh any undesirable effects arising from its use.
</t>
  </si>
  <si>
    <t>TG(MD)R Sch1 P2 7</t>
  </si>
  <si>
    <t>5.7 Conditions applying automatically — period for giving information about adverse events etc (Act s 41FN)
(1) For paragraph 41FN (3) (d) of the Act, the period in which a person in relation to whom a kind of medical device is included in the Register must give information of a kind mentioned in subsection 41MP (2) of the Act to the Secretary is:
(a) if the information relates to an event or other occurrence that represents a serious threat to public health — 48 hours after the person becomes aware of the event or occurrence; and
(b) if the information relates to an event or other occurrence that led to the death, or a serious deterioration in the state of health, of a patient, a user of the device, or another person — 10 days after the person becomes aware of the event or occurrence; and
(c) if the information relates to an event or other occurrence a recurrence of which might lead to the death, or a serious deterioration in the state of health, of a patient, a user of the device, or another person — 30 days after the person becomes aware of the event or occurrence.
(2) For paragraph (1) (a), an event or other occurrence, in relation to a kind of medical device, represents a serious threat to public health if:
(a) the event or other occurrence is a hazard arising from a systematic failure of the device that becomes known to the person in relation to whom the device is included in the Register; and
(b) the event or other occurrence may lead to the death of, or a serious injury to, a patient, a user of the device or another person; and
(c) the existence of, probable rate of occurrence of, or degree of severity of harm caused by, the hazard was not previously known or anticipated by the manufacturer of the device; and
(d) the manufacturer will be required to take prompt action to eliminate, or reduce the risk of, the hazard.
(3) For paragraphs (1) (b) and (c), an event or other occurrence leads to a serious deterioration in the state of health of a person if the event or other occurrence causes, or contributes to:
(a) a life-threatening illness or injury suffered by the person; or
(b) a permanent impairment of a bodily function of the person; or
(c) permanent damage to a body structure of the person; or
(d) a condition requiring medical or surgical intervention to prevent such permanent impairment or damage.</t>
  </si>
  <si>
    <t>TG(MD)R 5.7</t>
  </si>
  <si>
    <t xml:space="preserve">Conformity Assessment Procedures
3.6 Class III medical devices and Class AIMD medical devices
(1) Subject to subregulation (2), the conformity assessment procedures that must be applied to a Class III medical device, or a Class AIMD medical device, (other than a medical device used for a special purpose) are, as the manufacturer prefers:
(a) the full quality assurance procedures; or
(b) the type examination procedures and:
(i) the verification procedures; or
(ii) the production quality assurance procedures.
(2) If the device is intended by the manufacturer to be supplied in a sterile state, the conformity assessment procedures that must be applied to the device are, as the manufacturer prefers:
(a) the full quality assurance procedures; or
(b) the type examination procedures and the production quality assurance procedures.
3.7 Class IIb medical devices
(1) Subject to subregulation (2), the minimum conformity assessment procedures that must be applied to a Class IIb medical device (other than a medical device used for a special purpose) are, as the manufacturer prefers:
 (a) the full quality assurance procedures (other than clause 1.6); or
 (b) the type examination procedures and:
 (i) the verification procedures; or
 (ii) the production quality assurance procedures; or
 (iii) the product quality assurance procedures.
 (2) If the device is intended by the manufacturer to be supplied in a sterile state, the minimum conformity assessment procedures that must be applied to the device are, as the manufacturer prefers:
 (a) the full quality assurance procedures (other than clause 1.6); or
 (b) the type examination procedures and the production quality assurance procedures.
Note   The manufacturer of a Class IIb medical device (other than a medical device used for a special purpose) may prefer to apply to the device the conformity assessment procedures that must be applied to a medical device that is classified at a higher level — see subregulation 3.4 (3).
3.7A Class 3 IVD medical devices
The minimum conformity assessment procedures that must be applied to a Class 3 IVD medical device, other than a device to be used for a special purpose, are, as the manufacturer prefers:
 (a) the full quality assurance procedures, other than clause 1.6 of Schedule 3; or
 (b) the type examination procedures and the production quality assurance procedures.
Note   The manufacturer of a Class 3 IVD medical device may prefer to apply to the device the conformity assessment procedures that must be applied to an IVD medical device that is classified at a higher level — see subregulation 3.4 (3).
3.7B Class 3 in-house IVD medical devices
The conformity assessment procedures that must be applied to a Class 3 in-house IVD medical device are the procedures mentioned in Part 6A of Schedule 3.
3.8 Class IIa medical devices
(1) Subject to subregulation (2), the minimum conformity assessment procedures that must be applied to a Class IIa medical device (other than a medical device used for a special purpose) are, as the manufacturer prefers:
  (a) the full quality assurance procedures (other than clause 1.6); or
  (b) the declaration of conformity (not requiring assessment by Secretary) procedures and:
     (i) the verification procedures (other than clause 3.5); or
     (ii) the production quality assurance procedures (other than clause 4.7); or
     (iii) the product quality assurance procedures (other than clause 5.7).
(2) If the device is intended by the manufacturer to be supplied in a sterile state, the minimum conformity assessment procedures that must be applied to the device are, as the manufacturer prefers:
  (a) the full quality assurance procedures (other than clause 1.6); or
  (b) the production quality assurance procedures (other than clause 4.7) and the declaration of conformity (not requiring assessment by Secretary) procedures.
Note   The manufacturer of a Class IIa medical device (other than a medical device used for a special purpose) may prefer to apply to the device the conformity assessment procedures that must or may be applied to a medical device that is classified at a higher level — see subregulation 3.4 (3).
3.8A Class 2 IVD medical devices
The minimum conformity assessment procedures that must be applied to a Class 2 IVD medical device, other than a device to be used for a special purpose, are, as the manufacturer prefers:
  (a) the full quality assurance procedures, other than clause 1.6 of Schedule 3; or
  (b) the declaration of conformity (not requiring assessment by Secretary) procedures and the production quality assurance procedures, other than clause 4.7 of Schedule 3.
Note   The manufacturer of a Class 2 IVD medical device may prefer to apply to the device the conformity assessment procedures that must be applied to an IVD medical device that is classified at a higher level — see subregulation 3.4 (3).
3.8B Class 2 in-house IVD medical devices
The conformity assessment procedures that must be applied to a Class 2 in-house IVD medical device are the procedures mentioned in Part 6A of Schedule 3.
3.9 Class I medical devices
 (1) Subject to subregulations (2) and (3), the minimum conformity assessment procedures that must be applied to a Class I medical device (other than a medical device used for a special purpose) are the declaration of conformity (not requiring assessment by Secretary) procedures.
  (2) If the device is intended by the manufacturer to be supplied in a sterile state, and the manufacturer applies the declaration of conformity (not requiring assessment by Secretary) procedures to the device, the production quality assurance procedures (other than clause 4.7) must also be applied to the device.
  (3) If the device has a measuring function, and the manufacturer applies the declaration of conformity (not requiring assessment by Secretary) procedures, one of the following sets of procedures, as the manufacturer prefers, must also be applied to the device:
     (a) the verification procedures (other than clause 3.5);
     (b) the production quality assurance procedures (other than clause 4.7);
     (c) the product quality assurance procedures (other than clause 5.7).
Note   The manufacturer of a Class I medical device (other than a medical device used for a special purpose) may prefer to apply to the device the conformity assessment procedures that must be applied to a medical device that is classified at a higher level — see subregulation 3.4 (3).
3.9A Class 1 IVD medical devices
The minimum conformity assessment procedures that must be applied to a Class 1 IVD medical device, other than a device to be used for a special purpose, are the declaration of conformity (not requiring assessment by Secretary) procedures.
Note   The manufacturer of a Class 1 IVD medical device may prefer to apply to the device the conformity assessment procedures that must be applied to an IVD medical device that is classified at a higher level — see subregulation 3.4 (3).
3.9B Class 1 in-house IVD medical devices
The conformity assessment procedures that must be applied to a Class 1 in-house IVD medical device are the procedures mentioned in Part 6A of Schedule 3.
3.11 Medical devices to which the clinical evaluation procedures must be applied
(1) Subject to subregulation (2), in addition to the conformity assessment procedures that are applied to a medical device in accordance with another regulation in this Division, the clinical evaluation procedures must also be applied to the device, for the purpose of demonstrating that the device complies with the applicable provisions of the essential principles, in particular:
  (a) clause 1 of Schedule 1 (identification of the benefits and risks associated with the use of the device); and
  (b) clause 3 of Schedule 1 (use of the device for its intended purpose); and
  (c) clause 6 of Schedule 1 (acceptability of any side effects associated with the use of the device).
(2) This regulation does not apply to any of the following:
  (a) an exempt device (other than an exempt device of a kind described in item 1.3 or 1.5 of Schedule 4);
  (b) a medical device that is the subject of an approval under section 41HB of the Act;
  (c) a medical device that is the subject of an authority under section 41HC of the Act.
3.12 Records to be provided in English
All records (including correspondence) provided by the manufacturer of a medical device in relation to the application of the conformity assessment procedures to the device must be in English.
</t>
  </si>
  <si>
    <t>807.87 (k).</t>
  </si>
  <si>
    <t>Each premarket notification submission shall contain the following information:
(k) A statement that the submitter believes, to the best of his or her knowledge, that all data and information submitted in the premarket notification are truthful and accurate and that no material fact has been omitted.</t>
  </si>
  <si>
    <t xml:space="preserve">820.20(e) Quality system procedures. </t>
  </si>
  <si>
    <t>2.1.1</t>
  </si>
  <si>
    <t xml:space="preserve">2.1.1. Each manufacturer shall establish and maintain a quality system to ensure that the requirements of this Technical Regulation are met and that the products produced are safe, effective and appropriate for the intended use. As part of the activities in the quality system, each manufacturer shall: </t>
  </si>
  <si>
    <t>2.1.1.1</t>
  </si>
  <si>
    <t xml:space="preserve">2.1.1.1. Establish and maintain effective procedures and instructions of the quality system according to the requirements of this Technical Regulation, and </t>
  </si>
  <si>
    <t>2.1.1.2</t>
  </si>
  <si>
    <t>2.1.1.2. Establish procedures for meeting the established legal provisions in the current sanitary legislation.</t>
  </si>
  <si>
    <t>2.2.1</t>
  </si>
  <si>
    <t>2.2.1. Quality Policy. The executive management of each manufacturer shall establish its quality policy and objectives, which shall be measurable and coherent with the established policy. The executive management shall keep the policy at all levels of the organization. The executive management shall ensure that this policy is described in a quality manual and understood by all the employees that may affect or influence the product quality.</t>
  </si>
  <si>
    <t>2.2.2</t>
  </si>
  <si>
    <t xml:space="preserve">2.2.2. Organization. Each manufacturer shall establish and maintain an appropriate organizational structure, represented by organization chart, with sufficient personnel to ensure that the products are manufactured in accordance with the requirements of this Technical Regulation. </t>
  </si>
  <si>
    <t>2.2.3</t>
  </si>
  <si>
    <t>2.2.4</t>
  </si>
  <si>
    <t xml:space="preserve">2.2.4. Resources and personnel for verification activities. Each manufacturer shall establish functions for verification activities and provide appropriate resources and designates trained personnel to perform the activities of verification. </t>
  </si>
  <si>
    <t>2.2.5</t>
  </si>
  <si>
    <t xml:space="preserve">2.2.5. Management Representative. The executive management of each manufacturer shall designate an individual and document this designation, which, regardless of other functions, will have authority and responsibility to: </t>
  </si>
  <si>
    <t>2.2.5.1</t>
  </si>
  <si>
    <t>2.2.5.1. Ensure that quality system requirements are established and maintained in accordance with this Technical Regulation;</t>
  </si>
  <si>
    <t>2.2.5.2</t>
  </si>
  <si>
    <t xml:space="preserve">2.2.5.2. Report the performance of the quality system to the executive management for review and provide information on improvements of the quality system. </t>
  </si>
  <si>
    <t>2.2.6</t>
  </si>
  <si>
    <t>2.3.1</t>
  </si>
  <si>
    <t>2.3.2</t>
  </si>
  <si>
    <t>2.3.3</t>
  </si>
  <si>
    <t>2.4.1</t>
  </si>
  <si>
    <t>2.4.2</t>
  </si>
  <si>
    <t>2.5.1</t>
  </si>
  <si>
    <t>2.5.1. Each manufacturer shall establish and maintain procedures to ensure that the components, manufacturing materials, and finished products manufactured, processed, labeled, and packaged by third parties or stored by them under contract, comply with the specifications. Each manufacturer shall also ensure that the services performed by third parties comply with the established specifications.</t>
  </si>
  <si>
    <t>2.5.2</t>
  </si>
  <si>
    <t>2.5.3</t>
  </si>
  <si>
    <t>2.5.4</t>
  </si>
  <si>
    <t>2.5.5</t>
  </si>
  <si>
    <t>2.5.6</t>
  </si>
  <si>
    <t>2.5.6. Each manufacturer shall review and approve the purchase documents before their release.</t>
  </si>
  <si>
    <t>3.1.1</t>
  </si>
  <si>
    <t>3.1.2</t>
  </si>
  <si>
    <t>3.1.3</t>
  </si>
  <si>
    <t>3.1.4</t>
  </si>
  <si>
    <t>3.1.5</t>
  </si>
  <si>
    <t>3.1.6</t>
  </si>
  <si>
    <t>3.1.6.1</t>
  </si>
  <si>
    <t>3.1.6.1. Confidentiality. The documents and records considered as confidential by the manufacturer may be marked to alert the competent health authority;</t>
  </si>
  <si>
    <t>3.1.6.2</t>
  </si>
  <si>
    <t>3.2.1</t>
  </si>
  <si>
    <t>3.2.1.1</t>
  </si>
  <si>
    <t>3.2.1.2</t>
  </si>
  <si>
    <t>3.2.1.3</t>
  </si>
  <si>
    <t>3.2.1.3. Quantity manufactured;</t>
  </si>
  <si>
    <t>3.2.1.4</t>
  </si>
  <si>
    <t>3.2.1.4. Results of tests and inspections;</t>
  </si>
  <si>
    <t>3.2.1.5</t>
  </si>
  <si>
    <t>3.2.1.5. Special processes parameters;</t>
  </si>
  <si>
    <t>3.2.1.6</t>
  </si>
  <si>
    <t>3.2.1.6. Quantity released for distribution;</t>
  </si>
  <si>
    <t>3.2.1.7</t>
  </si>
  <si>
    <t>3.2.1.7. Labeling;</t>
  </si>
  <si>
    <t>3.2.1.8</t>
  </si>
  <si>
    <t>3.2.1.8. Identification of serial number or batch of the device; and</t>
  </si>
  <si>
    <t>3.2.1.9</t>
  </si>
  <si>
    <t>3.2.1.9. final release of the device.</t>
  </si>
  <si>
    <t>3.3.1</t>
  </si>
  <si>
    <t>4.1.1</t>
  </si>
  <si>
    <t>4.1.1. General Instructions. Each manufacturer shall establish and maintain procedures to control product design to ensure that the specified requirements for the design are met.</t>
  </si>
  <si>
    <t>4.1.2</t>
  </si>
  <si>
    <t>4.1.3</t>
  </si>
  <si>
    <t>4.1.4</t>
  </si>
  <si>
    <t>4.1.5</t>
  </si>
  <si>
    <t>4.1.6</t>
  </si>
  <si>
    <t>4.1.7</t>
  </si>
  <si>
    <t>4.1.7. Design Transfer. Each manufacturer shall establish and maintain procedures to ensure that the product design is correctly translated into production specifications.</t>
  </si>
  <si>
    <t>4.1.8</t>
  </si>
  <si>
    <t>4.1.9</t>
  </si>
  <si>
    <t>4.1.10</t>
  </si>
  <si>
    <t>4.1.10. Design changes. Each manufacturer shall establish and maintain procedures to identify, document, validate, review and approve design changes before its implementation, including an assessment of the risks within the risk management process.</t>
  </si>
  <si>
    <t>4.1.11</t>
  </si>
  <si>
    <t>4.2.1.1</t>
  </si>
  <si>
    <t>4.2.1.2</t>
  </si>
  <si>
    <t>4.2.1.3</t>
  </si>
  <si>
    <t>4.2.1.3. Packaging and labeling specifications, including methods and processes used;</t>
  </si>
  <si>
    <t>4.2.1.4</t>
  </si>
  <si>
    <t>5.1.1</t>
  </si>
  <si>
    <t>5.1.1. Each manufacturer shall design, conduct, control and monitor all production processes in order to ensure that the product comply with the specifications. Where any deviation in the product specifications may occur as a result of the manufacturing process, the manufacturer shall establish and maintain procedures of process control, which describe any process controls necessary to ensure compliance to the specification. The process controls shall include:</t>
  </si>
  <si>
    <t>5.1.1.1</t>
  </si>
  <si>
    <t>5.1.1.1. Documented instructions, standard operating procedures, and methods defining and controlling the method of production, installation and maintenance;</t>
  </si>
  <si>
    <t>5.1.1.2</t>
  </si>
  <si>
    <t>5.1.1.3</t>
  </si>
  <si>
    <t>5.1.1.3. Compliance to technical rules, standards or reference codes; and</t>
  </si>
  <si>
    <t>5.1.1.4</t>
  </si>
  <si>
    <t>5.1.1.4. Instructions for releasing the beginning of the process;</t>
  </si>
  <si>
    <t>5.1.2</t>
  </si>
  <si>
    <t>5.1.3</t>
  </si>
  <si>
    <t>5.1.3.1</t>
  </si>
  <si>
    <t>5.1.3.2</t>
  </si>
  <si>
    <t>5.1.3.3</t>
  </si>
  <si>
    <t>5.1.3.4</t>
  </si>
  <si>
    <t>5.1.3.5</t>
  </si>
  <si>
    <t>5.1.3.6</t>
  </si>
  <si>
    <t>5.1.4</t>
  </si>
  <si>
    <t>5.1.5</t>
  </si>
  <si>
    <t>5.1.5.1</t>
  </si>
  <si>
    <t>5.1.5.2</t>
  </si>
  <si>
    <t>5.1.5.2. Adjustments. Each manufacturer shall ensure that any acceptable tolerances or inherent limitations are attached in a visible place or near the equipment requiring periodic adjustment, or are easily available to the personnel in charge of these adjustments.</t>
  </si>
  <si>
    <t>5.1.5.3</t>
  </si>
  <si>
    <t>5.1.6</t>
  </si>
  <si>
    <t>5.1.6. Special processes shall be conducted in accordance with established procedures and parameters in order to assure the compliance to the specifications. The critical parameters shall be monitored and recorded in the device history record.</t>
  </si>
  <si>
    <t>5.2.1</t>
  </si>
  <si>
    <t>5.2.2.1</t>
  </si>
  <si>
    <t>5.2.2.1. Each manufacturer shall establish and maintain procedures to ensure the integrity and prevent accidental mixing of labels, instructions for use, packaging materials or identification tags.</t>
  </si>
  <si>
    <t>5.2.2.2</t>
  </si>
  <si>
    <t>5.2.2.2. Each manufacturer shall ensure that labels are designed, printed, and, if applicable, applied so as to remain legible and attached to the product during processing, storage, handling, and use steps.</t>
  </si>
  <si>
    <t>5.2.2.3</t>
  </si>
  <si>
    <t>5.3.1</t>
  </si>
  <si>
    <t>5.3.2</t>
  </si>
  <si>
    <t>5.3.3</t>
  </si>
  <si>
    <t>5.3.4</t>
  </si>
  <si>
    <t>5.4.3</t>
  </si>
  <si>
    <t>5.4.4</t>
  </si>
  <si>
    <t>5.4.5</t>
  </si>
  <si>
    <t>5.4.6</t>
  </si>
  <si>
    <t>5.4.6. Facilities. Each manufacturer shall protect the facilities and equipment for inspection, testing, and measurement, including hardware and test software, from adjustments that would invalidate the calibration.</t>
  </si>
  <si>
    <t>5.4.7</t>
  </si>
  <si>
    <t>6.1.1</t>
  </si>
  <si>
    <t>6.1.2</t>
  </si>
  <si>
    <t>6.1.3</t>
  </si>
  <si>
    <t>6.1.4</t>
  </si>
  <si>
    <t>6.1.4. The procedures shall ensure that components, manufacturing materials, intermediate products or finished products nearest the expiry date are distributed or used firstly, and those out of the expiry date are not distributed or used.</t>
  </si>
  <si>
    <t>6.3.1</t>
  </si>
  <si>
    <t>6.3.1.1</t>
  </si>
  <si>
    <t>6.3.1.1. Names and addresses of the consignee;</t>
  </si>
  <si>
    <t>6.3.1.2</t>
  </si>
  <si>
    <t>6.3.1.3</t>
  </si>
  <si>
    <t>6.4.1</t>
  </si>
  <si>
    <t>6.4.2</t>
  </si>
  <si>
    <t>6.5.1</t>
  </si>
  <si>
    <t>6.5.2</t>
  </si>
  <si>
    <t>6.5.3</t>
  </si>
  <si>
    <t>7.1.1</t>
  </si>
  <si>
    <t>7.1.1.1</t>
  </si>
  <si>
    <t>7.1.1.2</t>
  </si>
  <si>
    <t>7.1.1.3</t>
  </si>
  <si>
    <t>7.1.1.4</t>
  </si>
  <si>
    <t>7.1.1.5</t>
  </si>
  <si>
    <t>7.1.1.6</t>
  </si>
  <si>
    <t>7.1.1.7</t>
  </si>
  <si>
    <t>7.1.1.8</t>
  </si>
  <si>
    <t>7.2.1.1</t>
  </si>
  <si>
    <t>7.2.1.1. Complaints are received, documented, examined, evaluated, investigated, and filed by a formally designated unit;</t>
  </si>
  <si>
    <t>7.2.1.2</t>
  </si>
  <si>
    <t>7.2.1.2. When applicable, the complaints are notified to the competent health authority;</t>
  </si>
  <si>
    <t>7.2.1.3</t>
  </si>
  <si>
    <t>7.2.1.4</t>
  </si>
  <si>
    <t>7.2.1.5</t>
  </si>
  <si>
    <t>7.2.1.5.1</t>
  </si>
  <si>
    <t>7.2.1.5.2</t>
  </si>
  <si>
    <t>7.2.1.5.2. Date of receipt of the complaint;</t>
  </si>
  <si>
    <t>7.2.1.5.3</t>
  </si>
  <si>
    <t>7.2.1.5.4</t>
  </si>
  <si>
    <t>7.2.1.5.5</t>
  </si>
  <si>
    <t>7.2.1.5.5. Nature of the complaint; and</t>
  </si>
  <si>
    <t>7.2.1.5.6</t>
  </si>
  <si>
    <t>8.2.1. Servicing records. Each manufacturer shall establish and maintain procedures to ensure the servicing records are maintained and identify:</t>
  </si>
  <si>
    <t>8.2.1.1</t>
  </si>
  <si>
    <t>8.2.1.1. Product subject of service;</t>
  </si>
  <si>
    <t>8.2.1.2</t>
  </si>
  <si>
    <t>8.2.1.2. Control number used;</t>
  </si>
  <si>
    <t>8.2.1.3</t>
  </si>
  <si>
    <t>8.2.1.3. Date of service;</t>
  </si>
  <si>
    <t>8.2.1.4</t>
  </si>
  <si>
    <t>8.2.1.4. Identification of service provider;</t>
  </si>
  <si>
    <t>8.2.1.5</t>
  </si>
  <si>
    <t>8.2.1.6</t>
  </si>
  <si>
    <t>AUS</t>
  </si>
  <si>
    <t>BRA</t>
  </si>
  <si>
    <t>RDC ANVISA 16/2013: 2.1, 2.2.1, 2.2.6</t>
  </si>
  <si>
    <t>RDC ANVISA 16/2013: 2.2.5</t>
  </si>
  <si>
    <t>RDC ANVISA 16/2013: 2.2.1</t>
  </si>
  <si>
    <t>RDC ANVISA 16/2013: 2.2.2, 2.2.3. 2.2.4, 2.3</t>
  </si>
  <si>
    <t>RDC ANVISA 16/2013: 2.5</t>
  </si>
  <si>
    <t>TG(MD)R Sch1 P1 2</t>
  </si>
  <si>
    <t>RDC ANVISA 16/2013: 2.4</t>
  </si>
  <si>
    <t>RDC ANVISA 16/2013: 2.2.6</t>
  </si>
  <si>
    <t>RDC ANVISA 16/2013: 5.3.1, 7.1, 7.2</t>
  </si>
  <si>
    <t>TG(MD)R Sch3 P1 Cl 1.4(3)</t>
  </si>
  <si>
    <t>RDC ANVISA 16/2013: 2.4, 6.5.1, 7.1.1.2</t>
  </si>
  <si>
    <t>RDC ANVISA 16/2013: 2.4, 7.1.1.1</t>
  </si>
  <si>
    <t>RDC ANVISA 16/2013: 2.4, 6.5, 7.1.1.3, 7.1.1.4, 7.1.1.5</t>
  </si>
  <si>
    <t>RDC ANVISA 16/2013: 2.4, 4.1.10</t>
  </si>
  <si>
    <t>RDC ANVISA 16/2013: 2.4, 5.6, 7.1.1.4</t>
  </si>
  <si>
    <t>RDC ANVISA 16/2013: 7.1.1.6</t>
  </si>
  <si>
    <t>RDC ANVISA 16/2013: 4.1.7, 4.2</t>
  </si>
  <si>
    <t xml:space="preserve">RDC ANVISA
16/2013: 4.1.2, 4.1.11
</t>
  </si>
  <si>
    <t xml:space="preserve">RDC ANVISA 16/2013:
4.1.1
</t>
  </si>
  <si>
    <t>RDC ANVISA 16/2013: 2.4, 4.1.3, 4.1.11</t>
  </si>
  <si>
    <t>RDC ANVISA 16/2013: 4.1.3</t>
  </si>
  <si>
    <t xml:space="preserve">RDC ANVISA 16/2013:
4.1.5, 4.1.4,  4.1.11
</t>
  </si>
  <si>
    <t>RDC ANVISA 16/2013: 4.1.8, 4.1.11, RDC ANVISA 16/2013: 56/2001;</t>
  </si>
  <si>
    <t xml:space="preserve">RDC ANVISA 16/2013: 5.4; </t>
  </si>
  <si>
    <t>Brazilian Federal Law 6360/76</t>
  </si>
  <si>
    <t xml:space="preserve">Brazilian
Federal Law 6360/76
</t>
  </si>
  <si>
    <t>Brazilian Law 6360/76 - Art. 13</t>
  </si>
  <si>
    <t>4.1, 4.2.1, 4.2.2, 5.4.2</t>
  </si>
  <si>
    <t>820.20; 820.20(d)</t>
  </si>
  <si>
    <t>5.3, 5.4.1</t>
  </si>
  <si>
    <t>5.1, 5.5.1, 5.5.2, 6.1, 6.2</t>
  </si>
  <si>
    <t>4.1, 4.2.1</t>
  </si>
  <si>
    <t>4.2.1, 6.2.2</t>
  </si>
  <si>
    <t>4.2.1, 7.2.1</t>
  </si>
  <si>
    <t>5.1, 5.5.3</t>
  </si>
  <si>
    <t>4.2.1, 8.2.1, 8.2.4.1, 8.5</t>
  </si>
  <si>
    <t>4.2.1, 8.1, 8.4, 8.5</t>
  </si>
  <si>
    <t>4.2.1, 7.1, 7.5.2</t>
  </si>
  <si>
    <t>4.2.1, 8.3</t>
  </si>
  <si>
    <t>4.2.1, 8.3, 8.5.1</t>
  </si>
  <si>
    <t>4.2.1, 8.2.2</t>
  </si>
  <si>
    <t>4.2.1, 5.6.2</t>
  </si>
  <si>
    <t>4.2.1, 7.2.3, 8.2.1</t>
  </si>
  <si>
    <t>4.1, 4.2.1, 7.2.3, 8.5.1</t>
  </si>
  <si>
    <t>4.2.1, 8.5.1</t>
  </si>
  <si>
    <t>4.1, 4.2.1, 7.1, 7.3.1</t>
  </si>
  <si>
    <t>N.A.</t>
  </si>
  <si>
    <t>4.2.1, 7.1, 7.3.1</t>
  </si>
  <si>
    <t>4.2.1, 7.3.1</t>
  </si>
  <si>
    <t>4.2.1, 5.2, 7.2.1, 7.3.2</t>
  </si>
  <si>
    <t>4.2.1, 7.3.3; 7.3.5</t>
  </si>
  <si>
    <t>RDC ANVISA 16/2013: 2.2.3, 2.2.4, 2.3, 2.3.3</t>
  </si>
  <si>
    <t>RDC ANVISA 16/2013: 3.1, 3.1.5, 3.1.6</t>
  </si>
  <si>
    <t>820.20(b)</t>
  </si>
  <si>
    <t xml:space="preserve">820.20(a)  </t>
  </si>
  <si>
    <t>820.20(b), 820.25</t>
  </si>
  <si>
    <t>820.30(g)</t>
  </si>
  <si>
    <t>820.20(c)</t>
  </si>
  <si>
    <t>820.20(a), 820.5</t>
  </si>
  <si>
    <t>807.81, 814</t>
  </si>
  <si>
    <t>820.100(a), 820.250(a)</t>
  </si>
  <si>
    <t>820.100(a)(2)</t>
  </si>
  <si>
    <t>820.100(a)(3), 820.100 (a)(4), 820.100(a)(6), 820.100(b)</t>
  </si>
  <si>
    <t>820.30(i), 820.30(g)</t>
  </si>
  <si>
    <t xml:space="preserve">820.90(a); </t>
  </si>
  <si>
    <t>820.100(a)</t>
  </si>
  <si>
    <t>820.22, 820.100, 820.20(b)(2)</t>
  </si>
  <si>
    <t>820.100(a)(6)</t>
  </si>
  <si>
    <t>820.30(a)</t>
  </si>
  <si>
    <t>820.30(b), 820.30(j)</t>
  </si>
  <si>
    <t>820.30(a), 820.30(j), 820.30 (c)</t>
  </si>
  <si>
    <t>820.30(c), 820.30(g), 807</t>
  </si>
  <si>
    <t xml:space="preserve">820.30(c)
</t>
  </si>
  <si>
    <t>820.30(d), 820.30(f)</t>
  </si>
  <si>
    <t>820.50, 820.80(b)</t>
  </si>
  <si>
    <t>820.65, 820.160</t>
  </si>
  <si>
    <t>820.50(b)</t>
  </si>
  <si>
    <t>820.50(a)</t>
  </si>
  <si>
    <t>820.50(a), 820.50(a)(3)</t>
  </si>
  <si>
    <t xml:space="preserve">820.50
</t>
  </si>
  <si>
    <t>820.20, 820.50</t>
  </si>
  <si>
    <t>820.160(a), 820.170(a), 820.200(a)</t>
  </si>
  <si>
    <t>820.200, 820.200(c), 820.200(d)</t>
  </si>
  <si>
    <t>820.170</t>
  </si>
  <si>
    <t>820.100</t>
  </si>
  <si>
    <t>820.80</t>
  </si>
  <si>
    <t>820.50</t>
  </si>
  <si>
    <t>820.160(a), 820.160(b)</t>
  </si>
  <si>
    <t>820.90(b)</t>
  </si>
  <si>
    <t>820.60, 820.90(a), 820.86, 820.100(a)</t>
  </si>
  <si>
    <t xml:space="preserve">820.80, 820.250(b)
</t>
  </si>
  <si>
    <t>820.86</t>
  </si>
  <si>
    <t>820.65, 821</t>
  </si>
  <si>
    <t>820.70(i)</t>
  </si>
  <si>
    <t>820.72(a)</t>
  </si>
  <si>
    <t>820.70(g), 820.72</t>
  </si>
  <si>
    <t>820.25, 820.70(d), 820.75(b)</t>
  </si>
  <si>
    <t>820.70(a), 820.75(b), 820.250, 820.250(a)</t>
  </si>
  <si>
    <t>820.70(a), 820.250(a)</t>
  </si>
  <si>
    <t>820.75, 820.184(d)</t>
  </si>
  <si>
    <t>820.70(g), 820.70(f)</t>
  </si>
  <si>
    <t>820.70(c), 820.70(d), 820.70(e), 820.70(h)</t>
  </si>
  <si>
    <t>820.70(a), 820.70(b), 820.75, 820.120
820.130</t>
  </si>
  <si>
    <t>820.30(b), 820.20(a), 820.30(h)
820.70(a)</t>
  </si>
  <si>
    <t>830.30(h)</t>
  </si>
  <si>
    <t>820.30(i)</t>
  </si>
  <si>
    <t>820.30(i), 807</t>
  </si>
  <si>
    <t>820.30(f), 820.30(g)</t>
  </si>
  <si>
    <t>ISO 13485 Clause</t>
  </si>
  <si>
    <t>26, 32, 34, 43, 43.1</t>
  </si>
  <si>
    <t>CMDR – Part 1</t>
  </si>
  <si>
    <t xml:space="preserve"> 26</t>
  </si>
  <si>
    <t>1, 34, 43(1), 43(3),  43.1</t>
  </si>
  <si>
    <t>57, 58</t>
  </si>
  <si>
    <t>59-61.1</t>
  </si>
  <si>
    <t>63-65.1</t>
  </si>
  <si>
    <t>1, 59-61.1</t>
  </si>
  <si>
    <t xml:space="preserve">1, 63 – 65.1
Guide to Recall of Medical Devices GUI-0054
</t>
  </si>
  <si>
    <t>9, 10 to 20</t>
  </si>
  <si>
    <t>32</t>
  </si>
  <si>
    <t>10-20, 21-23</t>
  </si>
  <si>
    <t>10, 11, 16</t>
  </si>
  <si>
    <t>10, 16</t>
  </si>
  <si>
    <t xml:space="preserve">12 </t>
  </si>
  <si>
    <t>12</t>
  </si>
  <si>
    <t>20</t>
  </si>
  <si>
    <t>1, 34</t>
  </si>
  <si>
    <t>14</t>
  </si>
  <si>
    <t>17</t>
  </si>
  <si>
    <t>9(2), 21-23, 52-56, 66-68</t>
  </si>
  <si>
    <t>66-68, 54</t>
  </si>
  <si>
    <t>52-53, 55-56</t>
  </si>
  <si>
    <t>CAN 
(CMDR Section)</t>
  </si>
  <si>
    <t>USA 
(21 CFR)</t>
  </si>
  <si>
    <t>8.2.2, 8.2.3, 8.3, 8.5.2, 8.5.3</t>
  </si>
  <si>
    <t>4.2.1, 7.1, 7.4</t>
  </si>
  <si>
    <t>7.4.2, 7.5.3.2</t>
  </si>
  <si>
    <t>4.2.1, 7.4.2</t>
  </si>
  <si>
    <t>4.2.1, 7.4.1</t>
  </si>
  <si>
    <t>4.2.1, 4.2.3, 4.2.4</t>
  </si>
  <si>
    <t>4.2.1, 7.1, 7.3.2</t>
  </si>
  <si>
    <t>7.1, 7.3.5, 7.3.6</t>
  </si>
  <si>
    <t>4.2.1, 7.3.6</t>
  </si>
  <si>
    <t>7.3.1, 7.3.6</t>
  </si>
  <si>
    <t>4.2.1, 7.1, 7.3.7</t>
  </si>
  <si>
    <t>4.2.1, 7.3.1, 7.3.4</t>
  </si>
  <si>
    <t>4.1, 5.1, 5.5.1</t>
  </si>
  <si>
    <t>7.1, 7.2.1, 7.5.1.1</t>
  </si>
  <si>
    <t>4.2.1, 7.5.1.1, 8.2.3, 8.2.4</t>
  </si>
  <si>
    <t>4.2.1, 7.5.1.2.1</t>
  </si>
  <si>
    <t>4.2.1, 6.3</t>
  </si>
  <si>
    <t>4.2.1, 6.4</t>
  </si>
  <si>
    <t>4.2.1, 7.5.2.1</t>
  </si>
  <si>
    <t>4.2.1, 7.5.1.3, 7.5.2.2</t>
  </si>
  <si>
    <t>4.2.1, 7.1, 7.5.1.1, 8.1, 8.2.3</t>
  </si>
  <si>
    <t>7.5.1.1, 7.6</t>
  </si>
  <si>
    <t>7.6</t>
  </si>
  <si>
    <t>7.5.2.1, 7.6</t>
  </si>
  <si>
    <t>4.2.1, 7.5.3.2.2, 8.2.4.2</t>
  </si>
  <si>
    <t>4.2.1, 7.4.3, 8.2.4.1, 8.2.4.2</t>
  </si>
  <si>
    <t>7.5.3.1, 8.3</t>
  </si>
  <si>
    <t>4.2.1, 7.5.3.1, 7.5.5</t>
  </si>
  <si>
    <t>4.2.1; 5.2, 7.2.2</t>
  </si>
  <si>
    <t>4.2.1, 7.5.1.2.3, 8.4</t>
  </si>
  <si>
    <t>7.1, 7.5.1.1, 7.5.1.2.2, 7.5.1.2.3</t>
  </si>
  <si>
    <t xml:space="preserve"> 4.1, 7.1, 7.4.1</t>
  </si>
  <si>
    <t>4.2.1, 7.1, 7.4.1</t>
  </si>
  <si>
    <t>820.40, 820.180, 820.40(b)</t>
  </si>
  <si>
    <t>820.25, 820.20(b)(2)</t>
  </si>
  <si>
    <t>TG Act s41FD, s41FN(3)(e), TG(MD)R Sch3 P1 1.4(3), 1.7</t>
  </si>
  <si>
    <t xml:space="preserve">TG Act, TG(MD)R
</t>
  </si>
  <si>
    <t xml:space="preserve">TG Act – Part 4-5
</t>
  </si>
  <si>
    <t xml:space="preserve">807.81(a)(3)
814.39
</t>
  </si>
  <si>
    <t>820.100(a),  820.100(a)(4), (6), and (7)</t>
  </si>
  <si>
    <t>RDC ANVISA 16/2013: 7.1.1.1, 9.1</t>
  </si>
  <si>
    <t>820.100 (a)(2)</t>
  </si>
  <si>
    <t>TG(MD)R 
Sch1 P1 2; Sch3 P1 1.4(5)(b)(iii), Sch3 P1 1.4(5)(f)</t>
  </si>
  <si>
    <t xml:space="preserve">TG(MD)R 
Sch1 P1 2; </t>
  </si>
  <si>
    <t>TG(MD)R 
Sch1 P1 2</t>
  </si>
  <si>
    <t>TG(MD)R 
Sch3 P1 1.4(5)(b)(iii), Sch3 P1 Cl 1.4(5) (f)</t>
  </si>
  <si>
    <t>TG(MD)R 
Sch3 P1 1.4(5)(b)(iii)</t>
  </si>
  <si>
    <t>TG(MD)R 
Sch3 P1 1.9</t>
  </si>
  <si>
    <t>TG(MD)R 
Reg 10.2</t>
  </si>
  <si>
    <t>TG Act, TG(MD)R 
Reg. 3.5, 
Sch3</t>
  </si>
  <si>
    <t>TG(MD)R 
Sch3 P1 1.4(5)(b)(ii)</t>
  </si>
  <si>
    <t>TG(MD)R 
Sch3 P1 1.4(5)(a)</t>
  </si>
  <si>
    <t>TG(MD)R 
Sch3 P1 1.4(5)(b)</t>
  </si>
  <si>
    <t>TG(MD)R 
Sch3 P1 1.4(4)</t>
  </si>
  <si>
    <t>TG(MD)R 
Sch1 P1 2; Sch3 P1 1.5(4), 
Sch3 P1 1.5(2)</t>
  </si>
  <si>
    <t xml:space="preserve">820.100(a)(4), 820.100(a)(5), 820.70(b), 820.75(c) </t>
  </si>
  <si>
    <t xml:space="preserve">TG(MD)R 
Sch3 P1 1.4(5)(b)(iii); </t>
  </si>
  <si>
    <t>RDC ANVISA 16/2013: 6.5, 6.5.1</t>
  </si>
  <si>
    <t>RDC ANVISA 16/2013: 2.4, 7.1.1.8, 7.1.1.8</t>
  </si>
  <si>
    <t>RDC ANVISA 16/2013: 7.3, 7.3.2</t>
  </si>
  <si>
    <t>RDC ANVISA 16/2013: 2.2.6, 7.1.1.7</t>
  </si>
  <si>
    <t>820.100 (a)(7)</t>
  </si>
  <si>
    <t>TG(MD)R 
Sch1 P1 2, 
Sch3 P1 1.4(3), 1.4(5)(b)(iii) &amp; 1.4(5)(f),
Sch3 P1 1.4(3)(a)</t>
  </si>
  <si>
    <t>RDC ANVISA 16/2013: 7.2</t>
  </si>
  <si>
    <t>TG(MD)R 
Sch3 P1 1.4(3)(c)</t>
  </si>
  <si>
    <r>
      <t xml:space="preserve">TG Act </t>
    </r>
    <r>
      <rPr>
        <sz val="10"/>
        <color indexed="63"/>
        <rFont val="Arial"/>
        <family val="2"/>
      </rPr>
      <t>41FN(3) &amp; (4),
TG(MD)R 
Reg. 5.7, 5.8, 
Sch3 1.4(3)(c)(i)</t>
    </r>
  </si>
  <si>
    <t>RDC ANVISA 67/2009,
RDC ANVISA 16/2013: 7.1.1.7</t>
  </si>
  <si>
    <t>TG Act 41FN(3) &amp; (4), 
TG(MD)R 
Reg. 5.7, 5.8, 
Sch3 1.4(3)(c)(ii),
TGA Uniform recall procedure for therapeutic goods (URPTG)</t>
  </si>
  <si>
    <t xml:space="preserve">TG(MD)R Regs Division 3.2, 
Sch3 P1 1.4(5)(c) &amp; 1.9, 
Sch1 P2 13, 
Sch3 P6 6.4
</t>
  </si>
  <si>
    <t xml:space="preserve">RDC ANVISA 67/2009, 
23/2012,
16/2013: 7.1.1.8
</t>
  </si>
  <si>
    <t xml:space="preserve">TG(MD)R 
Sch3 P1 1.4(4)&amp;(5)(c) ; </t>
  </si>
  <si>
    <t xml:space="preserve">TG(MD)R 
Sch3 P1 1.4(4)&amp;(5)(c) </t>
  </si>
  <si>
    <t>TG(MD)R 
Sch1 P1 2, 
Sch3 P1 1.4(2)&amp;(5)(c),
Sch1 Essential Principles</t>
  </si>
  <si>
    <t>TG(MD)R 
Sch 3 P1 1.4(4)</t>
  </si>
  <si>
    <t xml:space="preserve">TG(MD)R 
Sch3 P1  1.4(5)(c),
1.4(5)(c)(iii)(c),
1.4(5)(c)(v)
</t>
  </si>
  <si>
    <t>TG(MD)R 
Sch1 P1 2, 
Sch3 P1 1.4(5)(c)(iii)</t>
  </si>
  <si>
    <t>RDC ANVISA 16/2013: 2.4, 4.1.11, RDC ANVISA 16/2013: 56/2001</t>
  </si>
  <si>
    <t>820.30(g), preamble comment 83</t>
  </si>
  <si>
    <t xml:space="preserve">TG(MD)R 
Sch1 P1 2, 
Sch3 P1 1.4(5)(c) </t>
  </si>
  <si>
    <t xml:space="preserve">RDC ANVISA
16/2013: 2.4, 4.1.4, 4.1.8, 4.1.11
</t>
  </si>
  <si>
    <t>TG(MD)R 
Sch1 P1 2, 
Sch3 P1 1.4(5)(d)</t>
  </si>
  <si>
    <t>RDC ANVISA
16/2013: 2.4, 4.1.8, 4.1.11</t>
  </si>
  <si>
    <t>TG(MD)R 
Reg 3.11, 
Sch3 P1 1.4(5)(c)(vii), Sch3 P8</t>
  </si>
  <si>
    <t>TG(MD)R 
Sch1 P1 2, 
Sch1 EP12.1</t>
  </si>
  <si>
    <t>RDC ANVISA 16/2013:
2.4, 4.1.8, 4.1.11</t>
  </si>
  <si>
    <t>TG(MD)R 
Sch1 P1 2, 
Sch3 P1 1.4(5)(f), 
1.5, 1.5(4), 1.6(4)</t>
  </si>
  <si>
    <t>RDC ANVISA 16/2013: 2.4, 4.1.4, 4.1.8, 4.1.10, 4.1.11, 
Brazilian Law 6360/76 -  Art. 13</t>
  </si>
  <si>
    <t xml:space="preserve">TG(MD)R 
Sch3 P1 1.4(5)(c)(i) </t>
  </si>
  <si>
    <t xml:space="preserve">21 CFR 820.30(e) </t>
  </si>
  <si>
    <t>RDC ANVISA 16/2013: 4.1.10</t>
  </si>
  <si>
    <t>RDC ANVISA 16/2013:
4.1.6, 4.1.11</t>
  </si>
  <si>
    <t>RDC ANVISA 16/2013: 4.1.7, 4.1.9, 4.1.11, 4.2</t>
  </si>
  <si>
    <t xml:space="preserve">TG(MD)R 
Sch3 P1 1.4(5)(b)(ii) </t>
  </si>
  <si>
    <t xml:space="preserve">TG(MD)R 
Sch 1 P1 2, 
Sch3 P1 1.4(4), 1.4(5)(d)&amp;(e) </t>
  </si>
  <si>
    <t>RDC ANVISA 16/2013: 2.2.1, 2.4, 4.1.2, 4.1.7, 5.1</t>
  </si>
  <si>
    <t xml:space="preserve">TG(MD)R 
Sch3 P1 1.4(5)(d)&amp;(e) </t>
  </si>
  <si>
    <t xml:space="preserve">RDC ANVISA 16/2013: 3.1.3, 4.2, 5.1, 5.2, 5.3, 5.4, 5.6,  5.6.1; 5.6.2
</t>
  </si>
  <si>
    <t xml:space="preserve">TG(MD)R 
Sch3 P1 1.4(5)(d) </t>
  </si>
  <si>
    <t>RDC ANVISA 16/2013:
5.1.3.1, 5.1.3.4, 5.1.5.3</t>
  </si>
  <si>
    <t>RDC ANVISA 16/2013: 5.1.2, 5.1.5</t>
  </si>
  <si>
    <t xml:space="preserve">TG(MD)R 
Sch1 P2 7.2, 8 </t>
  </si>
  <si>
    <t xml:space="preserve">RDC ANVISA 16/2013: 5.1.3, 5.1.3.6 </t>
  </si>
  <si>
    <t xml:space="preserve">820.70(c), 820.70(d), 820.70(e) </t>
  </si>
  <si>
    <t>TG(MD)R 
Sch1 P2 8.2, 8.3,  
Sch3 P1 1.4(5)(d)</t>
  </si>
  <si>
    <t>RDC ANVISA
16/2013: 5.5.2, 5.5.3</t>
  </si>
  <si>
    <t xml:space="preserve">820.75(a), 820.75,  preamble comment 143
</t>
  </si>
  <si>
    <t>TG(MD)R 
Sch1 P1 2(1), 
Sch3 P1 1.4(5)(d),
TG Act s41CB</t>
  </si>
  <si>
    <t>RDC ANVISA
16/2013: 1.2.18, 5.5.1</t>
  </si>
  <si>
    <t xml:space="preserve">820.75(a), 820.75(c)
</t>
  </si>
  <si>
    <t>TG(MD)R 
Sch1 P1 2(1) &amp; 8.3, 
Sch3 P1 1.4(5)(d),
Medical Device Standard Order</t>
  </si>
  <si>
    <t>RDC ANVISA 16/2013: 5.1.6, 5.5</t>
  </si>
  <si>
    <t>7.1, 7.5.1.1, 8.1, 8.2.4</t>
  </si>
  <si>
    <t xml:space="preserve">TG(MD)R 
Sch1 P1 2, 
Sch3 P1 1.4(5)(b)&amp;(e) </t>
  </si>
  <si>
    <t>RDC ANVISA 16/2013: 2.4, 5.1.1, 9.1</t>
  </si>
  <si>
    <t>RDC ANVISA 16/2013: 2.4, 5.1.1, 5.1.6, 8.2, 9.1</t>
  </si>
  <si>
    <t xml:space="preserve">RDC ANVISA 16/2013: 2.3.2 </t>
  </si>
  <si>
    <t xml:space="preserve">TG(MD)R 
Sch3 P1 1.4(5)(e) </t>
  </si>
  <si>
    <t>RDC ANVISA 16/2013: 5.1.5, 5.4</t>
  </si>
  <si>
    <t xml:space="preserve">RDC ANVISA 16/2013: 5.5.2 </t>
  </si>
  <si>
    <t>4.2.1, 4.2.4, 7.1, 7.5.3.2.1</t>
  </si>
  <si>
    <t xml:space="preserve">TG(MD)R 
Sch3 P1 1.4(5) (c),(d), and (e), 1.9 </t>
  </si>
  <si>
    <t>RDC ANVISA 16/2013: 1.2.26, 2.4, 4.2, 5.2, 5.2.2.1, 5.2.2.2, 6.4</t>
  </si>
  <si>
    <t xml:space="preserve">820.65, 820.181, 820.120(e) </t>
  </si>
  <si>
    <t>RDC ANVISA 16/2013: 7.1.1.8, 
RDC ANVISA  23/2012</t>
  </si>
  <si>
    <t>RDC ANVISA 16/2013: 7.1.1.8, 
RDC ANVISA 67/2009</t>
  </si>
  <si>
    <t>4.2.1, 7.5.1.1, 8.2.4.1</t>
  </si>
  <si>
    <t>RDC ANVISA 16/2013: 3.2, 3.2.1, 5.2, 5.2.2.3, 6.4</t>
  </si>
  <si>
    <t xml:space="preserve">820.184, 820.120(b), (c), (d), and (e), 820.184(e) </t>
  </si>
  <si>
    <t>RDC ANVISA 16/2013: 6.1.2, 6.4</t>
  </si>
  <si>
    <t xml:space="preserve">TG(MD)R 
Sch1 P1 2, 
Sch3 P1 1.4(5)(d) </t>
  </si>
  <si>
    <t>RDC ANVISA 16/2013: 5.3.1, 5.3.2, 5.3.3, 5.3.4, 9.2</t>
  </si>
  <si>
    <t xml:space="preserve">TG(MD)R 
Sch1 P1 2, 
Sch3 P1 1.4(5)(b) </t>
  </si>
  <si>
    <t>RDC ANVISA
16/2013: 6.5.1, 6.5.2</t>
  </si>
  <si>
    <t xml:space="preserve">RDC ANVISA 16/2013: 6.5.3 </t>
  </si>
  <si>
    <t xml:space="preserve">TG(MD)R 
Sch1 P1 5; </t>
  </si>
  <si>
    <t>RDC ANVISA 16/2013: 5.2.1,
6.1.1, 6.2.1</t>
  </si>
  <si>
    <t>820.130, 820.140, 820.150, 820.150(b), 820.160(a)</t>
  </si>
  <si>
    <t xml:space="preserve">RDC ANVISA 16/2013: 6.3 </t>
  </si>
  <si>
    <t xml:space="preserve">RDC ANVISA 16/2013: 8.1 </t>
  </si>
  <si>
    <t>RDC ANVISA 16/2013: 8.2, 8.2.1, 8.2.2</t>
  </si>
  <si>
    <t xml:space="preserve">TG(MD)R 
Sch1 P1 2 </t>
  </si>
  <si>
    <t>RDC ANVISA
16/2013: 2.4</t>
  </si>
  <si>
    <t>TG(MD)R 
Sch1 P1 2, 
Sch3 P1 1.4(5)(d)(ii)</t>
  </si>
  <si>
    <t xml:space="preserve">RDC ANVISA
16/2013: 2.5.1, 2.4
</t>
  </si>
  <si>
    <t>TG(MD)R 
Sch3 P1 1.4(5)(d)(ii)</t>
  </si>
  <si>
    <t xml:space="preserve">RDC ANVISA 16/2013: 2.5.1 </t>
  </si>
  <si>
    <t xml:space="preserve">RDC ANVISA 16/2013: 2.5.2 </t>
  </si>
  <si>
    <t>RDC ANVISA 16/2013: 2.5.2, 2.5.3</t>
  </si>
  <si>
    <t>RDC ANVISA 16/2013: 2.5.3, 2.4</t>
  </si>
  <si>
    <t>TG(MD)R 
Sch1 P1 2,
Sch3 P1 1.5, 1.9</t>
  </si>
  <si>
    <t>RDC ANVISA 16/2013: 2.3.3, 2.5.3</t>
  </si>
  <si>
    <t>RDC ANVISA 16/2013: 2.5.3</t>
  </si>
  <si>
    <t>RDC ANVISA 16/2013: 2.5.2, 2.4</t>
  </si>
  <si>
    <t>RDC ANVISA 16/2013: 2.4, 2.5.4, 2.5.6</t>
  </si>
  <si>
    <t>RDC ANVISA 16/2013: 2.5.4, 2.5.5</t>
  </si>
  <si>
    <t xml:space="preserve">RDC ANVISA 16/2013: 2.5.4, 6.4 </t>
  </si>
  <si>
    <t>RDC ANVISA 16/2013: 2.4, 2.5.2, 5.3.1, 5.3.2, 5.3.3</t>
  </si>
  <si>
    <t xml:space="preserve">RDC ANVISA 16/2013: 5.3.1 </t>
  </si>
  <si>
    <t>RDC ANVISA 16/2013: 7.1.1.1</t>
  </si>
  <si>
    <t>TG Act 41CB</t>
  </si>
  <si>
    <t>The AO is to presume that a product that complies with the parts of a Standard that have been nominated in a Medical Device Standards Order (MDSO) also complies with the relevant Essential Principle for the device.  See http://www.tga.gov.au/industry/legislation-devices.htm</t>
  </si>
  <si>
    <t>TG Act - Part 4-5</t>
  </si>
  <si>
    <r>
      <t xml:space="preserve">Part 4-5, and in particular, 
41FF Obligation to include kinds of medical devices in the Register
...
(2) As soon as practicable after the kind of device has been included in the Register, the </t>
    </r>
    <r>
      <rPr>
        <i/>
        <sz val="9"/>
        <rFont val="Calibri"/>
        <family val="2"/>
      </rPr>
      <t>[... TGA ...]</t>
    </r>
    <r>
      <rPr>
        <sz val="9"/>
        <rFont val="Calibri"/>
        <family val="2"/>
      </rPr>
      <t xml:space="preserve"> must give to the applicant </t>
    </r>
    <r>
      <rPr>
        <i/>
        <sz val="9"/>
        <rFont val="Calibri"/>
        <family val="2"/>
      </rPr>
      <t>[Australian Sponsor]</t>
    </r>
    <r>
      <rPr>
        <sz val="9"/>
        <rFont val="Calibri"/>
        <family val="2"/>
      </rPr>
      <t xml:space="preserve"> a certificate of the inclusion of the kind of device in the Register.
(3) The certificate must specify the day on which the inclusion of the kind of device in the Register commences.
41FJ Procedure following audits
After auditing the application, the </t>
    </r>
    <r>
      <rPr>
        <i/>
        <sz val="9"/>
        <rFont val="Calibri"/>
        <family val="2"/>
      </rPr>
      <t>[ ... TGA ... ]</t>
    </r>
    <r>
      <rPr>
        <sz val="9"/>
        <rFont val="Calibri"/>
        <family val="2"/>
      </rPr>
      <t xml:space="preserve"> must:
...
(c) if the decision is to include the kind of device in the Register and all assessment fees for the application that are due and payable have been paid:
(i) include the kind of device in the Register, in relation to the person </t>
    </r>
    <r>
      <rPr>
        <i/>
        <sz val="9"/>
        <rFont val="Calibri"/>
        <family val="2"/>
      </rPr>
      <t>[Australian Sponsor]</t>
    </r>
    <r>
      <rPr>
        <sz val="9"/>
        <rFont val="Calibri"/>
        <family val="2"/>
      </rPr>
      <t xml:space="preserve"> in relation to whom the application was made; and
(ii) give the applicant </t>
    </r>
    <r>
      <rPr>
        <i/>
        <sz val="9"/>
        <rFont val="Calibri"/>
        <family val="2"/>
      </rPr>
      <t>[Australian Sponsor]</t>
    </r>
    <r>
      <rPr>
        <sz val="9"/>
        <rFont val="Calibri"/>
        <family val="2"/>
      </rPr>
      <t xml:space="preserve"> a certificate of the inclusion of the kind of device in the Register.</t>
    </r>
  </si>
  <si>
    <t>TG Act s41FD(e)(ii)</t>
  </si>
  <si>
    <r>
      <t xml:space="preserve">41FD Matters to be certified (by the Australian Sponsor)
The applicant </t>
    </r>
    <r>
      <rPr>
        <i/>
        <sz val="9"/>
        <rFont val="Calibri"/>
        <family val="2"/>
      </rPr>
      <t>[Australian Sponsor]</t>
    </r>
    <r>
      <rPr>
        <sz val="9"/>
        <rFont val="Calibri"/>
        <family val="2"/>
      </rPr>
      <t xml:space="preserve"> must certify that:
(e) the applicant:
</t>
    </r>
    <r>
      <rPr>
        <b/>
        <sz val="9"/>
        <rFont val="Calibri"/>
        <family val="2"/>
      </rPr>
      <t>(ii) has procedures in place, including a written agreement with the manufacturer of the kind of devices setting out the matters required by the regulations, to ensure that such information can be obtained from the manufacturer within the period specified in the regulations [TG(MD)R 5.2 - 20 working days];</t>
    </r>
    <r>
      <rPr>
        <sz val="9"/>
        <rFont val="Calibri"/>
        <family val="2"/>
      </rPr>
      <t xml:space="preserve"> and
Note: See section 41BH on compliance with the essential principles and section 41BI on applying the conformity assessment procedures.</t>
    </r>
  </si>
  <si>
    <t>TG Act s41FD(g)(ii)</t>
  </si>
  <si>
    <r>
      <t xml:space="preserve">41FD Matters to be certified (by the Australian Sponsor)
The applicant </t>
    </r>
    <r>
      <rPr>
        <i/>
        <sz val="9"/>
        <rFont val="Calibri"/>
        <family val="2"/>
      </rPr>
      <t>[Australian Sponsor]</t>
    </r>
    <r>
      <rPr>
        <sz val="9"/>
        <rFont val="Calibri"/>
        <family val="2"/>
      </rPr>
      <t xml:space="preserve"> must certify that:
(g) the applicant:
</t>
    </r>
    <r>
      <rPr>
        <b/>
        <sz val="9"/>
        <rFont val="Calibri"/>
        <family val="2"/>
      </rPr>
      <t xml:space="preserve">(ii) has procedures in place, including a written agreement with the manufacturer of the kind of devices setting out the matters required by the regulations, to ensure that such information can be obtained from the manufacturer within the period specified in the regulations </t>
    </r>
    <r>
      <rPr>
        <b/>
        <i/>
        <sz val="9"/>
        <rFont val="Calibri"/>
        <family val="2"/>
      </rPr>
      <t>[TG(MD)R 5.2 - 20 working days]</t>
    </r>
    <r>
      <rPr>
        <b/>
        <sz val="9"/>
        <rFont val="Calibri"/>
        <family val="2"/>
      </rPr>
      <t>;</t>
    </r>
    <r>
      <rPr>
        <sz val="9"/>
        <rFont val="Calibri"/>
        <family val="2"/>
      </rPr>
      <t xml:space="preserve"> and
Note: See section 41BH on compliance with the essential principles and section 41BI on applying the conformity assessment procedures.
</t>
    </r>
  </si>
  <si>
    <t>TG Act 41FN(3)(a)</t>
  </si>
  <si>
    <r>
      <t>(3) The inclusion of a kind of medical device in the Register is subject to conditions that:
(a) at all times while the inclusion in the Register has effect, the person in relation to whom the kind of device is included in the Register:
(i) has available sufficient information to substantiate compliance with the essential principles; or
(ii) has procedures in place,</t>
    </r>
    <r>
      <rPr>
        <b/>
        <sz val="9"/>
        <rFont val="Calibri"/>
        <family val="2"/>
      </rPr>
      <t xml:space="preserve"> including a written agreement with the manufacturer </t>
    </r>
    <r>
      <rPr>
        <sz val="9"/>
        <rFont val="Calibri"/>
        <family val="2"/>
      </rPr>
      <t>of the kind of devices setting out the matters required by the regulations, to ensure that such information can be obtained from the  manufacturer within the period specified in the regulations; and</t>
    </r>
  </si>
  <si>
    <t>TG Act 41FN(3)(b)</t>
  </si>
  <si>
    <r>
      <t xml:space="preserve">(3) The inclusion of a kind of medical device in the Register is subject to conditions that:
(b) at all times while the inclusion in the Register has effect, the person in relation to whom the kind of device is included in the Register:
(i) has available sufficient information to substantiate that the conformity assessment procedures have been applied to the kind of medical device; or
(ii) has available information relating to changes to the kind of medical device, the product range, and quality management system, of the manufacturer of the device; or
(iii) has procedures in place, including </t>
    </r>
    <r>
      <rPr>
        <b/>
        <sz val="9"/>
        <rFont val="Calibri"/>
        <family val="2"/>
      </rPr>
      <t>a written agreement with the manufacturer</t>
    </r>
    <r>
      <rPr>
        <sz val="9"/>
        <rFont val="Calibri"/>
        <family val="2"/>
      </rPr>
      <t xml:space="preserve"> of the kind of devices setting out the matters required by the regulations, to ensure that such information can be obtained from the manufacturer</t>
    </r>
  </si>
  <si>
    <t>TG Act s41FN(3)(e)</t>
  </si>
  <si>
    <r>
      <t xml:space="preserve">(3) The inclusion of a kind of medical device in the Register is subject to conditions that:
(e) the person in relation to whom the kind of device is included in the Register </t>
    </r>
    <r>
      <rPr>
        <i/>
        <sz val="9"/>
        <rFont val="Calibri"/>
        <family val="2"/>
      </rPr>
      <t xml:space="preserve">[Australian Sponsor] </t>
    </r>
    <r>
      <rPr>
        <sz val="9"/>
        <rFont val="Calibri"/>
        <family val="2"/>
      </rPr>
      <t>will give the manufacturer of the kind of medical device information relevant to:
(i) the manufacturer’s obligations under the conformity assessment procedures; and
(ii) whether medical devices of that kind comply with the essential principles.</t>
    </r>
  </si>
  <si>
    <t>TG Act s41FN(4)</t>
  </si>
  <si>
    <t>(4) The regulations may prescribe the amount, standard or kind of information or evidence required for the purposes of paragraphs (3)(c), (d) and (e).</t>
  </si>
  <si>
    <t>TG(MD)R 3.5</t>
  </si>
  <si>
    <t>3.5 Medical devices manufactured outside Australia
(1) For the purpose of applying conformity assessment procedures to a kind of medical device that is manufactured outside
Australia, a power or function of the Secretary, in relation to an assessment to be conducted under the procedures, may be
exercised or performed at the place where the manufacturer is located, and at the manufacturing site, by a body or authority
that the Secretary is satisfied has the authority and expertise to exercise that power or perform that function.
(2) If, under the conformity assessment procedures, the manufacturer of the kind of medical device is required to give
information of a kind mentioned in paragraph 41MP (2) (a) or (b) of the Act to the Secretary, the information must be given
to the Secretary in addition to any such information that is given to the body or authority mentioned in subregulation (1).</t>
  </si>
  <si>
    <t>TG(MD)R 3.11(1)</t>
  </si>
  <si>
    <t>3.11 Medical devices to which the clinical evaluation procedures must be applied
(1) Subject to subregulation (2), in addition to the conformity assessment procedures that are applied to a medical device in accordance with another regulation in this Division, the clinical evaluation procedures must also be applied to the device, for the purpose of demonstrating that the device complies with the applicable provisions of the essential principles, in particular:
(a) clause 1 of Schedule 1 (identification of the benefits and risks associated with the use of the device); and
(b) clause 3 of Schedule 1 (use of the device for its intended purpose); and
(c) clause 6 of Schedule 1 (acceptability of any side effects associated with the use of the device).</t>
  </si>
  <si>
    <t>TG(MD)R Division 3.2</t>
  </si>
  <si>
    <t>(a) Each owner or operator shall maintain a historical file containing the labeling and advertisements in use on the date of initial listing, and in use after October 10, 1978, but before the date of initial listing, as follows:
(1) For each device subject to section 514 or 515 of the act that is not a restricted device, a copy of all labeling for the device;
(2) For each restricted device, a copy of all labeling and advertisements for the device;
(3) For each device that is neither restricted nor subject to section 514 or 515 of the act, a copy of all labels, package inserts, and a representative sampling of any other labeling.
(b) In addition to the requirements set forth in paragraph (a) of this section, each owner or operator shall maintain in the historical file any labeling or advertisements in which a material change has been made anytime after initial listing.
(c) Each owner or operator may discard labeling and advertisements from the historical file 3 years after the date of the last shipment of a discontinued device by an owner or operator.
(d) Location of the file:
(1) Currently existing systems for maintenance of labeling and advertising may be used for the purpose of maintaining the historical file as long as the information included in the systems fulfills the requirements of this section, but only if the labeling and advertisements are retrievable in a timely manner.
(2) The contents of the historical file may be physically located in more than one place in the establishment or in more than one establishment provided there exists joint ownership and control among all the establishments maintaining the historical file. If no joint ownership and control exists, the registered establishment must provide the Food and Drug Administration with a letter authorizing the establishment outside its control to maintain the historical file.
(3) A copy of the certification and disclosure statements as required by part 54 of this chapter shall be retained and physically located at the establishment maintaining the historical file.
(e) Each owner or operator shall be prepared to submit to the Food and Drug Administration, only upon specific request, the following information:
(1) For a device subject to section 514 or 515 of the act that is not a restricted device, a copy of all labeling for the device.
(2) For a device that is a restricted device, a copy of all labeling for the device, a representative sampling of advertisements for the device, and for good cause, a copy of all advertisements for a particular device. A request for all advertisements will, where feasible, be accompanied by an explanation of the basis for such request.
(3) For a device that is neither a restricted device, nor subject to section 514 of 515 of the act, the label and package insert for the device and a representative sampling of any other labeling for the device.
(4) For a particular device, a statement of the basis upon which the registrant has determined that the device is not subject to section 514 or 515 of the act.
(5) For a particular device, a statement of the basis upon which the registrant has determined the device is not a restricted device.
(6) For a particular device, a statement of the basis for determining that the product is a device rather than a drug.
(7) For a device that the owner or operator has manufactured for distribution under a label other than its own, the names of all distributors for whom it has been manufactured.</t>
  </si>
  <si>
    <t>803.53 If I am a manufacturer, in which circumstances must I submit a 5-day report?</t>
  </si>
  <si>
    <t>You must submit a 5-day report to us, on Form 3500A or an electronic equivalent approved under 803.14, no later than 5 work days after the day that you become aware that:
(a) An MDR reportable event necessitates remedial action to prevent an unreasonable risk of substantial harm to the public health. You may become aware of the need for remedial action from any information, including any trend analysis; or
(b) We have made a written request for the submission of a 5-day report. If you receive such a written request from us, you must submit, without further requests, a 5-day report for all subsequent events of the same nature that involve substantially similar devices for the time period specified in the written request. We may extend the time period stated in the original written request if we determine it is in the interest of the public health.</t>
  </si>
  <si>
    <t>803.56 If I am a manufacturer, in what circumstances must I submit a supplemental or followup report and what are the requirements for such reports?</t>
  </si>
  <si>
    <t>If you are a manufacturer, when you obtain information required under this part that you did not provide because it was not known or was not available when you submitted the initial report, you must submit the supplemental information to us within 1 month of the day that you receive this information. On a supplemental or followup report, you must:
(a) Indicate on the envelope and in the report that the report being submitted is a supplemental or followup report. If you are using FDA form 3500A, indicate this in Block Item H-2;
(b) Submit the appropriate identification numbers of the report that you are updating with the supplemental information (e.g., your original manufacturer report number and the user facility or importer report number of any report on which your report was based), if applicable; and
(c) Include only the new, changed, or corrected information in the appropriate portion(s) of the respective form(s) for reports that cross reference previous reports.</t>
  </si>
  <si>
    <t>806.30 FDA access to records.</t>
  </si>
  <si>
    <t>Each device manufacturer or importer required under this part to maintain records and every person who is in charge or custody of such records shall, upon request of an officer or employee designated by FDA and under section 704(e) of the act, permit such officer or employee at all reasonable times to have access to, and to copy and verify, such records and reports.</t>
  </si>
  <si>
    <t>807.31 Additional listing information.</t>
  </si>
  <si>
    <t>You must include the following information in your reports, if known or reasonably known to you, as described in 803.50(b). These types of information correspond generally to the format of FDA Form 3500A:
(a) Patient information (Form 3500A, Block A). You must submit the following:
(1) Patient name or other identifier;
(2) Patient age at the time of event, or date of birth;
(3) Patient gender; and
(4) Patient weight.
(b) Adverse event or product problem (Form 3500A, Block B). You must submit the following:
(1) Identification of adverse event or product problem;
(2) Outcomes attributed to the adverse event (e.g., death or serious injury). An outcome is considered a serious injury if it is:
(i) Life-threatening injury or illness;
(ii) Disability resulting in permanent impairment of a body function or permanent damage to a body structure; or
(iii) Injury or illness that requires intervention to prevent permanent impairment of a body structure or function;
(3) Date of event;
(4) Date of report by the initial reporter;
(5) Description of the event or problem, including a discussion of how the device was involved, nature of the problem, patient followup or required treatment, and any environmental conditions that may have influenced the event;
(6) Description of relevant tests, including dates and laboratory data; and
(7) Other relevant patient history including preexisting medical conditions.
(c) Device information (Form 3500A, Block D). You must submit the following:
(1) Brand name;
(2) Type of device;
(3) Your name and address;
(4) Operator of the device (health professional, patient, lay user, other);
(5) Expiration date;
(6) Model number, catalog number, serial number, lot number, or other identifying number;
(7) Date of device implantation (month, day, year);
(8) Date of device explantation (month, day, year);
(9) Whether the device was available for evaluation, and whether the device was returned to you, and if so, the date it was returned to you; and
(10) Concomitant medical products and therapy dates. (Do not report products that were used to treat the event.)
(d) Initial reporter information (Form 3500A, Block E). You must submit the following:
(1) Name, address, and phone number of the reporter who initially provided information to you, or to the user facility or importer;
(2) Whether the initial reporter is a health professional;
(3) Occupation; and
(4) Whether the initial reporter also sent a copy of the report to us, if known.
(e) Reporting information for all manufacturers (Form 3500A, Block G). You must submit the following:
(1) Your reporting office's contact name and address and device manufacturing site;
(2) Your telephone number;
(3) Your report sources;
(4) Date received by you (month, day, year);
(5) Type of report being submitted (e.g., 5-day, initial, followup); and
(6) Your report number.
(f) Device manufacturer information (Form 3500A, Block H). You must submit the following:
(1) Type of reportable event (death, serious injury, malfunction, etc.);
(2) Type of followup report, if applicable (e.g., correction, response to FDA request, etc);
(3) If the device was returned to you and evaluated by you, you must include a summary of the evaluation. If you did not perform an evaluation, you must explain why you did not perform an evaluation;
(4) Device manufacture date (month, day, year);
(5) Whether the device was labeled for single use;
(6) Evaluation codes (including event codes, method of evaluation, result, and conclusion codes) (refer to FDA MEDWATCH Medical Device Reporting Code Instructions);
(7) Whether remedial action was taken and the type of action;
(8) Whether the use of the device was initial, reuse, or unknown;
(9) Whether remedial action was reported as a removal or correction under section 519(f) of the act, and if it was, provide the correction/removal report number; and
(10) Your additional narrative; and/or
(11) Corrected data, including:
(i) Any information missing on the user facility report or importer report, including any event codes that were not reported, or information corrected on these forms after your verification;
(ii) For each event code provided by the user facility under 803.32(e)(10) or the importer under 803.42(e)(10), you must include a statement of whether the type of the event represented by the code is addressed in the device labeling; and
(iii) If your report omits any required information, you must explain why this information was not provided and the steps taken to obtain this information.</t>
  </si>
  <si>
    <t>803.50 If I am a manufacturer, what reporting requirements apply to me?</t>
  </si>
  <si>
    <t>(a) If you are a manufacturer, you must report to us no later than 30 calendar days after the day that you receive or otherwise become aware of information, from any source, that reasonably suggests that a device that you market:
(1) May have caused or contributed to a death or serious injury; or
(2) Has malfunctioned and this device or a similar device that you market would be likely to cause or contribute to a death or serious injury, if the malfunction were to recur.
(b) What information does FDA consider "reasonably known" to me?
(1) You must submit all information required in this subpart E that is reasonably known to you. We consider the following information to be reasonably known to you:
(i) Any information that you can obtain by contacting a user facility, importer, or other initial reporter;
(ii) Any information in your possession; or
(iii) Any information that you can obtain by analysis, testing, or other evaluation of the device.
(2) You are responsible for obtaining and submitting to us information that is incomplete or missing from reports submitted by user facilities, importers, and other initial reporters.
(3) You are also responsible for conducting an investigation of each event and evaluating the cause of the event. If you cannot submit complete information on a report, you must provide a statement explaining why this information was incomplete and the steps you took to obtain the information. If you later obtain any required information that was not available at the time you filed your initial report, you must submit this information in a supplemental report under 803.56.</t>
  </si>
  <si>
    <t>803.52 If I am a manufacturer, what information must I submit in my individual adverse event reports?</t>
  </si>
  <si>
    <t>You must include the following information in your report, if the information is known or should be known to you, as described in 803.40. These types of information correspond generally to the format of FDA Form 3500A:
(a) Patient information (Form 3500A, Block A). You must submit the following:
(1) Patient name or other identifier;
(2) Patient age at the time of event, or date of birth;
(3) Patient gender; and
(4) Patient weight.
(b) Adverse event or product problem (Form 3500A, Block B). You must submit the following:
(1) Identification of adverse event or product problem;
(2) Outcomes attributed to the adverse event (e.g., death or serious injury). An outcome is considered a serious injury if it is:
(i) Life-threatening injury or illness;
(ii) Disability resulting in permanent impairment of a body function or permanent damage to a body structure; or
(iii) Injury or illness that requires intervention to prevent permanent impairment of a body structure or function;
(3) Date of event;
(4) Date of report by the initial reporter;
(5) Description of the event or problem, including a discussion of how the device was involved, nature of the problem, patient followup or required treatment, and any environmental conditions that may have influenced the event;
(6) Description of relevant tests, including dates and laboratory data; and
(7) Description of other relevant patient history, including preexisting medical conditions.
(c) Device information (Form 3500A, Block D). You must submit the following:
(1) Brand name;
(2) Type of device;
(3) Manufacturer name and address;
(4) Operator of the device (health professional, patient, lay user, other);
(5) Expiration date;
(6) Model number, catalog number, serial number, lot number, or other identifying number;
(7) Date of device implantation (month, day, year);
(8) Date of device explanation (month, day, year);
(9) Whether the device was available for evaluation, and whether the device was returned to the manufacturer, and if so, the date it was returned to the manufacturer; and
(10) Concomitant medical products and therapy dates. (Do not report products that were used to treat the event.)
(d) Initial reporter information (Form 3500A, Block E). You must submit the following:
(1) Name, address, and telephone number of the reporter who initially provided information to the manufacturer, user facility, or distributor;
(2) Whether the initial reporter is a health professional;
(3) Occupation; and
(4) Whether the initial reporter also sent a copy of the report to us, if known.
(e) Importer information (Form 3500A, Block F). You must submit the following:
(1) An indication that this is an importer report (by marking the importer box on the form);
(2) Your importer report number;
(3) Your address;
(4) Your contact person;
(5) Your contact person's telephone number;
(6) Date that you became aware of the event (month, day, year);
(7) Type of report (initial or followup). If it is a followup report, you must include the report number of your initial report;
(8) Date of your report (month, day, year);
(9) Approximate age of device;
(10) Event problem codes--patient code and device code (refer to FDA MEDWATCH Medical Device Reporting Code Instructions);
(11) Whether a report was sent to us and the date it was sent (month, day, year);
(12) Location where event occurred;
(13) Whether a report was sent to the manufacturer and the date it was sent (month, day, year); and
(14) Manufacturer name and address, if available.</t>
  </si>
  <si>
    <t>803.40 If I am an importer, what kinds of individual adverse event reports must I submit, when must I submit them, and to whom must I submit them?</t>
  </si>
  <si>
    <t>(a)Reports of deaths or serious injuries . You must submit a report to us, and a copy of this report to the manufacturer, as soon as practicable but no later than 30 calendar days after the day that you receive or otherwise become aware of information from any source, including user facilities, individuals, or medical or scientific literature, whether published or unpublished, that reasonably suggests that one of your marketed devices may have caused or contributed to a death or serious injury. This report must contain the information required by 803.42, on FDA form 3500A or an electronic equivalent approved under 803.14.
(b)Reports of malfunctions . You must submit a report to the manufacturer as soon as practicable but no later than 30 calendar days after the day that you receive or otherwise become aware of information from any source, including user facilities, individuals, or through your own research, testing, evaluation, servicing, or maintenance of one of your devices, that reasonably suggests that one of your devices has malfunctioned and that this device or a similar device that you market would be likely to cause or contribute to a death or serious injury if the malfunction were to recur. This report must contain information required by 803.42, on FDA form 3500A or an electronic equivalent approved under 803.14.</t>
  </si>
  <si>
    <t>803.42 If I am an importer, what information must I submit in my individual adverse event reports?</t>
  </si>
  <si>
    <t>(a) What form must I complete and submit? There are two versions of the MEDWATCH form for individual reports of adverse events. If you are a health professional or consumer, you may use the FDA Form 3500 to submit voluntary reports regarding FDA-regulated products. If you are a user facility, importer, or manufacturer, you must use the FDA Form 3500A to submit mandatory reports about FDA-regulated products.
(1) If you are a user facility, importer, or manufacturer, you must complete the applicable blocks on the front of FDA Form 3500A. The front of the form is used to submit information about the patient, the event, the device, and the "initial reporter" (i.e., the first person or entity who reported the information to you).
(2) If you are a user facility, importer, or manufacturer, you must complete the applicable blocks on the back of the form. If you are a user facility or importer, you must complete block F. If you are a manufacturer, you must complete blocks G and H. If you are a manufacturer, you do not have to recopy information that you received on a Form 3500A unless you are copying the information onto an electronic medium. If you are a manufacturer and you are correcting or supplying information that is missing from another reporter's Form 3500A, you must attach a copy of that form to your report form. If you are a manufacturer and the information from another reporter's Form 3500A is complete and correct, you may fill in the remaining information on the same form and submit it to us.
(b) To whom must I submit reports and when?
(1) If you are a user facility, you must submit MDR reports to:
(i) The manufacturer and to us no later than 10 work days after the day that you become aware of information that reasonably suggests that a device has or may have caused or contributed to a death; or
(ii) The manufacturer no later than 10 work days after the day that you become aware of information that reasonably suggests that a device has or may have caused or contributed to a serious injury. If the manufacturer is not known, you must submit this report to us.
(2) If you are an importer, you must submit MDR reports to:
(i) The manufacturer and to us, no later than 30 calendar days after the day that you become aware of information that reasonably suggests that a device has or may have caused or contributed to a death or serious injury; or
(ii) The manufacturer, no later than 30 days calendar after receiving information that a device you market has malfunctioned and that this device or a similar device that you market would be likely to cause or contribute to a death or serious injury if the malfunction were to recur.
(3) If you are a manufacturer, you must submit MDR reports to us:
(i) No later than 30 calendar days after the day that you become aware of information that reasonably suggests that a device may have caused or contributed to a death or serious injury; or
(ii) No later than 30 calendar days after the day that you become aware of information that reasonably suggests a device has malfunctioned and that this device or a similar device that you market would be likely to cause or contribute to a death or serious injury if the malfunction were to recur; or
(iii) Within 5 work days if required by 803.53.
(c) What kind of information reasonably suggests that a reportable event has occurred?
(1) Any information, including professional, scientific, or medical facts, observations, or opinions, may reasonably suggest that a device has caused or may have caused or contributed to an MDR reportable event. An MDR reportable event is a death, a serious injury, or, if you are a manufacturer or importer, a malfunction that would be likely to cause or contribute to a death or serious injury if the malfunction were to recur.
(2) If you are a user facility, importer, or manufacturer, you do not have to report an adverse event if you have information that would lead a person who is qualified to make a medical judgment reasonably to conclude that a device did not cause or contribute to a death or serious injury, or that a malfunction would not be likely to cause or contribute to a death or serious injury if it were to recur. Persons qualified to make a medical judgment include physicians, nurses, risk managers, and biomedical engineers. You must keep in your MDR event files (described in 803.18) the information that the qualified person used to determine whether or not a device-related event was reportable.</t>
  </si>
  <si>
    <t>803.11 What form should I use to submit reports of individual adverse events and where do I obtain these forms?</t>
  </si>
  <si>
    <t>If you are a user facility, importer, or manufacturer, you must submit all reports of individual adverse events on FDA MEDWATCH Form 3500A or in an electronic equivalent as approved under 803.14. You may obtain this form and all other forms referenced in this section from any of the following:
(a) The Consolidated Forms and Publications Office, Beltsville Service Center, 6351 Ammendale Rd., Landover, MD 20705;
(b) FDA, MEDWATCH (HF-2), 5600 Fishers Lane, Rockville, MD 20857, 301-827-7240;
(c) Food and Drug Administration, Center for Devices and Radiological Health, Division of Small Manufacturers, International and Consumer Assistance, 10903 New Hampshire Ave., Bldg. 66, rm. 4521, Silver Spring, MD 20993-0002.
(d) On the Internet athttp://www.fda.gov/medwatch/getforms.htm .</t>
  </si>
  <si>
    <t>803.14 How do I submit a report electronically?</t>
  </si>
  <si>
    <t>(a) You may electronically submit any report required by this part if you have our prior written consent. We may revoke this consent at anytime. Electronic report submissions include alternative reporting media (magnetic tape, disc, etc.) and computer-to-computer communication.
(b) If your electronic report meets electronic reporting standards, guidance documents, or other MDR reporting procedures that we have developed, you may submit the report electronically without receiving our prior written consent.</t>
  </si>
  <si>
    <t>803.20 How do I complete and submit an individual adverse event report?</t>
  </si>
  <si>
    <t>(a) After FDA's approval of a PMA, an applicant shall submit a PMA supplement for review and approval by FDA before making a change affecting the safety or effectiveness of the device for which the applicant has an approved PMA, unless the change is of a type for which FDA, under paragraph (e) of this section, has advised that an alternate submission is permitted or is of a type which, under section 515(d)(6)(A) of the act and paragraph (f) of this section, does not require a PMA supplement under this paragraph. While the burden for determining whether a supplement is required is primarily on the PMA holder, changes for which an applicant shall submit a PMA supplement include, but are not limited to, the following types of changes if they affect the safety or effectiveness of the device:
(1) New indications for use of the device.
(2) Labeling changes.
(3) The use of a different facility or establishment to manufacture, process, or package the device.
(4) Changes in sterilization procedures.
(5) Changes in packaging.
(6) Changes in the performance or design specifications, circuits, components, ingredients, principle of operation, or physical layout of the device.
(7) Extension of the expiration date of the device based on data obtained under a new or revised stability or sterility testing protocol that has not been approved by FDA. If the protocol has been approved, the change shall be reported to FDA under paragraph (b) of this section.
(b) An applicant may make a change in a device after FDA's approval of a PMA for the device without submitting a PMA supplement if the change does not affect the device's safety or effectiveness and the change is reported to FDA in postapproval periodic reports required as a condition to approval of the device, e.g., an editorial change in labeling which does not affect the safety or effectiveness of the device.
(c) All procedures and actions that apply to an application under 814.20 also apply to PMA supplements except that the information required in a supplement is limited to that needed to support the change. A summary under 814.20(b)(3) is required for only a supplement submitted for new indications for use of the device, significant changes in the performance or design specifications, circuits, components, ingredients, principles of operation, or physical layout of the device, or when otherwise required by FDA. The applicant shall submit three copies of a PMA supplement and shall include information relevant to the proposed changes in the device. A PMA supplement shall include a separate section that identifies each change for which approval is being requested and explains the reason for each such change. The applicant shall submit additional copies and additional information if requested by FDA. The time frames for review of, and FDA action on, a PMA supplement are the same as those provided in 814.40 for a PMA.
(d)(1) After FDA approves a PMA, any change described in paragraph (d)(2) of this section to reflect newly acquired information that enhances the safety of the device or the safety in the use of the device may be placed into effect by the applicant prior to the receipt under 814.17 of a written FDA order approving the PMA supplement provided that:
(i) The PMA supplement and its mailing cover are plainly marked "Special PMA Supplement--Changes Being Effected";
(ii) The PMA supplement provides a full explanation of the basis for the changes;
(iii) The applicant has received acknowledgement from FDA of receipt of the supplement; and
(iv) The PMA supplement specifically identifies the date that such changes are being effected.
(2) The following changes are permitted by paragraph (d)(1) of this section:
(i) Labeling changes that add or strengthen a contraindication, warning, precaution, or information about an adverse reaction for which there is reasonable evidence of a causal association.
(ii) Labeling changes that add or strengthen an instruction that is intended to enhance the safe use of the device.
(iii) Labeling changes that delete misleading, false, or unsupported indications.
(iv) Changes in quality controls or manufacturing process that add a new specification or test method, or otherwise provide additional assurance of purity, identity, strength, or reliability of the device.
(e)(1) FDA will identify a change to a device for which an applicant has an approved PMA and for which a PMA supplement under paragraph (a) is not required. FDA will identify such a change in an advisory opinion under 10.85, if the change applies to a generic type of device, or in correspondence to the applicant, if the change applies only to the applicant's device. FDA will require that a change for which a PMA supplement under paragraph (a) is not required be reported to FDA in:
(i) A periodic report under 814.84 or
(ii) A 30-day PMA supplement under this paragraph.
(2) FDA will identify, in the advisory opinion or correspondence, the type of information that is to be included in the report or 30-day PMA supplement. If the change is required to be reported to FDA in a periodic report, the change may be made before it is reported to FDA. If the change is required to be reported in a 30-day PMA supplement, the change may be made 30 days after FDA files the 30-day PMA supplement unless FDA requires the PMA holder to provide additional information, informs the PMA holder that the supplement is not approvable, or disapproves the supplement. The 30-day PMA supplement shall follow the instructions in the correspondence or advisory opinion. Any 30-day PMA supplement that does not meet the requirements of the correspondence or advisory opinion will not be filed and, therefore, will not be deemed approved 30 days after receipt.
(f) Under section 515(d) of the act, modifications to manufacturing procedures or methods of manufacture that affect the safety and effectiveness of a device subject to an approved PMA do not require submission of a PMA supplement under paragraph (a) of this section and are eligible to be the subject of a 30-day notice. A 30-day notice shall describe in detail the change, summarize the data or information supporting the change, and state that the change has been made in accordance with the requirements of part 820 of this chapter. The manufacturer may distribute the device 30 days after the date on which FDA receives the 30-day notice, unless FDA notifies the applicant within 30 days from receipt of the notice that the notice is not adequate. If the notice is not adequate, FDA shall inform the applicant in writing that a 135-day PMA supplement is needed and shall describe what further information or action is required for acceptance of such change. The number of days under review as a 30-day notice shall be deducted from the 135-day PMA supplement review period if the notice meets appropriate content requirements for a PMA supplement.
(g) The submission and grant of a written request for an exception or alternative under 801.128 or 809.11 of this chapter satisfies the requirement in paragraph (a) of this section.</t>
  </si>
  <si>
    <r>
      <rPr>
        <b/>
        <sz val="9"/>
        <color indexed="8"/>
        <rFont val="Calibri"/>
        <family val="2"/>
      </rPr>
      <t>8.1 General</t>
    </r>
    <r>
      <rPr>
        <sz val="9"/>
        <color indexed="8"/>
        <rFont val="Calibri"/>
        <family val="2"/>
      </rPr>
      <t xml:space="preserve">
The organization shall plan and implement the monitoring, measurement, analysis and improvement processes needed
a) to demonstrate conformity of the product,
b) to ensure conformity of the quality management system, and
c) to maintain the effectiveness of the quality management system.
This shall include determination of applicable methods, including statistical techniques, and the extent of their use. NOTE National or regional regulations might require documented procedures for implementation and control of the application of statistical techniques.</t>
    </r>
  </si>
  <si>
    <r>
      <rPr>
        <b/>
        <sz val="9"/>
        <color indexed="8"/>
        <rFont val="Calibri"/>
        <family val="2"/>
      </rPr>
      <t>8.2.1 Feedback</t>
    </r>
    <r>
      <rPr>
        <sz val="9"/>
        <color indexed="8"/>
        <rFont val="Calibri"/>
        <family val="2"/>
      </rPr>
      <t xml:space="preserve">
As one of the measurements of the performance of the quality management system, the organization shall monitor information relating to whether the organization has met customer requirements. The methods for obtaining and using this information shall be determined. The organization shall establish a documented procedure for a feedback system [see 7.2.3 c)] to provide early warning of quality problems and for input into the corrective and preventive action processes (see 8.5.2  and 8.5.3). If national or regional regulations require the organization to gain experience from the post-production phase, the review of this experience shall form part of the feedback system (see 8.5.1).</t>
    </r>
  </si>
  <si>
    <r>
      <rPr>
        <b/>
        <sz val="9"/>
        <color indexed="8"/>
        <rFont val="Calibri"/>
        <family val="2"/>
      </rPr>
      <t>8.2.2 Internal audit</t>
    </r>
    <r>
      <rPr>
        <sz val="9"/>
        <color indexed="8"/>
        <rFont val="Calibri"/>
        <family val="2"/>
      </rPr>
      <t xml:space="preserve">
The organization shall conduct internal audits at planned intervals to determine whether the quality management system
a) conforms to the planned arrangements (see 7.1), to the requirements of this International Standard and to the quality management system requirements established by the organization, and
b) is effectively implemented and maintained.
An audit programme shall be planned, taking into consideration the status and importance of the processes and areas to be audited, as well as the results of previous audits. The audit criteria, scope, frequency and methods shall be defined. Selection of auditors and conduct of audits shall ensure objectivity and impartiality of the audit process. Auditors shall not audit their own work. The responsibilities and requirements for planning and conducting audits, and for reporting results and maintaining records (see 4.2.4) shall be defined in a documented procedure. The management responsible for the area being audited shall ensure that actions are taken without undue delay to eliminate detected nonconformities and their causes. Follow-up activities shall include the verification of the actions taken and the reporting of verification results (see 8.5.2). NOTE See ISO 19011 for guidance related to quality auditing.</t>
    </r>
  </si>
  <si>
    <r>
      <rPr>
        <b/>
        <sz val="9"/>
        <color indexed="8"/>
        <rFont val="Calibri"/>
        <family val="2"/>
      </rPr>
      <t>8.2.3 Monitoring and measurement of processes</t>
    </r>
    <r>
      <rPr>
        <sz val="9"/>
        <color indexed="8"/>
        <rFont val="Calibri"/>
        <family val="2"/>
      </rPr>
      <t xml:space="preserve">
The organization shall apply suitable methods for monitoring and, where applicable, measurement of the quality management system processes. These methods shall demonstrate the ability of the processes to achieve planned results. When planned results are not achieved, correction and corrective action shall be taken, as appropriate, to ensure conformity of the product.</t>
    </r>
  </si>
  <si>
    <r>
      <rPr>
        <b/>
        <sz val="9"/>
        <color indexed="8"/>
        <rFont val="Calibri"/>
        <family val="2"/>
      </rPr>
      <t>8.3 Control of nonconforming product</t>
    </r>
    <r>
      <rPr>
        <sz val="9"/>
        <color indexed="8"/>
        <rFont val="Calibri"/>
        <family val="2"/>
      </rPr>
      <t xml:space="preserve">
The organization shall ensure that product which does not conform to product requirements is identified and controlled to prevent its unintended use or delivery. The controls and related responsibilities and authorities for dealing with nonconforming product shall be defined in a documented procedure. The organization shall deal with nonconforming product by one or more of the following ways:
a) by taking action to eliminate the detected nonconformity;
b) by authorizing its use, release or acceptance under concession;
c) by taking action to preclude its original intended use or application.
The organization shall ensure that nonconforming product is accepted by concession only if regulatory requirements are met. Records of the identity of the person(s) authorizing the concession shall be maintained (see 4.2.4). Records of the nature of nonconformities and any subsequent actions taken, including concessions obtained, shall be maintained (see 4.2.4). When nonconforming product is corrected it shall be subject to re-verification to demonstrate conformity to the requirements. When nonconforming product is detected after delivery or use has started, the organization shall take action appropriate to the effects, or potential effects, of the nonconformity. If product needs to be reworked (one or more times), the organization shall document the rework process in a work instruction that has undergone the same authorization and approval procedure as the original work instruction. Prior to authorization and approval of the work instruction, a determination of any adverse effect of the rework upon product shall be made and documented (see 4.2.3 and 7.5.1).</t>
    </r>
  </si>
  <si>
    <r>
      <rPr>
        <b/>
        <sz val="9"/>
        <color indexed="8"/>
        <rFont val="Calibri"/>
        <family val="2"/>
      </rPr>
      <t>8.5.1 General</t>
    </r>
    <r>
      <rPr>
        <sz val="9"/>
        <color indexed="8"/>
        <rFont val="Calibri"/>
        <family val="2"/>
      </rPr>
      <t xml:space="preserve">
The organization shall identify and implement any changes necessary to ensure and maintain the continued suitability and effectiveness of the quality management system through the use of the quality policy, quality objectives, audit results, analysis of data, corrective and preventive actions and management review. The organization shall establish documented procedures for the issue and implementation of advisory notices. These procedures shall be capable of being implemented at any time. Records of all customer complaint investigations shall be maintained (see 4.2.4). If investigation determines that the activities outside the organization contributed to the customer complaint, relevant information shall be exchanged between the organizations involved (see 4.1). If any customer complaint is not followed by corrective and/or preventive action, the reason shall be authorized (see 5.5.1) and recorded (see 4.2.4). If national or regional regulations require notification of adverse events that meet specified reporting criteria, the organization shall establish documented procedures to such notification to regulatory authorities. </t>
    </r>
  </si>
  <si>
    <r>
      <rPr>
        <b/>
        <sz val="9"/>
        <color indexed="8"/>
        <rFont val="Calibri"/>
        <family val="2"/>
      </rPr>
      <t>8.5.2 Corrective action</t>
    </r>
    <r>
      <rPr>
        <sz val="9"/>
        <color indexed="8"/>
        <rFont val="Calibri"/>
        <family val="2"/>
      </rPr>
      <t xml:space="preserve">
The organization shall take action to eliminate the cause of nonconformities in order to prevent recurrence. Corrective actions shall be appropriate to the effects of the nonconformities encountered. A documented procedure shall be established to define requirements for 
a) reviewing nonconformities (including customer complaints),
b) determining the causes of nonconformities,
c) evaluating the need for action to ensure that nonconformities do not recur,
d) determining and implementing action needed, including, if appropriate, updating documentation (see 4.2), 
e) recording of the results of any investigation and of action taken (see 4.2.4), and
f) reviewing the corrective action taken and its effectiveness.</t>
    </r>
  </si>
  <si>
    <r>
      <rPr>
        <b/>
        <sz val="9"/>
        <color indexed="8"/>
        <rFont val="Calibri"/>
        <family val="2"/>
      </rPr>
      <t>8.5.3 Preventive action</t>
    </r>
    <r>
      <rPr>
        <sz val="9"/>
        <color indexed="8"/>
        <rFont val="Calibri"/>
        <family val="2"/>
      </rPr>
      <t xml:space="preserve">
The organization shall determine action to eliminate the causes of potential nonconformities in order to prevent their occurrence. Preventive actions shall be appropriate to the effects of the potential problems. A documented procedure shall be established to define requirements for
a) determining potential nonconformities and their causes,
b) evaluating the need for action to prevent occurrence of nonconformities,
c) determining and implementing action needed,
d) recording of the results of any investigations and of action taken (see 4.2.4), and
e) reviewing preventive action taken and its effectiveness.</t>
    </r>
  </si>
  <si>
    <t>7.5.3.2.2</t>
  </si>
  <si>
    <t>7.5.3.2.1</t>
  </si>
  <si>
    <t>Art. 61.1</t>
  </si>
  <si>
    <t>Art. 43.</t>
  </si>
  <si>
    <t>18. A medical device that is part of a system shall be compatible with every other component or part of the
system with which it interacts and shall not adversely affect the performance of that system.</t>
  </si>
  <si>
    <t>Evidence</t>
  </si>
  <si>
    <t xml:space="preserve">The quality management system documentation shall include
f) any other documentation specified by national or regional regulations. </t>
  </si>
  <si>
    <t>4.2.1-f)</t>
  </si>
  <si>
    <r>
      <rPr>
        <b/>
        <sz val="9"/>
        <color indexed="8"/>
        <rFont val="Calibri"/>
        <family val="2"/>
      </rPr>
      <t>4.2.1 General</t>
    </r>
    <r>
      <rPr>
        <sz val="9"/>
        <color indexed="8"/>
        <rFont val="Calibri"/>
        <family val="2"/>
      </rPr>
      <t xml:space="preserve">
The quality management system documentation shall include
a) documented statements of a quality policy and quality objectives,
b) a quality manual,
c) documented procedures required by this International Standard,
d) documents needed by the organization to ensure the effective planning, operation and control of its processes,
e) records required by this International Standard (see 4.2.4), and
Where this International Standard specifies that a requirement, procedure, activity or special arrangement be “documented”, it shall, in addition, be implemented and maintained.  
For each type or model of medical device, the organization shall establish and maintain a file either containing or identifying documents defining product specifications and quality management system requirements (see 4.2.3). These documents shall define the complete manufacturing process and, if applicable, installation and servicing. 
NOTE 1 The extent of the quality management system documentation can differ from one organization to another due to
a) the size of the organization and type of activities,
b) the complexity of processes and their interactions, and
c) the competence of personnel.
NOTE 2 The documentation can be in any form or type of medium. 4.2.2 Quality manual The organization shall establish and maintain a quality manual that includes
a) the scope of the quality management system, including details of and justification for any exclusion and/or non-application (see 1.2),
b) the documented procedures established for the quality management system, or reference to them, and  
c) a description of the interaction between the processes of the quality management system. The quality manual shall outline the structure of the documentation used in the quality management system.</t>
    </r>
  </si>
  <si>
    <t>ISO 13485
4.2.1-f)</t>
  </si>
  <si>
    <t>814.1 Scope</t>
  </si>
  <si>
    <t>814 PREMARKET APPROVAL OF MEDICAL DEVICES</t>
  </si>
  <si>
    <t>(a) This part implements section 515 of the act by providing procedures for the premarket approval of medical devices intended for human use.
(b) References in this part to regulatory sections of the Code of Federal Regulations are to chapter I of title 21, unless otherwise noted.
(c) This part applies to any class III medical device, unless exempt under section 520(g) of the act, that:
(1) Was not on the market (introduced or delivered for introduction into commerce for commercial distribution) before May 28, 1976, and is not substantially equivalent to a device on the market before May 28, 1976, or to a device first marketed on, or after that date, which has been classified into class I or class II; or
(2) Is required to have an approved premarket approval application (PMA) or a declared completed product development protocol under a regulation issued under section 515(b) of the act; or
(3) Was regulated by FDA as a new drug or antibiotic drug before May 28, 1976, and therefore is governed by section 520(1) of the act.
(d) This part amends the conditions to approval for any PMA approved before the effective date of this part. Any condition to approval for an approved PMA that is inconsistent with this part is revoked. Any condition to approval for an approved PMA that is consistent with this part remains in effect.</t>
  </si>
  <si>
    <t>814.39 PMA supplements.</t>
  </si>
  <si>
    <r>
      <rPr>
        <b/>
        <sz val="9"/>
        <color indexed="8"/>
        <rFont val="Calibri"/>
        <family val="2"/>
      </rPr>
      <t>7.2.1 Determination of requirements related to the product</t>
    </r>
    <r>
      <rPr>
        <sz val="9"/>
        <color indexed="8"/>
        <rFont val="Calibri"/>
        <family val="2"/>
      </rPr>
      <t xml:space="preserve">
The organization shall determine
a) requirements specified by the customer, including the requirements for delivery and post-delivery activities,
b) requirements not stated by the customer but necessary for specified or intended use, where known,
c) statutory and regulatory requirements related to the product, and
d) any additional requirements determined by the organization.
</t>
    </r>
  </si>
  <si>
    <r>
      <rPr>
        <b/>
        <sz val="9"/>
        <color indexed="8"/>
        <rFont val="Calibri"/>
        <family val="2"/>
      </rPr>
      <t>7.2.2 Review of requirements related to the product</t>
    </r>
    <r>
      <rPr>
        <sz val="9"/>
        <color indexed="8"/>
        <rFont val="Calibri"/>
        <family val="2"/>
      </rPr>
      <t xml:space="preserve">
The organization shall review the requirements related to the product. This review shall be conducted prior to the organization's commitment to supply a product to the customer (e.g. submission of tenders, acceptance of contracts or orders, acceptance of changes to contracts or orders) and shall ensure that
a) product requirements are defined and documented,
b) contract or order requirements differing from those previously expressed are resolved, and
c) the organization has the ability to meet the defined requirements.
Records of the results of the review and actions arising from the review shall be maintained (see 4.2.4). Where the customer provides no documented statement of requirement, the customer requirements shall be confirmed by the organization before acceptance. Where product requirements are changed, the organization shall ensure that relevant documents are amended and that relevant personnel are made aware of the changed requirements.   NOTE In some situations, such as internet sales, a formal review is impractical for each order. Instead the review can cover relevant product information such as catalogues or advertising material.
</t>
    </r>
  </si>
  <si>
    <r>
      <rPr>
        <b/>
        <sz val="9"/>
        <color indexed="8"/>
        <rFont val="Calibri"/>
        <family val="2"/>
      </rPr>
      <t>7.3.6 Design and development validation</t>
    </r>
    <r>
      <rPr>
        <sz val="9"/>
        <color indexed="8"/>
        <rFont val="Calibri"/>
        <family val="2"/>
      </rPr>
      <t xml:space="preserve">
Design and development validation shall be performed in accordance with planned arrangements (see 7.3.1) to ensure that the resulting product is capable of meeting the requirements for the specified application or intended use. Validation shall be completed prior to the delivery or implementation of the product (see Note 1). Records of the results of validation and any necessary actions shall be maintained (see 4.2.4).   As part of design and development validation, the organization shall perform clinical evaluations and/or evaluation of performance of the medical device, as required by national or regional regulations (see Note 2).    NOTE 1 If a medical device can only be validated following assembly and installation at point of use, delivery is not considered to be complete until the product has been formally transferred to the customer. NOTE 2 Provision of the medical device for purposes of clinical evaluations and/or evaluation of performance is not considered to be delivery.</t>
    </r>
  </si>
  <si>
    <r>
      <rPr>
        <b/>
        <sz val="9"/>
        <color indexed="8"/>
        <rFont val="Calibri"/>
        <family val="2"/>
      </rPr>
      <t>7.5.1.1 General requirements</t>
    </r>
    <r>
      <rPr>
        <sz val="9"/>
        <color indexed="8"/>
        <rFont val="Calibri"/>
        <family val="2"/>
      </rPr>
      <t xml:space="preserve">
The organization shall plan and carry out production and service provision under controlled conditions. Controlled conditions shall include, as applicable
a) the availability of information that describes the characteristics of the product,
b) the availability of documented procedures, documented requirements, work instructions, and reference materials and reference measurement procedures as necessary,
c) the use of suitable equipment,
d) the availability and use of monitoring and measuring devices,
e) the implementation of monitoring and measurement,
f) the implementation of release, delivery and post-delivery activities, and
g) the implementation of defined operations for labelling and packaging.
The organization shall establish and maintain a record (see 4.2.4) for each batch of medical devices that  provides traceability to the extent specified in 7.5.3 and identifies the amount manufactured and amount approved for distribution. The batch record shall be verified and approved. NOTE A batch can be a single medical device.
requirements</t>
    </r>
  </si>
  <si>
    <r>
      <rPr>
        <b/>
        <sz val="9"/>
        <color indexed="8"/>
        <rFont val="Calibri"/>
        <family val="2"/>
      </rPr>
      <t>7.5.1.2.2 Installation activities</t>
    </r>
    <r>
      <rPr>
        <sz val="9"/>
        <color indexed="8"/>
        <rFont val="Calibri"/>
        <family val="2"/>
      </rPr>
      <t xml:space="preserve">
If appropriate, the organization shall establish documented requirements which contain acceptance criteria for installing and verifying the installation of the medical device. If the agreed customer requirements allow installation to be performed other than by the organization or its authorized agent, the organization shall provide documented requirements for installation and verification. Records of installation and verification performed by the organization or its authorized agent shall be maintained (see 4.2.4).
requirements - Installation activities</t>
    </r>
  </si>
  <si>
    <r>
      <rPr>
        <b/>
        <sz val="9"/>
        <color indexed="8"/>
        <rFont val="Calibri"/>
        <family val="2"/>
      </rPr>
      <t>7.5.3.2.2 Particular requirements for active implantable medical devices and implantable medical  devices</t>
    </r>
    <r>
      <rPr>
        <sz val="9"/>
        <color indexed="8"/>
        <rFont val="Calibri"/>
        <family val="2"/>
      </rPr>
      <t xml:space="preserve">
In defining the records required for traceability, the organization shall include records of all components, materials and work environment conditions, if these could cause the medical device not to satisfy its specified requirements. The organization shall require that its agents or distributors maintain records of the distribution of medical devices to allow traceability and that such records are available for inspection. Records of the name and address of the shipping package consignee shall be maintained (see 4.2.4).</t>
    </r>
  </si>
  <si>
    <r>
      <rPr>
        <b/>
        <sz val="9"/>
        <color indexed="8"/>
        <rFont val="Calibri"/>
        <family val="2"/>
      </rPr>
      <t>8.2.4.1 General requirements</t>
    </r>
    <r>
      <rPr>
        <sz val="9"/>
        <color indexed="8"/>
        <rFont val="Calibri"/>
        <family val="2"/>
      </rPr>
      <t xml:space="preserve">
The organization shall monitor and measure the characteristics of the product to verify that product requirements have been met. This shall be carried out at appropriate stages of the product realization process in accordance with the planned arrangements (see 7.1) and documented procedures (see 7.5.1.1). Evidence of conformity with the acceptance criteria shall be maintained. Records shall indicate the person(s) authorizing release of product (see 4.2.4). Product release and service delivery shall not proceed until the planned arrangements (see 7.1) have been satisfactorily completed.
</t>
    </r>
  </si>
  <si>
    <r>
      <t>8</t>
    </r>
    <r>
      <rPr>
        <b/>
        <sz val="9"/>
        <color indexed="8"/>
        <rFont val="Calibri"/>
        <family val="2"/>
      </rPr>
      <t>.2.4.2 Particular requirement for active implantable medical devices and implantable medical devices</t>
    </r>
    <r>
      <rPr>
        <sz val="9"/>
        <color indexed="8"/>
        <rFont val="Calibri"/>
        <family val="2"/>
      </rPr>
      <t xml:space="preserve"> The organization shall record (see 4.2.4) the identity of personnel performing any inspection or testing.</t>
    </r>
  </si>
  <si>
    <r>
      <rPr>
        <b/>
        <sz val="9"/>
        <color indexed="8"/>
        <rFont val="Calibri"/>
        <family val="2"/>
      </rPr>
      <t>8.4 Analysis of data</t>
    </r>
    <r>
      <rPr>
        <sz val="9"/>
        <color indexed="8"/>
        <rFont val="Calibri"/>
        <family val="2"/>
      </rPr>
      <t xml:space="preserve">
The organization shall establish documented procedures to determine, collect and analyse appropriate data to demonstrate the suitability and effectiveness of the quality management system and to evaluate if improvement of the effectiveness of the quality management system can be made. This shall include data generated as a result of monitoring and measurement and from other relevant sources. The analysis of data shall provide information relating to 
a) feedback (see 8.2.1),
b) conformity to product requirements (see 7.2.1),
c) characteristics and trends of processes and products including opportunities for preventive action, and
d) suppliers.
Records of the results of the analysis of data shall be maintained (see 4.2.4).
</t>
    </r>
  </si>
  <si>
    <r>
      <rPr>
        <b/>
        <sz val="9"/>
        <color indexed="8"/>
        <rFont val="Calibri"/>
        <family val="2"/>
      </rPr>
      <t>4.2.2 Quality manual</t>
    </r>
    <r>
      <rPr>
        <sz val="9"/>
        <color indexed="8"/>
        <rFont val="Calibri"/>
        <family val="2"/>
      </rPr>
      <t xml:space="preserve">
The organization shall establish and maintain a quality manual that includes
a) the scope of the quality management system, including details of and justification for any exclusion and/or non-application (see 1.2),
b) the documented procedures established for the quality management system, or reference to them, and
c) a description of the interaction between the processes of the quality management system. The quality manual shall outline the structure of the documentation used in the quality management system.</t>
    </r>
  </si>
  <si>
    <r>
      <rPr>
        <b/>
        <sz val="9"/>
        <color indexed="8"/>
        <rFont val="Calibri"/>
        <family val="2"/>
      </rPr>
      <t>5.1 Management commitment</t>
    </r>
    <r>
      <rPr>
        <sz val="9"/>
        <color indexed="8"/>
        <rFont val="Calibri"/>
        <family val="2"/>
      </rPr>
      <t xml:space="preserve">
Top management shall provide evidence of its commitment to the development and implementation of the quality management system and maintaining its effectiveness by
a) communicating to the organization the importance of meeting customer as well as statutory and regulatory requirements,
b) establishing the quality policy,
c) ensuring that quality objectives are established,
d) conducting management reviews, and
e) ensuring the availability of resources.
NOTE For the purposes of this International Standard, statutory requirements are limited to the safety and performance of the medical device only.</t>
    </r>
  </si>
  <si>
    <r>
      <rPr>
        <b/>
        <sz val="9"/>
        <color indexed="8"/>
        <rFont val="Calibri"/>
        <family val="2"/>
      </rPr>
      <t>5.2 Customer focus</t>
    </r>
    <r>
      <rPr>
        <sz val="9"/>
        <color indexed="8"/>
        <rFont val="Calibri"/>
        <family val="2"/>
      </rPr>
      <t xml:space="preserve">
Top management shall ensure that customer requirements are determined and are met (see 7.2.1 and 8.2.1).</t>
    </r>
  </si>
  <si>
    <r>
      <rPr>
        <b/>
        <sz val="9"/>
        <color indexed="8"/>
        <rFont val="Calibri"/>
        <family val="2"/>
      </rPr>
      <t>5.3 Quality policy</t>
    </r>
    <r>
      <rPr>
        <sz val="9"/>
        <color indexed="8"/>
        <rFont val="Calibri"/>
        <family val="2"/>
      </rPr>
      <t xml:space="preserve">
Top management shall ensure that the quality policy
a) is appropriate to the purpose of the organization,
b) includes a commitment to comply with requirements and to maintain the effectiveness of the quality management system,
c) provides a framework for establishing and reviewing quality objectives,
d) is communicated and understood within the organization, and
e) is reviewed for continuing suitability.</t>
    </r>
  </si>
  <si>
    <r>
      <rPr>
        <b/>
        <sz val="9"/>
        <color indexed="8"/>
        <rFont val="Calibri"/>
        <family val="2"/>
      </rPr>
      <t>5.4.1 Quality objectives</t>
    </r>
    <r>
      <rPr>
        <sz val="9"/>
        <color indexed="8"/>
        <rFont val="Calibri"/>
        <family val="2"/>
      </rPr>
      <t xml:space="preserve">
Top management shall ensure that quality objectives, including those needed to meet requirements for product [see 7.1 a)], are established at relevant functions and levels within the organization. The quality objectives shall be measurable and consistent with the quality policy.</t>
    </r>
  </si>
  <si>
    <r>
      <rPr>
        <b/>
        <sz val="9"/>
        <color indexed="8"/>
        <rFont val="Calibri"/>
        <family val="2"/>
      </rPr>
      <t>5.4.2 Quality management system planning</t>
    </r>
    <r>
      <rPr>
        <sz val="9"/>
        <color indexed="8"/>
        <rFont val="Calibri"/>
        <family val="2"/>
      </rPr>
      <t xml:space="preserve">
Top management shall ensure that
a) the planning of the quality management system is carried out in order to meet the requirements given in 4.1, as well as the quality objectives, and
b) the integrity of the quality management system is maintained when changes to the quality management system are planned and implemented.</t>
    </r>
  </si>
  <si>
    <r>
      <rPr>
        <b/>
        <sz val="9"/>
        <color indexed="8"/>
        <rFont val="Calibri"/>
        <family val="2"/>
      </rPr>
      <t>5.5.1 Responsibility and authority</t>
    </r>
    <r>
      <rPr>
        <sz val="9"/>
        <color indexed="8"/>
        <rFont val="Calibri"/>
        <family val="2"/>
      </rPr>
      <t xml:space="preserve">
Top management shall ensure that responsibilities and authorities are defined, documented and communicated within the organization. Top management shall establish the interrelation of all personnel who manage, perform and verify work affecting quality, and shall ensure the independence and authority necessary to perform these tasks. NOTE National or regional regulations might require the nomination of specific persons as responsible for activities related to monitoring experience from the post-production stage and reporting adverse events (see 8.2.1 and 8.5.1).</t>
    </r>
  </si>
  <si>
    <r>
      <rPr>
        <b/>
        <sz val="9"/>
        <color indexed="8"/>
        <rFont val="Calibri"/>
        <family val="2"/>
      </rPr>
      <t>5.5.3 Internal communication</t>
    </r>
    <r>
      <rPr>
        <sz val="9"/>
        <color indexed="8"/>
        <rFont val="Calibri"/>
        <family val="2"/>
      </rPr>
      <t xml:space="preserve">
Top management shall ensure that appropriate communication processes are established within the organization and that communication takes place regarding the effectiveness of the quality management system.</t>
    </r>
  </si>
  <si>
    <r>
      <rPr>
        <b/>
        <sz val="9"/>
        <color indexed="8"/>
        <rFont val="Calibri"/>
        <family val="2"/>
      </rPr>
      <t>5.6.2 Review input</t>
    </r>
    <r>
      <rPr>
        <sz val="9"/>
        <color indexed="8"/>
        <rFont val="Calibri"/>
        <family val="2"/>
      </rPr>
      <t xml:space="preserve">
The input to management review shall include information on
a) results of audits,
b) customer feedback,
c) process performance and product conformity,
d) status of preventive and corrective actions,
e) follow-up actions from previous management reviews,
f) changes that could affect the quality management system,
g) recommendations for improvement, and
h) new or revised regulatory requirements.</t>
    </r>
  </si>
  <si>
    <r>
      <rPr>
        <b/>
        <sz val="9"/>
        <color indexed="8"/>
        <rFont val="Calibri"/>
        <family val="2"/>
      </rPr>
      <t>5.6.3 Review output</t>
    </r>
    <r>
      <rPr>
        <sz val="9"/>
        <color indexed="8"/>
        <rFont val="Calibri"/>
        <family val="2"/>
      </rPr>
      <t xml:space="preserve">
The output from the management review shall include any decisions and actions related to
a) improvements needed to maintain the effectiveness of the quality management system and its processes,
b) improvement of product related to customer requirements, and
c) resource needs.</t>
    </r>
  </si>
  <si>
    <r>
      <rPr>
        <b/>
        <sz val="9"/>
        <color indexed="8"/>
        <rFont val="Calibri"/>
        <family val="2"/>
      </rPr>
      <t>6.1 Provision of resources</t>
    </r>
    <r>
      <rPr>
        <sz val="9"/>
        <color indexed="8"/>
        <rFont val="Calibri"/>
        <family val="2"/>
      </rPr>
      <t xml:space="preserve">
The organization shall determine and provide the resources needed
a) to implement the quality management system and to maintain its effectiveness, and
b) to meet regulatory and customer requirements.</t>
    </r>
  </si>
  <si>
    <r>
      <rPr>
        <b/>
        <sz val="9"/>
        <color indexed="8"/>
        <rFont val="Calibri"/>
        <family val="2"/>
      </rPr>
      <t>6.2.1 General</t>
    </r>
    <r>
      <rPr>
        <sz val="9"/>
        <color indexed="8"/>
        <rFont val="Calibri"/>
        <family val="2"/>
      </rPr>
      <t xml:space="preserve">
Personnel performing work affecting product quality shall be competent on the basis of appropriate education, training, skills and experience.</t>
    </r>
  </si>
  <si>
    <r>
      <rPr>
        <b/>
        <sz val="9"/>
        <color indexed="8"/>
        <rFont val="Calibri"/>
        <family val="2"/>
      </rPr>
      <t>7.1 Planning of product realization</t>
    </r>
    <r>
      <rPr>
        <sz val="9"/>
        <color indexed="8"/>
        <rFont val="Calibri"/>
        <family val="2"/>
      </rPr>
      <t xml:space="preserve">
The organization shall plan and develop the processes needed for product realization. Planning of product realization shall be consistent with the requirements of the other processes of the quality management system (see 4.1). In planning product realization, the organization shall determine the following, as appropriate:
a) quality objectives and requirements for the product;
b) the need to establish processes, documents, and provide resources specific to the product;
c) required verification, validation, monitoring, inspection and test activities specific to the product and the criteria for product acceptance;
d) records needed to provide evidence that the realization processes and resulting product meet requirements (see 4.2.4). The output of this planning shall be in a form suitable for the organization’s method of operations. The organization shall establish documented requirements for risk management throughout product realization. Records arising from risk management shall be maintained (see 4.2.4).  NOTE 1 A document specifying the processes of the quality management system (including the product realization processes) and the resources to be applied to a specific product, project or contract, can be referred to as a quality plan. NOTE 2 The organization may also apply the requirements given in 7.3 to the development of product realization processes. NOTE 3 See ISO 14971 for guidance related to risk management.</t>
    </r>
  </si>
  <si>
    <r>
      <rPr>
        <b/>
        <sz val="9"/>
        <color indexed="8"/>
        <rFont val="Calibri"/>
        <family val="2"/>
      </rPr>
      <t>7.2.3 Customer communication</t>
    </r>
    <r>
      <rPr>
        <sz val="9"/>
        <color indexed="8"/>
        <rFont val="Calibri"/>
        <family val="2"/>
      </rPr>
      <t xml:space="preserve">
The organization shall determine and implement effective arrangements for communicating with customers in relation to
a) product information,
b) enquiries, contracts or order handling, including amendments,
c) customer feedback, including customer complaints (see 8.2.1), and
d) advisory notices (see 8.5.1).</t>
    </r>
  </si>
  <si>
    <r>
      <rPr>
        <b/>
        <sz val="9"/>
        <color indexed="8"/>
        <rFont val="Calibri"/>
        <family val="2"/>
      </rPr>
      <t>7.3.1 Design and development planning</t>
    </r>
    <r>
      <rPr>
        <sz val="9"/>
        <color indexed="8"/>
        <rFont val="Calibri"/>
        <family val="2"/>
      </rPr>
      <t xml:space="preserve">
The organization shall establish documented procedures for design and development. The organization shall plan and control the design and development of product. During the design and development planning, the organization shall determine
a) the design and development stages,
b) the review, verification, validation and design transfer activities (see Note) that are appropriate at each design and development stage, and
c) the responsibilities and authorities for design and development.
The organization shall manage the interfaces between different groups involved in design and development to ensure effective communication and clear assignment of responsibility. Planning output shall be documented, and updated as appropriate, as the design and development progresses (see 4.2.3). NOTE Design transfer activities during the design and development process ensure that design and development outputs are verified as suitable for manufacturing before becoming final production specifications</t>
    </r>
  </si>
  <si>
    <r>
      <rPr>
        <b/>
        <sz val="9"/>
        <color indexed="8"/>
        <rFont val="Calibri"/>
        <family val="2"/>
      </rPr>
      <t>7.3.2 Design and development inputs</t>
    </r>
    <r>
      <rPr>
        <sz val="9"/>
        <color indexed="8"/>
        <rFont val="Calibri"/>
        <family val="2"/>
      </rPr>
      <t xml:space="preserve">
Inputs relating to product requirements shall be determined and records maintained (see 4.2.4). These inputs shall include
a) functional, performance and safety requirements, according to the intended use,
b) applicable statutory and regulatory requirements,
c) where applicable, information derived from previous similar designs,
d) other requirements essential for design and development, and
e) output(s) of risk management (see 7.1).
These inputs shall be reviewed for adequacy and approved. Requirements shall be complete, unambiguous and not in conflict with each other.</t>
    </r>
  </si>
  <si>
    <r>
      <rPr>
        <b/>
        <sz val="9"/>
        <color indexed="8"/>
        <rFont val="Calibri"/>
        <family val="2"/>
      </rPr>
      <t>7.3.3 Design and development outputs</t>
    </r>
    <r>
      <rPr>
        <sz val="9"/>
        <color indexed="8"/>
        <rFont val="Calibri"/>
        <family val="2"/>
      </rPr>
      <t xml:space="preserve">
The outputs of design and development shall be provided in a form that enables verification against the design and development input and shall be approved prior to release.  Design and development outputs shall
a) meet the input requirements for design and development,
b) provide appropriate information for purchasing, production and for service provision,
c) contain or reference product acceptance criteria, and
d) specify the characteristics of the product that are essential for its safe and proper use.
Records of the design and development outputs shall be maintained (see 4.2.4). NOTE Records of design and development outputs can include specifications, manufacturing procedures, engineering drawings, and engineering or research logbooks.</t>
    </r>
  </si>
  <si>
    <r>
      <rPr>
        <b/>
        <sz val="9"/>
        <color indexed="8"/>
        <rFont val="Calibri"/>
        <family val="2"/>
      </rPr>
      <t>7.3.4 Design and development review</t>
    </r>
    <r>
      <rPr>
        <sz val="9"/>
        <color indexed="8"/>
        <rFont val="Calibri"/>
        <family val="2"/>
      </rPr>
      <t xml:space="preserve">
At suitable stages, systematic reviews of design and development shall be performed in accordance with
planned arrangements (see 7.3.1)
a) to evaluate the ability of the results of design and development to meet requirements, and
b) to identify any problems and propose necessary actions.
Participants in such reviews shall include representatives of functions concerned with the design and development stage(s) being reviewed, as well as other specialist personnel (see 5.5.1 and 6.2.1). Records of the results of the reviews and any necessary actions shall be maintained (see 4.2.4).</t>
    </r>
  </si>
  <si>
    <r>
      <rPr>
        <b/>
        <sz val="9"/>
        <color indexed="8"/>
        <rFont val="Calibri"/>
        <family val="2"/>
      </rPr>
      <t>7.3.5 Design and development verification</t>
    </r>
    <r>
      <rPr>
        <sz val="9"/>
        <color indexed="8"/>
        <rFont val="Calibri"/>
        <family val="2"/>
      </rPr>
      <t xml:space="preserve">
Verification shall be performed in accordance with planned arrangements (see 7.3.1) to ensure that the design and development outputs have met the design and development input requirements. Records of the results of the verification and any necessary actions shall be maintained (see 4.2.4).</t>
    </r>
  </si>
  <si>
    <r>
      <rPr>
        <b/>
        <sz val="9"/>
        <color indexed="8"/>
        <rFont val="Calibri"/>
        <family val="2"/>
      </rPr>
      <t>7.3.7 Control of design and development changes</t>
    </r>
    <r>
      <rPr>
        <sz val="9"/>
        <color indexed="8"/>
        <rFont val="Calibri"/>
        <family val="2"/>
      </rPr>
      <t xml:space="preserve">
Design and development changes shall be identified and records maintained. The changes shall be reviewed, verified and validated, as appropriate, and approved before implementation. The review of design and development changes shall include evaluation of the effect of the changes on constituent parts and product already delivered. Records of the results of the review of changes and any necessary actions shall be maintained (see 4.2.4).</t>
    </r>
  </si>
  <si>
    <r>
      <rPr>
        <b/>
        <sz val="9"/>
        <color indexed="8"/>
        <rFont val="Calibri"/>
        <family val="2"/>
      </rPr>
      <t>7.4.1 Purchasing process</t>
    </r>
    <r>
      <rPr>
        <sz val="9"/>
        <color indexed="8"/>
        <rFont val="Calibri"/>
        <family val="2"/>
      </rPr>
      <t xml:space="preserve">
The organization shall establish documented procedures to ensure that purchased product conforms to specified purchase requirements. The type and extent of control applied to the supplier and the purchased product shall be dependent upon the effect of the purchased product on subsequent product realization or the final product.  The organization shall evaluate and select suppliers based on their ability to supply product in accordance with the organization’s requirements. Criteria for selection, evaluation and re-evaluation shall be established. Records of the results of evaluations and any necessary actions arising from the evaluation shall be maintained (see 4.2.4).</t>
    </r>
  </si>
  <si>
    <r>
      <rPr>
        <b/>
        <sz val="9"/>
        <color indexed="8"/>
        <rFont val="Calibri"/>
        <family val="2"/>
      </rPr>
      <t>7.4.2 Purchasing information</t>
    </r>
    <r>
      <rPr>
        <sz val="9"/>
        <color indexed="8"/>
        <rFont val="Calibri"/>
        <family val="2"/>
      </rPr>
      <t xml:space="preserve">
Purchasing information shall describe the product to be purchased, including where appropriate
a) requirements for approval of product, procedures, processes and equipment,
b) requirements for qualification of personnel, and
c) quality management system requirements.
The organization shall ensure the adequacy of specified purchase requirements prior to their communication to the supplier.  To the extent required for traceability given in 7.5.3.2, the organization shall maintain relevant purchasing information, i.e. documents (see 4.2.3) and records (see 4.2.4).</t>
    </r>
  </si>
  <si>
    <r>
      <rPr>
        <b/>
        <sz val="9"/>
        <color indexed="8"/>
        <rFont val="Calibri"/>
        <family val="2"/>
      </rPr>
      <t>7.4.3 Verification of purchased product</t>
    </r>
    <r>
      <rPr>
        <sz val="9"/>
        <color indexed="8"/>
        <rFont val="Calibri"/>
        <family val="2"/>
      </rPr>
      <t xml:space="preserve">
The organization shall establish and implement the inspection or other activities necessary for ensuring that purchased product meets specified purchase requirements. Where the organization or its customer intends to perform verification at the supplier’s premises, the organization shall state the intended verification arrangements and method of product release in the purchasing information.  Records of the verification shall be maintained (see 4.2.4)</t>
    </r>
  </si>
  <si>
    <r>
      <rPr>
        <b/>
        <sz val="9"/>
        <color indexed="8"/>
        <rFont val="Calibri"/>
        <family val="2"/>
      </rPr>
      <t>7.5.1.2.1 Cleanliness of product and contamination control</t>
    </r>
    <r>
      <rPr>
        <sz val="9"/>
        <color indexed="8"/>
        <rFont val="Calibri"/>
        <family val="2"/>
      </rPr>
      <t xml:space="preserve">
The organization shall establish documented requirements for cleanliness of product if
a) product is cleaned by the organization prior to sterilization and/or its use, or
b) product is supplied non-sterile to be subjected to a cleaning process prior to sterilization and/or its use, or
c) product is supplied to be used non-sterile and its cleanliness is of significance in use, or
d) process agents are to be removed from product during manufacture.
If product is cleaned in accordance with a) or b) above, the requirements contained in 6.4 a) and 6.4 b) do not apply prior to the cleaning process.</t>
    </r>
  </si>
  <si>
    <r>
      <rPr>
        <b/>
        <sz val="9"/>
        <color indexed="8"/>
        <rFont val="Calibri"/>
        <family val="2"/>
      </rPr>
      <t>7.5.1.2.3 Servicing activities</t>
    </r>
    <r>
      <rPr>
        <sz val="9"/>
        <color indexed="8"/>
        <rFont val="Calibri"/>
        <family val="2"/>
      </rPr>
      <t xml:space="preserve">
If servicing is a specified requirement, the organization shall establish documented procedures, work instructions and reference materials and reference measurement procedures, as necessary, for performing servicing activities and verifying that they meet the specified requirements. Records of servicing activities carried out by the organization shall be maintained (see 4.2.4). NOTE Servicing can include, for example, repair and maintenance.</t>
    </r>
  </si>
  <si>
    <r>
      <rPr>
        <b/>
        <sz val="9"/>
        <color indexed="8"/>
        <rFont val="Calibri"/>
        <family val="2"/>
      </rPr>
      <t>7.5.1.3 Particular requirements for sterile medical devices</t>
    </r>
    <r>
      <rPr>
        <sz val="9"/>
        <color indexed="8"/>
        <rFont val="Calibri"/>
        <family val="2"/>
      </rPr>
      <t xml:space="preserve">
The organization shall maintain records of the process parameters for the sterilization process which was used for each sterilization batch (see 4.2.4). Sterilization records shall be traceable to each production batch of medical devices (see 7.5.1.1).</t>
    </r>
  </si>
  <si>
    <r>
      <rPr>
        <b/>
        <sz val="9"/>
        <color indexed="8"/>
        <rFont val="Calibri"/>
        <family val="2"/>
      </rPr>
      <t>7.5.2.1 General requirements</t>
    </r>
    <r>
      <rPr>
        <sz val="9"/>
        <color indexed="8"/>
        <rFont val="Calibri"/>
        <family val="2"/>
      </rPr>
      <t xml:space="preserve">
The organization shall validate any processes for production and service provision where the resulting output cannot be verified by subsequent monitoring or measurement. This includes any processes where deficiencies become apparent only after the product is in use or the service has been delivered. Validation shall demonstrate the ability of these processes to achieve planned results. The organization shall establish arrangements for these processes including, as applicable 
a) defined criteria for review and approval of the processes,
b) approval of equipment and qualification of personnel,
c) use of specific methods and procedures,
d) requirements for records (see 4.2.4), and
e) revalidation. 
The organization shall establish documented procedures for the validation of the application of computer software (and changes to such software and/or its application) for production and service provision that affect the ability of the product to conform to specified requirements. Such software applications shall be validated prior to initial use.  Records of validation shall be maintained (see 4.2.4)</t>
    </r>
  </si>
  <si>
    <r>
      <rPr>
        <b/>
        <sz val="9"/>
        <color indexed="8"/>
        <rFont val="Calibri"/>
        <family val="2"/>
      </rPr>
      <t>7.5.2.2 Particular requirements for sterile medical devices</t>
    </r>
    <r>
      <rPr>
        <sz val="9"/>
        <color indexed="8"/>
        <rFont val="Calibri"/>
        <family val="2"/>
      </rPr>
      <t xml:space="preserve">
The organization shall establish documented procedures for the validation of sterilization processes.
Sterilization processes shall be validated prior to initial use. Records of validation of each sterilization process shall be maintained (see 4.2.4).</t>
    </r>
  </si>
  <si>
    <r>
      <rPr>
        <b/>
        <sz val="9"/>
        <color indexed="8"/>
        <rFont val="Calibri"/>
        <family val="2"/>
      </rPr>
      <t>7.5.3.1 Identification</t>
    </r>
    <r>
      <rPr>
        <sz val="9"/>
        <color indexed="8"/>
        <rFont val="Calibri"/>
        <family val="2"/>
      </rPr>
      <t xml:space="preserve">
The organization shall identify the product by suitable means throughout product realization, and shall establish documented procedures for such product identification. The organization shall establish documented procedures to ensure that medical devices returned to the organization are identified and distinguished from conforming product [see 6.4 d)]. </t>
    </r>
  </si>
  <si>
    <t>7.5.3.2.1 General
The organization shall establish documented procedures for traceability. Such procedures shall define the extent of product traceability and the records required (see 4.2.4, 8.3 and 8.5). Where traceability is a requirement, the organization shall control and record the unique identification of the product (see 4.2.4). NOTE Configuration management is a means by which identification and traceability can be maintained.</t>
  </si>
  <si>
    <r>
      <rPr>
        <b/>
        <sz val="9"/>
        <color indexed="8"/>
        <rFont val="Calibri"/>
        <family val="2"/>
      </rPr>
      <t>7.5.3.3 Status identification</t>
    </r>
    <r>
      <rPr>
        <sz val="9"/>
        <color indexed="8"/>
        <rFont val="Calibri"/>
        <family val="2"/>
      </rPr>
      <t xml:space="preserve">
The organization shall identify the product status with respect to monitoring and measurement requirements. The identification of product status shall be maintained throughout production, storage, installation and servicing of the product to ensure that only product that has passed the required inspections and tests (or released under an authorized concession) is dispatched, used or installed.</t>
    </r>
  </si>
  <si>
    <r>
      <rPr>
        <b/>
        <sz val="9"/>
        <color indexed="8"/>
        <rFont val="Calibri"/>
        <family val="2"/>
      </rPr>
      <t>7.5.4 Customer property</t>
    </r>
    <r>
      <rPr>
        <sz val="9"/>
        <color indexed="8"/>
        <rFont val="Calibri"/>
        <family val="2"/>
      </rPr>
      <t xml:space="preserve">
The organization shall exercise care with customer property while it is under the organization’s control or being used by the organization. The organization shall identify, verify, protect and safeguard customer property provided for use or incorporation into the product. If any customer property is lost, damaged or otherwise found to be unsuitable for use, this shall be reported to the customer and records maintained (see 4.2.4). NOTE Customer property can include intellectual property or confidential health information.</t>
    </r>
  </si>
  <si>
    <r>
      <rPr>
        <b/>
        <sz val="9"/>
        <color indexed="8"/>
        <rFont val="Calibri"/>
        <family val="2"/>
      </rPr>
      <t>7.5.5 Preservation of product</t>
    </r>
    <r>
      <rPr>
        <sz val="9"/>
        <color indexed="8"/>
        <rFont val="Calibri"/>
        <family val="2"/>
      </rPr>
      <t xml:space="preserve">
The organization shall establish documented procedures or documented work instructions for preserving the conformity of product during internal processing and delivery to the intended destination. This preservation shall include identification, handling, packaging, storage and protection. Preservation shall also apply to the constituent parts of a product. The organization shall establish documented procedures or documented work instructions for the control of product with a limited shelf-life or requiring special storage conditions. Such special storage conditions shall be controlled and recorded (see 4.2.4).</t>
    </r>
  </si>
  <si>
    <r>
      <rPr>
        <b/>
        <sz val="9"/>
        <color indexed="8"/>
        <rFont val="Calibri"/>
        <family val="2"/>
      </rPr>
      <t>7.6 Control of monitoring and measuring devices</t>
    </r>
    <r>
      <rPr>
        <sz val="9"/>
        <color indexed="8"/>
        <rFont val="Calibri"/>
        <family val="2"/>
      </rPr>
      <t xml:space="preserve">
The organization shall determine the monitoring and measurement to be undertaken and the monitoring and measuring devices needed to provide evidence of conformity of product to determined requirements (see 7.2.1). The organization shall establish documented procedures to ensure that monitoring and measurement can be carried out and are carried out in a manner that is consistent with the monitoring and measurement requirements. Where necessary to ensure valid results, measuring equipment shall
a) be calibrated or verified at specified intervals, or prior to use, against measurement standards traceable to international or national measurement standards; where no such standards exist, the basis used for calibration or verification shall be recorded;
b) be adjusted or re-adjusted as necessary;
c) be identified to enable the calibration status to be determined;
d) be safeguarded from adjustments that would invalidate the measurement result;
e) be protected from damage and deterioration during handling, maintenance and storage.
In addition, the organization shall assess and record the validity of the previous measuring results when the equipment is found not to conform to requirements. The organization shall take appropriate action on the equipment and any product affected. Records of the results of calibration and verification shall be maintained (see 4.2.4). When used in the monitoring and measurement of specified requirements, the ability of computer software to satisfy the intended application shall be confirmed. This shall be undertaken prior to initial use and reconfirmed as necessary. NOTE See ISO 10012 for guidance related to measurement management systems.</t>
    </r>
  </si>
  <si>
    <t>Confirm that the organization assesses (and records) the validity of previous measurements when equipment is found not to conform to specified requirements, and takes appropriate action on the equipment and any product affected.  Verify that the control of the monitoring and measuring devices is adequate to ensure valid results.   Confirm that monitoring and measuring devices are protected from damage or deterioration.</t>
  </si>
  <si>
    <t>If the selected process is software controlled or if software is used in production equipment or the quality management system, verify that the software is validated for its intended use.  Software validation may be part of equipment qualification.</t>
  </si>
  <si>
    <r>
      <rPr>
        <b/>
        <sz val="11"/>
        <color indexed="8"/>
        <rFont val="Calibri"/>
        <family val="2"/>
      </rPr>
      <t>Determine if the manufacturer has established and maintained a file for each type of device that includes or refers to the location of device specifications, production process specifications, quality assurance procedures, traceability requirements, and packaging and labeling specifications.  Confirm that the manufacturer determined the extent of traceability based on the risk posed by the device in the event the device does not meet specified requirements.</t>
    </r>
    <r>
      <rPr>
        <sz val="11"/>
        <color theme="1"/>
        <rFont val="Calibri"/>
        <family val="2"/>
        <scheme val="minor"/>
      </rPr>
      <t xml:space="preserve">
</t>
    </r>
    <r>
      <rPr>
        <u/>
        <sz val="11"/>
        <color indexed="8"/>
        <rFont val="Calibri"/>
        <family val="2"/>
      </rPr>
      <t>Brazil (ANVISA)</t>
    </r>
    <r>
      <rPr>
        <sz val="11"/>
        <color theme="1"/>
        <rFont val="Calibri"/>
        <family val="2"/>
        <scheme val="minor"/>
      </rPr>
      <t xml:space="preserve">: Verify that the manufacturer has established and maintains procedures to ensure integrity and to prevent accidental mixing of labels, instructions, and packaging materials [RDC ANVISA 16/2013: 5.2.2.1].
Confirm that the manufacturer has ensured that labels are designed, printed and, where applicable, applied so that they remain legible and attached to the product during processing, storage, handling and use [RDC ANVISA 16/2013: 5.2.2.2].
</t>
    </r>
    <r>
      <rPr>
        <u/>
        <sz val="11"/>
        <color indexed="8"/>
        <rFont val="Calibri"/>
        <family val="2"/>
      </rPr>
      <t>Canada (HC)</t>
    </r>
    <r>
      <rPr>
        <sz val="11"/>
        <color theme="1"/>
        <rFont val="Calibri"/>
        <family val="2"/>
        <scheme val="minor"/>
      </rPr>
      <t xml:space="preserve">: Verify that the manufacturer maintains objective evidence that devices meet the safety and effectiveness requirements of the CMDR [CMDR 9(2)].
Verify that devices sold in Canada have labeling that conforms to Canadian English and French language requirements and contains the manufacturer’s name and address, device identifier, control number (for Class III and IV devices), contents of packaging, sterility, expiry, intended use, directions for use and any special storage conditions [CMDR 21-23].
Verify that the manufacturer maintains distribution records in respect of a device that will permit a complete and rapid withdrawal of the device from the market [CMDR 52-56].
</t>
    </r>
    <r>
      <rPr>
        <u/>
        <sz val="11"/>
        <color indexed="8"/>
        <rFont val="Calibri"/>
        <family val="2"/>
      </rPr>
      <t>United States (FDA)</t>
    </r>
    <r>
      <rPr>
        <sz val="11"/>
        <color theme="1"/>
        <rFont val="Calibri"/>
        <family val="2"/>
        <scheme val="minor"/>
      </rPr>
      <t>: If a control number is required for traceability, confirm that such control number is on or accompanies the device throughout distribution [21 CFR 820.120(e)].</t>
    </r>
  </si>
  <si>
    <r>
      <rPr>
        <b/>
        <sz val="11"/>
        <color indexed="8"/>
        <rFont val="Calibri"/>
        <family val="2"/>
      </rPr>
      <t xml:space="preserve">Determine if the manufacturer has established and maintained a record of the amount manufactured and approved for distribution for each batch of medical devices, the record is verified and approved, and the device is manufactured according to the file referenced in task 16. </t>
    </r>
    <r>
      <rPr>
        <sz val="11"/>
        <color theme="1"/>
        <rFont val="Calibri"/>
        <family val="2"/>
        <scheme val="minor"/>
      </rPr>
      <t xml:space="preserve"> 
</t>
    </r>
    <r>
      <rPr>
        <u/>
        <sz val="11"/>
        <color indexed="8"/>
        <rFont val="Calibri"/>
        <family val="2"/>
      </rPr>
      <t>Brazil (ANVISA)</t>
    </r>
    <r>
      <rPr>
        <sz val="11"/>
        <color theme="1"/>
        <rFont val="Calibri"/>
        <family val="2"/>
        <scheme val="minor"/>
      </rPr>
      <t xml:space="preserve">: Verify that the device history record of the product includes or refers to the following information: date of manufacture; components used; quantity manufactured; results of inspections and tests; parameters of special processes; quantity released for distribution; labeling; identification of the serial number or batch of production; and final release of the product [RDC ANVISA 16/2013: 3.2.1].
Verify that labeling has not been released for storage or use until a designated individual has examined the labeling for accuracy. The approval, including date, name, and physical or electronic signature of the person responsible, must be documented in the device history record [RDC ANVISA 16/2013: 5.2.2.3].
</t>
    </r>
    <r>
      <rPr>
        <u/>
        <sz val="11"/>
        <color indexed="8"/>
        <rFont val="Calibri"/>
        <family val="2"/>
      </rPr>
      <t>United States (FDA)</t>
    </r>
    <r>
      <rPr>
        <sz val="11"/>
        <color theme="1"/>
        <rFont val="Calibri"/>
        <family val="2"/>
        <scheme val="minor"/>
      </rPr>
      <t>: Verify that labeling is not released for storage or use until a designated individual has examined the labeling for accuracy.  The release, including the date and signature of the individual performing the examination must be documented in the device history record (i.e. batch record) [21 CFR 820.120(b)].
Confirm that labeling is stored in a manner that provides proper identification and prevents mix-ups.  Verify that labeling and packaging operations are controlled to prevent labeling mix-ups [21 CFR 820.120(c) and (d)].
Verify that the label and labeling used for each production unit, lot, or batch are documented in the batch record, as well as any control numbers used [21 CFR 820.120(e), 820.184(e)].</t>
    </r>
  </si>
  <si>
    <r>
      <rPr>
        <b/>
        <sz val="11"/>
        <color indexed="8"/>
        <rFont val="Calibri"/>
        <family val="2"/>
      </rPr>
      <t>If the organization manufactures active or nonactive implantable medical devices, life-supporting or life-sustaining devices, confirm that the manufacturer maintains traceability records of all components, materials, and work environment conditions (if these could cause the medical device to not satisfy its specified requirements) in addition to records of the identity of personnel performing any inspection or testing of these devices.  Confirm that the organization requires that agents or distributors of these devices maintain distribution records and makes them available for inspection.  Verify that the organization records the name and address of shipping consignees for these devices.</t>
    </r>
    <r>
      <rPr>
        <sz val="11"/>
        <color theme="1"/>
        <rFont val="Calibri"/>
        <family val="2"/>
        <scheme val="minor"/>
      </rPr>
      <t xml:space="preserve">
</t>
    </r>
    <r>
      <rPr>
        <u/>
        <sz val="11"/>
        <color indexed="8"/>
        <rFont val="Calibri"/>
        <family val="2"/>
      </rPr>
      <t>Canada (HC)</t>
    </r>
    <r>
      <rPr>
        <sz val="11"/>
        <color theme="1"/>
        <rFont val="Calibri"/>
        <family val="2"/>
        <scheme val="minor"/>
      </rPr>
      <t xml:space="preserve">: Verify that the manufacturer has identified Schedule 2 implants and provides implant registration cards with devices or employs another suitable system approved by Health Canada [CMDR 66-68].
Verify that the manufacturer of devices that are listed on Schedule 2 of the Medical Devices Regulations maintains distribution records of these devices as well as any information received on implant registration cards related to these Schedule 2 devices [CMDR 54].
</t>
    </r>
    <r>
      <rPr>
        <u/>
        <sz val="11"/>
        <color indexed="8"/>
        <rFont val="Calibri"/>
        <family val="2"/>
      </rPr>
      <t>United States (FDA)</t>
    </r>
    <r>
      <rPr>
        <sz val="11"/>
        <color theme="1"/>
        <rFont val="Calibri"/>
        <family val="2"/>
        <scheme val="minor"/>
      </rPr>
      <t>: Verify that the manufacturer has implemented a tracking system for devices for which the manufacturer has received a tracking order from FDA.  The tracking system must ensure the manufacturer is able to track the device to the end-user.  The manufacturer must conduct periodic audits of the tracking system [21 CFR 821].</t>
    </r>
  </si>
  <si>
    <t>Verify that product status identification is adequate to ensure that only product which has passed the required inspections and tests is dispatched, used, or installed.</t>
  </si>
  <si>
    <t>Verify that the organization has implemented controls to identify, verify, protect, and safeguard customer property provided for use or incorporation into the product.  Verify that the organization treats patient information and confidential health information as customer property.</t>
  </si>
  <si>
    <r>
      <rPr>
        <b/>
        <sz val="11"/>
        <color indexed="8"/>
        <rFont val="Calibri"/>
        <family val="2"/>
      </rPr>
      <t xml:space="preserve">Verify that acceptance activities assure conformity with specifications and are documented.  Confirm that the extent of acceptance activities is commensurate with the risk posed by the device.  </t>
    </r>
    <r>
      <rPr>
        <sz val="11"/>
        <color theme="1"/>
        <rFont val="Calibri"/>
        <family val="2"/>
        <scheme val="minor"/>
      </rPr>
      <t xml:space="preserve">
</t>
    </r>
    <r>
      <rPr>
        <u/>
        <sz val="11"/>
        <color indexed="8"/>
        <rFont val="Calibri"/>
        <family val="2"/>
      </rPr>
      <t>Brazil (ANVISA)</t>
    </r>
    <r>
      <rPr>
        <sz val="11"/>
        <color theme="1"/>
        <rFont val="Calibri"/>
        <family val="2"/>
        <scheme val="minor"/>
      </rPr>
      <t xml:space="preserve">: Verify that sampling plans are defined and based on valid statistical rationale. Each manufacturer must establish and maintain procedures to ensure that sampling methods are suitable for their intended use and are reviewed regularly. A review of sampling plans should consider the occurrence of nonconforming product, quality audit reports, complaints and other indicators [RDC ANVISA 16/2013: 9.2].
</t>
    </r>
    <r>
      <rPr>
        <u/>
        <sz val="11"/>
        <color indexed="8"/>
        <rFont val="Calibri"/>
        <family val="2"/>
      </rPr>
      <t>United States (FDA)</t>
    </r>
    <r>
      <rPr>
        <sz val="11"/>
        <color theme="1"/>
        <rFont val="Calibri"/>
        <family val="2"/>
        <scheme val="minor"/>
      </rPr>
      <t>:  Verify that the manufacturer establishes and maintains procedures to ensure that sampling methods are adequate for their intended use and ensure that when changes occur, the sampling plans are reviewed [21 CFR  820.250(b)].</t>
    </r>
  </si>
  <si>
    <t>Verify that the identification, control, and disposition of nonconforming products is adequate, based on the risk the nonconformity poses to the device meeting its specified requirements.</t>
  </si>
  <si>
    <t>If a product needs to be reworked, confirm that the manufacturer has made a determination of any adverse effect of the rework upon the product.  Verify that the rework process has been performed according to an approved procedure, that the results of the rework have been documented, and that the reworked product has been re-verified to demonstrate conformity to requirements.</t>
  </si>
  <si>
    <r>
      <rPr>
        <b/>
        <sz val="11"/>
        <color indexed="8"/>
        <rFont val="Calibri"/>
        <family val="2"/>
      </rPr>
      <t xml:space="preserve">Verify that procedures are established and maintained for preserving the conformity of product and constituent parts of a product during internal processing, storage, and transport to the intended destination.  This preservation encompasses identification, handling, packaging, storage, and protection, including those products with limited shelf-life or requiring special storage conditions.  </t>
    </r>
    <r>
      <rPr>
        <sz val="11"/>
        <color theme="1"/>
        <rFont val="Calibri"/>
        <family val="2"/>
        <scheme val="minor"/>
      </rPr>
      <t xml:space="preserve">
</t>
    </r>
    <r>
      <rPr>
        <u/>
        <sz val="11"/>
        <color indexed="8"/>
        <rFont val="Calibri"/>
        <family val="2"/>
      </rPr>
      <t>Brazil (ANVISA)</t>
    </r>
    <r>
      <rPr>
        <sz val="11"/>
        <color theme="1"/>
        <rFont val="Calibri"/>
        <family val="2"/>
        <scheme val="minor"/>
      </rPr>
      <t xml:space="preserve">: Verify that the manufacturer has established procedures for the packaging of products in order to protect the product from deterioration, damage, or contamination during processing, storage, handling, and distribution [RDC ANVISA 16/2013: 5.2.1].
</t>
    </r>
    <r>
      <rPr>
        <u/>
        <sz val="11"/>
        <color indexed="8"/>
        <rFont val="Calibri"/>
        <family val="2"/>
      </rPr>
      <t>United States (FDA)</t>
    </r>
    <r>
      <rPr>
        <sz val="11"/>
        <color theme="1"/>
        <rFont val="Calibri"/>
        <family val="2"/>
        <scheme val="minor"/>
      </rPr>
      <t>: Confirm that the manufacturer established and maintains procedures that describe the methods for authorizing receipt from and dispatch to storage areas and stock rooms [21 CFR 150(b)].
Verify that the manufacturer established and maintains procedures for control and distribution of finished devices to ensure that only those devices approved for release are distributed and that purchase orders are reviewed to ensure ambiguities and errors are resolved before devices are released for distribution [21 CFR 820.160(a)].</t>
    </r>
  </si>
  <si>
    <r>
      <rPr>
        <b/>
        <sz val="11"/>
        <color indexed="8"/>
        <rFont val="Calibri"/>
        <family val="2"/>
      </rPr>
      <t>Confirm that the organization performs a review of the customer’s requirements, including the purchase order requirements, prior to the organization’s commitment to supply a product to a customer.  Verify that the organization maintains documentation required by regulatory authorities regarding maintenance of distribution records.</t>
    </r>
    <r>
      <rPr>
        <sz val="11"/>
        <color theme="1"/>
        <rFont val="Calibri"/>
        <family val="2"/>
        <scheme val="minor"/>
      </rPr>
      <t xml:space="preserve">
</t>
    </r>
    <r>
      <rPr>
        <u/>
        <sz val="11"/>
        <color indexed="8"/>
        <rFont val="Calibri"/>
        <family val="2"/>
      </rPr>
      <t>Brazil (ANVISA)</t>
    </r>
    <r>
      <rPr>
        <sz val="11"/>
        <color theme="1"/>
        <rFont val="Calibri"/>
        <family val="2"/>
        <scheme val="minor"/>
      </rPr>
      <t xml:space="preserve">: Verify that the manufacturer maintains distribution records which include or make reference to: the name and address of the consignee, the identification and quantity of products shipped, the date of dispatch, and any numerical control used for traceability [RDC ANVISA 16/2013: 6.3].
</t>
    </r>
    <r>
      <rPr>
        <u/>
        <sz val="11"/>
        <color indexed="8"/>
        <rFont val="Calibri"/>
        <family val="2"/>
      </rPr>
      <t>Canada (HC)</t>
    </r>
    <r>
      <rPr>
        <sz val="11"/>
        <color theme="1"/>
        <rFont val="Calibri"/>
        <family val="2"/>
        <scheme val="minor"/>
      </rPr>
      <t xml:space="preserve">:  Verify that the manufacturer maintains distribution records that contain sufficient information to permit complete and rapid withdrawal of the medical device from the market [CMDR 52-53].
Verify that distribution records of a device are retained by the manufacturer in a manner that will allow for timely retrieval, for the longer of (a) the projected useful life of the device; and (b) two years after the date the device was shipped [CMDR 55-56].
</t>
    </r>
    <r>
      <rPr>
        <u/>
        <sz val="11"/>
        <color indexed="8"/>
        <rFont val="Calibri"/>
        <family val="2"/>
      </rPr>
      <t>United States (FDA)</t>
    </r>
    <r>
      <rPr>
        <sz val="11"/>
        <color theme="1"/>
        <rFont val="Calibri"/>
        <family val="2"/>
        <scheme val="minor"/>
      </rPr>
      <t>: Verify that the manufacturer maintains distribution records which include or refer to the location of the name and address of the initial consignee, the identification and quantity of devices shipped; and any control numbers used [21 CFR 820.160(b)].</t>
    </r>
  </si>
  <si>
    <t>If installation activities are required, confirm that records of installation and verification activities are maintained.</t>
  </si>
  <si>
    <r>
      <rPr>
        <b/>
        <sz val="11"/>
        <color indexed="8"/>
        <rFont val="Calibri"/>
        <family val="2"/>
      </rPr>
      <t>Determine if servicing activities are conducted and documented in accordance with defined and implemented instructions and procedures.  Confirm that service records are used as a source of quality data in the Measurement, Analysis and Improvement process.</t>
    </r>
    <r>
      <rPr>
        <sz val="11"/>
        <color theme="1"/>
        <rFont val="Calibri"/>
        <family val="2"/>
        <scheme val="minor"/>
      </rPr>
      <t xml:space="preserve">
</t>
    </r>
    <r>
      <rPr>
        <u/>
        <sz val="11"/>
        <color indexed="8"/>
        <rFont val="Calibri"/>
        <family val="2"/>
      </rPr>
      <t>Brazil (ANVISA)</t>
    </r>
    <r>
      <rPr>
        <sz val="11"/>
        <color theme="1"/>
        <rFont val="Calibri"/>
        <family val="2"/>
        <scheme val="minor"/>
      </rPr>
      <t xml:space="preserve">: Confirm that the manufacturer has established and maintains procedures to ensure that records of servicing activities are kept with the following information: the product serviced; the control number of product serviced; the date of completion of service; identification of the service provider; description of service performed; and results of inspections and tests performed [RDC ANVISA 16/2013: 8.2.1].
Verify that the manufacturer periodically reviews the records of servicing activities. In cases where the analysis identifies trends that pose danger or records involving death or serious injury, a corrective or preventive action must be initiated [RDC ANVISA 16/2013: 8.2.2].
</t>
    </r>
    <r>
      <rPr>
        <u/>
        <sz val="11"/>
        <color indexed="8"/>
        <rFont val="Calibri"/>
        <family val="2"/>
      </rPr>
      <t>United States (FDA)</t>
    </r>
    <r>
      <rPr>
        <sz val="11"/>
        <color theme="1"/>
        <rFont val="Calibri"/>
        <family val="2"/>
        <scheme val="minor"/>
      </rPr>
      <t>: Verify that each manufacturer who receives a service report that represents an event that must be reported to FDA as a medical device report automatically considers the report a complaint [21 CFR 820.200(c)].
Confirm that service reports are documented and include the name of the device serviced, any device identification(s) and control number(s) used, and the date of service [21 CFR 820.200(d)].</t>
    </r>
  </si>
  <si>
    <t>When appropriate, verify that risk control and mitigation measures are applied to transport, installation and servicing, in accordance with the organization’s risk management practices.</t>
  </si>
  <si>
    <t>Determine, based on the assessment of the production and service control process overall, whether management provides the necessary commitment to the production and service control process to ensure devices meet specified requirements and quality objectives.</t>
  </si>
  <si>
    <t>Verify that planning activities describe or identify products to purchase and processes to outsource, the specified requirements for purchased products, the requirements for purchasing documentation and records, purchasing resources, the activities for purchased product acceptance, and risk management in supplier selection and purchasing.</t>
  </si>
  <si>
    <r>
      <rPr>
        <b/>
        <sz val="11"/>
        <color indexed="8"/>
        <rFont val="Calibri"/>
        <family val="2"/>
      </rPr>
      <t xml:space="preserve">Select one or more supplier evaluation files to audit.
</t>
    </r>
    <r>
      <rPr>
        <sz val="11"/>
        <color theme="1"/>
        <rFont val="Calibri"/>
        <family val="2"/>
        <scheme val="minor"/>
      </rPr>
      <t>Priority criteria for selection:
• Indications of problems with supplied products or processes from audit of the Measurement, Analysis and Improvement process
• Suppliers of higher risk products or processes
• Suppliers who provide products or services that directly impact the design outputs required for proper functioning of the device
• Suppliers of processes that require validation or revalidation
• Newly approved suppliers of products or services
• Suppliers of products or services used in the manufacturing of multiple products
• Suppliers of components or services not covered during previous audits</t>
    </r>
  </si>
  <si>
    <t>Verify that procedures for ensuring purchased product conforms to purchasing requirements have been established and documented.</t>
  </si>
  <si>
    <t>Verify that the procedures assure the type and extent of control applied to the supplier and the purchased product is dependent upon the effect of the purchased product on subsequent product realization or the final product.</t>
  </si>
  <si>
    <t>Verify that criteria for the selection, evaluation and re-evaluation of suppliers have been established.</t>
  </si>
  <si>
    <r>
      <rPr>
        <b/>
        <sz val="11"/>
        <color indexed="8"/>
        <rFont val="Calibri"/>
        <family val="2"/>
      </rPr>
      <t xml:space="preserve">Verify that records of supplier evaluations are maintained. </t>
    </r>
    <r>
      <rPr>
        <sz val="11"/>
        <color theme="1"/>
        <rFont val="Calibri"/>
        <family val="2"/>
        <scheme val="minor"/>
      </rPr>
      <t xml:space="preserve">
</t>
    </r>
    <r>
      <rPr>
        <u/>
        <sz val="11"/>
        <color indexed="8"/>
        <rFont val="Calibri"/>
        <family val="2"/>
      </rPr>
      <t>Brazil (ANVISA)</t>
    </r>
    <r>
      <rPr>
        <sz val="11"/>
        <color theme="1"/>
        <rFont val="Calibri"/>
        <family val="2"/>
        <scheme val="minor"/>
      </rPr>
      <t xml:space="preserve">: Confirm that the manufacturer establishes and maintains records of approved suppliers, contractors, and consultants [RDC ANVISA 16/2013: 2.3.3, 2.5.3]. 
</t>
    </r>
    <r>
      <rPr>
        <u/>
        <sz val="11"/>
        <color indexed="8"/>
        <rFont val="Calibri"/>
        <family val="2"/>
      </rPr>
      <t>United States (FDA)</t>
    </r>
    <r>
      <rPr>
        <sz val="11"/>
        <color theme="1"/>
        <rFont val="Calibri"/>
        <family val="2"/>
        <scheme val="minor"/>
      </rPr>
      <t>: Confirm that the manufacturer establishes and maintains records of acceptable suppliers, contractors, and consultants [21 CFR 820.50(a)(3)].</t>
    </r>
  </si>
  <si>
    <t>Verify that the manufacturer maintains effective controls over suppliers and product, so that specified requirements continue to be met.</t>
  </si>
  <si>
    <t>Confirm that the re-evaluation of the capability of suppliers to meet specified requirements is performed at intervals consistent with the significance of the product on the finished device.</t>
  </si>
  <si>
    <r>
      <rPr>
        <b/>
        <sz val="11"/>
        <color indexed="8"/>
        <rFont val="Calibri"/>
        <family val="2"/>
      </rPr>
      <t>Verify that the organization assures the adequacy of purchasing requirements for products and services that suppliers are to provide, and defines risk management activities and any necessary risk control measures.  Confirm that the manufacturer ensures the adequacy of specified purchase requirements prior to their communication to the supplier.</t>
    </r>
    <r>
      <rPr>
        <sz val="11"/>
        <color theme="1"/>
        <rFont val="Calibri"/>
        <family val="2"/>
        <scheme val="minor"/>
      </rPr>
      <t xml:space="preserve">
</t>
    </r>
    <r>
      <rPr>
        <u/>
        <sz val="11"/>
        <color indexed="8"/>
        <rFont val="Calibri"/>
        <family val="2"/>
      </rPr>
      <t>Brazil (ANVISA)</t>
    </r>
    <r>
      <rPr>
        <sz val="11"/>
        <color theme="1"/>
        <rFont val="Calibri"/>
        <family val="2"/>
        <scheme val="minor"/>
      </rPr>
      <t>: Confirm that purchase orders are approved by a designated person. This approval, including date and signature, shall be documented [RDC ANVISA 16/2013: 2.5.4].</t>
    </r>
  </si>
  <si>
    <t>Verify that documents and records for purchasing are consistent with traceability requirements where applicable.</t>
  </si>
  <si>
    <r>
      <t xml:space="preserve">Verify that the organization documents purchasing information, including where appropriate the requirements for approval of product, procedures, processes, equipment, qualification of personnel, and other quality management system requirements.
</t>
    </r>
    <r>
      <rPr>
        <u/>
        <sz val="11"/>
        <color indexed="8"/>
        <rFont val="Calibri"/>
        <family val="2"/>
      </rPr>
      <t>Brazil (ANVISA)</t>
    </r>
    <r>
      <rPr>
        <sz val="11"/>
        <color theme="1"/>
        <rFont val="Calibri"/>
        <family val="2"/>
        <scheme val="minor"/>
      </rPr>
      <t xml:space="preserve">: Confirm that an agreement is established and documented in which suppliers agree to notify the manufacturer of any change in the product or service, so that the manufacturer can determine whether the change affects the quality of the finished product [RDC ANVISA 16/2013: 2.5.5].
</t>
    </r>
    <r>
      <rPr>
        <u/>
        <sz val="11"/>
        <color indexed="8"/>
        <rFont val="Calibri"/>
        <family val="2"/>
      </rPr>
      <t>United States (FDA)</t>
    </r>
    <r>
      <rPr>
        <sz val="11"/>
        <color theme="1"/>
        <rFont val="Calibri"/>
        <family val="2"/>
        <scheme val="minor"/>
      </rPr>
      <t>: Verify that purchasing documents contain, where possible, an agreement that the supplier agrees to notify the manufacturer of changes in products or services that may affect the quality of a finished device [21 CFR 820.50(b)].</t>
    </r>
  </si>
  <si>
    <r>
      <rPr>
        <b/>
        <sz val="11"/>
        <color indexed="8"/>
        <rFont val="Calibri"/>
        <family val="2"/>
      </rPr>
      <t xml:space="preserve">Confirm that the verification (inspection or other activities) of purchased products is adequate to ensure specified requirements are met.  Confirm that the manufacturer has implemented an appropriate combination of controls applied to the supplier, the specification of purchase requirements, and acceptance verification activities that are commensurate with the risk of the supplied product upon the finished device. </t>
    </r>
    <r>
      <rPr>
        <sz val="11"/>
        <color theme="1"/>
        <rFont val="Calibri"/>
        <family val="2"/>
        <scheme val="minor"/>
      </rPr>
      <t xml:space="preserve">
</t>
    </r>
    <r>
      <rPr>
        <u/>
        <sz val="11"/>
        <color indexed="8"/>
        <rFont val="Calibri"/>
        <family val="2"/>
      </rPr>
      <t>Brazil (ANVISA)</t>
    </r>
    <r>
      <rPr>
        <sz val="11"/>
        <color theme="1"/>
        <rFont val="Calibri"/>
        <family val="2"/>
        <scheme val="minor"/>
      </rPr>
      <t xml:space="preserve">: Verify that the manufacturer has established and maintains procedures to ensure the retention of components, raw materials, in-process products and returned products until inspections, tests or other specified verifications have been performed and documented [RDC ANVISA 16/2013: 5.3.3].
</t>
    </r>
  </si>
  <si>
    <t>Verify that records of verification activities are maintained.</t>
  </si>
  <si>
    <t>Verify that data from the evaluation of suppliers, verification activities, and purchasing are considered as a source of quality data for input into the Measurement, Analysis and Improvement process.</t>
  </si>
  <si>
    <t>Determine, based on the assessment of the overall purchasing, whether management provides the necessary commitment to the purchase process.</t>
  </si>
  <si>
    <r>
      <rPr>
        <b/>
        <sz val="9"/>
        <color indexed="8"/>
        <rFont val="Calibri"/>
        <family val="2"/>
      </rPr>
      <t>4.1 General requirements</t>
    </r>
    <r>
      <rPr>
        <sz val="9"/>
        <color indexed="8"/>
        <rFont val="Calibri"/>
        <family val="2"/>
      </rPr>
      <t xml:space="preserve">
The organization shall establish, document, implement and maintain a quality management system and maintain its effectiveness in accordance with the requirements of this International Standard.
The organization shall
a) identify the processes needed for the quality management system and their application throughout the organization (see 1.2),
b) determine the sequence and interaction of these processes,
c) determine criteria and methods needed to ensure that both the operation and control of these processes are effective,
d) ensure the availability of resources and information necessary to support the operation and monitoring of these processes,
e) monitor, measure and analyse these processes, and
f) implement actions necessary to achieve planned results and maintain the effectiveness of these processes. These processes shall be managed by the organization in accordance with the requirements of this International Standard.  Where an organization chooses to outsource any process that affects product conformity with requirements, the organization shall ensure control over such processes. Control of such outsourced processes shall be identified within the quality management system (see 8.5.1).   NOTE Processes needed for the quality management system referred to above should include processes for management activities, provision of resources, product realization and measurement.</t>
    </r>
  </si>
  <si>
    <r>
      <rPr>
        <b/>
        <sz val="9"/>
        <color indexed="8"/>
        <rFont val="Calibri"/>
        <family val="2"/>
      </rPr>
      <t>5.5.2 Management representative</t>
    </r>
    <r>
      <rPr>
        <sz val="9"/>
        <color indexed="8"/>
        <rFont val="Calibri"/>
        <family val="2"/>
      </rPr>
      <t xml:space="preserve">
Top management shall appoint a member of management who, irrespective of other responsibilities, shall have responsibility and authority that</t>
    </r>
    <r>
      <rPr>
        <i/>
        <sz val="9"/>
        <color indexed="8"/>
        <rFont val="Calibri"/>
        <family val="2"/>
      </rPr>
      <t xml:space="preserve"> i</t>
    </r>
    <r>
      <rPr>
        <sz val="9"/>
        <color indexed="8"/>
        <rFont val="Calibri"/>
        <family val="2"/>
      </rPr>
      <t>ncludes
a) ensuring that processes needed for the quality management system are established, implemented and maintained,
b) reporting to top management on the performance of the quality management system and any need for improvement (see 8.5), and
c) ensuring the promotion of awareness of regulatory and customer requirements throughout the organization.   NOTE  The responsibility of a management representative can include liaison with external parties on matters relating to the quality management system.</t>
    </r>
  </si>
  <si>
    <r>
      <rPr>
        <b/>
        <sz val="9"/>
        <color indexed="8"/>
        <rFont val="Calibri"/>
        <family val="2"/>
      </rPr>
      <t>5.6.1 General</t>
    </r>
    <r>
      <rPr>
        <sz val="9"/>
        <color indexed="8"/>
        <rFont val="Calibri"/>
        <family val="2"/>
      </rPr>
      <t xml:space="preserve">
Top management shall review the organization’s quality management system, at planned intervals, to ensure its continuing suitability, adequacy and effectiveness. This review shall include assessing opportunities for improvement and the need for changes to the quality management system, including the quality policy and quality objectives. Records from management reviews shall be maintained (see 4.2.4).</t>
    </r>
  </si>
  <si>
    <r>
      <rPr>
        <b/>
        <sz val="9"/>
        <color indexed="8"/>
        <rFont val="Calibri"/>
        <family val="2"/>
      </rPr>
      <t>6.2.2 Competence, awareness and training</t>
    </r>
    <r>
      <rPr>
        <sz val="9"/>
        <color indexed="8"/>
        <rFont val="Calibri"/>
        <family val="2"/>
      </rPr>
      <t xml:space="preserve">
The organization shall
a) determine the necessary competence for personnel performing work affecting product quality,
b) provide training or take other actions to satisfy these needs,
c) evaluate the effectiveness of the actions taken,
d) ensure that its personnel are aware of the relevance and importance of their activities and how they
contribute to the achievement of the quality objectives, and
e) maintain appropriate records of education, training, skills and experience (see 4.2.4).
NOTE National or regional regulations might require the organization to establish documented procedures for identifying training needs.</t>
    </r>
  </si>
  <si>
    <r>
      <rPr>
        <b/>
        <sz val="9"/>
        <color indexed="8"/>
        <rFont val="Calibri"/>
        <family val="2"/>
      </rPr>
      <t>6.3 Infrastructure</t>
    </r>
    <r>
      <rPr>
        <sz val="9"/>
        <color indexed="8"/>
        <rFont val="Calibri"/>
        <family val="2"/>
      </rPr>
      <t xml:space="preserve">
The organization shall determine, provide and maintain the infrastructure needed to achieve conformity to product requirements. Infrastructure includes, as applicable
a) buildings, workspace and associated utilities,
b) process equipment (both hardware and software), and
c) supporting services (such as transport or communication).
The organization shall establish documented requirements for maintenance activities, including their
frequency, when such activities or lack thereof can affect product quality.
Records of such maintenance shall be maintained (see 4.2.4).</t>
    </r>
  </si>
  <si>
    <r>
      <rPr>
        <b/>
        <sz val="9"/>
        <color indexed="8"/>
        <rFont val="Calibri"/>
        <family val="2"/>
      </rPr>
      <t>6.4 Work environment</t>
    </r>
    <r>
      <rPr>
        <sz val="9"/>
        <color indexed="8"/>
        <rFont val="Calibri"/>
        <family val="2"/>
      </rPr>
      <t xml:space="preserve">
The organization shall determine and manage the work environment needed to achieve conformity to product requirements. The following requirements shall apply.
a) The organization shall establish documented requirements for health, cleanliness and clothing of personnel if contact between such personnel and the product or work environment could adversely affect the quality of the product (see 7.5.1.2.1).
b) If work environment conditions can have an adverse effect on product quality, the organization shall establish documented requirements for the work environment conditions and documented procedures or work instructions to monitor and control these work environment conditions (see 7.5.1.2.1).
c) The organization shall ensure that all personnel who are required to work temporarily under special environmental conditions within the work environment are appropriately trained or supervised by a trained person [see 6.2.2 b)].
d) If appropriate, special arrangements shall be established and documented for the control of contaminated or potentially contaminated product in order to prevent contamination of other product, the work environment or personnel (see 7.5.3.1).</t>
    </r>
  </si>
  <si>
    <r>
      <rPr>
        <b/>
        <sz val="11"/>
        <color indexed="8"/>
        <rFont val="Calibri"/>
        <family val="2"/>
      </rPr>
      <t>Where investigation determines that activities outside the organization contributed to a customer complaint, verify that records show that relevant information was exchanged between the organizations involved.</t>
    </r>
    <r>
      <rPr>
        <sz val="11"/>
        <color theme="1"/>
        <rFont val="Calibri"/>
        <family val="2"/>
        <scheme val="minor"/>
      </rPr>
      <t xml:space="preserve">
</t>
    </r>
    <r>
      <rPr>
        <u/>
        <sz val="11"/>
        <color indexed="8"/>
        <rFont val="Calibri"/>
        <family val="2"/>
      </rPr>
      <t>Brazil (ANVISA)</t>
    </r>
    <r>
      <rPr>
        <sz val="11"/>
        <color theme="1"/>
        <rFont val="Calibri"/>
        <family val="2"/>
        <scheme val="minor"/>
      </rPr>
      <t xml:space="preserve">: Verify that the manufacturer has ensured that information about quality problems or nonconforming products are properly disseminated to those directly involved in the maintenance of product quality and to prevent occurrence of such problems [RDC ANVISA 16/2013: 7.1.1.6].
</t>
    </r>
    <r>
      <rPr>
        <u/>
        <sz val="11"/>
        <color indexed="8"/>
        <rFont val="Calibri"/>
        <family val="2"/>
      </rPr>
      <t xml:space="preserve"> United States (FDA)</t>
    </r>
    <r>
      <rPr>
        <sz val="11"/>
        <color theme="1"/>
        <rFont val="Calibri"/>
        <family val="2"/>
        <scheme val="minor"/>
      </rPr>
      <t>: Verify that information related to quality problems or nonconforming product is disseminated to those directly responsible for assuring the quality of such product or the prevention of such problems [21 CFR 820.100(a)(6)].</t>
    </r>
  </si>
  <si>
    <t>Verify that the organization has defined and documented procedures for the notification of adverse events.  Confirm adverse event reporting is performed according to the applicable regulatory requirements.</t>
  </si>
  <si>
    <t>Confirm that the manufacturer has made effective arrangements for the timely issuance and implementation of advisory notices.  Confirm that reporting of advisory notices is performed according to the applicable regulatory requirements.</t>
  </si>
  <si>
    <t>Determine, based on the assessment of the Measurement, Analysis and Improvement process overall, whether management provides the necessary commitment to detect and address product and quality management system nonconformities, and ensure the continued suitability and effectiveness of the quality management system.</t>
  </si>
  <si>
    <r>
      <rPr>
        <b/>
        <sz val="11"/>
        <color indexed="8"/>
        <rFont val="Calibri"/>
        <family val="2"/>
      </rPr>
      <t>Verify that those devices that are, by regulation, subject to design and development procedures have been identified.</t>
    </r>
    <r>
      <rPr>
        <sz val="11"/>
        <color theme="1"/>
        <rFont val="Calibri"/>
        <family val="2"/>
        <scheme val="minor"/>
      </rPr>
      <t xml:space="preserve">  
</t>
    </r>
    <r>
      <rPr>
        <u/>
        <sz val="11"/>
        <color indexed="8"/>
        <rFont val="Calibri"/>
        <family val="2"/>
      </rPr>
      <t>Australia (TGA)</t>
    </r>
    <r>
      <rPr>
        <sz val="11"/>
        <color theme="1"/>
        <rFont val="Calibri"/>
        <family val="2"/>
        <scheme val="minor"/>
      </rPr>
      <t xml:space="preserve">: Verify that the manufacturer prepares and maintains complete and current objective evidence that demonstrates compliance with the Essential Principles of Safety and Performance [TG(MD)R Sch3 P1 1.4(5)(c) &amp; 1.9].
Verify that devices to be sold in Australia have labeling and instructions for use that comply with the Essential Principles for information that is to be provided with a device [TG(MD)R Sch1 P2 13].
When the Therapeutic Goods (Medical Devices) Regulations 2002 does not require a manufacturer to apply design and development controls for the Class of the medical device (Class IIa, Class I Measuring, Class I Sterile), the manufacturer shall prepare and maintain complete and current objective evidence that demonstrates compliance with the Essential Principles of Safety and Performance [see TG(MD)R Sch3 P6 6.4 - Required Technical Documentation].
</t>
    </r>
    <r>
      <rPr>
        <u/>
        <sz val="11"/>
        <color indexed="8"/>
        <rFont val="Calibri"/>
        <family val="2"/>
      </rPr>
      <t>Brazil (ANVISA)</t>
    </r>
    <r>
      <rPr>
        <sz val="11"/>
        <color theme="1"/>
        <rFont val="Calibri"/>
        <family val="2"/>
        <scheme val="minor"/>
      </rPr>
      <t xml:space="preserve">: According to Brazilian legislations, there is no exception to design control.
If design activities are outsourced, verify that the manufacturer has a complete device master record for the device and records of the design transfer to production [RDC ANVISA 16/2013: 4.1.7, 4.2].
</t>
    </r>
    <r>
      <rPr>
        <u/>
        <sz val="11"/>
        <color indexed="8"/>
        <rFont val="Calibri"/>
        <family val="2"/>
      </rPr>
      <t>Canada (HC)</t>
    </r>
    <r>
      <rPr>
        <sz val="11"/>
        <color theme="1"/>
        <rFont val="Calibri"/>
        <family val="2"/>
        <scheme val="minor"/>
      </rPr>
      <t>: With respect to Class II devices that are not subject to Design and Development controls, verify that the manufacturer has objective evidence to establish that Class II devices meet the safety and effectiveness requirements of section 10 to 20 [CMDR 9, 10 to 20].</t>
    </r>
  </si>
  <si>
    <r>
      <rPr>
        <b/>
        <sz val="11"/>
        <color indexed="8"/>
        <rFont val="Calibri"/>
        <family val="2"/>
      </rPr>
      <t xml:space="preserve">Select a completed (where applicable) design and development project for review. </t>
    </r>
    <r>
      <rPr>
        <sz val="11"/>
        <color theme="1"/>
        <rFont val="Calibri"/>
        <family val="2"/>
        <scheme val="minor"/>
      </rPr>
      <t xml:space="preserve">
Priority criteria for selection:
• complaints or known problems with a particular device
• product risk 
• recent design changes, particularly design changes made to correct quality problems associated with the device design
• age of design (prefer most recent)
• designs that have not been recently audited</t>
    </r>
  </si>
  <si>
    <r>
      <rPr>
        <b/>
        <sz val="11"/>
        <color indexed="8"/>
        <rFont val="Calibri"/>
        <family val="2"/>
      </rPr>
      <t xml:space="preserve">Verify that the design and development process is planned and controlled.  Review the design plan for the selected design and development project to understand the design and development activities; including the design and development stages, the review, verification, validation, and design transfer activities that are appropriate at each stage; and the assignment of responsibilities, authorities, and interfaces between different groups involved in design and development. </t>
    </r>
    <r>
      <rPr>
        <sz val="11"/>
        <color theme="1"/>
        <rFont val="Calibri"/>
        <family val="2"/>
        <scheme val="minor"/>
      </rPr>
      <t xml:space="preserve">
</t>
    </r>
    <r>
      <rPr>
        <u/>
        <sz val="11"/>
        <color indexed="8"/>
        <rFont val="Calibri"/>
        <family val="2"/>
      </rPr>
      <t>Australia (TGA)</t>
    </r>
    <r>
      <rPr>
        <sz val="11"/>
        <color theme="1"/>
        <rFont val="Calibri"/>
        <family val="2"/>
        <scheme val="minor"/>
      </rPr>
      <t xml:space="preserve">: Verify that effective planning for design and development is documented, typically as part of a Quality Plan [TG(MD)R Sch3 P1 Cl 1.4(4)].
</t>
    </r>
    <r>
      <rPr>
        <u/>
        <sz val="11"/>
        <color indexed="8"/>
        <rFont val="Calibri"/>
        <family val="2"/>
      </rPr>
      <t>Canada (HC)</t>
    </r>
    <r>
      <rPr>
        <sz val="11"/>
        <color theme="1"/>
        <rFont val="Calibri"/>
        <family val="2"/>
        <scheme val="minor"/>
      </rPr>
      <t>: Verify that manufacturers of Class IV devices maintain a quality plan that sets out the specific quality practices, resources, and sequence of activities relevant to the device [CMDR 32].</t>
    </r>
  </si>
  <si>
    <r>
      <rPr>
        <b/>
        <sz val="11"/>
        <color indexed="8"/>
        <rFont val="Calibri"/>
        <family val="2"/>
      </rPr>
      <t>For the device design and development record(s) selected, verify that design and development procedures have been established and applied.   Confirm the design and development procedures address the design and development stages, review, verification, validation, design transfer, and design changes.</t>
    </r>
    <r>
      <rPr>
        <sz val="11"/>
        <color theme="1"/>
        <rFont val="Calibri"/>
        <family val="2"/>
        <scheme val="minor"/>
      </rPr>
      <t xml:space="preserve">
</t>
    </r>
    <r>
      <rPr>
        <u/>
        <sz val="11"/>
        <color indexed="8"/>
        <rFont val="Calibri"/>
        <family val="2"/>
      </rPr>
      <t>United States (FDA)</t>
    </r>
    <r>
      <rPr>
        <sz val="11"/>
        <color theme="1"/>
        <rFont val="Calibri"/>
        <family val="2"/>
        <scheme val="minor"/>
      </rPr>
      <t>: Verify that the design input procedures contain a mechanism for addressing incomplete, ambiguous, or conflicting requirements [21 CFR 820.30(c)].</t>
    </r>
  </si>
  <si>
    <r>
      <rPr>
        <b/>
        <sz val="11"/>
        <color indexed="8"/>
        <rFont val="Calibri"/>
        <family val="2"/>
      </rPr>
      <t>Verify that design and development inputs were established, reviewed and approved; and that they address customer functional, performance and safety requirements, intended use, applicable regulatory requirements, and other requirements including those arising from human factors issues, essential for design and development. Verify that any risks and risk mitigation measures identified during the risk management process are used as an input in the design and development process.</t>
    </r>
    <r>
      <rPr>
        <sz val="11"/>
        <color theme="1"/>
        <rFont val="Calibri"/>
        <family val="2"/>
        <scheme val="minor"/>
      </rPr>
      <t xml:space="preserve">
</t>
    </r>
    <r>
      <rPr>
        <u/>
        <sz val="11"/>
        <color indexed="8"/>
        <rFont val="Calibri"/>
        <family val="2"/>
      </rPr>
      <t>Australia (TGA)</t>
    </r>
    <r>
      <rPr>
        <sz val="11"/>
        <color theme="1"/>
        <rFont val="Calibri"/>
        <family val="2"/>
        <scheme val="minor"/>
      </rPr>
      <t xml:space="preserve">: Verify that the manufacturer has identified the relevant Essential Principles that apply to the medical device [TG(MD)R Sch1 Essential Principles].
</t>
    </r>
    <r>
      <rPr>
        <u/>
        <sz val="11"/>
        <color indexed="8"/>
        <rFont val="Calibri"/>
        <family val="2"/>
      </rPr>
      <t>United States (FDA)</t>
    </r>
    <r>
      <rPr>
        <sz val="11"/>
        <color theme="1"/>
        <rFont val="Calibri"/>
        <family val="2"/>
        <scheme val="minor"/>
      </rPr>
      <t>: For the selected device(s), verify that the firm has the appropriate marketing clearance [510(k)] or pre-market approval (PMA) if distributing the devices in the United States [21 CFR 807].</t>
    </r>
  </si>
  <si>
    <t>Confirm that the design and development inputs are complete, unambiguous, and not in conflict with each other.</t>
  </si>
  <si>
    <r>
      <rPr>
        <b/>
        <sz val="11"/>
        <color indexed="8"/>
        <rFont val="Calibri"/>
        <family val="2"/>
      </rPr>
      <t>Review medical device specifications to confirm that design and development outputs are traceable to and satisfy design input requirements.  Verify that the design and development outputs essential for the proper functioning of the medical device have been identified.  Outputs include, but are not limited to, device specifications, specifications for the manufacturing process, the quality assurance testing, and device labeling and packaging.</t>
    </r>
    <r>
      <rPr>
        <sz val="11"/>
        <color theme="1"/>
        <rFont val="Calibri"/>
        <family val="2"/>
        <scheme val="minor"/>
      </rPr>
      <t xml:space="preserve">
</t>
    </r>
    <r>
      <rPr>
        <u/>
        <sz val="11"/>
        <color indexed="8"/>
        <rFont val="Calibri"/>
        <family val="2"/>
      </rPr>
      <t>Australia (TGA)</t>
    </r>
    <r>
      <rPr>
        <sz val="11"/>
        <color theme="1"/>
        <rFont val="Calibri"/>
        <family val="2"/>
        <scheme val="minor"/>
      </rPr>
      <t>: Confirm that documentation identifies whether relevant state of the art standards have been applied in full or in part.  If standards have not been applied, ensure that the manufacturer has documented a rationale to explain why alternative methods have been applied to demonstrate compliance with the Essential Principles [TG(MD)R Sch3 Part 1.4(5)(c)(iii)(C)].
For devices incorporating a medicinal substance, verify that documentation also identifies the data to be derived from tests conducted in relation to the substance, and its interaction with the device [TG(MD)R Sch 3 Part 1.4(5)(c)(v)].</t>
    </r>
  </si>
  <si>
    <r>
      <rPr>
        <b/>
        <sz val="11"/>
        <color indexed="8"/>
        <rFont val="Calibri"/>
        <family val="2"/>
      </rPr>
      <t>Verify that risk management activities are defined and implemented for product and process design and development.  Confirm that risk acceptability criteria are established and met throughout the design and development process. Verify that any residual risk is evaluated and, where appropriate, communicated to the customer (e.g., labeling, service documents, advisory notices, etc.).</t>
    </r>
    <r>
      <rPr>
        <sz val="11"/>
        <color theme="1"/>
        <rFont val="Calibri"/>
        <family val="2"/>
        <scheme val="minor"/>
      </rPr>
      <t xml:space="preserve"> 
</t>
    </r>
    <r>
      <rPr>
        <u/>
        <sz val="11"/>
        <color indexed="8"/>
        <rFont val="Calibri"/>
        <family val="2"/>
      </rPr>
      <t>Brazil (ANVISA)</t>
    </r>
    <r>
      <rPr>
        <sz val="11"/>
        <color theme="1"/>
        <rFont val="Calibri"/>
        <family val="2"/>
        <scheme val="minor"/>
      </rPr>
      <t xml:space="preserve">: Verify that the manufacturer has established and maintains a continuous process of risk management which covers the entire life cycle of the product. Possible hazards must be identified in both, normal and fault conditions, including those arising from human factors issues. The risk associated with those hazards, shall be calculated. Risks must be analyzed, evaluated and controlled, as necessary. Effectiveness of risk controls implemented shall be evaluated [RDC ANVISA 16/2013: 56/2001, RDC ANVISA 16/2013: 2.4].
</t>
    </r>
    <r>
      <rPr>
        <u/>
        <sz val="11"/>
        <color indexed="8"/>
        <rFont val="Calibri"/>
        <family val="2"/>
      </rPr>
      <t>United States (FDA)</t>
    </r>
    <r>
      <rPr>
        <sz val="11"/>
        <color theme="1"/>
        <rFont val="Calibri"/>
        <family val="2"/>
        <scheme val="minor"/>
      </rPr>
      <t>: Confirm that the manufacturer has identified the possible hazards associated with the device in both normal and fault conditions.  The risks associated with the hazards, including those resulting from user error, should be calculated in both normal and fault conditions.  If any risk is judged to be unacceptable, it should be reduced to acceptable levels by the appropriate means.  Ensure changes to the device to eliminate or minimize hazards do not introduce new hazards [21 CFR 820.30(g); preamble comment 83].</t>
    </r>
  </si>
  <si>
    <t>Confirm that design verification and/or design validation includes assurances that risk control measures are effective in controlling or reducing risk.</t>
  </si>
  <si>
    <r>
      <rPr>
        <b/>
        <sz val="11"/>
        <color indexed="8"/>
        <rFont val="Calibri"/>
        <family val="2"/>
      </rPr>
      <t xml:space="preserve">Verify that design and development validation data show that the approved design meets the requirements for the specified application or intended use(s). Verify that design validation testing is adjusted according to the risk of the product and element being validated. </t>
    </r>
    <r>
      <rPr>
        <sz val="11"/>
        <color theme="1"/>
        <rFont val="Calibri"/>
        <family val="2"/>
        <scheme val="minor"/>
      </rPr>
      <t xml:space="preserve">
</t>
    </r>
    <r>
      <rPr>
        <u/>
        <sz val="11"/>
        <color indexed="8"/>
        <rFont val="Calibri"/>
        <family val="2"/>
      </rPr>
      <t>Brazil (ANVISA)</t>
    </r>
    <r>
      <rPr>
        <sz val="11"/>
        <color theme="1"/>
        <rFont val="Calibri"/>
        <family val="2"/>
        <scheme val="minor"/>
      </rPr>
      <t xml:space="preserve">: Verify that design validation has been performed under defined operating conditions on initial production units, lots, or batches. Validation shall include device testing under real or simulated conditions of use. Design validation shall include software validation, as necessary. Stability studies shall be performed as necessary [RDC ANVISA 16/2013: 4.1.8]. 
</t>
    </r>
    <r>
      <rPr>
        <u/>
        <sz val="11"/>
        <color indexed="8"/>
        <rFont val="Calibri"/>
        <family val="2"/>
      </rPr>
      <t>United States (FDA)</t>
    </r>
    <r>
      <rPr>
        <sz val="11"/>
        <color theme="1"/>
        <rFont val="Calibri"/>
        <family val="2"/>
        <scheme val="minor"/>
      </rPr>
      <t>: Verify that design validation has been performed on initial production units, lots, or batches, or their equivalents.  When equivalent devices are used in the final validation, the manufacturer must document in detail how the device was manufactured and how the device is similar to and possibly different from initial production.  When there are differences, the manufacturer must justify why design validation results are valid for the production units, lots, or batches.  Verify that design validation includes testing of production units under actual or simulated use conditions [21 CFR 820.30(g)].</t>
    </r>
  </si>
  <si>
    <r>
      <rPr>
        <b/>
        <sz val="11"/>
        <color indexed="8"/>
        <rFont val="Calibri"/>
        <family val="2"/>
      </rPr>
      <t>Verify that clinical evaluations and/or evaluation of the medical device safety and performance were performed as part of design validation if required by national or regional regulations.</t>
    </r>
    <r>
      <rPr>
        <sz val="11"/>
        <color theme="1"/>
        <rFont val="Calibri"/>
        <family val="2"/>
        <scheme val="minor"/>
      </rPr>
      <t xml:space="preserve">
</t>
    </r>
    <r>
      <rPr>
        <u/>
        <sz val="11"/>
        <color indexed="8"/>
        <rFont val="Calibri"/>
        <family val="2"/>
      </rPr>
      <t>Australia (TGA)</t>
    </r>
    <r>
      <rPr>
        <sz val="11"/>
        <color theme="1"/>
        <rFont val="Calibri"/>
        <family val="2"/>
        <scheme val="minor"/>
      </rPr>
      <t>: Verify that records of the validation include clinical evidence as required by the clinical evidence procedures [TG(MD) Sch3 P1 Cl 1.4(5)(c)(vii) and TG(MD) Sch3 P8].</t>
    </r>
  </si>
  <si>
    <t>If the medical device contains software, verify that the software was subject to the design and development process. Confirm that the software was included within the risk management process.</t>
  </si>
  <si>
    <r>
      <rPr>
        <b/>
        <sz val="11"/>
        <color indexed="8"/>
        <rFont val="Calibri"/>
        <family val="2"/>
      </rPr>
      <t>Verify that design reviews were conducted at suitable as required by the design and development plan.  Confirm that the participants in the reviews include representatives of functions concerned with the design and development stage being reviewed, as well as any specialist personnel needed.</t>
    </r>
    <r>
      <rPr>
        <sz val="11"/>
        <color theme="1"/>
        <rFont val="Calibri"/>
        <family val="2"/>
        <scheme val="minor"/>
      </rPr>
      <t xml:space="preserve">
</t>
    </r>
    <r>
      <rPr>
        <u/>
        <sz val="11"/>
        <color indexed="8"/>
        <rFont val="Calibri"/>
        <family val="2"/>
      </rPr>
      <t>United States (FDA)</t>
    </r>
    <r>
      <rPr>
        <sz val="11"/>
        <color theme="1"/>
        <rFont val="Calibri"/>
        <family val="2"/>
        <scheme val="minor"/>
      </rPr>
      <t>: Verify that procedures ensure that participants include representatives of all functions concerned with the design stage being reviewed and an individual(s) who does not have direct responsibility for the design stage being reviewed, as well as any specialists needed [21 CFR 820.30(e)].</t>
    </r>
  </si>
  <si>
    <t>Verify that design changes have been reviewed for the effect on products previously made and delivered, and that records of review results are maintained.</t>
  </si>
  <si>
    <r>
      <rPr>
        <b/>
        <sz val="11"/>
        <color indexed="8"/>
        <rFont val="Calibri"/>
        <family val="2"/>
      </rPr>
      <t xml:space="preserve">Determine if the design was correctly transferred to production. </t>
    </r>
    <r>
      <rPr>
        <sz val="11"/>
        <color theme="1"/>
        <rFont val="Calibri"/>
        <family val="2"/>
        <scheme val="minor"/>
      </rPr>
      <t xml:space="preserve">
</t>
    </r>
    <r>
      <rPr>
        <u/>
        <sz val="11"/>
        <color indexed="8"/>
        <rFont val="Calibri"/>
        <family val="2"/>
      </rPr>
      <t>Brazil (ANVISA)</t>
    </r>
    <r>
      <rPr>
        <sz val="11"/>
        <color theme="1"/>
        <rFont val="Calibri"/>
        <family val="2"/>
        <scheme val="minor"/>
      </rPr>
      <t>: Verify that procedures ensure that the device design is correctly translated into production specifications [RDC ANVISA 16/2013: 4.1.7].
Confirm that the manufacturer ensures that the design release occurs only after the approval(s) of a designated person. Before the final release, design and development records must be reviewed to confirm that the design is complete and that the final design meets the approved design. Final release, including signature(s) (manual or electronic) and dates, shall be documented [RDC ANVISA 16/2013: 4.1.9, 4.1.11].
Verify that production specifications are documented (e.g. Device Master Record – DMR). The record shall include or make reference to: a) device specifications, including software source code (if applicable), drawings, composition (BOM – bill of materials), etc.; b) production specifications (ex. work instructions, environmental controls, measurement equipment, etc.); c) labeling and packaging specifications; c) measurements, inspections, and tests, with acceptance criteria; and d) methods and procedures for installation and servicing (if applicable) [RDC ANVISA 16/2013: 4.2].</t>
    </r>
  </si>
  <si>
    <t>Determine, based on the assessment of the design and development process overall, whether management provides the necessary commitment to the design and development process.</t>
  </si>
  <si>
    <t>Verify that the product realization processes are planned, including any necessary controls, controlled conditions, and risk management activities required for the product to meet the specified or intended uses and the statutory and regulatory requirements related to the product.  Confirm that the planning of product realization is consistent with the requirements of the other processes of the quality management system and performed in consideration of the quality objectives.</t>
  </si>
  <si>
    <r>
      <rPr>
        <b/>
        <sz val="11"/>
        <color indexed="8"/>
        <rFont val="Calibri"/>
        <family val="2"/>
      </rPr>
      <t>Review production processes considering the following criteria. Select one or more production processes to audit.</t>
    </r>
    <r>
      <rPr>
        <sz val="11"/>
        <color theme="1"/>
        <rFont val="Calibri"/>
        <family val="2"/>
        <scheme val="minor"/>
      </rPr>
      <t xml:space="preserve">
Priority criteria for selection:
• Corrective and preventive action indicators of process problems or potential problems
• Use of the production process for higher risk products
• Use of production processes that directly impact the ability of the device to meet its essential design outputs
• New production processes or new technologies
• Use of the process in manufacturing multiple products
• Processes that operate over multiple shifts
• Processes not covered during previous audits</t>
    </r>
  </si>
  <si>
    <r>
      <rPr>
        <b/>
        <sz val="11"/>
        <color indexed="8"/>
        <rFont val="Calibri"/>
        <family val="2"/>
      </rPr>
      <t xml:space="preserve">For each selected process, determine if the production and service process is planned and conducted under controlled conditions that include the following: </t>
    </r>
    <r>
      <rPr>
        <sz val="11"/>
        <color theme="1"/>
        <rFont val="Calibri"/>
        <family val="2"/>
        <scheme val="minor"/>
      </rPr>
      <t xml:space="preserve">
• the availability of information describing product characteristics
• the availability of documented procedures, requirements, work instructions, and reference materials, reference measurements, and criteria for workmanship
• the use of suitable equipment
• the availability and use of monitoring and measuring devices
• the implementation of monitoring and measurement of process parameters and product characteristics during production
• the implementation of release, delivery and post-delivery activities
• the implementation of defined operations for labeling and packaging
• the establishment of documented requirements for changes to methods and processes
</t>
    </r>
    <r>
      <rPr>
        <u/>
        <sz val="11"/>
        <color indexed="8"/>
        <rFont val="Calibri"/>
        <family val="2"/>
      </rPr>
      <t>Brazil (ANVISA)</t>
    </r>
    <r>
      <rPr>
        <sz val="11"/>
        <color theme="1"/>
        <rFont val="Calibri"/>
        <family val="2"/>
        <scheme val="minor"/>
      </rPr>
      <t>: Determine whether the manufacturer has established and maintained a procedure for change control in order to track changes in auxiliary systems, software, equipment, processes, methods or other changes that may affect the quality of products, including risk assessment within the risk management process. The procedure must describe the actions to be taken, including, when appropriate, the need for re-qualification or re-validation. Verify that changes are formally requested, documented and approved before implementation [RDC ANVISA 16/2013: 5.6; 5.6.1; 5.6.2].</t>
    </r>
  </si>
  <si>
    <r>
      <rPr>
        <b/>
        <sz val="11"/>
        <color indexed="8"/>
        <rFont val="Calibri"/>
        <family val="2"/>
      </rPr>
      <t>Determine if the organization has established documented requirements for product cleanliness including any cleaning prior to sterilization, cleanliness requirements if provided non-sterile, and assuring that process agents are removed from the product if required.</t>
    </r>
    <r>
      <rPr>
        <sz val="11"/>
        <color theme="1"/>
        <rFont val="Calibri"/>
        <family val="2"/>
        <scheme val="minor"/>
      </rPr>
      <t xml:space="preserve">
</t>
    </r>
    <r>
      <rPr>
        <u/>
        <sz val="11"/>
        <color indexed="8"/>
        <rFont val="Calibri"/>
        <family val="2"/>
      </rPr>
      <t>Brazil (ANVISA)</t>
    </r>
    <r>
      <rPr>
        <sz val="11"/>
        <color theme="1"/>
        <rFont val="Calibri"/>
        <family val="2"/>
        <scheme val="minor"/>
      </rPr>
      <t>: Confirm that a pest control program has been established and where chemicals are used as part of the pest control program, the company must ensure that they do not affect product quality [RDC ANVISA 16/2013: 5.1.3.4].
Verify that the manufacturer has established and maintains housekeeping procedures and schedules for production areas and warehouses, in conformance with production specifications [RDC ANVISA 16/2013: 5.1.3.1].</t>
    </r>
  </si>
  <si>
    <r>
      <rPr>
        <b/>
        <sz val="11"/>
        <color indexed="8"/>
        <rFont val="Calibri"/>
        <family val="2"/>
      </rPr>
      <t>Verify that the organization has determined and documented the infrastructure requirements to achieve product conformity, including buildings, workspace, process equipment, and supporting services.  Confirm that buildings, workspaces, and supporting services allow product to meet requirements. Verify that there are documented and implemented requirements for maintenance of process equipment where important for product quality, and that records of maintenance are maintained.</t>
    </r>
    <r>
      <rPr>
        <sz val="11"/>
        <color theme="1"/>
        <rFont val="Calibri"/>
        <family val="2"/>
        <scheme val="minor"/>
      </rPr>
      <t xml:space="preserve">
</t>
    </r>
    <r>
      <rPr>
        <u/>
        <sz val="11"/>
        <color indexed="8"/>
        <rFont val="Calibri"/>
        <family val="2"/>
      </rPr>
      <t>Brazil (ANVISA)</t>
    </r>
    <r>
      <rPr>
        <sz val="11"/>
        <color theme="1"/>
        <rFont val="Calibri"/>
        <family val="2"/>
        <scheme val="minor"/>
      </rPr>
      <t>: Verify that manufacturing facilities are configured in order to provide adequate means for production, avoid mix-ups or contamination of components, raw materials, in process products and finished devices; and to ensure the correct handling of the devices and production flow [RDC ANVISA 16/2013: 5.1.2].</t>
    </r>
  </si>
  <si>
    <r>
      <rPr>
        <b/>
        <sz val="11"/>
        <color indexed="8"/>
        <rFont val="Calibri"/>
        <family val="2"/>
      </rPr>
      <t>Verify documented requirements have been established, implemented and maintained for:</t>
    </r>
    <r>
      <rPr>
        <sz val="11"/>
        <color theme="1"/>
        <rFont val="Calibri"/>
        <family val="2"/>
        <scheme val="minor"/>
      </rPr>
      <t xml:space="preserve">
• health, cleanliness, and clothing of personnel that could have an adverse effect on product quality
• monitoring and controlling work environment conditions that can have an adverse effect on product quality
• training or supervision of personnel who are required to work under special environmental conditions
• controlling contaminated or potentially contaminated product (including returned products) in order to prevent contamination of other product, the work environment, or personnel
</t>
    </r>
    <r>
      <rPr>
        <u/>
        <sz val="11"/>
        <color indexed="8"/>
        <rFont val="Calibri"/>
        <family val="2"/>
      </rPr>
      <t>Brazil (ANVISA)</t>
    </r>
    <r>
      <rPr>
        <sz val="11"/>
        <color theme="1"/>
        <rFont val="Calibri"/>
        <family val="2"/>
        <scheme val="minor"/>
      </rPr>
      <t>: Verify that biosafety standards are used, when applicable [RDC ANVISA 16/2013: 5.1.3.6].</t>
    </r>
  </si>
  <si>
    <r>
      <rPr>
        <b/>
        <sz val="11"/>
        <color indexed="8"/>
        <rFont val="Calibri"/>
        <family val="2"/>
      </rPr>
      <t xml:space="preserve">Determine if the selected process(es) and sub-process(es) have been reviewed, including any outsourced processes, to determine if validation of these processes is required.   </t>
    </r>
    <r>
      <rPr>
        <sz val="11"/>
        <color theme="1"/>
        <rFont val="Calibri"/>
        <family val="2"/>
        <scheme val="minor"/>
      </rPr>
      <t xml:space="preserve">
</t>
    </r>
    <r>
      <rPr>
        <u/>
        <sz val="11"/>
        <color indexed="8"/>
        <rFont val="Calibri"/>
        <family val="2"/>
      </rPr>
      <t>Brazil (ANVISA)</t>
    </r>
    <r>
      <rPr>
        <sz val="11"/>
        <color theme="1"/>
        <rFont val="Calibri"/>
        <family val="2"/>
        <scheme val="minor"/>
      </rPr>
      <t xml:space="preserve">: Verify that analytical methods, utilities, computer systems and automated software that can adversely affect product quality or the quality system are validated, periodically reviewed and, when necessary, revalidated [RDC ANVISA 16/2013: 5.5.2, 5.5.3].
</t>
    </r>
    <r>
      <rPr>
        <u/>
        <sz val="11"/>
        <color indexed="8"/>
        <rFont val="Calibri"/>
        <family val="2"/>
      </rPr>
      <t>Canada (HC)</t>
    </r>
    <r>
      <rPr>
        <sz val="11"/>
        <color theme="1"/>
        <rFont val="Calibri"/>
        <family val="2"/>
        <scheme val="minor"/>
      </rPr>
      <t xml:space="preserve">: Verify that sterilization methods for devices sold in a sterile state are validated [CMDR 17].
</t>
    </r>
    <r>
      <rPr>
        <u/>
        <sz val="11"/>
        <color indexed="8"/>
        <rFont val="Calibri"/>
        <family val="2"/>
      </rPr>
      <t>United States (FDA)</t>
    </r>
    <r>
      <rPr>
        <sz val="11"/>
        <color theme="1"/>
        <rFont val="Calibri"/>
        <family val="2"/>
        <scheme val="minor"/>
      </rPr>
      <t>: Process validation is required for sterilization, aseptic processing, injection molding, and welding [21 CFR 820.75; preamble comment 143].</t>
    </r>
  </si>
  <si>
    <r>
      <rPr>
        <b/>
        <sz val="11"/>
        <color indexed="8"/>
        <rFont val="Calibri"/>
        <family val="2"/>
      </rPr>
      <t xml:space="preserve">Verify that the selected process(es) has been validated if the result of the process cannot be fully verified.  Confirm that the validation demonstrates the ability of the process(es) to consistently achieve the planned result.   In the event changes have occurred to a previously validated process, confirm that the process was reviewed and evaluated, and re-validation was performed where appropriate.  </t>
    </r>
    <r>
      <rPr>
        <sz val="11"/>
        <color theme="1"/>
        <rFont val="Calibri"/>
        <family val="2"/>
        <scheme val="minor"/>
      </rPr>
      <t xml:space="preserve">
</t>
    </r>
    <r>
      <rPr>
        <u/>
        <sz val="11"/>
        <color indexed="8"/>
        <rFont val="Calibri"/>
        <family val="2"/>
      </rPr>
      <t>Australia (TGA)</t>
    </r>
    <r>
      <rPr>
        <sz val="11"/>
        <color theme="1"/>
        <rFont val="Calibri"/>
        <family val="2"/>
        <scheme val="minor"/>
      </rPr>
      <t xml:space="preserve">:  Confirm that methods of validation have regard to the generally acknowledged state of the art (e.g. current Medical Device Standard Orders - MDSO, ISO/IEC Standards, BP, EP, USP etc.) [TG Act s41CB, TG(MD)R Sch 1 P1 2(1)].
</t>
    </r>
    <r>
      <rPr>
        <u/>
        <sz val="11"/>
        <color indexed="8"/>
        <rFont val="Calibri"/>
        <family val="2"/>
      </rPr>
      <t>Brazil (ANVISA)</t>
    </r>
    <r>
      <rPr>
        <sz val="11"/>
        <color theme="1"/>
        <rFont val="Calibri"/>
        <family val="2"/>
        <scheme val="minor"/>
      </rPr>
      <t xml:space="preserve">: Verify that processes requiring validation are validated according to previously established protocols. The results of validations, including date and identification of the person responsible for its approval, must be recorded [RDC ANVISA 16/2013: 5.5.1].
</t>
    </r>
    <r>
      <rPr>
        <u/>
        <sz val="11"/>
        <color indexed="8"/>
        <rFont val="Calibri"/>
        <family val="2"/>
      </rPr>
      <t>United States (FDA)</t>
    </r>
    <r>
      <rPr>
        <sz val="11"/>
        <color theme="1"/>
        <rFont val="Calibri"/>
        <family val="2"/>
        <scheme val="minor"/>
      </rPr>
      <t>: Confirm that the validation activities and results, including the date and signature of the individual approving the validation and where appropriate the major equipment validated, have been documented [21 CFR 820.75(a)].</t>
    </r>
  </si>
  <si>
    <r>
      <rPr>
        <b/>
        <sz val="11"/>
        <color indexed="8"/>
        <rFont val="Calibri"/>
        <family val="2"/>
      </rPr>
      <t>If product is supplied sterile:
• Verify the sterilization process is validated, periodically re-validated, and records of the validation are available
• Verify that devices sold in a sterile state are manufactured and sterilized under appropriately controlled conditions
• Determine if the sterilization process and results are documented and traceable to each batch of product</t>
    </r>
    <r>
      <rPr>
        <sz val="11"/>
        <color theme="1"/>
        <rFont val="Calibri"/>
        <family val="2"/>
        <scheme val="minor"/>
      </rPr>
      <t xml:space="preserve">
</t>
    </r>
    <r>
      <rPr>
        <u/>
        <sz val="11"/>
        <color indexed="8"/>
        <rFont val="Calibri"/>
        <family val="2"/>
      </rPr>
      <t xml:space="preserve"> Australia (TGA)</t>
    </r>
    <r>
      <rPr>
        <sz val="11"/>
        <color theme="1"/>
        <rFont val="Calibri"/>
        <family val="2"/>
        <scheme val="minor"/>
      </rPr>
      <t>: Verify that methods of sterilization validation have regard to the generally acknowledged state of the art (e.g. current Australian Medical Device Standard Orders - MDSO, ISO 11135, ISO 11137) [TG(MD)R Sch1 P1 2(1)].</t>
    </r>
  </si>
  <si>
    <t>Verify that the system for monitoring and measuring of product characteristics is capable of demonstrating the conformity of products to specified requirements.  Confirm that product risk is considered in the type and extent of product monitoring activities.</t>
  </si>
  <si>
    <r>
      <rPr>
        <b/>
        <sz val="11"/>
        <color indexed="8"/>
        <rFont val="Calibri"/>
        <family val="2"/>
      </rPr>
      <t>Verify that the processes used in production and service are appropriately controlled, monitored, and operated within specified limits. In addition, verify that risk control measures identified by the manufacturer for production processes are implemented, monitored and evaluated.</t>
    </r>
    <r>
      <rPr>
        <sz val="11"/>
        <color theme="1"/>
        <rFont val="Calibri"/>
        <family val="2"/>
        <scheme val="minor"/>
      </rPr>
      <t xml:space="preserve">
</t>
    </r>
    <r>
      <rPr>
        <u/>
        <sz val="11"/>
        <color indexed="8"/>
        <rFont val="Calibri"/>
        <family val="2"/>
      </rPr>
      <t>Brazil (ANVISA)</t>
    </r>
    <r>
      <rPr>
        <sz val="11"/>
        <color theme="1"/>
        <rFont val="Calibri"/>
        <family val="2"/>
        <scheme val="minor"/>
      </rPr>
      <t xml:space="preserve">: Verify that processes which cannot be fully verified are conducted in accordance with established procedures and parameters to ensure conformance to specifications. Critical parameters should be monitored and recorded in the batch record [RDC ANVISA 16/2013: 5.1.6].
</t>
    </r>
    <r>
      <rPr>
        <u/>
        <sz val="11"/>
        <color indexed="8"/>
        <rFont val="Calibri"/>
        <family val="2"/>
      </rPr>
      <t>United States (FDA)</t>
    </r>
    <r>
      <rPr>
        <sz val="11"/>
        <color theme="1"/>
        <rFont val="Calibri"/>
        <family val="2"/>
        <scheme val="minor"/>
      </rPr>
      <t>: Verify that the manufacturer has established and maintains procedures for identifying valid statistical techniques required for establishing, controlling and verifying the acceptability of process capability and product characteristics, where appropriate [21 CFR 820.250(a)].</t>
    </r>
  </si>
  <si>
    <t>Verify that personnel are competent to implement and maintain the processes in accordance with the requirements identified by the organization.</t>
  </si>
  <si>
    <t>Confirm that the organization has determined the monitoring and measuring devices needed to provide evidence of conformity to specified requirements.  Verify that the monitoring and measuring equipment used in production and service control has been identified, adjusted, calibrated and maintained, and capable of producing valid results.</t>
  </si>
  <si>
    <t xml:space="preserve">At the conclusion of the audit, a decision should be made as to whether top management has demonstrated the necessary commitment to ensure a suitable and effective quality management system is in place and being maintained and whether the effectiveness of the system has been communicated to personnel.  </t>
  </si>
  <si>
    <r>
      <rPr>
        <b/>
        <sz val="11"/>
        <color indexed="8"/>
        <rFont val="Calibri"/>
        <family val="2"/>
      </rPr>
      <t xml:space="preserve">Verify that procedures for measurement, analysis and improvement which address the requirements of the quality management system standard and regulatory authorities have been established and documented.  Confirm the organization maintains and implements procedures to monitor and measure product conformity throughout product realization, as well as procedures that provide for mechanisms for feedback to provide early warnings of quality problems and the implementation of corrective action and preventive action. </t>
    </r>
    <r>
      <rPr>
        <sz val="11"/>
        <color theme="1"/>
        <rFont val="Calibri"/>
        <family val="2"/>
        <scheme val="minor"/>
      </rPr>
      <t xml:space="preserve">
</t>
    </r>
    <r>
      <rPr>
        <u/>
        <sz val="11"/>
        <color indexed="8"/>
        <rFont val="Calibri"/>
        <family val="2"/>
      </rPr>
      <t>United States (FDA)</t>
    </r>
    <r>
      <rPr>
        <sz val="11"/>
        <color theme="1"/>
        <rFont val="Calibri"/>
        <family val="2"/>
        <scheme val="minor"/>
      </rPr>
      <t>: 
Verify that procedures are in place for verifying or validating the corrective and preventive action to ensure the action is effective and does not adversely affect the finished device [21 CFR 820.100(a)(4)].
Verify procedures ensure that information related to quality problems or nonconforming product is disseminated to those directly responsible for assuring the quality of such product or the prevention of problems [21 CFR 820.100(a)(6)].
Confirm procedures provide for the submission of relevant information on identified quality problems, as well as corrective and preventive actions, for management review [21 CFR 820.100(a)(7)].</t>
    </r>
  </si>
  <si>
    <r>
      <rPr>
        <b/>
        <sz val="11"/>
        <color indexed="8"/>
        <rFont val="Calibri"/>
        <family val="2"/>
      </rPr>
      <t xml:space="preserve">Determine if appropriate sources of quality data have been identified for input into the measurement, analysis and improvement process, including customer complaints, feedback, service records, returned product, internal and external audit findings, and data from the monitoring of products, processes, nonconforming products, and suppliers. Confirm that data from these sources are accurate and analyzed using valid statistical methods (where appropriate) to identify existing and potential product and quality management system nonconformities that may require corrective or preventive action. 
</t>
    </r>
    <r>
      <rPr>
        <u/>
        <sz val="11"/>
        <color indexed="8"/>
        <rFont val="Calibri"/>
        <family val="2"/>
      </rPr>
      <t>Brazil (ANVISA)</t>
    </r>
    <r>
      <rPr>
        <sz val="11"/>
        <color theme="1"/>
        <rFont val="Calibri"/>
        <family val="2"/>
        <scheme val="minor"/>
      </rPr>
      <t xml:space="preserve">: Verify that the organization has established and maintained procedures for identifying valid statistical techniques required for verifying the quality system performance and process capability for achieving established specifications [RDC ANVISA 16/2013: 9.1].
</t>
    </r>
    <r>
      <rPr>
        <u/>
        <sz val="11"/>
        <color indexed="8"/>
        <rFont val="Calibri"/>
        <family val="2"/>
      </rPr>
      <t>United States (FDA)</t>
    </r>
    <r>
      <rPr>
        <sz val="11"/>
        <color theme="1"/>
        <rFont val="Calibri"/>
        <family val="2"/>
        <scheme val="minor"/>
      </rPr>
      <t>: Where appropriate, verify the organization has established and maintained procedures for identifying valid statistical techniques required for establishing, controlling, and verifying the acceptability of process capability and product characteristics [21 CFR 820.250(a)].</t>
    </r>
  </si>
  <si>
    <t>Determine if investigations are conducted to identify the underlying cause(s) of detected nonconformities, where possible.  Confirm investigations are commensurate with the risk of the nonconformity.</t>
  </si>
  <si>
    <t>Confirm that corrections, corrective actions, and preventive actions were determined, implemented, documented, effective, and did not adversely affect finished devices.  Ensure corrective action and preventive action is appropriate to the risk of the non-conformities or potential nonconformities encountered.</t>
  </si>
  <si>
    <t>When a corrective or preventive action results in a design change, verify that any new hazard(s) and any new risks are evaluated under the risk management process.</t>
  </si>
  <si>
    <t>Determine if investigations are conducted to identify the underlying cause(s) of potential nonconformities, where possible. Confirm investigations are commensurate with the risk of the potential nonconformity.</t>
  </si>
  <si>
    <r>
      <rPr>
        <b/>
        <sz val="11"/>
        <color indexed="8"/>
        <rFont val="Calibri"/>
        <family val="2"/>
      </rPr>
      <t>Verify that controls are in place to ensure that product which does not conform to product requirements is identified and controlled to prevent its unintended use or delivery.  Confirm that an appropriate disposition was made, justified, and documented.</t>
    </r>
    <r>
      <rPr>
        <sz val="11"/>
        <color theme="1"/>
        <rFont val="Calibri"/>
        <family val="2"/>
        <scheme val="minor"/>
      </rPr>
      <t xml:space="preserve">
</t>
    </r>
    <r>
      <rPr>
        <u/>
        <sz val="11"/>
        <color indexed="8"/>
        <rFont val="Calibri"/>
        <family val="2"/>
      </rPr>
      <t>Brazil (ANVISA)</t>
    </r>
    <r>
      <rPr>
        <sz val="11"/>
        <color theme="1"/>
        <rFont val="Calibri"/>
        <family val="2"/>
        <scheme val="minor"/>
      </rPr>
      <t xml:space="preserve">: Confirm that the evaluation of non-conforming product includes a determination of the need for an investigation and notification of the persons or organizations responsible for the nonconformance.  The evaluation and any investigation must be documented [RDC ANVISA 16/2013: 6.5.1].
</t>
    </r>
    <r>
      <rPr>
        <u/>
        <sz val="11"/>
        <color indexed="8"/>
        <rFont val="Calibri"/>
        <family val="2"/>
      </rPr>
      <t>United States (FDA)</t>
    </r>
    <r>
      <rPr>
        <sz val="11"/>
        <color theme="1"/>
        <rFont val="Calibri"/>
        <family val="2"/>
        <scheme val="minor"/>
      </rPr>
      <t>:  Confirm that the evaluation of non-conforming product includes a determination of the need for an investigation and notification of the persons or organizations responsible for the nonconformance.  The evaluation and any investigation must be documented [21 CFR 820.90(a)].</t>
    </r>
  </si>
  <si>
    <r>
      <rPr>
        <b/>
        <sz val="11"/>
        <color indexed="8"/>
        <rFont val="Calibri"/>
        <family val="2"/>
      </rPr>
      <t>Confirm that when nonconforming product is detected after delivery or use, appropriate action is taken commensurate with the risk, or potential risks, of the nonconformity.</t>
    </r>
    <r>
      <rPr>
        <sz val="11"/>
        <color theme="1"/>
        <rFont val="Calibri"/>
        <family val="2"/>
        <scheme val="minor"/>
      </rPr>
      <t xml:space="preserve">
</t>
    </r>
    <r>
      <rPr>
        <u/>
        <sz val="11"/>
        <color indexed="8"/>
        <rFont val="Calibri"/>
        <family val="2"/>
      </rPr>
      <t>Brazil (ANVISA)</t>
    </r>
    <r>
      <rPr>
        <sz val="11"/>
        <color theme="1"/>
        <rFont val="Calibri"/>
        <family val="2"/>
        <scheme val="minor"/>
      </rPr>
      <t>: Verify that the manufacturer has procedures to determine the product recall and other field actions that are relevant in the case of products already distributed [RDC ANVISA 16/2013: 7.1.1.8].</t>
    </r>
  </si>
  <si>
    <r>
      <rPr>
        <b/>
        <sz val="11"/>
        <color indexed="8"/>
        <rFont val="Calibri"/>
        <family val="2"/>
      </rPr>
      <t>Verify that internal audits of the quality management system are being conducted according to planned arrangements and documented procedures to ensure the quality management system is in compliance with the established quality management system requirements and applicable regulatory requirements, and to determine the effectiveness of the quality system. Confirm that the internal audits include provisions for auditor independence over the areas being audited, corrections, corrective actions, follow-up activities, and the verification of corrective actions.</t>
    </r>
    <r>
      <rPr>
        <sz val="11"/>
        <color theme="1"/>
        <rFont val="Calibri"/>
        <family val="2"/>
        <scheme val="minor"/>
      </rPr>
      <t xml:space="preserve">
</t>
    </r>
    <r>
      <rPr>
        <u/>
        <sz val="11"/>
        <color indexed="8"/>
        <rFont val="Calibri"/>
        <family val="2"/>
      </rPr>
      <t>Brazil (ANVISA)</t>
    </r>
    <r>
      <rPr>
        <sz val="11"/>
        <color theme="1"/>
        <rFont val="Calibri"/>
        <family val="2"/>
        <scheme val="minor"/>
      </rPr>
      <t xml:space="preserve">: Verify that quality audits are conducted by trained people in accordance with established audit procedures [RDC ANVISA 16/2013: 7.3.2].
</t>
    </r>
    <r>
      <rPr>
        <u/>
        <sz val="11"/>
        <color indexed="8"/>
        <rFont val="Calibri"/>
        <family val="2"/>
      </rPr>
      <t>United States (FDA)</t>
    </r>
    <r>
      <rPr>
        <sz val="11"/>
        <color theme="1"/>
        <rFont val="Calibri"/>
        <family val="2"/>
        <scheme val="minor"/>
      </rPr>
      <t>: Verify that resources include the assignment of trained personnel to meet the requirements of 21 CFR Part 820, including management, performance of work, assessment activities, and internal quality audits [21 CFR 820.20(b)(2)].</t>
    </r>
  </si>
  <si>
    <r>
      <rPr>
        <b/>
        <sz val="11"/>
        <color indexed="8"/>
        <rFont val="Calibri"/>
        <family val="2"/>
      </rPr>
      <t xml:space="preserve">Determine if relevant information regarding nonconforming product, quality management system nonconformities, corrections, corrective actions, and preventive actions has been supplied to management for management review. </t>
    </r>
    <r>
      <rPr>
        <sz val="11"/>
        <color theme="1"/>
        <rFont val="Calibri"/>
        <family val="2"/>
        <scheme val="minor"/>
      </rPr>
      <t xml:space="preserve">
</t>
    </r>
    <r>
      <rPr>
        <u/>
        <sz val="11"/>
        <color indexed="8"/>
        <rFont val="Calibri"/>
        <family val="2"/>
      </rPr>
      <t>Brazil (ANVISA)</t>
    </r>
    <r>
      <rPr>
        <sz val="11"/>
        <color theme="1"/>
        <rFont val="Calibri"/>
        <family val="2"/>
        <scheme val="minor"/>
      </rPr>
      <t>: Confirm that relevant information about quality problems is identified and corrective and preventive actions are submitted to executive management for information and monitoring, as well as the competent health authority, if applicable [RDC ANVISA 16/2013: 7.1.1.7].</t>
    </r>
  </si>
  <si>
    <t xml:space="preserve">32.2 A quality management system certificate is valid for the period, not exceeding three years, specified in it.
</t>
  </si>
  <si>
    <t xml:space="preserve">34. If the manufacturer proposes to make one or more of the following changes, the manufacturer shall submit to the Minister, in a format established by the Minister, an application for a medical device licence amendment including the information and documents set out in section 32 that are relevant to the change:
(a) in the case of a Class III or IV medical device, a significant change;
(b) a change that would affect the class of the device;
(c) a change in the name of the manufacturer;
(d) a change in the name of the device;
(e) a change in the identifier of the device, including the identifier of any medical device that is part of a system, test kit, medical device group, medical device family or medical device group family;
(f) in the case of a Class II medical device, a change in the medical conditions, purposes or uses for which the device is manufactured, sold or represented.
</t>
  </si>
  <si>
    <t xml:space="preserve">43. (1) Every manufacturer of a licensed medical device shall, annually before November 1 and in a form authorized by the Minister, furnish the Minister with a statement signed by the manufacturer or by a person authorized to sign on the manufacturer’s behalf
(a) confirming that all the information and documents supplied by the manufacturer with respect to the device are still correct; or
(b) describing any change to the information and documents supplied by the manufacturer with respect to the device, other than those to be submitted under section 34 or 43.1.
(2) If the manufacturer fails to comply with subsection (1), the Minister may cancel the medical device licence.
(3) If the holder of a medical device licence discontinues the sale of the medical device in Canada, the licensee shall inform the Minister within 30 days after the discontinuance, and the licence shall be cancelled at the time that the Minister is informed.
</t>
  </si>
  <si>
    <r>
      <rPr>
        <b/>
        <sz val="9"/>
        <color indexed="8"/>
        <rFont val="Calibri"/>
        <family val="2"/>
      </rPr>
      <t>Obligation to Submit Certificate</t>
    </r>
    <r>
      <rPr>
        <sz val="9"/>
        <color indexed="8"/>
        <rFont val="Calibri"/>
        <family val="2"/>
      </rPr>
      <t xml:space="preserve">
43.1 Subject to section 34, if a new or modified quality management system certificate is issued in respect of a licensed medical device, the manufacturer of the device shall submit a copy of the certificate to the Minister within 30 days after it is issued.
</t>
    </r>
  </si>
  <si>
    <r>
      <rPr>
        <b/>
        <sz val="9"/>
        <color indexed="8"/>
        <rFont val="Calibri"/>
        <family val="2"/>
      </rPr>
      <t>Distribution Records</t>
    </r>
    <r>
      <rPr>
        <sz val="9"/>
        <color indexed="8"/>
        <rFont val="Calibri"/>
        <family val="2"/>
      </rPr>
      <t xml:space="preserve">
52. (1) The manufacturer, importer and distributor of a medical device shall each maintain a distribution record in respect of each device.
52 (2) Subsection (1) does not apply to
(a) a retailer; or
(b) a health care facility in respect of a medical device that is distributed for use within that facility.
</t>
    </r>
  </si>
  <si>
    <t xml:space="preserve">53. The distribution record shall contain sufficient information to permit complete and rapid withdrawal of the medical device from the market.
</t>
  </si>
  <si>
    <t xml:space="preserve">54. (1) The distribution record maintained by a manufacturer of an implant shall also contain a record of the information received on the implant registration cards forwarded to the manufacturer from a health care facility pursuant to section 67.
54 (2) The manufacturer of an implant shall update the information referred to in subsection (1) in accordance with any information received from the health care facility or the patient.
</t>
  </si>
  <si>
    <t xml:space="preserve">55. The manufacturer, importer and distributor shall retain the distribution record maintained in respect of a medical device for the longer of
(a) the projected useful life of the device, and
(b) two years after the date the device is shipped.
</t>
  </si>
  <si>
    <t xml:space="preserve">56. Distribution records shall be maintained in a manner that will allow their timely retrieval
</t>
  </si>
  <si>
    <r>
      <rPr>
        <b/>
        <sz val="9"/>
        <color indexed="8"/>
        <rFont val="Calibri"/>
        <family val="2"/>
      </rPr>
      <t>Complaint Handling</t>
    </r>
    <r>
      <rPr>
        <sz val="9"/>
        <color indexed="8"/>
        <rFont val="Calibri"/>
        <family val="2"/>
      </rPr>
      <t xml:space="preserve">
57. (1) The manufacturer, importer and distributor of a medical device shall each maintain records of the following:
(a) reported problems relating to the performance characteristics or safety of the device, including any consumer complaints, received by the manufacturer, importer or distributor after the device was first sold in Canada; and
(b) all actions taken by the manufacturer, importer or distributor in response to the problems referred to in paragraph (a).
57 (2) Subsection (1) does not apply to
(a) a retailer; or
(b) a health care facility in respect of a medical device that is distributed for use within that facility.
</t>
    </r>
  </si>
  <si>
    <t xml:space="preserve">58. The manufacturer, importer and distributor of a medical device shall each establish and implement documented procedures that will enable the manufacturer, importer or distributor to carry out
(a) an effective and timely investigation of the problems referred to in paragraph 57(1)(a); and
(b) an effective and timely recall of the device.
</t>
  </si>
  <si>
    <r>
      <rPr>
        <b/>
        <sz val="9"/>
        <color indexed="8"/>
        <rFont val="Calibri"/>
        <family val="2"/>
      </rPr>
      <t>Mandatory Problem Reporting</t>
    </r>
    <r>
      <rPr>
        <sz val="9"/>
        <color indexed="8"/>
        <rFont val="Calibri"/>
        <family val="2"/>
      </rPr>
      <t xml:space="preserve">
59. (1) Subject to subsection (2), the manufacturer and the importer of a medical device shall each make a preliminary and a final report to the Minister concerning any incident that comes to their attention occurring inside or outside Canada and involving a device that is sold in Canada and that
(a) is related to a failure of the device or a deterioration in its effectiveness, or any inadequacy in its labelling or in its the directions for use; and
(b) has led to the death or a serious deterioration in the state of health of a patient, user or other person, or could do so were it to recur.
59 (2) The requirement to report an incident that occurs outside Canada does not apply unless the manufacturer has indicated, to a regulatory agency of the country in which the incident occurred, the manufacturer’s intention to take corrective action, or unless the regulatory agency has required the manufacturer to take corrective action.
60. (1) A preliminary report shall be submitted to the Minister
(a) in respect of an incident that occurs in Canada
(i) within 10 days after the manufacturer or importer of a medical device becomes aware of an incident, if the incident has led to the death or a serious deterioration in the state of health of a patient, user or other person, or
(ii) within 30 days after the manufacturer or importer of a medical device becomes aware of an incident, if the incident has not led to the death or a serious deterioration in the state of health of a patient, user or other person, but could do so were it to recur; and
(b) in respect of an incident that occurs outside Canada, as soon as possible after the manufacturer has indicated, to the regulatory agency referred to in paragraph 59(2), the manufacturer’s intention to take corrective action, or after the regulatory agency has required the manufacturer to take corrective action.
</t>
    </r>
  </si>
  <si>
    <t>60 (2) The preliminary report shall contain the following information:
(a) the name of the device and its identifier, including the identifier of any medical device that is part of a system, test kit, medical device group, medical device family or medical device group family;
(b) if the report is made by
(i) the manufacturer, the name and address of that manufacturer and of any known importer, and the name, title and telephone and facsimile numbers of a representative of the manufacturer to contact for any information concerning the incident, or
(ii) the importer of the device, the name and address of the importer and of the manufacturer, and the name, title and telephone and facsimile numbers of a representative of the importer to contact for any information concerning the incident;
(c) the date on which the incident came to the attention of the manufacturer or importer;
(d) the details known in respect of the incident, including the date on which the incident occurred and the consequences for the patient, user or other person;
(e) the name, address and telephone number, if known, of the person who reported the incident to the manufacturer or importer;
(f) the identity of any other medical devices or accessories involved in the incident, if known;
(g) the manufacturer’s or importer’s preliminary comments with respect to the incident;
(h) the course of action, including an investigation, that the manufacturer or importer proposes to follow in respect of the incident and a timetable for carrying out any proposed action and for submitting a final report; and
(i) a statement indicating whether a previous report has been made to the Minister with respect to the device and, if so, the date of the report.</t>
  </si>
  <si>
    <t xml:space="preserve">61. (1) After the preliminary report is made in accordance with section 60, a final report shall be submitted to the Minister in accordance with the timetable established under paragraph 60(2)(h).
61 (2) The final report shall contain the following information:
(a) a description of the incident, including the number of persons who have experienced a serious deterioration in the state of their health or who have died;
(b) a detailed explanation of the cause of the incident and a justification for the actions taken in respect of the incident; and
(c) any actions taken as a result of the investigation, which may include
(i) increased post-market surveillance of the device,
(ii) corrective and preventive action respecting the design and manufacture of the device, and
(iii) recall of the device.
</t>
  </si>
  <si>
    <t>61.1 (1) Despite subsection 59(1), the manufacturer of a medical device may permit the importer of the device to prepare and submit the preliminary and final reports on the manufacturer’s behalf if the information that the manufacturer and importer must include is identical.
(2) The manufacturer shall advise the Minister in writing if the manufacturer has permitted the importer to prepare and submit the reports on the manufacturer’s behalf.</t>
  </si>
  <si>
    <r>
      <rPr>
        <b/>
        <sz val="9"/>
        <color indexed="8"/>
        <rFont val="Calibri"/>
        <family val="2"/>
      </rPr>
      <t>Recall</t>
    </r>
    <r>
      <rPr>
        <sz val="9"/>
        <color indexed="8"/>
        <rFont val="Calibri"/>
        <family val="2"/>
      </rPr>
      <t xml:space="preserve">
63. Sections 64 and 65 do not apply to
(a) a retailer; or
(b) a health care facility in respect of a medical device that is distributed for use within that facility.
</t>
    </r>
  </si>
  <si>
    <t>64. The manufacturer and the importer of a medical device shall, on or before undertaking a recall of the device, each provide the Minister with the following:
(a) the name of the device and its identifier, including the identifier of any medical device that is part of a system, test kit, medical device group, medical device family or medical device group family;
(b) the name and address of the manufacturer and importer, and the name and address of the establishment where the device was manufactured, if different from that of the manufacturer;
(c) the reason for the recall, the nature of the defectiveness or possible defectiveness and the date on and circumstances under which the defectiveness or possible defectiveness was discovered;
(d) an evaluation of the risk associated with the defectiveness or possible defectiveness;
(e) the number of affected units of the device that the manufacturer or importer
(i) manufactured in Canada,
(ii) imported into Canada, and
(iii) sold in Canada;
(f) the period during which the affected units of the device were distributed in Canada by the manufacturer or importer;
(g) the name of each person to whom the affected device was sold by the manufacturer or importer and the number of units of the device sold to each person;
(h) a copy of any communication issued with respect to the recall;
(i) the proposed strategy for conducting the recall, including the date for beginning the recall, information as to how and when the Minister will be informed of the progress of the recall and the proposed date for its completion;
(j) the proposed action to prevent a recurrence of the problem; and
(k) the name, title and telephone number of the representative of the manufacturer or importer to contact for any information concerning the recall.</t>
  </si>
  <si>
    <t xml:space="preserve">
65. The manufacturer and the importer of a medical device shall, as soon as possible after the completion of a recall, each report to the Minister         (a) the results of the recall; and
(b) the action taken to prevent a recurrence of the problem.</t>
  </si>
  <si>
    <t xml:space="preserve">65.1 (1) Despite sections 64 and 65, the manufacturer of a medical device may permit the importer of the device to prepare and submit, on the manufacturer’s behalf, the information and documents with respect to the recall if the information and documents that the manufacturer and importer must submit are identical.
65.1 (2) The manufacturer shall advise the Minister in writing if the manufacturer has permitted the importer to prepare and submit the information and documents with respect to the recall on the manufacturer’s behalf.
</t>
  </si>
  <si>
    <r>
      <rPr>
        <b/>
        <sz val="9"/>
        <color indexed="8"/>
        <rFont val="Calibri"/>
        <family val="2"/>
      </rPr>
      <t>Implant Registration</t>
    </r>
    <r>
      <rPr>
        <sz val="9"/>
        <color indexed="8"/>
        <rFont val="Calibri"/>
        <family val="2"/>
      </rPr>
      <t xml:space="preserve">
66. (1) Subject to section 68, the manufacturer of an implant shall provide, with the implant, two implant registration cards that contain
(a) the name and address of the manufacturer;
(b) the name and address of any person designated by the manufacturer for the collection of implant registration information;
(c) a notice advising the patient that the purpose of the cards is to enable the manufacturer to notify the patient of new information concerning the safety, effectiveness or performance of the implant, and any required corrective action; and
(d) a statement advising the patient to notify the manufacturer of any change of address.
(2) An implant registration card shall be designed for the recording of the following information:
(a) the name of the device, its control number and its identifier, including the identifier of any medical device that is part of a system, test kit, medical device group, medical device family or medical device group family;
(b) the name and address of the health care professional who carried out the implant procedure;
(c) the date on which the device was implanted;
(d) the name and address of the health care facility at which the implant procedure took place; and
(e) the patient’s name and address or the identification number used by the health care facility to identify the patient.
(3) The two implant registration cards referred to in subsection (1) shall be printed in both official languages; however, the manufacturer may choose to provide four cards, two in English and two in French.</t>
    </r>
  </si>
  <si>
    <t xml:space="preserve">67. (1) Subject to subsection (2), a member of the staff of the health care facility where an implant procedure takes place shall, as soon as possible after the completion of the procedure, enter the information required by subsection 66(2) on each implant registration card, give one card to the implant patient and forward one card to the manufacturer of the implant or the person designated pursuant to paragraph 66(1)(b).
(2) The patient’s name and address shall not be entered on the implant registration card forwarded to the manufacturer or person designated pursuant to paragraph 66(1)(b) except with the patient’s written consent.
(3) The health care facility, the manufacturer or the person designated pursuant to paragraph 66(1)(b) shall not disclose the patient’s name or address, or any information that might identify the patient, unless the disclosure is required by law.
</t>
  </si>
  <si>
    <t xml:space="preserve">68. (1) The manufacturer of an implant may apply in writing to the Minister for authorization to use an implant registration method other than the implant registration cards described in section 66.
(2) The Minister shall authorize the use of the implant registration method proposed in the application referred to in subsection (1) if the Minister determines that the method will enable the manufacturer to achieve the purpose set out in paragraph 66(1)(c) as effectively as the use of implant registration cards.
(3) Where an authorization has been granted pursuant to subsection (2), the manufacturer shall implement the alternative implant registration method, and sections 66 and 67 shall apply with such modifications as are necessary.
</t>
  </si>
  <si>
    <r>
      <rPr>
        <b/>
        <sz val="9"/>
        <color indexed="8"/>
        <rFont val="Calibri"/>
        <family val="2"/>
      </rPr>
      <t>SCHEDULE 2</t>
    </r>
    <r>
      <rPr>
        <sz val="9"/>
        <color indexed="8"/>
        <rFont val="Calibri"/>
        <family val="2"/>
      </rPr>
      <t xml:space="preserve">
(Section 1)
</t>
    </r>
    <r>
      <rPr>
        <b/>
        <sz val="9"/>
        <color indexed="8"/>
        <rFont val="Calibri"/>
        <family val="2"/>
      </rPr>
      <t>IMPLANTS</t>
    </r>
    <r>
      <rPr>
        <sz val="9"/>
        <color indexed="8"/>
        <rFont val="Calibri"/>
        <family val="2"/>
      </rPr>
      <t xml:space="preserve">
1. Heart valve
2. Annuloplasty ring
3. Active implantable device systems
(a) all models of implantable pacemakers and leads;
(b) all models of implantable defibrillators and leads;
(c) artificial heart;
(d) implantable ventricular support system; and
(e) implantable drug infusion system
4. Devices of human origin
(a) human dura mater; and
(b) wound covering containing human cell
</t>
    </r>
  </si>
  <si>
    <t>Art. 9</t>
  </si>
  <si>
    <t>Art. 10</t>
  </si>
  <si>
    <t>Art. 11</t>
  </si>
  <si>
    <t>Art. 12</t>
  </si>
  <si>
    <t>Art. 13</t>
  </si>
  <si>
    <t>Art. 14</t>
  </si>
  <si>
    <t>Art. 15</t>
  </si>
  <si>
    <t>Art. 16</t>
  </si>
  <si>
    <t>Art. 17</t>
  </si>
  <si>
    <t>Art. 18</t>
  </si>
  <si>
    <t>Art. 19</t>
  </si>
  <si>
    <t>Art. 20</t>
  </si>
  <si>
    <t>Art. 21</t>
  </si>
  <si>
    <t>Art. 22</t>
  </si>
  <si>
    <t>Art. 23</t>
  </si>
  <si>
    <t>Art. 26</t>
  </si>
  <si>
    <t>Art. 27</t>
  </si>
  <si>
    <t>Art. 32. (1)</t>
  </si>
  <si>
    <t>Art. 32. (2)</t>
  </si>
  <si>
    <t>Art. 32. (3)</t>
  </si>
  <si>
    <t>Art. 32. (4)</t>
  </si>
  <si>
    <t>Art. 32.2</t>
  </si>
  <si>
    <t>Art. 34</t>
  </si>
  <si>
    <t>Art. 43.1</t>
  </si>
  <si>
    <t>Art. 52</t>
  </si>
  <si>
    <t>Art. 53</t>
  </si>
  <si>
    <t>Art. 54</t>
  </si>
  <si>
    <t>Art. 55</t>
  </si>
  <si>
    <t>Art. 56</t>
  </si>
  <si>
    <t>Art. 57</t>
  </si>
  <si>
    <t>Art. 58</t>
  </si>
  <si>
    <t>Art. 59</t>
  </si>
  <si>
    <t>Art. 60</t>
  </si>
  <si>
    <t>Art. 61</t>
  </si>
  <si>
    <t>Art. 63</t>
  </si>
  <si>
    <t>Art. 64</t>
  </si>
  <si>
    <t>Art. 65</t>
  </si>
  <si>
    <t>Art. 65.1</t>
  </si>
  <si>
    <t>Art. 66.1(1)</t>
  </si>
  <si>
    <t>Art. 67</t>
  </si>
  <si>
    <t>Art. 68</t>
  </si>
  <si>
    <t>schedule 2</t>
  </si>
  <si>
    <r>
      <rPr>
        <b/>
        <sz val="9"/>
        <color indexed="8"/>
        <rFont val="Calibri"/>
        <family val="2"/>
      </rPr>
      <t>MANUFACTURER’S OBLIGATIONS</t>
    </r>
    <r>
      <rPr>
        <sz val="9"/>
        <color indexed="8"/>
        <rFont val="Calibri"/>
        <family val="2"/>
      </rPr>
      <t xml:space="preserve">
9. (1) A manufacturer shall ensure that the medical device meets the safety and effectiveness requirements.
9. (2) A manufacturer shall keep objective evidence to establish that the medical device meets those
requirements.
</t>
    </r>
  </si>
  <si>
    <t xml:space="preserve">SAFETY AND EFFECTIVENESS REQUIREMENTS
10. A medical device shall be designed and manufactured to be safe, and to this end the manufacturer shall,
in particular, take reasonable measures to
(a) identify the risks inherent in the device;
(b) if the risks can be eliminated, eliminate them;
(c) if the risks cannot be eliminated,
(i) reduce the risks to the extent possible,
(ii) provide for protection appropriate to those risks, including the provision of alarms, and
(iii) provide, with the device, information relative to the risks that remain; and
(d) minimize the hazard from potential failures during the projected useful life of the device.
</t>
  </si>
  <si>
    <t>Confirm top management has documented the appointment of a management representative.  Verify the responsibilities of the management representative include ensuring that quality management system requirements are effectively established and maintained, reporting to top management on the performance of the quality management system, and ensuring the promotion of awareness of regulatory requirements throughout the organization.</t>
  </si>
  <si>
    <t>Verify that a quality policy and objectives have been set at relevant functions and levels within the organization.  Ensure the quality objectives are measurable and consistent with the quality policy.  Confirm appropriate measures are taken to achieve the quality objectives.</t>
  </si>
  <si>
    <t>Review the manufacturer’s organizational structure and related documents to verify that they include provisions for responsibilities, authorities (e.g., management representative), personnel, resources for infrastructure, competencies, and training to ensure that personnel have the necessary competence to design and manufacture devices in accordance with the planned arrangements and applicable regulatory requirements.</t>
  </si>
  <si>
    <r>
      <rPr>
        <b/>
        <sz val="11"/>
        <color indexed="8"/>
        <rFont val="Calibri"/>
        <family val="2"/>
      </rPr>
      <t xml:space="preserve">Verify that a quality manual, management review, and quality management system procedures and instructions have been defined and documented. 
</t>
    </r>
    <r>
      <rPr>
        <u/>
        <sz val="11"/>
        <color indexed="8"/>
        <rFont val="Calibri"/>
        <family val="2"/>
      </rPr>
      <t>United States (FDA)</t>
    </r>
    <r>
      <rPr>
        <sz val="11"/>
        <color theme="1"/>
        <rFont val="Calibri"/>
        <family val="2"/>
        <scheme val="minor"/>
      </rPr>
      <t>: Confirm the organization has established a quality plan which defines the quality practices, resources, and activities relevant to devices that are designed and manufactured [21 CFR 820.20(d)].</t>
    </r>
  </si>
  <si>
    <r>
      <rPr>
        <b/>
        <sz val="11"/>
        <color indexed="8"/>
        <rFont val="Calibri"/>
        <family val="2"/>
      </rPr>
      <t>Determine the extent of outsourcing of processes that may affect the conformity of product with specified requirements and verify the proper documentation of controls in the quality management system.</t>
    </r>
    <r>
      <rPr>
        <sz val="11"/>
        <color theme="1"/>
        <rFont val="Calibri"/>
        <family val="2"/>
        <scheme val="minor"/>
      </rPr>
      <t xml:space="preserve">
</t>
    </r>
    <r>
      <rPr>
        <u/>
        <sz val="11"/>
        <color indexed="8"/>
        <rFont val="Calibri"/>
        <family val="2"/>
      </rPr>
      <t>Australia (TGA)</t>
    </r>
    <r>
      <rPr>
        <sz val="11"/>
        <color theme="1"/>
        <rFont val="Calibri"/>
        <family val="2"/>
        <scheme val="minor"/>
      </rPr>
      <t xml:space="preserve">: If an Australian Sponsor undertakes an activity that is preferred by the manufacturer, or required, to be under the control of the manufacturer, verify that the roles and responsibilities of the Australian Sponsor are documented in the manufacturer's quality management system and that the Sponsor is qualified and controlled as a supplier.  For example, but not limited to; a labeling activity to ensure that the name and address of the Australian Sponsor accompanies the device [TG(MD)R Reg 10.2], the installation of a device, or the servicing of a device. 
</t>
    </r>
    <r>
      <rPr>
        <u/>
        <sz val="11"/>
        <color indexed="8"/>
        <rFont val="Calibri"/>
        <family val="2"/>
      </rPr>
      <t xml:space="preserve"> Canada (HC</t>
    </r>
    <r>
      <rPr>
        <sz val="11"/>
        <color theme="1"/>
        <rFont val="Calibri"/>
        <family val="2"/>
        <scheme val="minor"/>
      </rPr>
      <t>): Verify that the roles and responsibilities of any regulatory correspondents, importers, distributors, or providers of a service are clearly documented in the organization’s quality management system and are qualified as suppliers and controlled.</t>
    </r>
  </si>
  <si>
    <r>
      <rPr>
        <b/>
        <sz val="11"/>
        <color indexed="8"/>
        <rFont val="Calibri"/>
        <family val="2"/>
      </rPr>
      <t>Confirm the organization has determined the necessary competencies for personnel performing work affecting product quality, provided appropriate training, and made personnel aware of the relevance and importance of their activities on product quality and achievement of the quality objectives.  Ensure records of training and competencies are maintained.</t>
    </r>
    <r>
      <rPr>
        <sz val="11"/>
        <color theme="1"/>
        <rFont val="Calibri"/>
        <family val="2"/>
        <scheme val="minor"/>
      </rPr>
      <t xml:space="preserve">
</t>
    </r>
    <r>
      <rPr>
        <u/>
        <sz val="11"/>
        <color indexed="8"/>
        <rFont val="Calibri"/>
        <family val="2"/>
      </rPr>
      <t>Brazil (ANVISA)</t>
    </r>
    <r>
      <rPr>
        <sz val="11"/>
        <color theme="1"/>
        <rFont val="Calibri"/>
        <family val="2"/>
        <scheme val="minor"/>
      </rPr>
      <t xml:space="preserve">: Confirm that the manufacturer ensures that any consultant who gives advice regarding design, purchasing, manufacturing, packaging, labeling, storage, installation, or servicing of medical devices has proper qualification to perform such tasks. Those consultants shall be contracted as a formal service supplier, according to purchasing controls defined by the manufacturer [RDC ANVISA 16/2013: 2.3.3].
</t>
    </r>
    <r>
      <rPr>
        <u/>
        <sz val="11"/>
        <color indexed="8"/>
        <rFont val="Calibri"/>
        <family val="2"/>
      </rPr>
      <t>United States (FDA)</t>
    </r>
    <r>
      <rPr>
        <sz val="11"/>
        <color theme="1"/>
        <rFont val="Calibri"/>
        <family val="2"/>
        <scheme val="minor"/>
      </rPr>
      <t>: Verify that resources include the assignment of trained personnel to meet the requirements of 21 CFR Part 820, including management, performance of work, assessment activities, and internal quality audits [21 CFR 820.20(b)(2)].</t>
    </r>
  </si>
  <si>
    <t>Verify that management has committed to and has responsibility for overall risk management planning, including ongoing review of the effectiveness of risk management activities ensuring that policies, procedures and practices are established and documented for analyzing, evaluating and controlling product risk throughout product realization.</t>
  </si>
  <si>
    <t>Verify that management reviews are being conducted at planned intervals and that they include a review of the suitability and effectiveness of the quality policy, quality objectives, and quality management system to assure that the quality management system meets all applicable regulatory requirements.</t>
  </si>
  <si>
    <t xml:space="preserve">32 (4) An application for a Class IV medical device licence shall contain, in addition to the information and documents set out in subsection (1), the following:
(a) a description of the device and of the materials used in its manufacture and packaging;
(b) a description of the features of the device that permit it to be used for the medical conditions, purposes and uses for which it is manufactured, sold or represented;
(c) a list of the countries other than Canada where the device has been sold, the total number of units sold in those countries, and a summary of any reported problems with the device and any recalls of the device in those countries;
(d) a risk assessment comprising an analysis and evaluation of the risks, and the risk reduction measures adopted to satisfy the safety and effectiveness requirements;
(e) a quality plan setting out the specific quality practices, resources and sequence of activities relevant to the device;
(f) the specifications of the materials used in the manufacture and packaging of the device;
(g) the manufacturing process of the device;
(h) a list of the standards complied with in the design and manufacture of the device to satisfy the safety and effectiveness requirements;
(i) detailed information on all studies on which the manufacturer relies to ensure that the device meets the safety and effectiveness requirements, including
(i) pre-clinical and clinical studies,
(ii) process validation studies,
(iii) if appropriate, software validation studies, and
(iv) literature studies;
(j) in the case of a medical device other than an in vitro diagnostic device, manufactured from or incorporating animal or human tissue or their derivative, objective evidence of the biological safety of the device;
(k) in the case of a near patient in vitro diagnostic device, detailed information on investigational testing conducted on the device using human subjects representative of the intended users and under conditions similar to the conditions of use;
(l) a summary of the studies referred to in paragraph (i) and the conclusions drawn from those studies by the manufacturer;
(m) a summary of the investigational testing referred to in paragraph (k) and the conclusions drawn from that testing by the manufacturer;
(n) a bibliography of all published reports dealing with the use, safety and effectiveness of the device;
(o) a copy of the device label; and
(p) a copy of the quality management system certificate certifying that the quality management system under which the device is designed and manufactured satisfies National Standard of Canada CAN/CSA-ISO 13485:03, Medical devices — Quality management systems — Requirements for regulatory purposes.
</t>
  </si>
  <si>
    <t>(a) Manufacturers, distributors, multiple distributors, and final distributors shall, upon the presentation by an FDA representative of official credentials and the issuance of Form FDA 482 at the initiation of an inspection of an establishment or person under section 704 of the act, make each record and all information required to be collected and maintained under this part and all records and information related to the events and persons identified in such records available to FDA personnel.
(b) Records and information referenced in paragraph (a) of this section shall be available to FDA personnel for purposes of reviewing, copying, or any other use related to the enforcement of the act and this part. Records required to be kept by this part shall be kept in a centralized point for each manufacturer or distributor within the United States.</t>
  </si>
  <si>
    <t>Persons required to maintain records under this part shall maintain such records for the useful life of each tracked device they manufacture or distribute. The useful life of a device is the time a device is in use or in distribution for use. For example, a record may be retired if the person maintaining the record becomes aware of the fact that the device is no longer in use, has been explanted, returned to the manufacturer, or the patient has died.</t>
  </si>
  <si>
    <t xml:space="preserve">11. A medical device shall not, when used for the medical conditions, purposes or uses for which it is
manufactured, sold or represented, adversely affect the health or safety of a patient, user or other person,
except to the extent that a possible adverse effect of the device constitutes an acceptable risk when weighed
against the benefits to the patient and the risk is compatible with a high level of protection of health and safety.
</t>
  </si>
  <si>
    <t xml:space="preserve">12. A medical device shall perform as intended by the manufacturer and shall be effective for the medical
conditions, purposes and uses for which it is manufactured, sold or represented.
</t>
  </si>
  <si>
    <t xml:space="preserve">13. During the projected useful life of a medical device, its characteristics and performance shall not
deteriorate under normal use to such a degree that the health or safety of a patient, user or other person is
adversely affected.
</t>
  </si>
  <si>
    <t xml:space="preserve">14. The characteristics and performance of a medical device shall not be adversely affected by transport or
conditions of storage, taking into account the manufacturer’s instructions and information for transport and
storage.
</t>
  </si>
  <si>
    <t xml:space="preserve">15. Reasonable measures shall be taken to ensure that every material used in the manufacture of a medical
device shall be compatible with every other material with which it interacts and with material that may come
into contact with it in normal use, and shall not pose any undue risk to a patient, user or other person.
</t>
  </si>
  <si>
    <t xml:space="preserve">16. The design, manufacture and packaging of a medical device shall minimize any risk to a patient, user or
other person from reasonably foreseeable hazards, including
(a) flammability or explosion;
(b) presence of a contaminant or chemical or microbial residue;
(c) radiation;
(d) electrical, mechanical or thermal hazards; and
(e) fluid leaking from or entering into the device.
</t>
  </si>
  <si>
    <t xml:space="preserve">17. A medical device that is to be sold in a sterile condition shall be manufactured and sterilized under
appropriately controlled conditions, and the sterilization method used shall be validated.
</t>
  </si>
  <si>
    <t xml:space="preserve">19. A medical device that performs a measuring function shall be designed to perform that function within
tolerance limits that are appropriate for the medical conditions, purposes and uses for which the device is
manufactured, sold or represented.
</t>
  </si>
  <si>
    <t>20. If a medical device consists of or contains software, the software shall be designed to perform as
intended by the manufacturer, and the performance of the software shall be validated.</t>
  </si>
  <si>
    <r>
      <rPr>
        <b/>
        <sz val="9"/>
        <color indexed="8"/>
        <rFont val="Calibri"/>
        <family val="2"/>
      </rPr>
      <t>Labelling Requirements</t>
    </r>
    <r>
      <rPr>
        <sz val="9"/>
        <color indexed="8"/>
        <rFont val="Calibri"/>
        <family val="2"/>
      </rPr>
      <t xml:space="preserve">
21. (1) No person shall import or sell a medical device unless the device has a label that sets out the following information:
(a) the name of the device;
(b) the name and address of the manufacturer;
(c) the identifier of the device, including the identifier of any medical device that is part of a system, test kit, medical device group, medical device family or medical device group family;
(d) in the case of a Class III or IV device, the control number;
(e) if the contents are not readily apparent, an indication of what the package contains, expressed in terms appropriate to the device, such as the size, net weight, length, volume or number of units;
(f) the word “Sterile”, if the manufacturer intends the device to be sold in a sterile condition;
(g) the expiry date of the device, if the device has one, to be determined by the manufacturer on the basis of the component that has the shortest projected useful life;
(h) unless self-evident to the intended user, the medical conditions, purposes and uses for which the device is manufactured, sold or represented, including the performance specifications of the device if those specifications are necessary for proper use;
(i) the directions for use, unless directions are not required for the device to be used safely and effectively; and
(j) any special storage conditions applicable to the device.
(2) The information required pursuant to subsection (1) shall be expressed in a legible, permanent and prominent manner, in terms that are easily understood by the intended user.</t>
    </r>
  </si>
  <si>
    <t xml:space="preserve">22. (1) Subject to subsection (2), if a medical device is intended to be sold to the general public, the information required by subsection 21(1) shall
(a) be set out on the outside of the package that contains the device; and
(b) be visible under normal conditions of sale.
22. (2) Where a package that contains a medical device is too small to display all the information in accordance with section 21, the directions for use shall accompany the device but need not be set out on the outside of the package or be visible under normal conditions of sale.
</t>
  </si>
  <si>
    <t>23. (1) Subject to subsection (3), the information required by subsection 21(1) shall, as a minimum, be in either English or French.
23. (2) Subject to subsection (3), where the directions for use are supplied in only one official language at the time of sale, directions for use in the other official language shall be made available by the manufacturer as soon as possible at the request of the purchaser.
23. (3) In respect of a medical device to be sold to the general public, the information required by paragraphs 21(1)(a) and (e) to (j) shall, as a minimum, be in both English and French.</t>
  </si>
  <si>
    <r>
      <rPr>
        <b/>
        <sz val="9"/>
        <color indexed="8"/>
        <rFont val="Calibri"/>
        <family val="2"/>
      </rPr>
      <t>Prohibition</t>
    </r>
    <r>
      <rPr>
        <sz val="9"/>
        <color indexed="8"/>
        <rFont val="Calibri"/>
        <family val="2"/>
      </rPr>
      <t xml:space="preserve">
26. Subject to section 37, no person shall import or sell a Class II, III or IV medical device unless the manufacturer of the device holds a licence in respect of that device or, if the medical device has been subjected to a change described in section 34, an amended medical device licence.
</t>
    </r>
  </si>
  <si>
    <t xml:space="preserve">27. No person shall advertise a Class II, III or IV medical device for the purpose of sale unless
(a) the manufacturer of the device holds a licence in respect of that device or, if the device has been subjected to a change described in section 34, an amended medical device licence; or
(b) the advertisement is placed only in a catalogue that includes a clear and visible warning that the devices advertised in the catalogue may not have been licensed in accordance with Canadian law.
</t>
  </si>
  <si>
    <t xml:space="preserve">32. (1) An application for a medical device licence shall be submitted to the Minister by the manufacturer of the medical device in a format established by the Minister and shall contain the following:
(a) the name of the device;
(b) the class of the device;
(c) the identifier of the device, including the identifier of any medical device that is part of a system, test kit, medical device group, medical device family or medical device group family;
(d) the name and address of the manufacturer as it appears on the device label; and
(e) the name and address of the establishment where the device is being manufactured, if different from the one referred to in paragraph (d).
</t>
  </si>
  <si>
    <t xml:space="preserve">32 (2) An application for a Class II medical device licence shall contain, in addition to the information and documents set out in subsection (1), the following:
(a) a description of the medical conditions, purposes and uses for which the device is manufactured, sold or represented;
(b) a list of the standards complied with in the manufacture of the device to satisfy the safety and effectiveness requirements;
(c) an attestation by a senior official of the manufacturer that the manufacturer has objective evidence to establish that the device meets the safety and effectiveness requirements;
(d) an attestation by a senior official of the manufacturer that the device label meets the applicable labelling requirements of these Regulations;
(e) in the case of a near patient in vitro diagnostic device, an attestation by a senior official of the manufacturer that investigational testing has been conducted on the device using human subjects representative of the intended users and under conditions similar to the conditions of use; and
(f) a copy of the quality management system certificate certifying that the quality management system under which the device is manufactured satisfies National Standard of Canada CAN/CSA-ISO 13485:03, Medical devices — Quality management systems — Requirements for regulatory purposes.
</t>
  </si>
  <si>
    <t xml:space="preserve">32 (3) An application for a Class III medical device licence shall contain, in addition to the information and documents set out in subsection (1), the following:
(a) a description of the device and of the materials used in its manufacture and packaging;
(b) a description of the features of the device that permit it to be used for the medical conditions, purposes and uses for which it is manufactured, sold or represented;
(c) a list of the countries other than Canada where the device has been sold, the total number of units sold in those countries, and a summary of any reported problems with the device and any recalls of the device in those countries;
(d) a list of the standards complied with in the design and manufacture of the device to satisfy the safety and effectiveness requirements;
(e) in the case of a device to be sold in a sterile condition, a description of the sterilization method used;
(f) a summary of all studies on which the manufacturer relies to ensure that the device meets the safety and effectiveness requirements, and the conclusions drawn from those studies by the manufacturer;
(g) a copy of the device label;
(h) in the case of a near patient in vitro diagnostic device, a summary of investigational testing conducted on the device using human subjects representative of the intended users and under conditions similar to the conditions of use;
(i) a bibliography of all published reports dealing with the use, safety and effectiveness of the device; and
(j) a copy of the quality management system certificate certifying that the quality management system under which the device is designed and manufactured satisfies National Standard of Canada CAN/CSA-ISO 13485:03, Medical devices — Quality management systems — Requirements for regulatory purposes.
</t>
  </si>
  <si>
    <t>(a) A distributor, final distributor, or multiple distributor of any tracked device shall, upon purchasing or otherwise acquiring any interest in such a device, promptly provide the manufacturer tracking the device with the following information:
(1) The name and address of the distributor, final distributor or multiple distributor;
(2) The lot number, batch number, model number, or serial number of the device or other identifier used by the manufacturer to track the device;
(3) The date the device was received;
(4) The person from whom the device was received;
(5) If and when applicable, the date the device was explanted, the date of the patient's death, or the date the device was returned to the distributor, permanently retired from use, or otherwise permanently disposed of.
(b) A final distributor, upon sale or other distribution of a tracked device for use in or by the patient, shall promptly provide the manufacturer tracking the device with the following information:
(1) The name and address of the final distributor,
(2) The lot number, batch number, model number, or serial number of the device or other identifier used by the manufacturer to track the device;
(3) The name, address, telephone number, and social security number (if available) of the patient receiving the device, unless not released by the patient under 821.55(a);
(4) The date the device was provided to the patient or for use in the patient;
(5) The name, mailing address, and telephone number of the prescribing physician;
(6) The name, mailing address, and telephone number of the physician regularly following the patient if different than the prescribing physician; and
(7) When applicable, the date the device was explanted and the name, mailing address, and telephone number of the explanting physician, the date of the patient's death, or the date the device was returned to the manufacturer, permanently retired from use, or otherwise permanently disposed of.
(c)(1) A multiple distributor shall keep written records of the following each time such device is distributed for use by a patient:
(i) The lot number, batch number, or model number, or serial number of the device or other identifier used by the manufacturer to track the device;
(ii) The name, address, telephone number, and social security number (if available) of the patient using the device;
(iii) The location of the device, unless not released by the patient under 821.55(a);
(iv) The date the device was provided for use by the patient;
(v) The name, address, and telephone number of the prescribing physician;
(vi) The name, address, and telephone number of the physician regularly following the patient if different than the prescribing physician; and
(vii) When applicable, the date the device was permanently retired from use or otherwise permanently disposed of.
(2) Except as required by order under section 518(e) of the act, any person who is a multiple distributor subject to the recordkeeping requirement of paragraph (c)(1) of this section shall, within 5 working days of a request from the manufacturer or within 10 working days of a request from FDA for the information identified in paragraph (c)(1) of this section, provide such information to the manufacturer or FDA.
(d) A distributor, final distributor, or multiple distributor shall make any records required to be kept under this part available to the manufacturer of the tracked device for audit upon written request by an authorized representative of the manufacturer.
(e) A distributor, final distributor, or multiple distributor may petition for an exemption or variance from one or more requirements of this part according to the procedures in 821.2.</t>
  </si>
  <si>
    <t>(a) A manufacturer of a tracked device shall adopt a method of tracking for each such type of device that it distributes that enables a manufacturer to provide FDA with the following information in writing for each tracked device distributed:
(1) Except as required by order under section 518(e) of the act, within 3 working days of a request from FDA, prior to the distribution of a tracked device to a patient, the name, address, and telephone number of the distributor, multiple distributor, or final distributor holding the device for distribution and the location of the device;
(2) Within 10 working days of a request from FDA for tracked devices that are intended for use by a single patient over the life of the device, after distribution to or implantation in a patient:
(i) The lot number, batch number, model number, or serial number of the device or other identifier necessary to provide for effective tracking of the devices;
(ii) The date the device was shipped by the manufacturer;
(iii) The name, address, telephone number, and social security number (if available) of the patient receiving the device, unless not released by the patient under 821.55(a);
(iv) The date the device was provided to the patient;
(v) The name, mailing address, and telephone number of the prescribing physician;
(vi) The name, mailing address, and telephone number of the physician regularly following the patient if different than the prescribing physician; and
(vii) If applicable, the date the device was explanted and the name, mailing address, and telephone number of the explanting physician; the date of the patient's death; or the date the device was returned to the manufacturer, permanently retired from use, or otherwise permanently disposed of.
(3) Except as required by order under section 518(e) of the act, within 10 working days of a request from FDA for tracked devices that are intended for use by more than one patient, after the distribution of the device to the multiple distributor:
(i) The lot model number, batch number, serial number of the device or other identifier necessary to provide for effective tracking of the device;
(ii) The date the device was shipped by the manufacturer;
(iii) The name, address, and telephone number of the multiple distributor;
(iv) The name, address, telephone number, and social security number (if available) of the patient using the device, unless not released by the patient under 821.55(a);
(v) The location of the device;
(vi) The date the device was provided for use by the patient;
(vii) The name, address, and telephone number of the prescribing physician; and
(viii) If and when applicable, the date the device was returned to the manufacturer, permanently retired from use, or otherwise permanently disposed of.
(b) A manufacturer of a tracked device shall keep current records in accordance with its standard operating procedure of the information identified in paragraphs (a)(1), (a)(2) and (a)(3)(i) through (a)(3)(iii) of this section on each tracked device released for distribution for as long as such device is in use or in distribution for use.
(c) A manufacturer of a tracked device shall establish a written standard operating procedure for the collection, maintenance, and auditing of the data specified in paragraphs (a) and (b) of this section. A manufacturer shall make this standard operating procedure available to FDA upon request. A manufacturer shall incorporate the following into the standard operating procedure:
(1) Data collection and recording procedures, which shall include a procedure for recording when data which is required under this part is missing and could not be collected and the reason why such required data is missing and could not be collected;
(2) A method for recording all modifications or changes to the tracking system or to the data collected and maintained under the tracking system, reasons for any modification or change, and dates of any modification or change. Modification and changes included under this requirement include modifications to the data (including termination of tracking), the data format, the recording system, and the file maintenance procedures system; and
(3) A quality assurance program that includes an audit procedure to be run for each device product subject to tracking, at not less than 6-month intervals for the first 3 years of distribution and at least once a year thereafter. This audit procedure shall provide for statistically relevant sampling of the data collected to ensure the accuracy of data and performance testing of the functioning of the tracking system.
(d) When a manufacturer becomes aware that a distributor, final distributor, or multiple distributor has not collected, maintained, or furnished any record or information required by this part, the manufacturer shall notify the FDA district office responsible for the area in which the distributor, final distributor, or multiple distributor is located of the failure of such persons to comply with the requirements of this part. Manufacturers shall have taken reasonable steps to obtain compliance by the distributor, multiple distributor, or final distributor in question before notifying FDA.
(e) A manufacturer may petition for an exemption or variance from one or more requirements of this part according to the procedures in 821.2 of this chapter.</t>
  </si>
  <si>
    <t>(a) Where servicing is a specified requirement, each manufacturer shall establish and maintain instructions and procedures for performing and verifying that the servicing meets the specified requirements.
(b) Each manufacturer shall analyze service reports with appropriate statistical methodology in accordance with 820.100.
(c) Each manufacturer who receives a service report that represents an event which must be reported to FDA under part 803 of this chapter shall automatically consider the report a complaint and shall process it in accordance with the requirements of 820.198.
(d) Service reports shall be documented and shall include:
(1) The name of the device serviced;
(2) Any device identification(s) and control number(s) used;
(3) The date of service;
(4) The individual(s) servicing the device;
(5) The service performed; and
(6) The test and inspection data.</t>
  </si>
  <si>
    <t>(a) Where appropriate, each manufacturer shall establish and maintain procedures for identifying valid statistical techniques required for establishing, controlling, and verifying the acceptability of process capability and product characteristics.
(b) Sampling plans, when used, shall be written and based on a valid statistical rationale. Each manufacturer shall establish and maintain procedures to ensure that sampling methods are adequate for their intended use and to ensure that when changes occur the sampling plans are reviewed. These activities shall be documented.</t>
  </si>
  <si>
    <t>(a) A manufacturer of any class II or class III device that fits within one of the three criteria within 821.1(a) must track that device in accordance with this part, if FDA issues a tracking order to that manufacturer.
(b) When responding to premarket notification submissions and remarket approval applications, FDA will notify the sponsor by issuing an order that states that FDA believes the device meets the criteria of section 519(e)(1) of the act and, by virtue of the order, the sponsor must track the device.</t>
  </si>
  <si>
    <t>(a) Each manufacturer shall maintain complaint files. Each manufacturer shall establish and maintain procedures for receiving, reviewing, and evaluating complaints by a formally designated unit. Such procedures shall ensure that:
(1) All complaints are processed in a uniform and timely manner;
(2) Oral complaints are documented upon receipt; and
(3) Complaints are evaluated to determine whether the complaint represents an event which is required to be reported to FDA under part 803 of this chapter, Medical Device Reporting.
(b) Each manufacturer shall review and evaluate all complaints to determine whether an investigation is necessary. When no investigation is made, the manufacturer shall maintain a record that includes the reason no investigation was made and the name of the individual responsible for the decision not to investigate.
(c) Any complaint involving the possible failure of a device, labeling, or packaging to meet any of its specifications shall be reviewed, evaluated, and investigated, unless such investigation has already been performed for a similar complaint and another investigation is not necessary.
(d) Any complaint that represents an event which must be reported to FDA under part 803 of this chapter shall be promptly reviewed, evaluated, and investigated by a designated individual(s) and shall be maintained in a separate portion of the complaint files or otherwise clearly identified. In addition to the information required by 820.198(e), records of investigation under this paragraph shall include a determination of:
(1) Whether the device failed to meet specifications;
(2) Whether the device was being used for treatment or diagnosis; and
(3) The relationship, if any, of the device to the reported incident or adverse event.
(e) When an investigation is made under this section, a record of the investigation shall be maintained by the formally designated unit identified in paragraph (a) of this section. The record of investigation shall include:
(1) The name of the device;
(2) The date the complaint was received;
(3) Any device identification(s) and control number(s) used;
(4) The name, address, and phone number of the complainant;
(5) The nature and details of the complaint;
(6) The dates and results of the investigation;
(7) Any corrective action taken; and
(8) Any reply to the complainant.
(f) When the manufacturer's formally designated complaint unit is located at a site separate from the manufacturing establishment, the investigated complaint(s) and the record(s) of investigation shall be reasonably accessible to the manufacturing establishment.
(g) If a manufacturer's formally designated complaint unit is located outside of the United States, records required by this section shall be reasonably accessible in the United States at either:
(1) A location in the United States where the manufacturer's records are regularly kept; or
(2) The location of the initial distributor.</t>
  </si>
  <si>
    <t>All records required by this part shall be maintained at the manufacturing establishment or other location that is reasonably accessible to responsible officials of the manufacturer and to employees of FDA designated to perform inspections. Such records, including those not stored at the inspected establishment, shall be made readily available for review and copying by FDA employee(s). Such records shall be legible and shall be stored to minimize deterioration and to prevent loss. Those records stored in automated data processing systems shall be backed up.</t>
  </si>
  <si>
    <t>Records deemed confidential by the manufacturer may be marked to aid FDA in determining whether information may be disclosed under the public information regulation in part 20 of this chapter.</t>
  </si>
  <si>
    <t>All records required by this part shall be retained for a period of time equivalent to the design and expected life of the device, but in no case less than 2 years from the date of release for commercial distribution by the manufacturer.</t>
  </si>
  <si>
    <t>This section does not apply to the reports required by 820.20(c) Management review, 820.22 Quality audits, and supplier audit reports used to meet the requirements of 820.50(a) Evaluation of suppliers, contractors, and consultants, but does apply to procedures established under these provisions. Upon request of a designated employee of FDA, an employee in management with executive responsibility shall certify in writing that the management reviews and quality audits required under this part, and supplier audits where applicable, have been performed and documented, the dates on which they were performed, and that any required corrective action has been undertaken.</t>
  </si>
  <si>
    <t>Each manufacturer shall maintain device master records (DMR's). Each manufacturer shall ensure that each DMR is prepared and approved in accordance with 820.40. The DMR for each type of device shall include, or refer to the location of, the following information:
(a) Device specifications including appropriate drawings, composition, formulation, component specifications, and software specifications;
(b) Production process specifications including the appropriate equipment specifications, production methods, production procedures, and production environment specifications;
(c) Quality assurance procedures and specifications including acceptance criteria and the quality assurance equipment to be used;
(d) Packaging and labeling specifications, including methods and processes used; and
(e) Installation, maintenance, and servicing procedures and methods.</t>
  </si>
  <si>
    <t>Each manufacturer shall maintain device history records (DHR's). Each manufacturer shall establish and maintain procedures to ensure that DHR's for each batch, lot, or unit are maintained to demonstrate that the device is manufactured in accordance with the DMR and the requirements of this part. The DHR shall include, or refer to the location of, the following information:
(a) The dates of manufacture;
(b) The quantity manufactured;
(c) The quantity released for distribution;
(d) The acceptance records which demonstrate the device is manufactured in accordance with the DMR;
(e) The primary identification label and labeling used for each production unit; and
(f) Any device identification(s) and control number(s) used.</t>
  </si>
  <si>
    <t>Each manufacturer shall maintain a quality system record (QSR). The QSR shall include, or refer to the location of, procedures and the documentation of activities required by this part that are not specific to a particular type of device(s), including, but not limited to, the records required by 820.20. Each manufacturer shall ensure that the QSR is prepared and approved in accordance with 820.40.</t>
  </si>
  <si>
    <t>Management with executive responsibility shall establish its policy and objectives for, and commitment to, quality. Management with executive responsibility shall ensure that the quality policy is understood, implemented, and maintained at all levels of the organization.</t>
  </si>
  <si>
    <t xml:space="preserve"> Each manufacturer shall establish and maintain an adequate organizational structure to ensure that devices are designed and produced in accordance with the requirements of this part.
(1)Responsibility and authority. Each manufacturer shall establish the appropriate responsibility, authority, and interrelation of all personnel who manage, perform, and assess work affecting quality, and provide the independence and authority necessary to perform these tasks.
(2)Resources. Each manufacturer shall provide adequate resources, including the assignment of trained personnel, for management, performance of work, and assessment activities, including internal quality audits, to meet the requirements of this part.
(3)Management representative. Management with executive responsibility shall appoint, and document such appointment of, a member of management who, irrespective of other responsibilities, shall have established authority over and responsibility for:
(i) Ensuring that quality system requirements are effectively established and effectively maintained in accordance with this part; and
(ii) Reporting on the performance of the quality system to management with executive responsibility for review.</t>
  </si>
  <si>
    <t xml:space="preserve"> Management with executive responsibility shall review the suitability and effectiveness of the quality system at defined intervals and with sufficient frequency according to established procedures to ensure that the quality system satisfies the requirements of this part and the manufacturer's established quality policy and objectives. The dates and results of quality system reviews shall be documented.</t>
  </si>
  <si>
    <t>Each manufacturer shall establish a quality plan which defines the quality practices, resources, and activities relevant to devices that are designed and manufactured. The manufacturer shall establish how the requirements for quality will be met.</t>
  </si>
  <si>
    <t>Each manufacturer shall establish quality system procedures and instructions. An outline of the structure of the documentation used in the quality system shall be established where appropriate.</t>
  </si>
  <si>
    <t>Each manufacturer shall establish procedures for quality audits and conduct such audits to assure that the quality system is in compliance with the established quality system requirements and to determine the effectiveness of the quality system. Quality audits shall be conducted by individuals who do not have direct responsibility for the matters being audited. Corrective action(s), including a reaudit of deficient matters, shall be taken when necessary. A report of the results of each quality audit, and reaudit(s) where taken, shall be made and such reports shall be reviewed by management having responsibility for the matters audited. The dates and results of quality audits and reaudits shall be documented.</t>
  </si>
  <si>
    <t>Each manufacturer shall have sufficient personnel with the necessary education, background, training, and experience to assure that all activities required by this part are correctly performed.</t>
  </si>
  <si>
    <t>Each manufacturer shall establish procedures for identifying training needs and ensure that all personnel are trained to adequately perform their assigned responsibilities. Training shall be documented.
(1) As part of their training, personnel shall be made aware of device defects which may occur from the improper performance of their specific jobs.
(2) Personnel who perform verification and validation activities shall be made aware of defects and errors that may be encountered as part of their job functions.</t>
  </si>
  <si>
    <r>
      <t xml:space="preserve">(1) Each manufacturer of any class III or class II device, and the class I devices listed in paragraph (a)(2) of this section, shall establish and maintain procedures to control the design of the device in order to ensure that specified design requirements are met.
(2) The following class I devices are subject to design controls:
(i) Devices automated with computer software; and
(ii) The devices listed in the following chart.
</t>
    </r>
    <r>
      <rPr>
        <u/>
        <sz val="11"/>
        <color indexed="8"/>
        <rFont val="Calibri"/>
        <family val="2"/>
      </rPr>
      <t xml:space="preserve">Section      |Device </t>
    </r>
    <r>
      <rPr>
        <sz val="11"/>
        <color theme="1"/>
        <rFont val="Calibri"/>
        <family val="2"/>
        <scheme val="minor"/>
      </rPr>
      <t xml:space="preserve">
868.6810   |Catheter, Tracheobronchial Suction. 
878.4460   |Glove, Surgeon's. 
880.6760   |Restraint, Protective. 
892.5650   |System, Applicator, Radionuclide, Manual. 
892.5740   |Source, Radionuclide Teletherapy. </t>
    </r>
  </si>
  <si>
    <t>Each manufacturer shall establish and maintain plans that describe or reference the design and development activities and define responsibility for implementation. The plans shall identify and describe the interfaces with different groups or activities that provide, or result in, input to the design and development process. The plans shall be reviewed, updated, and approved as design and development evolves.</t>
  </si>
  <si>
    <t>Each manufacturer shall establish and maintain procedures to ensure that the design requirements relating to a device are appropriate and address the intended use of the device, including the needs of the user and patient. The procedures shall include a mechanism for addressing incomplete, ambiguous, or conflicting requirements. The design input requirements shall be documented and shall be reviewed and approved by a designated individual(s). The approval, including the date and signature of the individual(s) approving the requirements, shall be documented.</t>
  </si>
  <si>
    <t>Each manufacturer shall establish and maintain procedures to ensure that formal documented reviews of the design results are planned and conducted at appropriate stages of the device's design development. The procedures shall ensure that participants at each design review include representatives of all functions concerned with the design stage being reviewed and an individual(s) who does not have direct responsibility for the design stage being reviewed, as well as any specialists needed. The results of a design review, including identification of the design, the date, and the individual(s) performing the review, shall be documented in the design history file (the DHF).</t>
  </si>
  <si>
    <t>Each manufacturer shall establish and maintain procedures for verifying the device design. Design verification shall confirm that the design output meets the design input requirements. The results of the design verification, including identification of the design, method(s), the date, and the individual(s) performing the verification, shall be documented in the DHF.</t>
  </si>
  <si>
    <t>Each manufacturer shall establish and maintain procedures for validating the device design. Design validation shall be performed under defined operating conditions on initial production units, lots, or batches, or their equivalents. Design validation shall ensure that devices conform to defined user needs and intended uses and shall include testing of production units under actual or simulated use conditions. Design validation shall include software validation and risk analysis, where appropriate. The results of the design validation, including identification of the design, method(s), the date, and the individual(s) performing the validation, shall be documented in the DHF.</t>
  </si>
  <si>
    <t>Each manufacturer shall establish and maintain procedures to ensure that the device design is correctly translated into production specifications.</t>
  </si>
  <si>
    <t>Each manufacturer shall establish and maintain procedures for the identification, documentation, validation or where appropriate verification, review, and approval of design changes before their implementation.</t>
  </si>
  <si>
    <t>Each manufacturer shall establish and maintain a DHF for each type of device. The DHF shall contain or reference the records necessary to demonstrate that the design was developed in accordance with the approved design plan and the requirements of this part.</t>
  </si>
  <si>
    <t xml:space="preserve">Each manufacturer shall establish and maintain procedures to control all documents that are required by this part. The procedures shall provide for the following:
(a)Document approval and distribution. 
(b)Document changes. </t>
  </si>
  <si>
    <t>Each manufacturer shall designate an individual(s) to review for adequacy and approve prior to issuance all documents established to meet the requirements of this part. The approval, including the date and signature of the individual(s) approving the document, shall be documented. Documents established to meet the requirements of this part shall be available at all locations for which they are designated, used, or otherwise necessary, and all obsolete documents shall be promptly removed from all points of use or otherwise prevented from unintended use.</t>
  </si>
  <si>
    <t>Changes to documents shall be reviewed and approved by an individual(s) in the same function or organization that performed the original review and approval, unless specifically designated otherwise. Approved changes shall be communicated to the appropriate personnel in a timely manner. Each manufacturer shall maintain records of changes to documents. Change records shall include a description of the change, identification of the affected documents, the signature of the approving individual(s), the approval date, and when the change becomes effective.</t>
  </si>
  <si>
    <t>Each manufacturer shall establish and maintain procedures to ensure that all purchased or otherwise received product and services conform to specified requirements.</t>
  </si>
  <si>
    <t>Each manufacturer shall establish and maintain the requirements, including quality requirements, that must be met by suppliers, contractors, and consultants. Each manufacturer shall:
(1) Evaluate and select potential suppliers, contractors, and consultants on the basis of their ability to meet specified requirements, including quality requirements. The evaluation shall be documented.
(2) Define the type and extent of control to be exercised over the product, services, suppliers, contractors, and consultants, based on the evaluation results.
(3) Establish and maintain records of acceptable suppliers, contractors, and consultants.</t>
  </si>
  <si>
    <t>Each manufacturer shall establish and maintain data that clearly describe or reference the specified requirements, including quality requirements, for purchased or otherwise received product and services. Purchasing documents shall include, where possible, an agreement that the suppliers, contractors, and consultants agree to notify the manufacturer of changes in the product or service so that manufacturers may determine whether the changes may affect the quality of a finished device. Purchasing data shall be approved in accordance with 820.40.</t>
  </si>
  <si>
    <t>Each manufacturer shall establish and maintain procedures for identifying product during all stages of receipt, production, distribution, and installation to prevent mixups.</t>
  </si>
  <si>
    <t>Each manufacturer of a device that is intended for surgical implant into the body or to support or sustain life and whose failure to perform when properly used in accordance with instructions for use provided in the labeling can be reasonably expected to result in a significant injury to the user shall establish and maintain procedures for identifying with a control number each unit, lot, or batch of finished devices and where appropriate components. The procedures shall facilitate corrective action. Such identification shall be documented in the DHR.</t>
  </si>
  <si>
    <t>Each manufacturer shall develop, conduct, control, and monitor production processes to ensure that a device conforms to its specifications. Where deviations from device specifications could occur as a result of the manufacturing process, the manufacturer shall establish and maintain process control procedures that describe any process controls necessary to ensure conformance to specifications. Where process controls are needed they shall include:
(1) Documented instructions, standard operating procedures (SOP's), and methods that define and control the manner of production;
(2) Monitoring and control of process parameters and component and device characteristics during production;
(3) Compliance with specified reference standards or codes;
(4) The approval of processes and process equipment; and
(5) Criteria for workmanship which shall be expressed in documented standards or by means of identified and approved representative samples.</t>
  </si>
  <si>
    <t>Each manufacturer shall establish and maintain procedures for changes to a specification, method, process, or procedure. Such changes shall be verified or where appropriate validated according to 820.75, before implementation and these activities shall be documented. Changes shall be approved in accordance with 820.40.</t>
  </si>
  <si>
    <t>Where environmental conditions could reasonably be expected to have an adverse effect on product quality, the manufacturer shall establish and maintain procedures to adequately control these environmental conditions. Environmental control system(s) shall be periodically inspected to verify that the system, including necessary equipment, is adequate and functioning properly. These activities shall be documented and reviewed.</t>
  </si>
  <si>
    <t>Each manufacturer shall establish and maintain requirements for the health, cleanliness, personal practices, and clothing of personnel if contact between such personnel and product or environment could reasonably be expected to have an adverse effect on product quality. The manufacturer shall ensure that maintenance and other personnel who are required to work temporarily under special environmental conditions are appropriately trained or supervised by a trained individual.</t>
  </si>
  <si>
    <t>Each manufacturer shall establish and maintain procedures to prevent contamination of equipment or product by substances that could reasonably be expected to have an adverse effect on product quality.</t>
  </si>
  <si>
    <t>Buildings shall be of suitable design and contain sufficient space to perform necessary operations, prevent mixups, and assure orderly handling.</t>
  </si>
  <si>
    <t>Each manufacturer shall ensure that all equipment used in the manufacturing process meets specified requirements and is appropriately designed, constructed, placed, and installed to facilitate maintenance, adjustment, cleaning, and use.
(1)Maintenance schedule. Each manufacturer shall establish and maintain schedules for the adjustment, cleaning, and other maintenance of equipment to ensure that manufacturing specifications are met. Maintenance activities, including the date and individual(s) performing the maintenance activities, shall be documented.
(2)Inspection. Each manufacturer shall conduct periodic inspections in accordance with established procedures to ensure adherence to applicable equipment maintenance schedules. The inspections, including the date and individual(s) conducting the inspections, shall be documented.
(3)Adjustment. Each manufacturer shall ensure that any inherent limitations or allowable tolerances are visibly posted on or near equipment requiring periodic adjustments or are readily available to personnel performing these adjustments.</t>
  </si>
  <si>
    <t>Where a manufacturing material could reasonably be expected to have an adverse effect on product quality, the manufacturer shall establish and maintain procedures for the use and removal of such manufacturing material to ensure that it is removed or limited to an amount that does not adversely affect the device's quality. The removal or reduction of such manufacturing material shall be documented.</t>
  </si>
  <si>
    <t>When computers or automated data processing systems are used as part of production or the quality system, the manufacturer shall validate computer software for its intended use according to an established protocol. All software changes shall be validated before approval and issuance. These validation activities and results shall be documented.</t>
  </si>
  <si>
    <t>Each manufacturer shall ensure that all inspection, measuring, and test equipment, including mechanical, automated, or electronic inspection and test equipment, is suitable for its intended purposes and is capable of producing valid results. Each manufacturer shall establish and maintain procedures to ensure that equipment is routinely calibrated, inspected, checked, and maintained. The procedures shall include provisions for handling, preservation, and storage of equipment, so that its accuracy and fitness for use are maintained. These activities shall be documented.</t>
  </si>
  <si>
    <t>Calibration procedures shall include specific directions and limits for accuracy and precision. When accuracy and precision limits are not met, there shall be provisions for remedial action to reestablish the limits and to evaluate whether there was any adverse effect on the device's quality. These activities shall be documented.
(1)Calibration standards. Calibration standards used for inspection, measuring, and test equipment shall be traceable to national or international standards. If national or international standards are not practical or available, the manufacturer shall use an independent reproducible standard. If no applicable standard exists, the manufacturer shall establish and maintain an in-house standard.
(2)Calibration records. The equipment identification, calibration dates, the individual performing each calibration, and the next calibration date shall be documented. These records shall be displayed on or near each piece of equipment or shall be readily available to the personnel using such equipment and to the individuals responsible for calibrating the equipment.</t>
  </si>
  <si>
    <t>(a) Where the results of a process cannot be fully verified by subsequent inspection and test, the process shall be validated with a high degree of assurance and approved according to established procedures. The validation activities and results, including the date and signature of the individual(s) approving the validation and where appropriate the major equipment validated, shall be documented.
(b) Each manufacturer shall establish and maintain procedures for monitoring and control of process parameters for validated processes to ensure that the specified requirements continue to be met.
(1) Each manufacturer shall ensure that validated processes are performed by qualified individual(s).
(2) For validated processes, the monitoring and control methods and data, the date performed, and, where appropriate, the individual(s) performing the process or the major equipment used shall be documented.
(c) When changes or process deviations occur, the manufacturer shall review and evaluate the process and perform revalidation where appropriate. These activities shall be documented.</t>
  </si>
  <si>
    <t>Each manufacturer shall establish and maintain procedures for acceptance activities. Acceptance activities include inspections, tests, or other verification activities.</t>
  </si>
  <si>
    <t>Each manufacturer shall establish and maintain procedures for acceptance of incoming product. Incoming product shall be inspected, tested, or otherwise verified as conforming to specified requirements. Acceptance or rejection shall be documented.</t>
  </si>
  <si>
    <t>Each manufacturer shall establish and maintain acceptance procedures, where appropriate, to ensure that specified requirements for in-process product are met. Such procedures shall ensure that in-process product is controlled until the required inspection and tests or other verification activities have been completed, or necessary approvals are received, and are documented.</t>
  </si>
  <si>
    <t>Each manufacturer shall establish and maintain procedures for finished device acceptance to ensure that each production run, lot, or batch of finished devices meets acceptance criteria. Finished devices shall be held in quarantine or otherwise adequately controlled until released. Finished devices shall not be released for distribution until:
(1) The activities required in the DMR are completed;
(2) the associated data and documentation is reviewed;
(3) the release is authorized by the signature of a designated individual(s); and
(4) the authorization is dated.</t>
  </si>
  <si>
    <t>Each manufacturer shall document acceptance activities required by this part. These records shall include:
(1) The acceptance activities performed;
(2) the dates acceptance activities are performed;
(3) the results;
(4) the signature of the individual(s) conducting the acceptance activities; and
(5) where appropriate the equipment used. These records shall be part of the DHR.</t>
  </si>
  <si>
    <t>Each manufacturer shall identify by suitable means the acceptance status of product, to indicate the conformance or nonconformance of product with acceptance criteria. The identification of acceptance status shall be maintained throughout manufacturing, packaging, labeling, installation, and servicing of the product to ensure that only product which has passed the required acceptance activities is distributed, used, or installed.</t>
  </si>
  <si>
    <t>Each manufacturer shall establish and maintain procedures to control product that does not conform to specified requirements. The procedures shall address the identification, documentation, evaluation, segregation, and disposition of nonconforming product. The evaluation of nonconformance shall include a determination of the need for an investigation and notification of the persons or organizations responsible for the nonconformance. The evaluation and any investigation shall be documented.</t>
  </si>
  <si>
    <t>(1) Each manufacturer shall establish and maintain procedures that define the responsibility for review and the authority for the disposition of nonconforming product. The procedures shall set forth the review and disposition process. Disposition of nonconforming product shall be documented. Documentation shall include the justification for use of nonconforming product and the signature of the individual(s) authorizing the use.
(2) Each manufacturer shall establish and maintain procedures for rework, to include retesting and reevaluation of the nonconforming product after rework, to ensure that the product meets its current approved specifications. Rework and reevaluation activities, including a determination of any adverse effect from the rework upon the product, shall be documented in the DHR.</t>
  </si>
  <si>
    <t>(a) Each manufacturer shall establish and maintain procedures for implementing corrective and preventive action. The procedures shall include requirements for:
(1) Analyzing processes, work operations, concessions, quality audit reports, quality records, service records, complaints, returned product, and other sources of quality data to identify existing and potential causes of nonconforming product, or other quality problems. Appropriate statistical methodology shall be employed where necessary to detect recurring quality problems;
(2) Investigating the cause of nonconformities relating to product, processes, and the quality system;
(3) Identifying the action(s) needed to correct and prevent recurrence of nonconforming product and other quality problems;
(4) Verifying or validating the corrective and preventive action to ensure that such action is effective and does not adversely affect the finished device;
(5) Implementing and recording changes in methods and procedures needed to correct and prevent identified quality problems;
(6) Ensuring that information related to quality problems or nonconforming product is disseminated to those directly responsible for assuring the quality of such product or the prevention of such problems; and
(7) Submitting relevant information on identified quality problems, as well as corrective and preventive actions, for management review.
(b) All activities required under this section, and their results, shall be documented.</t>
  </si>
  <si>
    <t>Each manufacturer shall establish and maintain procedures to control labeling activities.</t>
  </si>
  <si>
    <t>Labels shall be printed and applied so as to remain legible and affixed during the customary conditions of processing, storage, handling, distribution, and where appropriate use.</t>
  </si>
  <si>
    <t>Labeling shall not be released for storage or use until a designated individual(s) has examined the labeling for accuracy including, where applicable, the correct expiration date, control number, storage instructions, handling instructions, and any additional processing instructions. The release, including the date and signature of the individual(s) performing the examination, shall be documented in the DHR.</t>
  </si>
  <si>
    <t>Each manufacturer shall store labeling in a manner that provides proper identification and is designed to prevent mixups.</t>
  </si>
  <si>
    <t>Each manufacturer shall control labeling and packaging operations to prevent labeling mixups. The label and labeling used for each production unit, lot, or batch shall be documented in the DHR.</t>
  </si>
  <si>
    <t>Where a control number is required by 820.65, that control number shall be on or shall accompany the device through distribution.</t>
  </si>
  <si>
    <t>Each manufacturer shall ensure that device packaging and shipping containers are designed and constructed to protect the device from alteration or damage during the customary conditions of processing, storage, handling, and distribution.</t>
  </si>
  <si>
    <t>Each manufacturer shall establish and maintain procedures to ensure that mixups, damage, deterioration, contamination, or other adverse effects to product do not occur during handling.</t>
  </si>
  <si>
    <t>(a) Each manufacturer shall establish and maintain procedures for the control of storage areas and stock rooms for product to prevent mixups, damage, deterioration, contamination, or other adverse effects pending use or distribution and to ensure that no obsolete, rejected, or deteriorated product is used or distributed. When the quality of product deteriorates over time, it shall be stored in a manner to facilitate proper stock rotation, and its condition shall be assessed as appropriate.
(b) Each manufacturer shall establish and maintain procedures that describe the methods for authorizing receipt from and dispatch to storage areas and stock rooms.</t>
  </si>
  <si>
    <t>(a) Each manufacturer shall establish and maintain procedures for control and distribution of finished devices to ensure that only those devices approved for release are distributed and that purchase orders are reviewed to ensure that ambiguities and errors are resolved before devices are released for distribution. Where a device's fitness for use or quality deteriorates over time, the procedures shall ensure that expired devices or devices deteriorated beyond acceptable fitness for use are not distributed.
(b) Each manufacturer shall maintain distribution records which include or refer to the location of:
(1) The name and address of the initial consignee;
(2) The identification and quantity of devices shipped;
(3) The date shipped; and
(4) Any control number(s) used.</t>
  </si>
  <si>
    <t>(a) Each manufacturer of a device requiring installation shall establish and maintain adequate installation and inspection instructions, and where appropriate test procedures. Instructions and procedures shall include directions for ensuring proper installation so that the device will perform as intended after installation. The manufacturer shall distribute the instructions and procedures with the device or otherwise make them available to the person(s) installing the device.
(b) The person installing the device shall ensure that the installation, inspection, and any required testing are performed in accordance with the manufacturer's instructions and procedures and shall document the inspection and any test results to demonstrate proper installation.</t>
  </si>
  <si>
    <t>(a) Except as provided in paragraph (b) of this section, each person who is required to register his establishment pursuant to 807.20 must submit a premarket notification submission to the Food and Drug Administration at least 90 days before he proposes to begin the introduction or delivery for introduction into interstate commerce for commercial distribution of a device intended for human use which meets any of the following criteria:
(1) The device is being introduced into commercial distribution for the first time; that is, the device is not of the same type as, or is not substantially equivalent to, (i) a device in commercial distribution before May 28, 1976, or (ii) a device introduced for commercial distribution after May 28, 1976, that has subsequently been reclassified into class I or II.
(2) The device is being introduced into commercial distribution for the first time by a person required to register, whether or not the device meets the criteria in paragraph (a)(1) of this section.
(3) The device is one that the person currently has in commercial distribution or is reintroducing into commercial distribution, but that is about to be significantly changed or modified in design, components, method of manufacture, or intended use. The following constitute significant changes or modifications that require a premarket notification:
(i) A change or modification in the device that could significantly affect the safety or effectiveness of the device, e.g., a significant change or modification in design, material, chemical composition, energy source, or manufacturing process.
(ii) A major change or modification in the intended use of the device.
(b)(1) A premarket notification under this subpart is not required for a device for which a premarket approval application under section 515 of the act, or for which a petition to reclassify under section 513(f)(2) of the act, is pending before the Food and Drug Administration.
(2) The appropriate FDA Center Director may determine that the submission and grant of a written request for an exception or alternative under 801.128 or 809.11 of this chapter satisfies the requirement in paragraph (a)(3) of this section.
(c) In addition to complying with the requirements of this part, owners or operators of device establishments that manufacture radiation-emitting electronic products, as defined in 1000.3 of this chapter, shall comply with the reporting requirements of part 1002 of this chapter.</t>
  </si>
  <si>
    <t>(a) Any establishment within any foreign country engaged in the manufacture, preparation, propagation, compounding, or processing of a device that is imported or offered for import into the United States shall register and list such devices in conformance with the requirements in subpart B of this part unless the device enters a foreign trade zone and is re-exported from that foreign trade zone without having entered U. S. commerce. The official correspondent for the foreign establishment shall facilitate communication between the foreign establishment's management and representatives of the Food and Drug Administration for matters relating to the registration of device establishments and the listing of device products.
(b) Each foreign establishment required to register under paragraph (a) of this section shall submit the name, address, and phone number of its United States agent as part of its initial and updated registration information in accordance with subpart B of this part. Each foreign establishment shall designate only one United States agent and may designate the United States agent to act as its official correspondent.
(1) The United States agent shall reside or maintain a place of business in the United States.
(2) Upon request from FDA, the United States agent shall assist FDA in communications with the foreign establishment, respond to questions concerning the foreign establishment's products that are imported or offered for import into the United States, and assist FDA in scheduling inspections of the foreign establishment. If the agency is unable to contact the foreign establishment directly or expeditiously, FDA may provide information or documents to the United States agent, and such an action shall be considered to be equivalent to providing the same information or documents to the foreign establishment.
(3) The foreign establishment or the United States agent shall report changes in the United States agent's name, address, or phone number to FDA within 10-business days of the change.
(c) No device may be imported or offered for import into the United States unless it is the subject of a device listing as required under subpart B of this part and is manufactured, prepared, propagated, compounded, or processed at a registered foreign establishment; however, this restriction does not apply to devices imported or offered for import under the investigational use provisions of part 812 of this chapter or to a component, part, or accessory of a device or other article of a device imported under section 801(d)(3) of the act. The establishment registration and device listing information shall be in the English language.</t>
  </si>
  <si>
    <t>(a) Form FDA-2892 shall be used to update device listing information. The preprinted original document number of each form FDA-2892 on which the device was initially listed shall appear on the form subsequently used to update the listing information for the device and on any correspondence related to the device.
(b) An owner or operator shall update the device listing information during each June and December or, at its discretion, at the time the change occurs. Conditions that require updating and information to be submitted for each of these updates are as follows:
(1) If an owner or operator introduces into commercial distribution a device identified with a classification name not currently listed by the owner or operator, then the owner or operator must submit form FDA-2892 containing all the information required by 807.25(f).
(2) If an owner or operator discontinues commercial distribution of all devices in the same device class, i.e., with the same classification name, the owner or operator must submit form FDA-2892 containing the original document number of the form FDA-2892 on which the device class was initially listed, the reason for submission, the date of discontinuance, the owner or operator's name and identification number, the classification name and number, the proprietary name, and the common or usual name of the discontinued device.
(3) If commercial distribution of a discontinued device identified on a form FDA-2892 filed under paragraph (b)(2) of this section is resumed, the owner or operator must submit on form FDA-2892 a notice of resumption containing: the original document number of the form initially used to list that device class, the reason for submission, date of resumption, and all other information required by 807.25(f).
(4) If one or more classification names for a previously listed device with multiple classification names has been added or deleted, the owner or operator must supply the original document number from the form FDA-2892 on which the device was initially listed and a supplemental sheet identifying the names of any new or deleted classification names.
(5) Other changes to information on form FDA-2892 will be updated as follows:
(i) Whenever a change occurs only in the owner or operator name or number, e.g., whenever one company's device line is purchased by another owner or operator, it will not be necessary to supply a separate form FDA-2892 for each device. In such cases, the new owner or operator must follow the procedures in 807.26 and submit a letter informing the Food and Drug Administration of the original document number from form FDA-2892 on which each device was initially listed for those devices affected by the change in ownership.
(ii) The owner or operator must also submit update information whenever establishment registration numbers, establishment names, and/or activities are added to or deleted from form FDA 2892. The owner or operator must supply the original document number from the form FDA-2892 on which the device was initially listed, the reason for submission, and all other information required by 807.25(f).
(6) Updating is not required if the above information has not changed since the previously submitted list. Also, updating is not required if changes occur in proprietary names, in common or usual names, or to supplemental lists of unclassified components or accessories.</t>
  </si>
  <si>
    <t>Changes in individual ownership, corporate or partnership structure, or location of an operation defined in 807.3(c) shall be submitted on Form FDA-2891(a) at the time of annual registration, or by letter if the changes occur at other times. This information shall be submitted within 30 days of such changes. Changes in the names of officers and/or directors of the corporation(s) shall be filed with the establishment's official correspondent and shall be provided to the Food and Drug Administration upon receipt of a written request for this information.</t>
  </si>
  <si>
    <t>(a) Form FDA-2891 and Form FDA-2891(a) are the approved forms for initially providing the information required by the act and for providing annual registration, respectively. The required information includes the name and street address of the device establishment, including post office code, all trade names used by the establishment, and the business trading name of the owner or operator of such establishment.
(b) The owner or operator shall identify the device activities of the establishment such as manufacturing, repackaging, or distributing devices.
(c) Each owner or operator is required to maintain a listing of all officers, directors, and partners for each establishment he registers and to furnish this information to the Food and Drug Administration upon request.
(d) Each owner or operator shall provide the name of an official correspondent who will serve as a point of contact between the Food and Drug Administration and the establishment for matters relating to the registration of device establishments and the listing of device products. All future correspondence relating to registration, including requests for the names of partners, officers, and directors, will be directed to this official correspondent. In the event no person is designated by the owner or operator, the owner or operator of the establishment will be the official correspondent.
(e) The designation of an official correspondent does not in any manner affect the liability of the owner or operator of the establishment or any other individual under section 301(p) or any other provision of the act.
(f) Form FD-2892 is the approved form for providing the device listing information required by the act. This required information includes the following:
(1) The identification by classification name and number, proprietary name, and common or usual name of each device being manufactured, prepared, propagated, compounded, or processed for commercial distribution that has not been included in any list of devices previously submitted on form FDA-2892.
(2) The Code of Federal Regulations citation for any applicable standard for the device under section 514 of the act or section 358 of the Public Health Service Act.
(3) The assigned Food and Drug Administration number of the approved application for each device listed that is subject to section 505 or 515 of the act.
(4) The name, registration number, and establishment type of every domestic or foreign device establishment under joint ownership and control of the owner or operator at which the device is manufactured, repackaged, or relabeled.
(5) Whether the device, as labeled, is intended for distribution to and use by the general public.
(6) Other general information requested on form FDA-2892, i.e.,
(i) If the submission refers to a previously listed device, as in the case of an update, the document number from the initial listing document for the device,
(ii) The reason for submission,
(iii) The date on which the reason for submission occurred,
(iv) The date that the form FDA-2892 was completed,
(v) The owner's or operator's name and identification number.
(7) Labeling or other descriptive information (e.g., specification sheets or catalogs) adequate to describe the intended use of a device when the owner or operator is unable to find an appropriate FDA classification name for the device.</t>
  </si>
  <si>
    <r>
      <t xml:space="preserve">(a) An owner or operator of an establishment who has not previously entered into an operation defined in 807.20 shall register within 30 days after entering into such an operation and submit device listing information at that time. An owner or operator of an establishment shall update its registration information annually within 30 days after receiving registration forms from FDA. FDA will mail form FDA-2891a to the owners or operators of registered establishments according to a schedule based on the first letter of the name of the owner or operator. The schedule is as follows:
</t>
    </r>
    <r>
      <rPr>
        <u/>
        <sz val="11"/>
        <color indexed="8"/>
        <rFont val="Calibri"/>
        <family val="2"/>
      </rPr>
      <t xml:space="preserve">First letter of owner or operator name    |Date FDA will mail forms </t>
    </r>
    <r>
      <rPr>
        <sz val="11"/>
        <color theme="1"/>
        <rFont val="Calibri"/>
        <family val="2"/>
        <scheme val="minor"/>
      </rPr>
      <t xml:space="preserve">
A, B, C, D, E                                                            |March. 
F, G, H, I, J, K, L, M                                               |June. 
N, O, P, Q, R                                                           |August. 
S, T, U, V, W, X, Y, Z                                             |November. 
(b) Owners or operators of all registered establishments shall update their device listing information every June and December or, at their discretion, at the time the change occurs.</t>
    </r>
  </si>
  <si>
    <t>(a) An owner or operator of an establishment not exempt under section 510(g) of the act or subpart D of this part who is engaged in the manufacture, preparation, propagation, compounding, assembly, or processing of a device intended for human use shall register and submit listing information for those devices in commercial distribution, except that registration and listing information may be submitted by the parent, subsidiary, or affiliate company for all the domestic or foreign establishments under the control of one of these organizations when operations are conducted at more than one establishment and there exists joint ownership and control among all the establishments. The term "device" includes all in vitro diagnostic products and in vitro diagnostic biological products not subject to licensing under section 351 of the Public Health Service Act. An owner or operator of an establishment located in any State as defined in section 201(a)(1) of the act shall register its name, places of business, and all establishments and list the devices whether or not the output of the establishments or any particular device so listed enters interstate commerce. The registration and listing requirements shall pertain to any person who:
(1) Initiates or develops specifications for a device that is to be manufactured by a second party for commercial distribution by the person initiating specifications;
(2) Manufactures for commercial distribution a device either for itself or for another person. However, a person who only manufactures devices according to another person's specifications, for commercial distribution by the person initiating specifications, is not required to list those devices.
(3) Repackages or relabels a device;
(4) Acts as an initial importer; or
(5) Manufactures components or accessories which are ready to be used for any intended health-related purpose and are packaged or labeled for commercial distribution for such health-related purpose, e.g., blood filters, hemodialysis tubing, or devices which of necessity must be further processed by a licensed practitioner or other qualified person to meet the needs of a particular patient, e.g., a manufacturer of ophthalmic lens blanks.
(b) No registration or listing fee is required. Registration or listing does not constitute an admission or agreement or determination that a product is a device within the meaning of section 201(h) of the act.
(c) Registration and listing requirements shall not pertain to any person who:
(1) Manufacturers devices for another party who both initiated the specifications and commercially distributes the device;
(2) Sterilizes devices on a contract basis for other registered facilities who commercially distribute the devices.
(3) Acts as a wholesale distributor, as defined in 807.3(s), and who does not manufacture, repackage, process, or relabel a device.
(d) Owners and operators of establishments or persons engaged in the recovery, screening, testing, processing, storage, or distribution of human cells, tissues, and cellular and tissue-based products, as defined in 1271.3(d) of this chapter, that are regulated under the Federal Food, Drug, and Cosmetic Act must register and list those human cells, tissues, and cellular and tissue-based products with the Center for Biologics Evaluation and Research on Form FDA 3356 following the procedures set out in subpart B of part 1271 of this chapter, instead of the procedures for registration and listing contained in this part, except that the additional listing information requirements of 807.31 remain applicable.</t>
  </si>
  <si>
    <t>(a) Each device manufacturer or importer who initiates a correction or removal of a device that is not required to be reported to FDA under 806.10 shall keep a record of such correction or removal.
(b) Records of corrections and removals not required to be reported to FDA under 806.10 shall contain the following information:
(1) The brand name, common or usual name, classification, name and product code if known, and the intended use of the device.
(2) The model, catalog, or code number of the device and the manufacturing lot or serial number of the device or other identification number.
(3) A description of the event(s) giving rise to the information reported and the corrective or removal action that has been, and is expected to be taken.
(4) Justification for not reporting the correction or removal action to FDA, which shall contain conclusions and any followups, and be reviewed and evaluated by a designated person.
(5) A copy of all communications regarding the correction or removal.
(c) The manufacturer or importer shall retain records required under this section for a period of 2 years beyond the expected life of the device, even if the manufacturer or importer has ceased to manufacture or import the device. Records required to be maintained under paragraph (b) of this section must be transferred to the new manufacturer or importer of the device and maintained for the required period of time.</t>
  </si>
  <si>
    <t>(a) Each device manufacturer or importer shall submit a written report to FDA of any correction or removal of a device initiated by such manufacturer or importer if the correction or removal was initiated:
(1) To reduce a risk to health posed by the device; or
(2) To remedy a violation of the act caused by the device which may present a risk to health unless the information has already been provided as set forth in paragraph (f) of this section or the corrective or removal action is exempt from the reporting requirements under 806.1(b).
(b) The manufacturer or importer shall submit any report required by paragraph (a) of this section within 10-working days of initiating such correction or removal.
(c) The manufacturer or importer shall include the following information in the report:
(1) The seven digit registration number of the entity responsible for submission of the report of corrective or removal action (if applicable), the month, day, and year that the report is made, and a sequence number (i.e., 001 for the first report, 002 for the second report, 003 etc.), and the report type designation "C" or "R". For example, the complete number for the first correction report submitted on June 1, 1997, will appear as follows for a firm with the registration number 1234567: 1234567-6/1/97-001-C. The second correction report number submitted by the same firm on July 1, 1997, would be 1234567-7/1/97-002-C etc. For removals, the number will appear as follows: 1234567-6/1/97-001-R and 1234567-7/1/97-002-R, etc. Firms that do not have a seven digit registration number may use seven zeros followed by the month, date, year, and sequence number (i.e. 0000000-6/1/97-001-C for corrections and 0000000-7/1/97-001-R for removals). Reports received without a seven digit registration number will be assigned a seven digit central file number by the district office reviewing the reports.
(2) The name, address, and telephone number of the manufacturer or importer, and the name, title, address, and telephone number of the manufacturer or importer representative responsible for conducting the device correction or removal.
(3) The brand name and the common name, classification name, or usual name of the device and the intended use of the device.
(4) Marketing status of the device, i.e., any applicable premarket notification number, premarket approval number, or indication that the device is a preamendments device, and the device listing number. A manufacturer or importer that does not have an FDA establishment registration number shall indicate in the report whether it has ever registered with FDA.
(5) The model, catalog, or code number of the device and the manufacturing lot or serial number of the device or other identification number.
(6) The manufacturer's name, address, telephone number, and contact person if different from that of the person submitting the report.
(7) A description of the event(s) giving rise to the information reported and the corrective or removal actions that have been, and are expected to be taken.
(8) Any illness or injuries that have occurred with use of the device. If applicable, include the medical device report numbers.
(9) The total number of devices manufactured or distributed subject to the correction or removal and the number in the same batch, lot, or equivalent unit of production subject to the correction or removal.
(10) The date of manufacture or distribution and the device's expiration date or expected life.
(11) The names, addresses, and telephone numbers of all domestic and foreign consignees of the device and the dates and number of devices distributed to each such consignee.
(12) A copy of all communications regarding the correction or removal and the names and addresses of all recipients of the communications not provided in accordance with paragraph (c)(11) of this section.
(13) If any required information is not immediately available, a statement as to why it is not available and when it will be submitted.
(d) If, after submitting a report under this part, a manufacturer or importer determines that the same correction or removal should be extended to additional lots or batches of the same device, the manufacturer or importer shall within 10-working days of initiating the extension of the correction or removal, amend the report by submitting an amendment citing the original report number assigned according to paragraph (c)(1) of this section, all of the information required by paragraph (c)(2), and any information required by paragraphs (c)(3) through (c)(12) of this section that is different from the information submitted in the original report. The manufacturer or importer shall also provide a statement in accordance with paragraph (c)(13) of this section for any required information that is not readily available.
(e) A report submitted by a manufacturer or importer under this section (and any release by FDA of that report or information) does not necessarily reflect a conclusion by the manufacturer, importer, or FDA that the report or information constitutes an admission that the device caused or contributed to a death or serious injury. A manufacturer or importer need not admit, and may deny, that the report or information submitted under this section constitutes an admission that the device caused or contributed to a death or serious injury.
(f) No report of correction or removal is required under this part, if a report of the correction or removal is required and has been submitted under parts 803 or 1004 of this chapter.</t>
  </si>
  <si>
    <t>(a) If you are a user facility, importer, or manufacturer, you must establish and maintain MDR event files. You must clearly identify all MDR event files and maintain them to facilitate timely access.
(b)(1) For purposes of this part, "MDR event files" are written or electronic files maintained by user facilities, importers, and manufacturers. MDR event files may incorporate references to other information (e.g., medical records, patient files, engineering reports), in lieu of copying and maintaining duplicates in this file. Your MDR event files must contain:
(i) Information in your possession or references to information related to the adverse event, including all documentation of your deliberations and decisionmaking processes used to determine if a device-related death, serious injury, or malfunction was or was not reportable under this part; and
(ii) Copies of all MDR forms, as required by this part, and other information related to the event that you submitted to us and other entities such as an importer, distributor, or manufacturer.
(2) If you are a user facility, importer, or manufacturer, you must permit any authorized FDA employee, at all reasonable times, to access, to copy, and to verify the records required by this part.
(c) If you are a user facility, you must retain an MDR event file relating to an adverse event for a period of 2 years from the date of the event. If you are a manufacturer or importer, you must retain an MDR event file relating to an adverse event for a period of 2 years from the date of the event or a period of time equivalent to the expected life of the device, whichever is greater. If the device is no longer distributed, you still must maintain MDR event files for the time periods described in this paragraph.
(d)(1) If you are a device distributor, you must establish and maintain device complaint records (files). Your records must contain any incident information, including any written, electronic, or oral communication, either received or generated by you, that alleges deficiencies related to the identity (e.g., labeling), quality, durability, reliability, safety, effectiveness, or performance of a device. You must also maintain information about your evaluation of the allegations, if any, in the incident record. You must clearly identify the records as device incident records and file these records by device name. You may maintain these records in written or electronic format. You must back up any file maintained in electronic format.
(2) You must retain copies of the required device incident records for a period of 2 years from the date of inclusion of the record in the file or for a period of time equivalent to the expected life of the device, whichever is greater. You must maintain copies of these records for this period even if you no longer distribute the device.
(3) You must maintain the device complaint files established under this section at your principal business establishment. If you are also a manufacturer, you may maintain the file at the same location as you maintain your complaint file under part 820 of this chapter. You must permit any authorized FDA employee, at all reasonable times, to access, to copy, and to verify the records required by this part.
(e) If you are a manufacturer, you may maintain MDR event files as part of your complaint file, under part 820 of this chapter, if you prominently identify these records as MDR reportable events. We will not consider your submitted MDR report to comply with this part unless you evaluate an event in accordance with the quality system requirements described in part 820 of this chapter. You must document and maintain in your MDR event files an explanation of why you did not submit or could not obtain any information required by this part, as well as the results of your evaluation of each event.</t>
  </si>
  <si>
    <t xml:space="preserve">NC Statement </t>
  </si>
  <si>
    <t>ISO 13485:2003</t>
  </si>
  <si>
    <t>Requirement</t>
  </si>
  <si>
    <t>Process</t>
  </si>
  <si>
    <t xml:space="preserve">Related Regulatory Requirement </t>
  </si>
  <si>
    <t>Management</t>
  </si>
  <si>
    <t>NC Grade</t>
  </si>
  <si>
    <t>Manufacturer</t>
  </si>
  <si>
    <t>ISO 13485</t>
  </si>
  <si>
    <t>MDSAP Audit Model</t>
  </si>
  <si>
    <t>Task</t>
  </si>
  <si>
    <t>Task #</t>
  </si>
  <si>
    <t>Measurement, Analysis &amp; Improvement</t>
  </si>
  <si>
    <t>Design &amp; Development</t>
  </si>
  <si>
    <t>Production &amp; Service Controls</t>
  </si>
  <si>
    <t>Purchasing</t>
  </si>
  <si>
    <t>Medical Device Adverse Event &amp; Advisory Notice Reporting</t>
  </si>
  <si>
    <t>Device Marketing Authorization &amp; Facility Registration</t>
  </si>
  <si>
    <t>Clause</t>
  </si>
  <si>
    <t>Australia 
TG (MD) R &amp; TG Act</t>
  </si>
  <si>
    <t>Brazil 
RDC ANVISA</t>
  </si>
  <si>
    <t>Canada 
MDR</t>
  </si>
  <si>
    <t>Released nonconforming products</t>
  </si>
  <si>
    <t>NC Grading Attributes</t>
  </si>
  <si>
    <t xml:space="preserve">Repeat NC </t>
  </si>
  <si>
    <t>0/1</t>
  </si>
  <si>
    <t>Baseline per ISO 13485 clause</t>
  </si>
  <si>
    <t>1/3</t>
  </si>
  <si>
    <t>NC grading baseline</t>
  </si>
  <si>
    <t>Correction Plan</t>
  </si>
  <si>
    <t>Correction</t>
  </si>
  <si>
    <t>Corrective Action Plan</t>
  </si>
  <si>
    <t>Corrective Action</t>
  </si>
  <si>
    <t>Closed?</t>
  </si>
  <si>
    <t>NC#</t>
  </si>
  <si>
    <t>Nonconformity (NC)</t>
  </si>
  <si>
    <t xml:space="preserve">NC Status </t>
  </si>
  <si>
    <t>Task#</t>
  </si>
  <si>
    <t>4.2.1</t>
  </si>
  <si>
    <t>4.2.2</t>
  </si>
  <si>
    <t>4.2.3</t>
  </si>
  <si>
    <t>4.2.4</t>
  </si>
  <si>
    <t>5.1</t>
  </si>
  <si>
    <t>5.2</t>
  </si>
  <si>
    <t>5.3</t>
  </si>
  <si>
    <t>5.4.1</t>
  </si>
  <si>
    <t>5.4.2</t>
  </si>
  <si>
    <t>5.5.1</t>
  </si>
  <si>
    <t>5.5.2</t>
  </si>
  <si>
    <t>5.5.3</t>
  </si>
  <si>
    <t>5.6.1</t>
  </si>
  <si>
    <t>5.6.2</t>
  </si>
  <si>
    <t>5.6.3</t>
  </si>
  <si>
    <t>Req #</t>
  </si>
  <si>
    <t>6.1</t>
  </si>
  <si>
    <t>6.2.1</t>
  </si>
  <si>
    <t>6.2.2</t>
  </si>
  <si>
    <t>6.3</t>
  </si>
  <si>
    <t>6.4</t>
  </si>
  <si>
    <t>7.1</t>
  </si>
  <si>
    <t>7.2.1</t>
  </si>
  <si>
    <t>7.2.2</t>
  </si>
  <si>
    <t>7.2.3</t>
  </si>
  <si>
    <t>7.3.1</t>
  </si>
  <si>
    <t>7.3.2</t>
  </si>
  <si>
    <t>7.3.3</t>
  </si>
  <si>
    <t>7.3.4</t>
  </si>
  <si>
    <t>7.3.5</t>
  </si>
  <si>
    <t>7.3.6</t>
  </si>
  <si>
    <t>7.3.7</t>
  </si>
  <si>
    <t>7.4.1</t>
  </si>
  <si>
    <t>7.4.2</t>
  </si>
  <si>
    <t>7.4.3</t>
  </si>
  <si>
    <t>7.5.1.1</t>
  </si>
  <si>
    <t>7.5.1.2.1</t>
  </si>
  <si>
    <t>7.5.1.2.2</t>
  </si>
  <si>
    <t>7.5.1.2.3</t>
  </si>
  <si>
    <t>7.5.2.1</t>
  </si>
  <si>
    <t>7.5.2.2</t>
  </si>
  <si>
    <t>7.5.3.1</t>
  </si>
  <si>
    <t>7.5.3.3</t>
  </si>
  <si>
    <t>7.5.4</t>
  </si>
  <si>
    <t>7.5.5</t>
  </si>
  <si>
    <t>8.1</t>
  </si>
  <si>
    <t>8.2.1</t>
  </si>
  <si>
    <t>8.2.2</t>
  </si>
  <si>
    <t>8.2.3</t>
  </si>
  <si>
    <t>8.3</t>
  </si>
  <si>
    <t>8.4</t>
  </si>
  <si>
    <t>8.5.1</t>
  </si>
  <si>
    <t>8.5.2</t>
  </si>
  <si>
    <t>8.5.3</t>
  </si>
  <si>
    <t>8.2.4.1</t>
  </si>
  <si>
    <t>8.2.4.2</t>
  </si>
  <si>
    <t>7.5.1.3</t>
  </si>
  <si>
    <t>Satisfactory</t>
  </si>
  <si>
    <t>Not satisfactory</t>
  </si>
  <si>
    <t>Pending implementation</t>
  </si>
  <si>
    <t>Implemented and satisfactory</t>
  </si>
  <si>
    <t>Implemented but not effective</t>
  </si>
  <si>
    <t>Not necessary</t>
  </si>
  <si>
    <t>NA</t>
  </si>
  <si>
    <t>Implemented, pending effectiveness check</t>
  </si>
  <si>
    <t>Implemented and effective</t>
  </si>
  <si>
    <t>Necessary but not received</t>
  </si>
  <si>
    <t>Closed</t>
  </si>
  <si>
    <t>Not closed</t>
  </si>
  <si>
    <t>USA 
21 CFR</t>
  </si>
  <si>
    <t>4.1</t>
  </si>
  <si>
    <t>/</t>
  </si>
  <si>
    <t>Flagging</t>
  </si>
  <si>
    <t>Min</t>
  </si>
  <si>
    <t>Max</t>
  </si>
  <si>
    <t>Mean</t>
  </si>
  <si>
    <t>Median</t>
  </si>
  <si>
    <t>N</t>
  </si>
  <si>
    <t>Mode</t>
  </si>
  <si>
    <t>Grade</t>
  </si>
  <si>
    <t>Statistics</t>
  </si>
  <si>
    <t>Number</t>
  </si>
  <si>
    <t>Sum</t>
  </si>
  <si>
    <t>Alert level</t>
  </si>
  <si>
    <t>Action level</t>
  </si>
  <si>
    <t>Status</t>
  </si>
  <si>
    <t>Report flagging status</t>
  </si>
  <si>
    <t>NC #</t>
  </si>
  <si>
    <t>Report Ref.</t>
  </si>
  <si>
    <t xml:space="preserve">803 MEDICAL DEVICE REPORTING </t>
  </si>
  <si>
    <t>803.12 Where and how do I submit reports and additional information?</t>
  </si>
  <si>
    <t xml:space="preserve">803.13 Do I need to submit reports in English? </t>
  </si>
  <si>
    <t xml:space="preserve">803.17 What are the requirements for developing, maintaining, and implementing written MDR procedures that apply to me? </t>
  </si>
  <si>
    <t>803.18 What are the requirements for establishing and maintaining MDR files or records that apply to me?</t>
  </si>
  <si>
    <t xml:space="preserve">PART 806 MEDICAL DEVICES; REPORTS OF CORRECTIONS AND REMOVALS </t>
  </si>
  <si>
    <t>806.10 Reports of corrections and removals.</t>
  </si>
  <si>
    <t>806.20 Records of corrections and removals not required to be reported.</t>
  </si>
  <si>
    <t xml:space="preserve">PART 807 ESTABLISHMENT REGISTRATION AND DEVICE LISTING FOR MANUFACTURERS AND INITIAL IMPORTERS OF DEVICES </t>
  </si>
  <si>
    <t>807.20 Who must register and submit a device list?</t>
  </si>
  <si>
    <t xml:space="preserve">807.21 Times for establishment registration and device listing. </t>
  </si>
  <si>
    <t>807.25 Information required or requested for establishment registration and device listing.</t>
  </si>
  <si>
    <t>807.26 Amendments to establishment registration.</t>
  </si>
  <si>
    <t>807.30 Updating device listing information.</t>
  </si>
  <si>
    <t>807.40 Establishment registration and device listing for foreign establishments importing or offering for import devices into the United States.</t>
  </si>
  <si>
    <t>807.81 When a premarket notification submission is required.</t>
  </si>
  <si>
    <t>820 QUALITY SYSTEM REGULATION</t>
  </si>
  <si>
    <t xml:space="preserve">820.20(a) Quality policy. </t>
  </si>
  <si>
    <t>820.20(b) Organization.</t>
  </si>
  <si>
    <t>820.20(c) Management review.</t>
  </si>
  <si>
    <t xml:space="preserve">820.20(d) Quality planning. </t>
  </si>
  <si>
    <t>820.22 Quality audit.</t>
  </si>
  <si>
    <t>820.25(a) Personnel. General</t>
  </si>
  <si>
    <t>820.25(b) Training.</t>
  </si>
  <si>
    <t>820.30(a) Design controls. General.</t>
  </si>
  <si>
    <t>820.30(b) Design and development planning.</t>
  </si>
  <si>
    <t>820.30(c) Design input.</t>
  </si>
  <si>
    <t>820.30(e) Design review.</t>
  </si>
  <si>
    <t>820.30(f) Design verification.</t>
  </si>
  <si>
    <t>820.30(g) Design validation.</t>
  </si>
  <si>
    <t xml:space="preserve">820.30(h) Design transfer. </t>
  </si>
  <si>
    <t>820.30(i) Design changes.</t>
  </si>
  <si>
    <t>820.30(j) Design history file.</t>
  </si>
  <si>
    <t>820.40 Document controls.</t>
  </si>
  <si>
    <t xml:space="preserve">820.40(a) Document approval and distribution. </t>
  </si>
  <si>
    <t xml:space="preserve">820.40(b) Document changes. </t>
  </si>
  <si>
    <t>820.50 Purchasing controls.</t>
  </si>
  <si>
    <t>820.50(a) Evaluation of suppliers, contractors, and consultants.</t>
  </si>
  <si>
    <t>820.50(b) Purchasing data.</t>
  </si>
  <si>
    <t>820.60 Identification.</t>
  </si>
  <si>
    <t>820.65 Traceability.</t>
  </si>
  <si>
    <t>820.70(a) Production and process controls. General</t>
  </si>
  <si>
    <t>820.70(b) Production and process changes.</t>
  </si>
  <si>
    <t>820.70(c) Environmental control.</t>
  </si>
  <si>
    <t>820.70(d) Personnel.</t>
  </si>
  <si>
    <t>820.70(e) Contamination control.</t>
  </si>
  <si>
    <t>820.70(f) Buildings.</t>
  </si>
  <si>
    <t>820.70(g) Equipment.</t>
  </si>
  <si>
    <t>820.70(h) Manufacturing material.</t>
  </si>
  <si>
    <t>820.70(i) Automated processes.</t>
  </si>
  <si>
    <t>820.72(a) Control of inspection, measuring, and test equipment.</t>
  </si>
  <si>
    <t>820.72(b) Calibration.</t>
  </si>
  <si>
    <t>820.75 Process validation.</t>
  </si>
  <si>
    <t>820.80(a) Receiving, in-process, and finished device acceptance. General</t>
  </si>
  <si>
    <t>820.80(b) Receiving acceptance activities.</t>
  </si>
  <si>
    <t>820.80(c) In-process acceptance activities.</t>
  </si>
  <si>
    <t>820.80(d) Final acceptance activities.</t>
  </si>
  <si>
    <t>820.80(e) Acceptance records.</t>
  </si>
  <si>
    <t>820.86 Acceptance status.</t>
  </si>
  <si>
    <t>820.90(a) Control of nonconforming product.</t>
  </si>
  <si>
    <t>820.90(b) Nonconformity review and disposition.</t>
  </si>
  <si>
    <t>820.100 Corrective and preventive action.</t>
  </si>
  <si>
    <t xml:space="preserve">820.120 Device labeling. </t>
  </si>
  <si>
    <t xml:space="preserve">820.120(a) Label integrity. </t>
  </si>
  <si>
    <t xml:space="preserve">820.120(b) Labeling inspection. </t>
  </si>
  <si>
    <t xml:space="preserve">820.120(c) Labeling storage. </t>
  </si>
  <si>
    <t xml:space="preserve">820.120(d) Labeling operations. </t>
  </si>
  <si>
    <t xml:space="preserve">820.120(e) Control number. </t>
  </si>
  <si>
    <t>820.130 Device packaging.</t>
  </si>
  <si>
    <t>820.140 Handling.</t>
  </si>
  <si>
    <t>820.150 Storage.</t>
  </si>
  <si>
    <t>820.160 Distribution.</t>
  </si>
  <si>
    <t>820.170 Installation.</t>
  </si>
  <si>
    <t>820.180 General requirements.</t>
  </si>
  <si>
    <t>820.180(a) Confidentiality.</t>
  </si>
  <si>
    <t>820.180(b) Record retention period.</t>
  </si>
  <si>
    <t>820.180(c) Exceptions.</t>
  </si>
  <si>
    <t>820.181 Device master record.</t>
  </si>
  <si>
    <t>820.184 Device history record.</t>
  </si>
  <si>
    <t>820.186 Quality system record.</t>
  </si>
  <si>
    <t xml:space="preserve">820.198 Complaint files. </t>
  </si>
  <si>
    <t>820.200 Servicing.</t>
  </si>
  <si>
    <t>820.250 Statistical techniques.</t>
  </si>
  <si>
    <t>PART 821 MEDICAL DEVICE TRACKING REQUIREMENTS</t>
  </si>
  <si>
    <t>821.20 Devices subject to tracking.</t>
  </si>
  <si>
    <t>821.25 Device tracking system and content requirements: manufacturer requirements.</t>
  </si>
  <si>
    <t>821.30 Tracking obligations of persons other than device manufacturers: distributor requirements.</t>
  </si>
  <si>
    <t>821.50 Availability.</t>
  </si>
  <si>
    <t>821.60 Retention of records.</t>
  </si>
  <si>
    <t>(a) You must submit any written report or additional information required under this part to FDA, CDRH, Medical Device Reporting, P.O. Box 3002, Rockville, MD 20847-3002.
(b) You must specifically identify each report (e.g., "User Facility Report," "Annual Report," "Importer Report," "Manufacturer Report," "10-Day Report").
(c) If an entity is confronted with a public health emergency, this can be brought to FDA's attention by contacting the FDA Office of Emergency Operations, Office of Crisis Management, Office of the Commissioner, at 866-300-4374, followed by the submission of an e-mail toemergency.operations@fda.hhs.gov or a fax report to 301-847-8544.
(d) You may submit a voluntary telephone report to the MEDWATCH office at 800-FDA-1088. You may also obtain information regarding voluntary reporting from the MEDWATCH office at 800-FDA-1088. You may also find the voluntary MEDWATCH 3500 form and instructions to complete it athttp://www.fda.gov/medwatch/getforms.htm .</t>
  </si>
  <si>
    <t>(a) Yes. You must submit all written or electronic equivalent reports required by this part in English.
(b) If you submit any reports required by this part in an electronic medium, that submission must be done in accordance with 803.14.</t>
  </si>
  <si>
    <t>If you are a user facility, importer, or manufacturer, you must develop, maintain, and implement written MDR procedures for the following:
(a) Internal systems that provide for:
(1) Timely and effective identification, communication, and evaluation of events that may be subject to MDR requirements;
(2) A standardized review process or procedure for determining when an event meets the criteria for reporting under this part; and
(3) Timely transmission of complete medical device reports to manufacturers or to us, or to both if required.
(b) Documentation and recordkeeping requirements for:
(1) Information that was evaluated to determine if an event was reportable;
(2) All medical device reports and information submitted to manufacturers and/or us;
(3) Any information that was evaluated for the purpose of preparing the submission of annual reports; and
(4) Systems that ensure access to information that facilitates timely followup and inspection by us.</t>
  </si>
  <si>
    <r>
      <rPr>
        <b/>
        <sz val="9"/>
        <color indexed="8"/>
        <rFont val="Calibri"/>
        <family val="2"/>
      </rPr>
      <t>4.2.3 Control of documents</t>
    </r>
    <r>
      <rPr>
        <sz val="9"/>
        <color indexed="8"/>
        <rFont val="Calibri"/>
        <family val="2"/>
      </rPr>
      <t xml:space="preserve">
Documents required by the quality management system shall be controlled. Records are a special type of document and shall be controlled according to the requirements given in 4.2.4.  
A documented procedure shall be established to define the controls needed
a) to review and approve documents for adequacy prior to issue,
b) to review and update as necessary and re-approve documents,
c) to ensure that changes and the current revision status of documents are identified,
d) to ensure that relevant versions of applicable documents are available at points of use,
e) to ensure that documents remain legible and readily identifiable,
f) to ensure that documents of external origin are identified and their distribution controlled, and
g) to prevent the unintended use of obsolete documents, and to apply suitable identification to them if they are retained for any purpose.
The organization shall ensure that changes to documents are reviewed and approved either by the original approving function or another designated function which has access to pertinent background information upon which to base its decisions. 
The organization shall define the period for which at least one copy of obsolete controlled documents shall be retained. This period shall ensure that documents to which medical devices have been manufactured and tested are available for at least the lifetime of the medical device as defined by the organization, but not less than the retention period of any resulting record (see 4.2.4), or as specified by relevant regulatory requirements.</t>
    </r>
  </si>
  <si>
    <r>
      <rPr>
        <b/>
        <sz val="9"/>
        <color indexed="8"/>
        <rFont val="Calibri"/>
        <family val="2"/>
      </rPr>
      <t>4.2.4 Control of records</t>
    </r>
    <r>
      <rPr>
        <sz val="9"/>
        <color indexed="8"/>
        <rFont val="Calibri"/>
        <family val="2"/>
      </rPr>
      <t xml:space="preserve">
Records shall be established and maintained to provide evidence of conformity to requirements and of the effective operation of the quality management system. Records shall remain legible, readily identifiable and retrievable. A documented procedure shall be established to define the controls needed for the identification, storage, protection, retrieval, retention time and disposition of records. 
The organization shall retain the records for a period of time at least equivalent to the lifetime of the medical device as defined by the organization, but not less than two years from the date of product release by the organization or as specified by relevant regulatory requirements.</t>
    </r>
  </si>
  <si>
    <t>Audit Report Ref.</t>
  </si>
  <si>
    <t>Audit Start Date</t>
  </si>
  <si>
    <t>Audit End Date</t>
  </si>
  <si>
    <t>File Name</t>
  </si>
  <si>
    <t>Audited Facility's DUNS</t>
  </si>
  <si>
    <t>Audited Facility</t>
  </si>
  <si>
    <t>Auditing Organization</t>
  </si>
  <si>
    <t>AOID</t>
  </si>
  <si>
    <t>BSIA</t>
  </si>
  <si>
    <t>BSI Group America, Inc.</t>
  </si>
  <si>
    <t>DEKRA Certification B.V.</t>
  </si>
  <si>
    <t>DEKR</t>
  </si>
  <si>
    <t>DQS Medizinprodukte GmbH</t>
  </si>
  <si>
    <t>DQSM</t>
  </si>
  <si>
    <t>Intertek Testing Services NA, Inc.</t>
  </si>
  <si>
    <t>ITSN</t>
  </si>
  <si>
    <t>LGA Intercert GmbH</t>
  </si>
  <si>
    <t>LGAI</t>
  </si>
  <si>
    <t>Lloyds Register Quality Assurance (LRQA)</t>
  </si>
  <si>
    <t>LRQA</t>
  </si>
  <si>
    <t>GMED</t>
  </si>
  <si>
    <t>Laboratoire national de metrologie et d'essais, Division certification G-MED (LNE/G-MED)</t>
  </si>
  <si>
    <t>National Stadards Authority of Ireland (NSAI)</t>
  </si>
  <si>
    <t>NSAI</t>
  </si>
  <si>
    <t>SAI Global Certification Services Pty Ltd.</t>
  </si>
  <si>
    <t>SAIG</t>
  </si>
  <si>
    <t>SGS United Kingdom Ltd.</t>
  </si>
  <si>
    <t>SGSU</t>
  </si>
  <si>
    <t>TUV Rheinland of North America, Inc.</t>
  </si>
  <si>
    <t>TUVR</t>
  </si>
  <si>
    <t>TUV SUD America, Inc.</t>
  </si>
  <si>
    <t>TUVS</t>
  </si>
  <si>
    <t>TUV USA, Inc.</t>
  </si>
  <si>
    <t>TUVU</t>
  </si>
  <si>
    <t>UL, LLC</t>
  </si>
  <si>
    <t>ULAB</t>
  </si>
  <si>
    <t>Grade 1</t>
  </si>
  <si>
    <t>Grade 2</t>
  </si>
  <si>
    <t>Grade 3</t>
  </si>
  <si>
    <t>Grade 4</t>
  </si>
  <si>
    <t>Grade 5</t>
  </si>
  <si>
    <t>Version of this File</t>
  </si>
  <si>
    <t>No nonconformity</t>
  </si>
  <si>
    <t>Nonconformities under the AO's control</t>
  </si>
  <si>
    <t>ALERT</t>
  </si>
  <si>
    <t xml:space="preserve">Total </t>
  </si>
  <si>
    <t>Number of closed NC</t>
  </si>
  <si>
    <t>NGE File name</t>
  </si>
  <si>
    <t>Search ISO 13485</t>
  </si>
  <si>
    <t>Search Task</t>
  </si>
  <si>
    <t>Search AUS</t>
  </si>
  <si>
    <t>Search BRA</t>
  </si>
  <si>
    <t>Search CAN</t>
  </si>
  <si>
    <t>Search USA</t>
  </si>
  <si>
    <t>Lack of required document</t>
  </si>
  <si>
    <t xml:space="preserve">NC </t>
  </si>
  <si>
    <t>Japan
MHLW MO169 &amp; PMD Act</t>
  </si>
  <si>
    <t>Japanese Requirements</t>
  </si>
  <si>
    <t>JAP</t>
  </si>
  <si>
    <t>MHLW MO169: 5, 6, 7, 14</t>
  </si>
  <si>
    <t>MHLW MO169: 16</t>
  </si>
  <si>
    <t>MHLW MO169: 12, 13</t>
  </si>
  <si>
    <t>MHLW MO169: 10, 15, 16, 21, 22, 23</t>
  </si>
  <si>
    <t>MHLW MO169: 5, 6</t>
  </si>
  <si>
    <t>MHLW MO169: 6, 23</t>
  </si>
  <si>
    <t>MHLW MO169: 26</t>
  </si>
  <si>
    <t>MHLW MO169: 18, 19, 20</t>
  </si>
  <si>
    <r>
      <rPr>
        <b/>
        <sz val="11"/>
        <color indexed="8"/>
        <rFont val="Calibri"/>
        <family val="2"/>
      </rPr>
      <t>Verify that procedures have been defined, documented, and implemented for the control of documents and records required by the quality management system.  Confirm the organization retains records and at least one obsolete copy of controlled documents for a period of time at least equivalent to the lifetime of the device, but not less than two years from the date of product release.</t>
    </r>
    <r>
      <rPr>
        <sz val="11"/>
        <color theme="1"/>
        <rFont val="Calibri"/>
        <family val="2"/>
        <scheme val="minor"/>
      </rPr>
      <t xml:space="preserve">
</t>
    </r>
    <r>
      <rPr>
        <u/>
        <sz val="11"/>
        <color indexed="8"/>
        <rFont val="Calibri"/>
        <family val="2"/>
      </rPr>
      <t xml:space="preserve"> Australia (TGA)</t>
    </r>
    <r>
      <rPr>
        <sz val="11"/>
        <color theme="1"/>
        <rFont val="Calibri"/>
        <family val="2"/>
        <scheme val="minor"/>
      </rPr>
      <t xml:space="preserve">: Confirm that Quality Management System documentation and records in relation to a device are retained by the manufacturer for at least 5 years [TG(MD)R Sch3 P1 1.9].
</t>
    </r>
    <r>
      <rPr>
        <u/>
        <sz val="11"/>
        <color indexed="8"/>
        <rFont val="Calibri"/>
        <family val="2"/>
      </rPr>
      <t>Brazil (ANVISA)</t>
    </r>
    <r>
      <rPr>
        <sz val="11"/>
        <color theme="1"/>
        <rFont val="Calibri"/>
        <family val="2"/>
        <scheme val="minor"/>
      </rPr>
      <t xml:space="preserve">: Verify that change records include a description of the change, identification of the affected documents, the signature of the approving individual(s), the approval date, and when the change becomes effective [RDC ANVISA 16/2013: 3.1.5].
Confirm that the manufacturer maintains a master list of the approved and effective documents [RDC ANVISA 16/2013: 3.1.5].
Verify that electronic records and documents have backups [RDC ANVISA 16/2013: 3.1.6].
</t>
    </r>
    <r>
      <rPr>
        <u/>
        <sz val="11"/>
        <color indexed="8"/>
        <rFont val="Calibri"/>
        <family val="2"/>
      </rPr>
      <t>Japan (MHLW)</t>
    </r>
    <r>
      <rPr>
        <sz val="11"/>
        <color theme="1"/>
        <rFont val="Calibri"/>
        <family val="2"/>
        <scheme val="minor"/>
      </rPr>
      <t xml:space="preserve">: Confirm that Quality Management System documentation and records in relation to a device are retained by the Registered Manufacturing Site for the following periods [MHLW Ministerial Ordinance No.169: 8.4, 9.3, 67, 68]: 
1. 15 years for “specially designated maintenance control required medical devices” [or one year plus the shelf life for  products when the shelf life or the expiry date (hereinafter simply referred to as the "shelf life") plus one year exceeds 15 years]
2. 5 years for the products other than the ‘specially designated maintenance control required medical devices’ (or one year plus the shelf life for the products of which the shelf life plus one year exceeds 5 years).
3. 5 years for training records and documentation
Note: PMD Act 2.8 defines the term “specially designated maintenance control required medical device” as: A medical device designated by the Minister of Health, Labour and Welfare after hearing the opinion of the Pharmaceutical Affairs and Food Sanitation Council as those whose potential risk to the diagnosis, treatment or prevention of disease is significant without proper control since this kind of equipment requires expert knowledge and skill in examination for maintenance and inspection, repair and other management.
</t>
    </r>
    <r>
      <rPr>
        <u/>
        <sz val="11"/>
        <color indexed="8"/>
        <rFont val="Calibri"/>
        <family val="2"/>
      </rPr>
      <t>United States (FDA)</t>
    </r>
    <r>
      <rPr>
        <sz val="11"/>
        <color theme="1"/>
        <rFont val="Calibri"/>
        <family val="2"/>
        <scheme val="minor"/>
      </rPr>
      <t>: Confirm that approved changes to documents are communicated to the appropriate personnel in a timely manner [21 CFR 820.40(b)].</t>
    </r>
  </si>
  <si>
    <t>MHLW MO169: 6, 8, 9</t>
  </si>
  <si>
    <r>
      <rPr>
        <b/>
        <sz val="11"/>
        <color indexed="8"/>
        <rFont val="Calibri"/>
        <family val="2"/>
      </rPr>
      <t>Confirm that management has identified and ensured the applicable device marketing authorization and facility registration processes have been followed and that appropriate documents have been submitted to the applicable regulatory authorities in the markets in which the devices are offered for commercial distribution.</t>
    </r>
    <r>
      <rPr>
        <sz val="11"/>
        <color theme="1"/>
        <rFont val="Calibri"/>
        <family val="2"/>
        <scheme val="minor"/>
      </rPr>
      <t xml:space="preserve">
</t>
    </r>
    <r>
      <rPr>
        <u/>
        <sz val="11"/>
        <color indexed="8"/>
        <rFont val="Calibri"/>
        <family val="2"/>
      </rPr>
      <t>Australia (TGA)</t>
    </r>
    <r>
      <rPr>
        <sz val="11"/>
        <color theme="1"/>
        <rFont val="Calibri"/>
        <family val="2"/>
        <scheme val="minor"/>
      </rPr>
      <t xml:space="preserve">: Medical device market authorization, facility registration, and the submission of appropriate documentation to the TGA, are responsibilities of the Australian Sponsor.  Australian manufacturers are also, by definition, Australian Sponsors. 
For manufacturers located outside of Australia: 
-Confirm that the manufacturer is aware of the Australian Sponsor's entries in the Australian Register of Therapeutic Goods (ARTG) 
-Confirm that the manufacturer has a written agreement with the Australian Sponsor to ensure that information about the compliance of a device included in the ARTG, with the Essential Principles through the application of a relevant conformity assessment procedure, and information concerning adverse events, advisory notices and recalls is readily available to the Sponsor or the TGA. The agreement must also require the Australian Sponsor to provide the manufacturer with any information in relation to the manufacturer’s obligations under the conformity assessment procedures and any information in relation to whether the medical device complies with the Essential Principles [TG Act s41FD, s41FN(3)(e), TG(MD)R Sch3 P1 Cl1.4(3), Cl1.7].
</t>
    </r>
    <r>
      <rPr>
        <u/>
        <sz val="11"/>
        <color indexed="8"/>
        <rFont val="Calibri"/>
        <family val="2"/>
      </rPr>
      <t>Brazil (ANVISA)</t>
    </r>
    <r>
      <rPr>
        <sz val="11"/>
        <color theme="1"/>
        <rFont val="Calibri"/>
        <family val="2"/>
        <scheme val="minor"/>
      </rPr>
      <t xml:space="preserve">: For domestic manufacturers, confirm that the establishment has ANVISA’s authorization to manufacture medical devices (AFE - Autorização de Funcionamento da Empresa). For domestic and international manufacturers, verify that the products already distributed in the Brazilian market, are registered/notified with ANVISA [Brazilian Federal Law 6360/76]. 
</t>
    </r>
    <r>
      <rPr>
        <u/>
        <sz val="11"/>
        <color indexed="8"/>
        <rFont val="Calibri"/>
        <family val="2"/>
      </rPr>
      <t>Canada (HC)</t>
    </r>
    <r>
      <rPr>
        <sz val="11"/>
        <color theme="1"/>
        <rFont val="Calibri"/>
        <family val="2"/>
        <scheme val="minor"/>
      </rPr>
      <t xml:space="preserve">:  Verify that the manufacturer has defined, documented, and implemented processes to ensure that devices are licensed prior to sale [CMDR Sections 26, 32, 34, 43].
Verify that the manufacturer has defined, documented and implemented processes to ensure that any new or modified quality management system certificate issued to the manufacturer for regulatory purposes is submitted to the Minister within 30 days after it is issued [CMDR Section 43.1].
</t>
    </r>
    <r>
      <rPr>
        <u/>
        <sz val="11"/>
        <color indexed="8"/>
        <rFont val="Calibri"/>
        <family val="2"/>
      </rPr>
      <t>Japan (MHLW)</t>
    </r>
    <r>
      <rPr>
        <sz val="11"/>
        <color theme="1"/>
        <rFont val="Calibri"/>
        <family val="2"/>
        <scheme val="minor"/>
      </rPr>
      <t xml:space="preserve">: Confirm that the products distributed in the Japanese market, are approved/ certified/ notified with PMDA/ Registered Certification Bodies [PMD Act: 23-2-5.1, 23-2-23.1, 23-2-12].
For a manufacturing site which conducts primary design, primary assembly, sterilization, domestic storage until final release of products, confirm that the site is registered by MHLW. [PMD Act: 23-2-3.1, 23-2-4]
</t>
    </r>
    <r>
      <rPr>
        <u/>
        <sz val="11"/>
        <color indexed="8"/>
        <rFont val="Calibri"/>
        <family val="2"/>
      </rPr>
      <t>United States (FDA)</t>
    </r>
    <r>
      <rPr>
        <sz val="11"/>
        <color theme="1"/>
        <rFont val="Calibri"/>
        <family val="2"/>
        <scheme val="minor"/>
      </rPr>
      <t>:  Confirm the establishment is registered with FDA and devices marketed to the United States are listed.  Confirm the manufacturer has submitted a pre-market notification or approval (as applicable) to FDA prior to marketing the device in the United States [21 CFR 807].</t>
    </r>
  </si>
  <si>
    <t>MHLW MO169: 10, 17</t>
  </si>
  <si>
    <r>
      <rPr>
        <b/>
        <sz val="11"/>
        <color indexed="8"/>
        <rFont val="Calibri"/>
        <family val="2"/>
      </rPr>
      <t>Verify the organization has complied with regulatory requirements to register and/or license device facilities and submit device listing information in the appropriate jurisdictions where the organization markets or distributes devices.</t>
    </r>
    <r>
      <rPr>
        <sz val="11"/>
        <color theme="1"/>
        <rFont val="Calibri"/>
        <family val="2"/>
        <scheme val="minor"/>
      </rPr>
      <t xml:space="preserve">
</t>
    </r>
    <r>
      <rPr>
        <u/>
        <sz val="11"/>
        <color indexed="8"/>
        <rFont val="Calibri"/>
        <family val="2"/>
      </rPr>
      <t>Australia (TGA)</t>
    </r>
    <r>
      <rPr>
        <sz val="11"/>
        <color theme="1"/>
        <rFont val="Calibri"/>
        <family val="2"/>
        <scheme val="minor"/>
      </rPr>
      <t xml:space="preserve">: Therapeutic Goods Act 1989, Therapeutic Goods (Medical Devices) Regulations 2002
</t>
    </r>
    <r>
      <rPr>
        <u/>
        <sz val="11"/>
        <color indexed="8"/>
        <rFont val="Calibri"/>
        <family val="2"/>
      </rPr>
      <t>Brazil (ANVISA)</t>
    </r>
    <r>
      <rPr>
        <sz val="11"/>
        <color theme="1"/>
        <rFont val="Calibri"/>
        <family val="2"/>
        <scheme val="minor"/>
      </rPr>
      <t xml:space="preserve">: Brazilian Federal Law 6360/76 
</t>
    </r>
    <r>
      <rPr>
        <u/>
        <sz val="11"/>
        <color indexed="8"/>
        <rFont val="Calibri"/>
        <family val="2"/>
      </rPr>
      <t>Canada (HC)</t>
    </r>
    <r>
      <rPr>
        <sz val="11"/>
        <color theme="1"/>
        <rFont val="Calibri"/>
        <family val="2"/>
        <scheme val="minor"/>
      </rPr>
      <t xml:space="preserve">: SOR/98-282 Medical Devices Regulations – Part 1 
</t>
    </r>
    <r>
      <rPr>
        <u/>
        <sz val="11"/>
        <color indexed="8"/>
        <rFont val="Calibri"/>
        <family val="2"/>
      </rPr>
      <t>Japan (MHLW)</t>
    </r>
    <r>
      <rPr>
        <sz val="11"/>
        <color theme="1"/>
        <rFont val="Calibri"/>
        <family val="2"/>
        <scheme val="minor"/>
      </rPr>
      <t xml:space="preserve">: The Act on Securing Quality, Efficacy and Safety of Pharmaceuticals, Medical Devices, Regenerative and Cellular Therapy Products, Gene Therapy Products, and Cosmetics (Law No. 145, 1960):Chapter 5.1
</t>
    </r>
    <r>
      <rPr>
        <u/>
        <sz val="11"/>
        <color indexed="8"/>
        <rFont val="Calibri"/>
        <family val="2"/>
      </rPr>
      <t>United States (FDA)</t>
    </r>
    <r>
      <rPr>
        <sz val="11"/>
        <color theme="1"/>
        <rFont val="Calibri"/>
        <family val="2"/>
        <scheme val="minor"/>
      </rPr>
      <t>:  21 CFR 807:  Establishment Registration and Device Listing for Manufacturers and Initial Importers of Medical Devices</t>
    </r>
  </si>
  <si>
    <r>
      <t xml:space="preserve">2. Confirm the organization has received appropriate device marketing authorization in the regulatory jurisdictions where the organization markets its devices.
</t>
    </r>
    <r>
      <rPr>
        <u/>
        <sz val="11"/>
        <color indexed="8"/>
        <rFont val="Calibri"/>
        <family val="2"/>
      </rPr>
      <t>Australia (TGA)</t>
    </r>
    <r>
      <rPr>
        <sz val="11"/>
        <color theme="1"/>
        <rFont val="Calibri"/>
        <family val="2"/>
        <scheme val="minor"/>
      </rPr>
      <t xml:space="preserve">: Obtaining marketing authorization is the responsibility of the Australian sponsor (refer to Therapeutic Goods Act 1989 – Part 4-5)
</t>
    </r>
    <r>
      <rPr>
        <u/>
        <sz val="11"/>
        <color indexed="8"/>
        <rFont val="Calibri"/>
        <family val="2"/>
      </rPr>
      <t>Brazil (ANVISA)</t>
    </r>
    <r>
      <rPr>
        <sz val="11"/>
        <color theme="1"/>
        <rFont val="Calibri"/>
        <family val="2"/>
        <scheme val="minor"/>
      </rPr>
      <t xml:space="preserve">: Obtaining marketing authorization is the responsibility of the importer (legal representative).  Refer to Brazilian Federal Law 6360/76 
</t>
    </r>
    <r>
      <rPr>
        <u/>
        <sz val="11"/>
        <color indexed="8"/>
        <rFont val="Calibri"/>
        <family val="2"/>
      </rPr>
      <t>Canada (HC)</t>
    </r>
    <r>
      <rPr>
        <sz val="11"/>
        <color theme="1"/>
        <rFont val="Calibri"/>
        <family val="2"/>
        <scheme val="minor"/>
      </rPr>
      <t xml:space="preserve">: SOR/98-282 Medical Devices Regulations – Part 1, section 26
</t>
    </r>
    <r>
      <rPr>
        <u/>
        <sz val="11"/>
        <color indexed="8"/>
        <rFont val="Calibri"/>
        <family val="2"/>
      </rPr>
      <t>Japan (MHLW)</t>
    </r>
    <r>
      <rPr>
        <sz val="11"/>
        <color theme="1"/>
        <rFont val="Calibri"/>
        <family val="2"/>
        <scheme val="minor"/>
      </rPr>
      <t xml:space="preserve">: The Act on Securing Quality, Efficacy and Safety of Pharmaceuticals, Medical Devices, Regenerative and Cellular Therapy Products, Gene Therapy Products, and Cosmetics (Law No. 145, 1960): 23-2.1,23-2-5.1, 23-2-23.1, 23-2-12
</t>
    </r>
    <r>
      <rPr>
        <u/>
        <sz val="11"/>
        <color indexed="8"/>
        <rFont val="Calibri"/>
        <family val="2"/>
      </rPr>
      <t>United States (FDA)</t>
    </r>
    <r>
      <rPr>
        <sz val="11"/>
        <color theme="1"/>
        <rFont val="Calibri"/>
        <family val="2"/>
        <scheme val="minor"/>
      </rPr>
      <t>: 21 CFR 807.81:  Premarket notification submission, 21 CFR 814:  Premarket approval of Medical Devices</t>
    </r>
  </si>
  <si>
    <r>
      <rPr>
        <b/>
        <sz val="11"/>
        <color indexed="8"/>
        <rFont val="Calibri"/>
        <family val="2"/>
      </rPr>
      <t>Verify the organization has arranged for assessment of the change (where applicable) and obtained marketing authorization for changes to devices or the quality management system which require amendment to existing marketing authorization.</t>
    </r>
    <r>
      <rPr>
        <sz val="11"/>
        <color theme="1"/>
        <rFont val="Calibri"/>
        <family val="2"/>
        <scheme val="minor"/>
      </rPr>
      <t xml:space="preserve">
</t>
    </r>
    <r>
      <rPr>
        <u/>
        <sz val="11"/>
        <color indexed="8"/>
        <rFont val="Calibri"/>
        <family val="2"/>
      </rPr>
      <t>Australia (TGA)</t>
    </r>
    <r>
      <rPr>
        <sz val="11"/>
        <color theme="1"/>
        <rFont val="Calibri"/>
        <family val="2"/>
        <scheme val="minor"/>
      </rPr>
      <t xml:space="preserve">: Arranging assessment of changes is the responsibility of the organization.  Obtaining marketing authorization for changes is the responsibility of the Australian Sponsor.  Refer to Therapeutic Goods (Medical Devices) Regulations 2002, Regulation 3.5 – Medical devices manufactured outside Australia, Schedule 3 - The relevant conformity assessment procedure chosen by the manufacturer.
</t>
    </r>
    <r>
      <rPr>
        <u/>
        <sz val="11"/>
        <color indexed="8"/>
        <rFont val="Calibri"/>
        <family val="2"/>
      </rPr>
      <t>Brazil (ANVISA)</t>
    </r>
    <r>
      <rPr>
        <sz val="11"/>
        <color theme="1"/>
        <rFont val="Calibri"/>
        <family val="2"/>
        <scheme val="minor"/>
      </rPr>
      <t xml:space="preserve">: Arranging assessment of changes is the responsibility of the organization.  Obtaining marketing authorization for changes is the responsibility of the importer (legal representative).  Refer to Brazilian Law 6360/76 - Art. 13.
</t>
    </r>
    <r>
      <rPr>
        <u/>
        <sz val="11"/>
        <color indexed="8"/>
        <rFont val="Calibri"/>
        <family val="2"/>
      </rPr>
      <t>Canada (HC)</t>
    </r>
    <r>
      <rPr>
        <sz val="11"/>
        <color theme="1"/>
        <rFont val="Calibri"/>
        <family val="2"/>
        <scheme val="minor"/>
      </rPr>
      <t xml:space="preserve">: SOR/98-282 Medical Devices Regulations – Part 1, sections 1, 34, 43(1), 43(3), and 43.1 
</t>
    </r>
    <r>
      <rPr>
        <u/>
        <sz val="11"/>
        <color indexed="8"/>
        <rFont val="Calibri"/>
        <family val="2"/>
      </rPr>
      <t>Japan (MHLW)</t>
    </r>
    <r>
      <rPr>
        <sz val="11"/>
        <color theme="1"/>
        <rFont val="Calibri"/>
        <family val="2"/>
        <scheme val="minor"/>
      </rPr>
      <t xml:space="preserve">: The Act on Securing Quality, Efficacy and Safety of Pharmaceuticals, Medical Devices, Regenerative and Cellular Therapy Products, Gene Therapy Products, and Cosmetics (Law No. 145, 1960): 23-2-5.1, 23-2-5.11, 23-2-5.17, 23-2-23.1, 23-2-23.6, 23-2-23.7
</t>
    </r>
    <r>
      <rPr>
        <u/>
        <sz val="11"/>
        <color indexed="8"/>
        <rFont val="Calibri"/>
        <family val="2"/>
      </rPr>
      <t>United States (FDA)</t>
    </r>
    <r>
      <rPr>
        <sz val="11"/>
        <color theme="1"/>
        <rFont val="Calibri"/>
        <family val="2"/>
        <scheme val="minor"/>
      </rPr>
      <t>: 21 CFR 807.81(a)(3), 21 CFR 814.39</t>
    </r>
  </si>
  <si>
    <t>MHLW MO169: 6, 55, 58, 62</t>
  </si>
  <si>
    <t>MHLW MO169: 6, 54, 61, 62</t>
  </si>
  <si>
    <t>MHLW MO169: 63</t>
  </si>
  <si>
    <t>MHLW MO169: 64</t>
  </si>
  <si>
    <t>MHLW MO169: 56, 57, 60, 63, 64</t>
  </si>
  <si>
    <r>
      <rPr>
        <b/>
        <sz val="11"/>
        <color indexed="8"/>
        <rFont val="Calibri"/>
        <family val="2"/>
      </rPr>
      <t>When a corrective or preventive action results in a process change, confirm that the process change is assessed to determine if any new risks to the product are introduced.  Verify the manufacturer has performed revalidation of processes where appropriate.</t>
    </r>
    <r>
      <rPr>
        <sz val="11"/>
        <color theme="1"/>
        <rFont val="Calibri"/>
        <family val="2"/>
        <scheme val="minor"/>
      </rPr>
      <t xml:space="preserve">
</t>
    </r>
    <r>
      <rPr>
        <u/>
        <sz val="11"/>
        <color indexed="8"/>
        <rFont val="Calibri"/>
        <family val="2"/>
      </rPr>
      <t>Australia (TGA)</t>
    </r>
    <r>
      <rPr>
        <sz val="11"/>
        <color theme="1"/>
        <rFont val="Calibri"/>
        <family val="2"/>
        <scheme val="minor"/>
      </rPr>
      <t xml:space="preserve">: Confirm that when a manufacturer plans to make a substantial change to a critical process (e.g. sterilization, processing materials of animal origin, processing materials of microbial or recombinant origin, or processes that incorporate a medicinal substance in a medical device), the manufacturer notifies the auditing organization who will determine if an assessment of the change is required before implementation [TG(MD)R Sch3 P1 1.5(2)].
</t>
    </r>
    <r>
      <rPr>
        <u/>
        <sz val="11"/>
        <color indexed="8"/>
        <rFont val="Calibri"/>
        <family val="2"/>
      </rPr>
      <t>Canada (HC)</t>
    </r>
    <r>
      <rPr>
        <sz val="11"/>
        <color theme="1"/>
        <rFont val="Calibri"/>
        <family val="2"/>
        <scheme val="minor"/>
      </rPr>
      <t xml:space="preserve">: Verify that the manufacturer has a process or procedure for identifying a “significant change” to a class III or IV device. Verify that information about “significant changes” is submitted in a medical device license amendment application [CMDR 1, 34].
</t>
    </r>
    <r>
      <rPr>
        <u/>
        <sz val="11"/>
        <color indexed="8"/>
        <rFont val="Calibri"/>
        <family val="2"/>
      </rPr>
      <t>Japan (MHLW)</t>
    </r>
    <r>
      <rPr>
        <sz val="11"/>
        <color theme="1"/>
        <rFont val="Calibri"/>
        <family val="2"/>
        <scheme val="minor"/>
      </rPr>
      <t xml:space="preserve">: Confirm that when the Registered Manufacturing Site plans to make a significant change to a manufacturing process (e.g. sterilization site change, manufacturing site change), the Registered Manufacturing Site notifies the Marketing Authorization Holder so the Marketing Authorization Holder can take appropriate regulatory actions.  [MHLW MO169: 29]
</t>
    </r>
  </si>
  <si>
    <t>MHLW MO169: 6, 60</t>
  </si>
  <si>
    <t>MHLW MO169: 6, 60, 62</t>
  </si>
  <si>
    <t>MHLW MO169: 6, 56</t>
  </si>
  <si>
    <t>MHLW MO169: 6, 19</t>
  </si>
  <si>
    <t>MHLW MO169: 6, 29, 55</t>
  </si>
  <si>
    <r>
      <rPr>
        <b/>
        <sz val="11"/>
        <color indexed="8"/>
        <rFont val="Calibri"/>
        <family val="2"/>
      </rPr>
      <t xml:space="preserve">Confirm that the manufacturer has made effective arrangements for gaining experience from the post-production phase, handling complaints, and investigating the cause of nonconformities related to advisory notices with provision for feedback into the Measurement, Analysis and Improvement process.  Verify that information from the analysis of production and post-production quality data was considered for amending the analysis of product risk, as appropriate. </t>
    </r>
    <r>
      <rPr>
        <sz val="11"/>
        <color theme="1"/>
        <rFont val="Calibri"/>
        <family val="2"/>
        <scheme val="minor"/>
      </rPr>
      <t xml:space="preserve">  
</t>
    </r>
    <r>
      <rPr>
        <u/>
        <sz val="11"/>
        <color indexed="8"/>
        <rFont val="Calibri"/>
        <family val="2"/>
      </rPr>
      <t xml:space="preserve"> Australia (TGA)</t>
    </r>
    <r>
      <rPr>
        <sz val="11"/>
        <color theme="1"/>
        <rFont val="Calibri"/>
        <family val="2"/>
        <scheme val="minor"/>
      </rPr>
      <t xml:space="preserve">:  
Verify that the organization has procedures for a post-marketing system that includes a systematic review of post-production experience (e.g. from; expert user groups, customer surveys, customer complaints and warranty claims, service and repair information, literature reviews, post-production clinical trials, user feedback other than complaints, device tracking and registration schemes, user reactions during training, adverse event reports). Investigation should take place in a timely manner to ensure that reporting timeframes for adverse events or advisory notices may be met [TG(MD)R Sch3 P1 1.4(3)(a)].
Note: Investigation should take place in a timely manner to ensure that reporting time-frames for adverse events or advisory notices can be met by the Australian Sponsor.   The manufacturer should be aware that recalls are to be conducted in Australia by the Australian Sponsor in accordance with the Australian Uniform Recall Procedure for Therapeutic Goods.
 </t>
    </r>
    <r>
      <rPr>
        <u/>
        <sz val="11"/>
        <color indexed="8"/>
        <rFont val="Calibri"/>
        <family val="2"/>
      </rPr>
      <t>Brazil (ANVISA)</t>
    </r>
    <r>
      <rPr>
        <sz val="11"/>
        <color theme="1"/>
        <rFont val="Calibri"/>
        <family val="2"/>
        <scheme val="minor"/>
      </rPr>
      <t xml:space="preserve">: Verify that each manufacturer has established and maintains procedures to receive, examine, evaluate, investigate and document complaints. Such procedures must ensure that:
(1) Complaints are received, documented, analyzed, evaluated, investigated and documented by a formally designated unit;
(2) Where applicable, complaints must be reported to the competent health authority;
(3) Complaints must be examined to determine whether an investigation is necessary. When an investigation is not done, the unit must maintain a record that includes the reason that the investigation was not performed and the name of the responsible for that decision;
(4) Each manufacturer must examine, evaluate and investigate all complaints involving possible nonconformities of the product. Any claim for death, injury or threat to public health must be immediately reviewed, evaluated and investigated.
(5) The records of the investigation must include:
          Product name;
          Date of receipt of the complaint;
          Any control number used;
          Name, address and telephone number of the complainant; 
          Nature of complaint; and 
          Data and research results including actions taken [RDC ANVISA 16/2013: 7.2].
</t>
    </r>
    <r>
      <rPr>
        <u/>
        <sz val="11"/>
        <color indexed="8"/>
        <rFont val="Calibri"/>
        <family val="2"/>
      </rPr>
      <t>Canada (HC)</t>
    </r>
    <r>
      <rPr>
        <sz val="11"/>
        <color theme="1"/>
        <rFont val="Calibri"/>
        <family val="2"/>
        <scheme val="minor"/>
      </rPr>
      <t xml:space="preserve">:  
Verify that the manufacturer maintains records of reported problems related to the performance characteristics or safety of a device, including any consumer complaints received by the manufacturer after the device was first sold in Canada, and all actions taken by the manufacturer in response to the problems referred to in the complaints [CMDR Section 57].
Verify that the manufacturer has established and implemented documented procedures that will enable it to carry out an effective and timely investigation of the problems reports through the customer complaints, and to carry out an effective and timely recall of the device [CMDR Section 58].
</t>
    </r>
    <r>
      <rPr>
        <u/>
        <sz val="11"/>
        <color indexed="8"/>
        <rFont val="Calibri"/>
        <family val="2"/>
      </rPr>
      <t>Japan (MHLW)</t>
    </r>
    <r>
      <rPr>
        <sz val="11"/>
        <color theme="1"/>
        <rFont val="Calibri"/>
        <family val="2"/>
        <scheme val="minor"/>
      </rPr>
      <t xml:space="preserve">: Confirm that personnel operating the Registered Manufacturing Site have determined and implemented effective arrangements for communicating with the Japanese Marketing Authorization Holder in relation to customer feedback, including customer complaints, and advisory notices [MHLW MO169: 29].
</t>
    </r>
    <r>
      <rPr>
        <u/>
        <sz val="11"/>
        <color indexed="8"/>
        <rFont val="Calibri"/>
        <family val="2"/>
      </rPr>
      <t>United States (FDA)</t>
    </r>
    <r>
      <rPr>
        <sz val="11"/>
        <color theme="1"/>
        <rFont val="Calibri"/>
        <family val="2"/>
        <scheme val="minor"/>
      </rPr>
      <t>: Verify procedures have been defined, documented, and implemented for receiving, reviewing, and evaluating complaints by a formally designated unit.  Procedures must ensure that:
(1)  All complaints are processed in a uniform and timely manner
(2)  Oral complaints are documented upon receipt
(3)  Complaints are evaluated to determine whether the complaint represents an event which is required to be reported to FDA 
Each manufacturer must review and evaluate all complaints to determine whether an investigation is necessary.  When no investigation is made, the manufacturer must maintain a record that includes the reason no investigation was made and the name of the individual responsible for the decision not to investigate.
Any complaint of the failure of the device, labeling, or packaging to meet any of its specifications must be reviewed, evaluated, and investigated, unless such investigation has already been made for a similar complaint and another investigation is not necessary.  
Any complaint that represents an event which must be reported to FDA must be promptly reviewed, evaluated, and investigated by a designated individual(s) and must be maintained in a separate portion of the complaint files or otherwise clearly identified.  Records of investigation must include a determination of:
(1)  Whether the device failed to meet specifications
(2)  Whether the device was being used for treatment or diagnosis
(3)  The relationship, if any, of the device to the reported incident or adverse event
When an investigation is made, a record of the investigation must be maintained by the formally designated unit.  The record of investigation must include:
(1)  The name of the device
(2)  The date the complaint was received
(3)  Any device identification(s) and control number(s) used
(4)  The name, address, and telephone number of the complainant
(5)  The nature and details of the complaint
(6)  The dates and results of investigation
(7)  Any corrective action taken
When the manufacturer’s formally designated unit is located at a site separate from the manufacturing establishment, the investigated complaint(s) and the record(s) of investigation must be reasonably accessible to the manufacturing establishment [21 CFR 820.198].</t>
    </r>
  </si>
  <si>
    <t>MHLW MO169: 5, 6, 29, 62</t>
  </si>
  <si>
    <t>MHLW MO169: 6, 62</t>
  </si>
  <si>
    <t>MHLW MO169: 5</t>
  </si>
  <si>
    <r>
      <rPr>
        <b/>
        <sz val="11"/>
        <color indexed="8"/>
        <rFont val="Calibri"/>
        <family val="2"/>
      </rPr>
      <t xml:space="preserve">Verify that the organization has a process in place for identifying device-related events that may meet reporting criteria as defined by participating regulatory authorities.  Verify that the complaint process has a mechanism for reviewing each complaint to determine if a report to a regulatory authority is required.  Confirm that the organization’s processes meet the timeframes required by each regulatory authority where the product is marketed. </t>
    </r>
    <r>
      <rPr>
        <sz val="11"/>
        <color theme="1"/>
        <rFont val="Calibri"/>
        <family val="2"/>
        <scheme val="minor"/>
      </rPr>
      <t xml:space="preserve"> 
</t>
    </r>
    <r>
      <rPr>
        <u/>
        <sz val="11"/>
        <color indexed="8"/>
        <rFont val="Calibri"/>
        <family val="2"/>
      </rPr>
      <t>Australia (TGA)</t>
    </r>
    <r>
      <rPr>
        <sz val="11"/>
        <color theme="1"/>
        <rFont val="Calibri"/>
        <family val="2"/>
        <scheme val="minor"/>
      </rPr>
      <t xml:space="preserve">: Therapeutic Goods Act 1989, 41FN(3) &amp; (4), Therapeutic Goods (Medical Devices) Regulations 2002 – 5.7, 5.8, Sch3 Cl1.4(3)(c)(i)
</t>
    </r>
    <r>
      <rPr>
        <u/>
        <sz val="11"/>
        <color indexed="8"/>
        <rFont val="Calibri"/>
        <family val="2"/>
      </rPr>
      <t>Brazil (ANVISA)</t>
    </r>
    <r>
      <rPr>
        <sz val="11"/>
        <color theme="1"/>
        <rFont val="Calibri"/>
        <family val="2"/>
        <scheme val="minor"/>
      </rPr>
      <t xml:space="preserve">: RDC ANVISA 67/2009, RDC ANVISA 16/2013: 7.1.1.7 
</t>
    </r>
    <r>
      <rPr>
        <u/>
        <sz val="11"/>
        <color indexed="8"/>
        <rFont val="Calibri"/>
        <family val="2"/>
      </rPr>
      <t>Canada (HC)</t>
    </r>
    <r>
      <rPr>
        <sz val="11"/>
        <color theme="1"/>
        <rFont val="Calibri"/>
        <family val="2"/>
        <scheme val="minor"/>
      </rPr>
      <t xml:space="preserve">: Medical Device Regulations SOR/98-282, CMDR 1, 59-61.1, Guidance Document for Mandatory Problem Reporting for Medical Devices
</t>
    </r>
    <r>
      <rPr>
        <u/>
        <sz val="11"/>
        <color indexed="8"/>
        <rFont val="Calibri"/>
        <family val="2"/>
      </rPr>
      <t>Japan (MHLW</t>
    </r>
    <r>
      <rPr>
        <sz val="11"/>
        <color theme="1"/>
        <rFont val="Calibri"/>
        <family val="2"/>
        <scheme val="minor"/>
      </rPr>
      <t xml:space="preserve">): MHLW MO169:62.6
</t>
    </r>
    <r>
      <rPr>
        <u/>
        <sz val="11"/>
        <color indexed="8"/>
        <rFont val="Calibri"/>
        <family val="2"/>
      </rPr>
      <t>United States (FDA)</t>
    </r>
    <r>
      <rPr>
        <sz val="11"/>
        <color theme="1"/>
        <rFont val="Calibri"/>
        <family val="2"/>
        <scheme val="minor"/>
      </rPr>
      <t>: 21 CFR 803:  Medical Device Reporting</t>
    </r>
  </si>
  <si>
    <r>
      <rPr>
        <b/>
        <sz val="11"/>
        <color indexed="8"/>
        <rFont val="Calibri"/>
        <family val="2"/>
      </rPr>
      <t>Verify that advisory notices are reported to regulatory authorities when necessary and comply with the timeframes and recordkeeping requirements established by participating regulatory authorities.</t>
    </r>
    <r>
      <rPr>
        <sz val="11"/>
        <color theme="1"/>
        <rFont val="Calibri"/>
        <family val="2"/>
        <scheme val="minor"/>
      </rPr>
      <t xml:space="preserve">
</t>
    </r>
    <r>
      <rPr>
        <u/>
        <sz val="11"/>
        <color indexed="8"/>
        <rFont val="Calibri"/>
        <family val="2"/>
      </rPr>
      <t>Australia (TGA)</t>
    </r>
    <r>
      <rPr>
        <sz val="11"/>
        <color theme="1"/>
        <rFont val="Calibri"/>
        <family val="2"/>
        <scheme val="minor"/>
      </rPr>
      <t xml:space="preserve">: Therapeutic Goods Act 1989, 41FN(3) &amp; (4), Therapeutic Goods (Medical Devices) Regulations 2002 – 5.7, 5.8, Sch3 Cl1.4(3)(c)(ii), TGA Uniform recall procedure for therapeutic goods (URPTG)
</t>
    </r>
    <r>
      <rPr>
        <u/>
        <sz val="11"/>
        <color indexed="8"/>
        <rFont val="Calibri"/>
        <family val="2"/>
      </rPr>
      <t>Brazil (ANVISA)</t>
    </r>
    <r>
      <rPr>
        <sz val="11"/>
        <color theme="1"/>
        <rFont val="Calibri"/>
        <family val="2"/>
        <scheme val="minor"/>
      </rPr>
      <t xml:space="preserve">: RDC ANVISA 67/2009, RDC ANVISA 23/2012, RDC ANVISA 16/2013: 7.1.1.8  
</t>
    </r>
    <r>
      <rPr>
        <u/>
        <sz val="11"/>
        <color indexed="8"/>
        <rFont val="Calibri"/>
        <family val="2"/>
      </rPr>
      <t>Canada (HC)</t>
    </r>
    <r>
      <rPr>
        <sz val="11"/>
        <color theme="1"/>
        <rFont val="Calibri"/>
        <family val="2"/>
        <scheme val="minor"/>
      </rPr>
      <t xml:space="preserve">: CMDR 1, 63 – 65.1, Guide to Recall of Medical Devices GUI-0054
</t>
    </r>
    <r>
      <rPr>
        <u/>
        <sz val="11"/>
        <color indexed="8"/>
        <rFont val="Calibri"/>
        <family val="2"/>
      </rPr>
      <t>Japan (MHLW)</t>
    </r>
    <r>
      <rPr>
        <sz val="11"/>
        <color theme="1"/>
        <rFont val="Calibri"/>
        <family val="2"/>
        <scheme val="minor"/>
      </rPr>
      <t xml:space="preserve">: The Act on Securing Quality, Efficacy and Safety of Pharmaceuticals, Medical Devices, Regenerative and Cellular Therapy Products, Gene Therapy Products, and Cosmetics (Law No. 145, 1960): 68-11
MHLW MO169: 29
</t>
    </r>
    <r>
      <rPr>
        <u/>
        <sz val="11"/>
        <color indexed="8"/>
        <rFont val="Calibri"/>
        <family val="2"/>
      </rPr>
      <t>United States (FDA)</t>
    </r>
    <r>
      <rPr>
        <sz val="11"/>
        <color theme="1"/>
        <rFont val="Calibri"/>
        <family val="2"/>
        <scheme val="minor"/>
      </rPr>
      <t>: 21 CFR 806 – Medical Devices; Reports of Corrections and Removals</t>
    </r>
  </si>
  <si>
    <t>MHLW MO169: 6, 26, 30</t>
  </si>
  <si>
    <t>MHLW MO169: 6, 30</t>
  </si>
  <si>
    <t>MHLW MO169: 6, 11, 27, 31</t>
  </si>
  <si>
    <t>MHLW MO169: 31</t>
  </si>
  <si>
    <t>MHLW MO169: 6, 32, 34</t>
  </si>
  <si>
    <t>MHLW MO169: 6, 26, 31</t>
  </si>
  <si>
    <t>MHLW MO169: 26, 34, 35</t>
  </si>
  <si>
    <t>MHLW MO169: 6, 35</t>
  </si>
  <si>
    <t>MHLW MO169: 30, 35</t>
  </si>
  <si>
    <r>
      <t xml:space="preserve">Verify that design and development changes were controlled, verified (or where appropriate validated), and approved prior to implementation.  Confirm that any new risks associated with the design change have been identified and mitigated to the extent practical.
</t>
    </r>
    <r>
      <rPr>
        <u/>
        <sz val="11"/>
        <color indexed="8"/>
        <rFont val="Calibri"/>
        <family val="2"/>
      </rPr>
      <t>Australia (TGA)</t>
    </r>
    <r>
      <rPr>
        <sz val="11"/>
        <color theme="1"/>
        <rFont val="Calibri"/>
        <family val="2"/>
        <scheme val="minor"/>
      </rPr>
      <t xml:space="preserve">: Verify that the manufacturer has a process or procedure for notifying the auditing organization of a substantial change to the design process or the range of products to be manufactured [TG(MD)R Sch3 Cl1.5].
Verify that the manufacturer has a process or procedure for identifying a proposed substantial change to the design, or the intended performance, of a Class AIMD or Class III device, and to notify the assessment body prior to implementing the change [TG(MD)R Sch3 P1 Cl 1.6(4)].
</t>
    </r>
    <r>
      <rPr>
        <u/>
        <sz val="11"/>
        <color indexed="8"/>
        <rFont val="Calibri"/>
        <family val="2"/>
      </rPr>
      <t>Brazil (ANVISA)</t>
    </r>
    <r>
      <rPr>
        <sz val="11"/>
        <color theme="1"/>
        <rFont val="Calibri"/>
        <family val="2"/>
        <scheme val="minor"/>
      </rPr>
      <t xml:space="preserve">: If the medical device evaluated is already registered/notified with ANVISA, verify that the design change was correctly and promptly submitted to ANVISA for approval, when applicable [Brazilian Law 6360/76 - Art. 13].  
</t>
    </r>
    <r>
      <rPr>
        <u/>
        <sz val="11"/>
        <color indexed="8"/>
        <rFont val="Calibri"/>
        <family val="2"/>
      </rPr>
      <t>Canada (HC)</t>
    </r>
    <r>
      <rPr>
        <sz val="11"/>
        <color theme="1"/>
        <rFont val="Calibri"/>
        <family val="2"/>
        <scheme val="minor"/>
      </rPr>
      <t xml:space="preserve">: Verify that the manufacturer has a process or procedure for identifying a “significant change” to a Class III or IV medical device.  Verify that information about “significant changes” is submitted in a medical device license amendment application [CMDR 1, 34].
</t>
    </r>
    <r>
      <rPr>
        <u/>
        <sz val="11"/>
        <color indexed="8"/>
        <rFont val="Calibri"/>
        <family val="2"/>
      </rPr>
      <t>Japan (MHLW)</t>
    </r>
    <r>
      <rPr>
        <sz val="11"/>
        <color theme="1"/>
        <rFont val="Calibri"/>
        <family val="2"/>
        <scheme val="minor"/>
      </rPr>
      <t xml:space="preserve">: For the Marketing Authorization Holder: When applicable, confirm the Marketing Authorization Holder has submitted a new application, a change application, or a change notification to PMDA/ a Registered Certification Body. [PMD Act 23-2-5.1, 23-2-5.11, 23-2-5.17, 23-2-23.1, 23-2-23.6, 23-2-23.7]. 
For the Registered Manufacturing Site: Confirm the site has a mechanism to communicate with the Marketing Authorization Holder about device modifications so the Marketing Authorization Holder can take appropriate actions when necessary. If a critical medical device modification has occurred at the Registered Manufacturing Site, confirm if the Registered Manufacturing Site has communicated the change to the Marketing Authorization Holder.  [MHLW MO169: 29]
</t>
    </r>
    <r>
      <rPr>
        <u/>
        <sz val="11"/>
        <color indexed="8"/>
        <rFont val="Calibri"/>
        <family val="2"/>
      </rPr>
      <t>United States (FDA)</t>
    </r>
    <r>
      <rPr>
        <sz val="11"/>
        <color theme="1"/>
        <rFont val="Calibri"/>
        <family val="2"/>
        <scheme val="minor"/>
      </rPr>
      <t>: Verify that the firm obtained a new 510(k) or supplement to the pre-market approval if required [21 CFR 807].</t>
    </r>
  </si>
  <si>
    <t>MHLW MO169: 6, 30, 33</t>
  </si>
  <si>
    <t>MHLW MO169: 36</t>
  </si>
  <si>
    <t>MHLW MO169: 5, 10, 15</t>
  </si>
  <si>
    <t>MHLW MO169: 26, 27, 40</t>
  </si>
  <si>
    <t>MHLW MO169: 6, 40, 57, 58, 59</t>
  </si>
  <si>
    <t>MHLW MO169: 6, 41</t>
  </si>
  <si>
    <t>MHLW MO169: 6, 24</t>
  </si>
  <si>
    <t>MHLW MO169: 6, 25</t>
  </si>
  <si>
    <t>MHLW MO169: 6, 45</t>
  </si>
  <si>
    <t>MHLW MO169: 6, 44, 46</t>
  </si>
  <si>
    <t>MHLW MO169: 26, 40, 54, 58</t>
  </si>
  <si>
    <t>MHLW MO169: 6, 26, 40, 54, 57</t>
  </si>
  <si>
    <t>MHLW MO169: 23</t>
  </si>
  <si>
    <t>MHLW MO169: 40, 53</t>
  </si>
  <si>
    <t>MHLW MO169: 53</t>
  </si>
  <si>
    <t>MHLW MO169: 45, 53</t>
  </si>
  <si>
    <t>MHLW MO169: 6, 9, 26, 48</t>
  </si>
  <si>
    <t>MHLW MO169: 6, 40, 58</t>
  </si>
  <si>
    <t>MHLW MO169: 6, 49, 59</t>
  </si>
  <si>
    <t>MHLW MO169: 50</t>
  </si>
  <si>
    <t>MHLW MO169: 51</t>
  </si>
  <si>
    <t>MHLW MO169: 6, 39, 58, 59</t>
  </si>
  <si>
    <t>MHLW MO169: 47, 60</t>
  </si>
  <si>
    <t>MHLW MO169: 60</t>
  </si>
  <si>
    <t>MHLW MO169: 6, 47, 52</t>
  </si>
  <si>
    <t>MHLW MO169: 6, 11, 28</t>
  </si>
  <si>
    <t>MHLW MO169: 42</t>
  </si>
  <si>
    <t>MHLW MO169: 6, 43, 61</t>
  </si>
  <si>
    <t>MHLW MO169: 26, 40, 42, 43</t>
  </si>
  <si>
    <t>MHLW MO169: 5, 26, 37</t>
  </si>
  <si>
    <t>MHLW MO169: 37</t>
  </si>
  <si>
    <t>MHLW MO169: 6, 26, 37</t>
  </si>
  <si>
    <r>
      <rPr>
        <b/>
        <sz val="11"/>
        <color indexed="8"/>
        <rFont val="Calibri"/>
        <family val="2"/>
      </rPr>
      <t>Verify that suppliers are selected based on their ability to supply product or services in accordance with the manufacturer’s specified requirements. Confirm that the degree of control applied to the supplier is commensurate with the significance of the supplied product or service on the quality of the finished device, based on risk.</t>
    </r>
    <r>
      <rPr>
        <sz val="11"/>
        <color theme="1"/>
        <rFont val="Calibri"/>
        <family val="2"/>
        <scheme val="minor"/>
      </rPr>
      <t xml:space="preserve">
</t>
    </r>
    <r>
      <rPr>
        <u/>
        <sz val="11"/>
        <color indexed="8"/>
        <rFont val="Calibri"/>
        <family val="2"/>
      </rPr>
      <t>Australia (TGA)</t>
    </r>
    <r>
      <rPr>
        <sz val="11"/>
        <color theme="1"/>
        <rFont val="Calibri"/>
        <family val="2"/>
        <scheme val="minor"/>
      </rPr>
      <t xml:space="preserve">: If the manufacturer outsources to the Australian Sponsor a quality management system requirement or an obligation on the manufacturer from the Australian regulations, verify that the manufacturer treats the Sponsor as a supplier and has adequate supplier controls for those activities. For example, making applications on behalf of the manufacturer to the TGA [TG Act s41EB], representing the manufacturer in interactions with the TGA [41FN(3)],  adverse event reporting, as the first point for handling customer complaints, as an intermediary in recalls of products [TG(MD) Regs Schedule 3 - Part 1:1.4(3)], or in the notification of substantial changes to the quality management system or product range or the provision of records [TG(MD) Regs Schedule 3 - Part 1:1.5, 1.9 ]. 
</t>
    </r>
    <r>
      <rPr>
        <u/>
        <sz val="11"/>
        <color indexed="8"/>
        <rFont val="Calibri"/>
        <family val="2"/>
      </rPr>
      <t>Canada (HC)</t>
    </r>
    <r>
      <rPr>
        <sz val="11"/>
        <color theme="1"/>
        <rFont val="Calibri"/>
        <family val="2"/>
        <scheme val="minor"/>
      </rPr>
      <t xml:space="preserve">:  Verify that any regulatory correspondent used by the manufacturer is treated as a supplier and is adequately qualified.
</t>
    </r>
    <r>
      <rPr>
        <u/>
        <sz val="11"/>
        <color indexed="8"/>
        <rFont val="Calibri"/>
        <family val="2"/>
      </rPr>
      <t>Japan (MHLW)</t>
    </r>
    <r>
      <rPr>
        <sz val="11"/>
        <color theme="1"/>
        <rFont val="Calibri"/>
        <family val="2"/>
        <scheme val="minor"/>
      </rPr>
      <t>: For Marketing Authorization Holder: If the Marketing Authorization Holder (MAH) has outsourced to a Registered Manufacturing Site (RMS) any process that affects product conformity with requirements, verify the MAH has performed the necessary verification that the RMS has an appropriate quality management system. If the site of a supplier is a Registered Manufacturing Site, verify the MAH has performed the necessary verification that the supplier has an appropriate quality management system [MHLW MO169: 65].
For Registered Manufacturing Sites: If the RMS has outsourced to another RMS any process that affects product conformity with requirements, confirm the outsourcing RMS has performed the necessary verification that the outsourced RMS has an appropriate quality management system. If the site of a supplier is an RMS, verify the purchase controlling RMS has performed the necessary verification that the supplier has an appropriate quality management system [MHLW MO169: 65].</t>
    </r>
  </si>
  <si>
    <t>MHLW MO169: 6, 37</t>
  </si>
  <si>
    <t>MHLW MO169: 6, 38</t>
  </si>
  <si>
    <t>MHLW MO169: 38, 48, 49</t>
  </si>
  <si>
    <t>MHLW MO169: 6, 26, 37, 38, 39</t>
  </si>
  <si>
    <t>MHLW MO169: 39</t>
  </si>
  <si>
    <t>MHLW MO169: 61</t>
  </si>
  <si>
    <t>MHLW MO169, Art.4 - Application</t>
  </si>
  <si>
    <t>MHLW MO169, Art.5 - Quality management system - General requirements</t>
  </si>
  <si>
    <t>MHLW MO169, Art.6 - Documentation requirements</t>
  </si>
  <si>
    <t>MHLW MO169, Art.7 - Quality manual</t>
  </si>
  <si>
    <t>MHLW MO169, Art.8 - Control of documents</t>
  </si>
  <si>
    <t>MHLW MO169, Art.9 - Control of records</t>
  </si>
  <si>
    <t>MHLW MO169, Art.10 - Management commitment</t>
  </si>
  <si>
    <t>MHLW MO169, Art.11 - Customer</t>
  </si>
  <si>
    <t>MHLW MO169, Art.12 - Quality policy</t>
  </si>
  <si>
    <t>MHLW MO169, Art.13 - Quality objectives</t>
  </si>
  <si>
    <t>MHLW MO169, Art.14 - QMS planning</t>
  </si>
  <si>
    <t>MHLW MO169, Art.15 - Responsibility and authority</t>
  </si>
  <si>
    <t>MHLW MO169, Art.16 - Management representative</t>
  </si>
  <si>
    <t>MHLW MO169, Art.17 - Internal communication</t>
  </si>
  <si>
    <t>MHLW MO169, Art.18 - Management review</t>
  </si>
  <si>
    <t>MHLW MO169, Art.19 - Review input</t>
  </si>
  <si>
    <t>MHLW MO169, Art.20 - Review output</t>
  </si>
  <si>
    <t>MHLW MO169, Art.21 - Provision of resources</t>
  </si>
  <si>
    <t>MHLW MO169, Art.22 - Human resources</t>
  </si>
  <si>
    <t>MHLW MO169, Art.23 - Competence, awareness and training</t>
  </si>
  <si>
    <t>MHLW MO169, Art.24 - Infrastructure</t>
  </si>
  <si>
    <t>MHLW MO169, Art.25 - Work environment</t>
  </si>
  <si>
    <t>MHLW MO169, Art.26 - Planning of product realization</t>
  </si>
  <si>
    <t>MHLW MO169, Art.27 - Determination of requirements related to the product</t>
  </si>
  <si>
    <t>MHLW MO169, Art.28 - Review of requirements related to the product</t>
  </si>
  <si>
    <t>MHLW MO169, Art.29 - Customer communication</t>
  </si>
  <si>
    <t>MHLW MO169, Art.30 - Design and development planning</t>
  </si>
  <si>
    <t>MHLW MO169, Art.31 - Design and development input</t>
  </si>
  <si>
    <t>MHLW MO169, Art.32 - Design and development outputs</t>
  </si>
  <si>
    <t>MHLW MO169, Art.33 - Design and development review</t>
  </si>
  <si>
    <t>MHLW MO169, Art.34 - Design and development verification</t>
  </si>
  <si>
    <t>MHLW MO169, Art.35 - Design and development validation</t>
  </si>
  <si>
    <t>MHLW MO169, Art.36 - Control of design and development changes</t>
  </si>
  <si>
    <t>MHLW MO169, Art.37 - Purchasing process</t>
  </si>
  <si>
    <t>MHLW MO169, Art.38 - purchasing information</t>
  </si>
  <si>
    <t>MHLW MO169, Art.39 - Verification of the purchased product</t>
  </si>
  <si>
    <t>MHLW MO169, Art.40 - Control of production and service provision</t>
  </si>
  <si>
    <t>MHLW MO169, Art.41 - Cleanliness of product and contamination control</t>
  </si>
  <si>
    <t>MHLW MO169, Art.42 - Installation activities</t>
  </si>
  <si>
    <t>MHLW MO169, Art.43 - Servicing activities</t>
  </si>
  <si>
    <t>MHLW MO169, Art.44 - Particular requirements for sterile medical devices</t>
  </si>
  <si>
    <t>MHLW MO169, Art.45 - Validation of processes for production and service provision</t>
  </si>
  <si>
    <t>MHLW MO169, Art.46 - Particular requirements for sterile medical devices</t>
  </si>
  <si>
    <t>MHLW MO169, Art.47 - Identification</t>
  </si>
  <si>
    <t>MHLW MO169, Art.48 - Traceability</t>
  </si>
  <si>
    <t>MHLW MO169, Art.49 - Particular requirements for active implantable medical devices and implantable medical devices</t>
  </si>
  <si>
    <t>MHLW MO169, Art.50 - Status identification</t>
  </si>
  <si>
    <t>MHLW MO169, Art.51 - Customer property</t>
  </si>
  <si>
    <t>MHLW MO169, Art.52 - Preservation of product</t>
  </si>
  <si>
    <t>MHLW MO169, Art.53 - Control of monitoring and measuring devices</t>
  </si>
  <si>
    <t>MHLW MO169, Art.54 - Measurement, analysis and improvement</t>
  </si>
  <si>
    <t>MHLW MO169, Art.55 - Feedback</t>
  </si>
  <si>
    <t>MHLW MO169, Art.56 - Internal audit</t>
  </si>
  <si>
    <t>MHLW MO169, Art.57 - Monitoring and measurement of processes</t>
  </si>
  <si>
    <t>MHLW MO169, Art.58 - Monitoring and measurement of product</t>
  </si>
  <si>
    <t>MHLW MO169, Art.59 - Particular requirements for designated medical devices</t>
  </si>
  <si>
    <t>MHLW MO169, Art.60 - Control of nonconforming product</t>
  </si>
  <si>
    <t>MHLW MO169, Art.61 - analysis of data</t>
  </si>
  <si>
    <t>MHLW MO169, Art.62 - Improvement</t>
  </si>
  <si>
    <t>MHLW MO169, Art.63 - Corrective action</t>
  </si>
  <si>
    <t>MHLW MO169, Art.64 - Preventive action</t>
  </si>
  <si>
    <t>MHLW MO169, Art.65 - Quality Management System of Registered Manufacturing Site</t>
  </si>
  <si>
    <t>MHLW MO169, Art.66 - Additional Requirements Regarding Quality Management System</t>
  </si>
  <si>
    <t>MHLW MO169, Art.67 - Retention Period of Quality Management System Documents</t>
  </si>
  <si>
    <t>MHLW MO169, Art.68 - Retention Period of Records</t>
  </si>
  <si>
    <t>(Quality management system - General requirements)
5.1 The organization shall establish, document, implement and maintain a quality management system and maintain its effectiveness in accordance with the requirements of this chapter.
5.2 The organization shall
5.2.1) identify the processes needed for the quality management system and their application throughout the organization(see Article 4),
5.2.2) determine the sequence and interaction of these processes,
5.2.3) determine criteria and methods needed to ensure that both the operation and control of these processes are effective,
5.2.4) ensure the availability of resources and information necessary to support the operation and monitoring of these processes,
5.2.5) monitor, measure and analyse these processes, and
5.2.6) implement actions necessary to achieve planned results and maintain the effectiveness of these processes.
5.3 These processes shall be managed by the organization in accordance with the requirements of this chapter.
5.4 Where an organization chooses to outsource any process that affects product conformity with requirements, the organization shall ensure control over such processes.
5.5 Control of such outsourced processes shall be identified within the quality management system (see Article 62).</t>
  </si>
  <si>
    <t>(Documentation requirements)
6.1 The quality management system documentation shall include
6.1.1) documented statements of a quality policy and quality objectives,
6.1.2) a quality manual,
6.1.3) documents needed by the organization to ensure the effective planning, operation and control of its processes,
6.1.4) documented procedures required by this chapter,
records required by this chapter (see Article 9),
and
6.1.5) any other documentation specified by national or regional regulations.
 (Note from editor: The requirement of 6.1.4 is identical to that of ISO13485:2003 4.2.1 c)
6.2For each type or model of medical device, the organization shall establish and maintain a file either containing or identifying documents defining product specifications and quality management system requirements (see Article 8).
6.3 These documents shall define the complete manufacturing process and, if applicable, installation and servicing.</t>
  </si>
  <si>
    <t>(Planning of product realization)
26.1 The organization shall plan and develop the processes needed for product realization.
26.2 Planning of product realization shall be consistent with the requirements of the other processes of the quality management system (see Article 5).
26.3 In planning product realization, the organization shall determine the following, as appropriate:
26.3.1) quality objectives and requirements for the product;
26.3.2) the need to establish processes, documents, and provide resources specific to the product;
26.3.3) required verification, validation, monitoring, inspection and test activities specific to the product and the criteria for product acceptance;
26.3.4) records needed to provide evidence that the realization processes and resulting product meet requirements (see Article 9).
26.4 The output of this planning shall be in a form suitable for the organization’s method of operations.
26.5 The organization shall establish documented requirements for risk management throughout product realization.
26.6 Records arising from risk management shall be maintained (see Article 9).</t>
  </si>
  <si>
    <t>(Determination of requirements related to the product)
27.1 The organization shall determine
27.1.1) requirements specified by the customer, including the requirements for delivery and post-delivery activities,
27.1.2) requirements not stated by the customer but necessary for specified or intended use, where known, 
27.1.3) statutory and regulatory requirements related to the product, and 
27.1.4) any additional requirements determined by the organization.</t>
  </si>
  <si>
    <t>(Review of requirements related to the product)
28.1 The organization shall review the requirements related to the product. This review shall be conducted prior to the organization's commitment to supply a product to the customer.
28.2 The organization shall ensure that
28.2.1) product requirements are defined and documented,
28.2.2) contract or order requirements differing from those previously expressed are resolved, and
28.2.3) the organization has the ability to meet the defined requirements.
28.3 Records of the results of the review and actions arising from the review shall be maintained (see Article 9).
28.4 Where the customer provides no documented statement of requirement, the customer requirements shall be confirmed by the organization before acceptance.
28.5 Where product requirements are changed, the organization shall ensure that relevant documents are amended and that relevant personnel are made aware of the changed requirements.</t>
  </si>
  <si>
    <t>(Customer communication)
29.1 The organization shall determine and implement effective arrangements for communicating with customers in relation to
29.1.1) product information,
29.1.2) enquiries, contracts or order handling, including amendments,
29.1.3) customer feedback, including customer complaints (see Article 55), and 
29.1.4) advisory notices (see Article 62).</t>
  </si>
  <si>
    <t>(Control of design and development changes)
36.1 Design and development changes shall be identified and records maintained.
36.2 The changes shall be reviewed, verified and validated, as appropriate, and approved before implementation.
36.3 The review of design and development changes shall include evaluation of the effect of the changes on constituent parts and product already delivered.
36.4 Records of the results of the review of changes and any necessary actions shall be maintained (see Article 9).</t>
  </si>
  <si>
    <t>(Cleanliness of product and contamination control)
41.1 The organization shall establish documented requirements for cleanliness of product if
41.1.1) product is cleaned by the organization prior to sterilization and/or its use, or 
41.1.2) product is supplied non-sterile to be subjected to a cleaning process prior to sterilization and/or its use, or 
41.1.3) product is supplied to be used non-sterile and its cleanliness is of significance in use, or
41.1.4) process agents are to be removed from product during manufacture. 
If product is cleaned in accordance with 1) or 2) above, the requirements contained in Article 25.1 and Article 25.2 do not apply prior to the cleaning process.
Note from editor: the description of the second sentence of ISO13485:2003 7.5.1.2.1 d) is described in Article 25.2 and 25.3 of this ordinance.</t>
  </si>
  <si>
    <t>(Particular requirements for sterile medical devices)
44.1 The organization shall maintain records of the process parameters for the sterilization process which was used for each sterilization batch (see Article 9).
44.2 Sterilization records shall be traceable to each production batch of medical devices (see Article 40).</t>
  </si>
  <si>
    <t>(Validation of processes for production and service provision)
45.1 The organization shall validate any processes for production and service provision where the resulting output cannot be verified by subsequent monitoring or measurement. This includes any processes where deficiencies become apparent only after the product is in use or the service has been delivered.
45.2 Validation shall demonstrate the ability of these processes to achieve planned results.
45.3 The organization shall establish arrangements for these processes including, as applicable
45.3.1) defined criteria for review and approval of the processes,
45.3.2) approval of equipment and qualification of personnel,
45.3.3) use of specific methods and procedures,
45.3.4) requirements for records (see Article 9), and 
45.3.5) revalidation.
45.4 The organization shall establish documented procedures for the validation of the application of computer software (and changes to such software and/or its application) for production and service provision that affect the ability of the product to conform to specified requirements.
45.5 Such software applications shall be validated prior to initial use.
45.6 Records of validation shall be maintained (see Article 9).</t>
  </si>
  <si>
    <t>(Particular requirements for sterile medical devices)
46.1 The organization shall establish documented procedures for the validation of sterilization processes.
46.2 Sterilization processes shall be validated prior to initial use.
46.3 Records of validation of each sterilization process shall be maintained (see Article 9).</t>
  </si>
  <si>
    <t>(Particular requirements for active implantable medical devices and implantable medical devices)
49.1 In defining the records required for traceability, the organization shall include records of all components, materials and work environment conditions, if these could cause the medical device not to satisfy its specified requirements.
49.2 The organization shall require that its agents or distributors maintain records of the distribution of medical devices to allow traceability.
49.3 The organization shall require that such records are available for inspection.
49.4 Records of the name and address of the shipping package consignee shall be maintained (see Article 9).
Note from editor: The requirements of Article 49 are only applied to “specially designated medical devices”, which are specified by the Article 68-5　of PMD Act.</t>
  </si>
  <si>
    <t>(Control of monitoring and measuring devices)
53.1 The organization shall determine the monitoring and measurement to be undertaken and the monitoring and measuring devices needed to provide evidence of conformity of product to determined requirements (see Article 27).
53.2 The organization shall establish documented procedures to ensure that monitoring and measurement can be carried out and are carried out in a manner that is consistent with the monitoring and measurement requirements.
53.3 Where necessary to ensure valid results, measuring equipment shall:
53.3.1) be calibrated or verified at specified intervals, or prior to use, against measurement standards traceable to international or national measurement standards; where no such standards exist, the basis used for calibration or verification shall be recorded;
53.3.2) be adjusted or re-adjusted as necessary;
53.3.3) be identified to enable the calibration status to be determined;
53.3.4) be safeguarded from adjustments that would invalidate the measurement result;
53.3.5) be protected from damage and deterioration during handling, maintenance and storage.
53.4 The organization shall assess and record the validity of the previous measuring results when the equipment is found not to conform to requirements.
53.5 The organization shall take appropriate action on the equipment and any product affected.
53.6 Records of the results of calibration and verification shall be maintained (see Article 9).
53.7 When used in the monitoring and measurement of specified requirements, the ability of computer software to satisfy the intended application shall be confirmed. This shall be undertaken prior to initial use and reconfirmed as necessary.</t>
  </si>
  <si>
    <t>(Measurement, analysis and improvement)
54.1 The organization shall plan and implement the monitoring, measurement, analysis and improvement processes needed
54.1.1) to demonstrate conformity of the product,
54.1.2) to ensure conformity of the quality management system, and to maintain the effectiveness of the quality management system.
54.2 This shall include determination of applicable methods, including statistical techniques, and the extent of their use.</t>
  </si>
  <si>
    <t>(Monitoring and measurement of processes)
57.1 The organization shall apply suitable methods for monitoring and, where applicable, measurement of the quality management system processes.
57.2 These methods shall demonstrate the ability of the processes to achieve planned results.
57.3 When planned results are not achieved, correction and corrective action shall be taken, as appropriate, to ensure conformity of the product.</t>
  </si>
  <si>
    <t>(Monitoring and measurement of product)
58.1 The organization shall monitor and measure the characteristics of the product to verify that product requirements have been met.
58.2 This shall be carried out at appropriate stages of the product realization process in accordance with the planned arrangements (see Article 26) and documented procedures [see Article 40.1.2)].
58.3 Evidence of conformity with the acceptance criteria shall be maintained. 
58.4 Records shall indicate the person(s) authorizing release of product (see Article 9).
58.5 Product release and service delivery shall not proceed until the planned arrangements (see Article 26) have been satisfactorily completed.</t>
  </si>
  <si>
    <t>(Particular requirements for designated medical devices)
59.1 The organization shall record (see Article 9) the identity of personnel performing any inspection or testing.
Note from editor: The requirement of Article 59 is only applied to “specially designated medical devices”, which are specified by the Article 68-5 of PMD Act.</t>
  </si>
  <si>
    <t>(Control of nonconforming product)
60.1 The organization shall ensure that product which does not conform to product requirements is identified and controlled to prevent its unintended use or delivery.
60.2 The controls and related responsibilities and authorities for dealing with nonconforming product shall be defined in a documented procedure.
60.3 The organization shall deal with nonconforming product by one or more of the following ways:
60.3.1) by taking action to eliminate the detected nonconformity;
60.3.2) by authorizing its use, release or acceptance under concession;
60.3.3) by taking action to preclude its original intended use or application.
60.4 The organization shall ensure that nonconforming product is accepted by concession only if regulatory requirements are met.
60.5 Records of the identity of the person(s) authorizing the concession shall be maintained (see Article 9). 
60.6 Records of the nature of nonconformities and any subsequent actions taken, including concessions obtained, shall be maintained (see Article 9).
60.7 When nonconforming product is corrected it shall be subject to re-verification to demonstrate conformity to the requirements.
60.8 When nonconforming product is detected after delivery or use has started, the organization shall take action appropriate to the effects, or potential effects, of the nonconformity.
60.9 If product needs to be reworked (one or more times), the organization shall document the rework process in a work instruction that has undergone the same authorization and approval procedure as the original work instruction.
60.10 Prior to authorization and approval of the work instruction, a determination of any adverse effect of the rework upon product shall be made and documented (see Article 8 and Article 40).</t>
  </si>
  <si>
    <t>(Quality Management System of Registered Manufacturing Site)
65.1 In case that the business facility to which the processes specified in Article 5.4 are outsourced or the business facility of the supplier of the purchased products is the Registered Manufacturing Site, the organization shall perform necessary verification about that the person operating the Registered Manufacturing Site performs the manufacturing control and quality control based on the appropriate quality management system.</t>
  </si>
  <si>
    <t>(Additional Requirements Regarding Quality Management System)
66.1 The organization shall establish, document, implement the quality management system pursuant to the provisions of Chapter 3 to Chapter 5 inclusive (limited to the provisions that shall apply pursuant to the provisions of Article 3, hereinafter the same in this article) as well as the provisions of Chapter 2 and also maintain its effectiveness.
66.2 The organization shall manage processes pursuant to the provisions of Chapter 3 to Chapter 5 inclusive, as well as the provisions of Chapter 2.
66.3 The organization shall describe the procedures and records (specified in Article 6.1 as well as Chapter 3 to Chapter 5) in the documents related to the quality management system specified in Article 6. 1.</t>
  </si>
  <si>
    <t>(Retention Period of Quality Management System Documents)
67.1 The organization shall retain the quality management system documents or their copies for the following periods (5 years for the documents for training) from the date of obsolete (see Article 8.4)
Proviso: This provision shall not apply to the quality management documents used for the manufacturing or testing of the products when they are maintained to be available for the period specified in the Article 68. 
67.1.1) 15 years for the specially designated maintenance control required medical devices [one year plus the shelf life for the products of which the shelf life or the expiry date (hereinafter simply referred to as the "shelf life") plus one year exceeds 15 years]
67.1.2) 5 years for the medical devices, etc. other than the specially designated maintenance control required medical devices (one year plus the shelf life for the products of which the shelf life plus one year exceeds 5 years).</t>
  </si>
  <si>
    <t>(Retention Period of Records)
68.1 The organization shall retain the records specified under Article 9.1 or in this chapter for the following periods (5 years for the records of the training) from the date of creation.
68.1.1) 15 years for the specially designated maintenance control required medical devices (one year plus the shelf life for the products of which the shelf life plus one year exceeds 15 years)
68.1.2) 5 years for the medical devices, etc. other than the specially designated maintenance control required medical devices (one year plus the shelf life for the products of which the shelf life plus one year exceeds 5 years).</t>
  </si>
  <si>
    <t>(Application)
4.1 The provisions of Articles 30 to 36 shall not apply to the products which are other than both medical devices and in vitro diagnostic reagents specified in Article 23-2-5-1 of PMD Act and specially controlled medical devices, etc. specified in Article 23-2-23-1 of PMD Act.
4.2 The organization, in case where any provisions of Section 5 of this chapter are not applicable to their products due to the characteristic of their products, does not need to apply to such provisions to their quality management system.
4.3 If either of the provisions specified in 4.1 and/or 4.2 applies, the organization shall describe the non-application and/or exclusion in the documents specifying the quality management system concerned with the product (hereinafter referred to as “quality manual”).</t>
    <phoneticPr fontId="1"/>
  </si>
  <si>
    <t>(Quality manual)
7.1 The organization shall establish and maintain a quality manual that includes
7.1.1) the scope of the quality management system, including details of and justification for any exclusion and/or non-application(see Article 4),
7.1.2) the documented procedures established for the quality management system, or reference to them, and
7.1.3) a description of the interaction between the processes of the quality management system.
7.2 The quality manual shall outline the structure of the documentation used in the quality management system.</t>
    <phoneticPr fontId="1"/>
  </si>
  <si>
    <t>(Control of documents)
8.1 Documents required by the quality management system shall be controlled. Records are a special type of document and shall be controlled according to the requirements given in Article 9.
8.2 A documented procedure shall be established
8.2.1) to review and approve documents for adequacy prior to issue,
8.2.2) to review and update as necessary and re-approve documents,
8.2.3) to ensure that changes and the current revision status of documents are identified,
8.2.4) to ensure that relevant versions of applicable documents are available at points of use,
8.2.5) to ensure that documents remain legible and readily identifiable,
8.2.6) to ensure that documents of external origin are identified and their distribution controlled, and
8.2.7) to prevent the unintended use of obsolete documents, and to apply suitable identification to them if they are retained for any purpose.
8.3 The organization shall ensure that changes to documents are reviewed and approved either by the original approving function or another designated function which has access to pertinent background information upon which to base its decisions.
8.4 The organization shall define the period for which at least one copy of obsolete controlled documents shall be retained. This period shall ensure that documents to which medical devices have been manufactured and tested are available for at least the lifetime of the medical device as defined by the organization, but not less than as specified by Article 67.</t>
    <phoneticPr fontId="1"/>
  </si>
  <si>
    <t>(Control of records)
9.1 Records shall be established and maintained to provide evidence of conformity to requirements and of the effective operation of the quality management system. Records shall remain legible, readily identifiable and retrievable.
9.2 A documented procedure shall be established to define the controls needed for the identification, storage, protection, retrieval, retention time and disposition of records.
9.3 The organization shall retain the records for a period of time at least equivalent to the lifetime of the medical device as defined by the organization, but not less as specified by Article 68.</t>
    <phoneticPr fontId="1"/>
  </si>
  <si>
    <t>(Management commitment)
10.1 Top management shall provide evidence of its commitment to the development and implementation of the quality management system and maintaining its effectiveness by
10.1.1) establishing the quality policy,
10.1.2) ensuring that quality objectives are established,
10.1.3) conducting management reviews, and
10.1.4) ensuring the availability of resources.
10.1.5) communicating to the organization the importance of meeting customer as well as statutory and regulatory requirements.</t>
    <phoneticPr fontId="1"/>
  </si>
  <si>
    <t>(Customer)
11.1 Top management shall ensure that customer requirements are determined and are met (see Article 27 and Article 55).</t>
    <phoneticPr fontId="1"/>
  </si>
  <si>
    <t>(Quality policy)
12.1 Top management shall ensure that the quality policy
12.1.1) is appropriate to the purpose of the organization,
12.1.2) includes a commitment to comply with requirements and to maintain the effectiveness of the quality management system,
12.1.3) provides a framework for establishing and reviewing quality objectives,
12.1.4) is communicated and understood within the organization, and
12.1.5) is reviewed for continuing suitability.</t>
    <phoneticPr fontId="1"/>
  </si>
  <si>
    <t>(Quality objectives)
13.1 Top management shall ensure that quality objectives, including those needed to meet requirements for product [see Article 26.3.1)], are established at relevant functions and levels within the organization.
13.2 The quality objectives shall be measurable and consistent with the quality policy.</t>
    <phoneticPr fontId="1"/>
  </si>
  <si>
    <t>(Quality management system planning)
14.1 Top management shall ensure that the planning of the quality management system is carried out in order to meet the requirements given in Article 5, as well as the quality objectives.
14.2 Top management shall ensure that the integrity of the quality management system is maintained when changes to the quality management system are planned and implemented.</t>
    <phoneticPr fontId="1"/>
  </si>
  <si>
    <t>(Responsibility and authority)
15.1 Top management shall ensure that responsibilities and authorities are defined, documented and communicated within the organization.
15.2 Top management shall establish the interrelation of all personnel who manage, perform and verify work affecting quality, and shall ensure the independence and authority necessary to perform these tasks.</t>
    <phoneticPr fontId="1"/>
  </si>
  <si>
    <t>(Management representative)
16.1 Top management shall appoint a member of management who, irrespective of other responsibilities, shall have responsibility and authority that includes
16.2.1) ensuring that processes needed for the quality management system are established, implemented and maintained,
16.2.2) reporting to top management on the performance of the quality management system and any need for improvement(see Article 62, 63 and 64), and
16.2.3) ensuring the promotion of awareness of regulatory and customer requirements throughout the organization.</t>
    <phoneticPr fontId="1"/>
  </si>
  <si>
    <t>(Internal communication)
17.1 Top management shall ensure that appropriate communication processes are established within the organization and that communication takes place regarding the effectiveness of the quality management system.</t>
    <phoneticPr fontId="1"/>
  </si>
  <si>
    <t>(Management review)
18.1 Top management shall review the organization’s quality management system, at planned intervals, to ensure its continuing suitability, adequacy and effectiveness. This review shall include assessing opportunities for improvement and the need for changes to the quality management system, including the quality policy and quality objectives.
18.2 Records from management reviews shall be maintained (see Article 9).</t>
    <phoneticPr fontId="1"/>
  </si>
  <si>
    <t>(Review input)
19.1 The input to management review shall include information on
19.1.1) results of audits,
19.1.2) customer feedback,
19.1.3) process performance and product conformity,
19.1.4) status of preventive and corrective actions,
19.1.5) follow-up actions from previous management reviews,
19.1.6) changes that could affect the quality management system,
19.1.7) recommendations for improvement, and
19.1.8) new or revised regulatory requirements.</t>
    <phoneticPr fontId="1"/>
  </si>
  <si>
    <t>(Review output)
20.1 The output from the management review shall include any decisions and actions related to
20.1.1) improvements needed to maintain the effectiveness of the quality management system and its processes,
20.1.2) improvement of product related to customer requirements, and
20.1.3) resource needs.</t>
    <phoneticPr fontId="1"/>
  </si>
  <si>
    <t>(Provision of resources)
21.1 The organization shall determine and provide the resources needed
21.1.1) to implement the quality management system and to maintain its effectiveness, and 
21.1.2) to meet regulatory and customer requirements.</t>
    <phoneticPr fontId="1"/>
  </si>
  <si>
    <t>(Human resources)
22.1 Personnel performing work affecting product quality shall be competent on the basis of appropriate education, training, skills and experience.</t>
    <phoneticPr fontId="1"/>
  </si>
  <si>
    <t>(Competence, awareness and training)
23.1 The organization shall
23.1.1) determine the necessary competence for personnel performing work affecting product quality,
23.1.2) provide training or take other actions to satisfy these needs,
23.1.3) evaluate the effectiveness of the actions taken,
23.1.4) ensure that its personnel are aware of the relevance and importance of their activities and how they contribute to the achievement of the quality objectives, and
23.1.5) maintain appropriate records of education, training, skills and experience (see Article 9).</t>
    <phoneticPr fontId="1"/>
  </si>
  <si>
    <t>(Infrastructure)
24.1 The organization shall determine, provide and maintain the infrastructure needed to achieve conformity to product requirements. Infrastructure includes, as applicable, buildings, workspace, associated utilities, process equipment (both hardware and software), and supporting services (such as transport or communication).
24.2 The organization shall establish documented requirements for maintenance activities, including their frequency, when such activities or lack thereof can affect product quality.
24.3 Records of such maintenance shall be maintained (see Article 9).</t>
    <phoneticPr fontId="1"/>
  </si>
  <si>
    <t>(Work environment)
25.1 The organization shall determine and manage the work environment needed to achieve conformity to product requirements.
25.2 The organization shall establish documented requirements for health, cleanliness and clothing of personnel if contact between such personnel and the product or work environment could adversely affect the quality of the product (see Article 41).
If product is cleaned in accordance with Article 41.1.1 or 41.1.2, the requirements contained in Article 25.2 do not apply prior to the cleaning process.
Note from editor: The second sentence of this article is identical to the descrition of of ISO13485 7.5.1.2.1 d) second sentence.
25.3 If work environment conditions can have an adverse effect on product quality, the organization shall establish documented requirements for the work environment conditions and documented procedures or work instructions to monitor and control these work environment conditions (see Article 41).
If product is cleaned in accordance with Article 41.1.1 or 41.1.2, the requirements contained in Article 25.3 do not apply prior to the cleaning process.
Note from editor: The second sentence of this article is identical to the description of ISO13485 7.5.1.2.1 d) second sentence.
25.4 The organization shall ensure that all personnel who are required to work temporarily under special environmental conditions within the work environment are appropriately trained or supervised by a trained person (see Article 23.2).
25.5 If appropriate, special arrangements shall be established and documented for the control of contaminated or potentially contaminated product in order to prevent contamination of other product, the work environment or personnel (see Article 47).</t>
    <phoneticPr fontId="1"/>
  </si>
  <si>
    <t>(Design and development planning)
30.1 The organization shall establish documented procedures for design and development.
30.2 The organization shall plan and control the design and development of product.
30.3During the design and development planning, the organization shall determine
30.3.1) the design and development stages,
30.3.2) the review, verification, validation and design transfer activities (see ISO13485:2003 7.3.1 note) that are appropriate at each design and development stage, and 
30.3.3) the responsibilities and authorities for design and development.
30.4 The organization shall manage the interfaces between different groups involved in design and development to ensure effective communication and clear assignment of responsibility.
30.5 Planning output shall be documented, and updated as appropriate, as the design and development progresses (see Article 8).</t>
    <phoneticPr fontId="1"/>
  </si>
  <si>
    <t>(Design and development inputs)
31.1 Inputs relating to product requirements shall be determined and records maintained (see Article 9). These inputs shall include:
31.1.1) functional, performance and safety requirements, according to the intended use,
31.1.2) where applicable, information derived from previous similar designs,
31.1.3) output(s) of risk management (see Article 26)
31.1.4) applicable statutory and regulatory requirements, and
31.1.5) other requirements essential for design and development.
31.2 These inputs shall be reviewed for adequacy and approved.
31.3 Requirements shall be complete, unambiguous and not in conflict with each other.</t>
    <phoneticPr fontId="1"/>
  </si>
  <si>
    <t>(Design and development outputs)
32.1 The outputs of design and development shall be provided in a form that enables verification against the design and development input.
32.2 The outputs of design and development shall be approved prior to release.
32.3 Design and development outputs shall
32.3.1) meet the input requirements for design and development,
32.3.2) provide appropriate information for purchasing, production and for service provision,
32.3.3) contain or reference product acceptance criteria, and 
32.3.4) specify the characteristics of the product that are essential for its safe and proper use.
32.4 Records of the design and development outputs shall be maintained (see Article 9).</t>
    <phoneticPr fontId="1"/>
  </si>
  <si>
    <t>(Design and development review)
33.1 At suitable stages, systematic reviews of design and development shall be performed in accordance with planned arrangements (see Article 30)
33.1.1) to evaluate the ability of the results of design and development to meet requirements, and 
33.1.2) to identify any problems and propose necessary actions.
33.2 Participants in such reviews shall include representatives of functions concerned with the design and development stage(s) being reviewed, as well as other specialist personnel (see Article 15 and Article 22).
33.3 Records of the results of the reviews and any necessary actions shall be maintained (see Article 9).</t>
    <phoneticPr fontId="1"/>
  </si>
  <si>
    <t>(Design and development verification)
34.1 Verification shall be performed in accordance with planned arrangements (see Article 30)　to ensure that the design and development outputs have met the design and development input requirements.
34.2 Records of the results of the verification and any necessary actions shall be maintained (see Article 9).</t>
    <phoneticPr fontId="1"/>
  </si>
  <si>
    <t>(Design and development validation)
35.1 Design and development validation shall be performed in accordance with planned arrangements (see Article 30) to ensure that the resulting product is capable of meeting the requirements for the specified application or intended use.
35.2 Validation shall be completed prior to the delivery or implementation of the product.
If a medical device can only be validated following assembly and installation at the point of use, delivery is not considered to be completed until the product has been formally transferred to the customer.
Note from editor: The second sentence of this article is idendical to the description of ISO13485:2003 7.3.6 note1.
35.3 Records of the results of validation and any necessary actions shall be maintained (see Article 9).
35.4 As part of design and development validation, the organization shall perform clinical evaluations and/or evaluation of performance of the medical device, as required by PMD Act.</t>
    <phoneticPr fontId="1"/>
  </si>
  <si>
    <t>(Purchasing process)
37. 1 The organization shall establish documented procedures to ensure that purchased product conforms to specified purchase requirements.
37.2 The type and extent of control applied to the supplier and the purchased product shall be dependent upon the effect of the purchased product on subsequent product realization or the final product.
37.3 The organization shall evaluate and select suppliers based on their ability to supply product in accordance with the organization’s requirements.
37.4 Criteria for selection, evaluation and re-evaluation shall be established.
37.5 Records of the results of evaluations and any necessary actions arising from the evaluation shall be maintained (see Article 9).</t>
    <phoneticPr fontId="1"/>
  </si>
  <si>
    <t>(Purchasing information)
38.1 Purchasing information shall describe the product to be purchased, including where appropriate 
38.1.1) requirements for approval of product, procedures, processes and equipment,
38.1.2) requirements for qualification of personnel, and 38.1.3) quality management system requirements.
38.2 The organization shall ensure the adequacy of specified purchase requirements prior to their communication to the supplier.
38.3 To the extent required for traceability given in Article 48.2, the organization shall maintain relevant purchasing information, i.e. documents (see Article 8)　and records (see Article 9).</t>
    <phoneticPr fontId="1"/>
  </si>
  <si>
    <t>(Verification of purchased product)
39.1 The organization shall establish and implement the inspection or other activities necessary for ensuring that purchased product meets specified purchase requirements.
39.2 Where the organization or its customer intends to perform verification at the supplier’s premises, the organization shall state the intended verification arrangements and method of product release in the purchasing information.
39.3 Records of the verification shall be maintained (see Article 9).</t>
    <phoneticPr fontId="1"/>
  </si>
  <si>
    <t>(Control of production and service provision)
40.1 The organization shall plan and carry out production and service provision under controlled conditions. Controlled conditions shall include, as applicable
40.1.1) the availability of information that describes the characteristics of the product,
40.1.2) the availability of documented procedures, documented requirements, work instructions, and reference materials and reference measurement procedures as necessary,
40.1.3) the use of suitable equipment,
40.1.4) the availability and use of monitoring and measuring devices,
40.1.5) the implementation of monitoring and measurement,
40.1.6) the implementation of release, delivery and post-delivery activities, and
40.1.7) the implementation of defined operations for labelling and packaging.
40.2 The organization shall establish and maintain a record (see Article 9) for each batch of medical devices that provides traceability to the extent specified in Article 47-50 and identifies the amount manufactured and amount approved for distribution.
40.3 The batch record shall be verified and approved.</t>
    <phoneticPr fontId="1"/>
  </si>
  <si>
    <t>(Installation activities)
42.1 If appropriate, the organization shall establish documented requirements which contain acceptance criteria for installing and verifying the installation of the medical device.
42.2 If the agreed customer requirements allow installation to be performed other than by the organization or its authorized agent, the organization shall provide documented requirements for installation and verification.42.3 Records of installation and verification performed by the organization or its authorized agent shall be maintained (see Article 9).
Note from editor: The requirements of Article 42 are only applied to ”installation-control-required medical devices”, which are specified in Ariticle 114-55.1 of the Ministerial Ordinance for enforcement of PMD Act.</t>
    <phoneticPr fontId="1"/>
  </si>
  <si>
    <t>(Servicing activities)
43.1 If servicing is a specified requirement, the organization shall establish documented procedures, work instructions and reference materials and reference measurement procedures, as necessary, for performing servicing activities and verifying that they meet the specified requirements.
43.2 Records of servicing activities carried out by the organization shall be maintained (see Article 9).</t>
    <phoneticPr fontId="1"/>
  </si>
  <si>
    <t>(Identification)
47.1 The organization shall identify the product by suitable means throughout product realization.
47.2 The organization shall establish documented procedures for such product identification.
47.3 The organization shall establish documented procedures to ensure that medical devices returned to the organization are identified and distinguished from conforming product (see Article 25.5).</t>
    <phoneticPr fontId="1"/>
  </si>
  <si>
    <t>(Traceability)
48.1 The organization shall establish documented procedures for traceability.
48.2 Such procedures shall define the extent of product traceability and the records required (see Article 9, Article 60 and Article 62-64).
48.3 Where traceability is a requirement, the organization shall control and record the unique identification of the product (see Article 9).</t>
    <phoneticPr fontId="1"/>
  </si>
  <si>
    <t>(Status identification)
50.1 The organization shall identify the product status with respect to monitoring and measurement requirements.
50.2 The identification of product status shall be maintained throughout production, storage, installation and servicing of the product to ensure that only product that has passed the required inspections and tests (or released under an authorized concession) is dispatched, used or installed.</t>
    <phoneticPr fontId="1"/>
  </si>
  <si>
    <t>(Customer property)
51.1 The organization shall identify, verify, protect and safeguard customer property provided for use or incorporation into the product.
51.2 If any customer property is lost, damaged or otherwise found to be unsuitable for use, this shall be reported to the customer and records maintained (see Article 9).
51.3 The organization shall exercise care with customer property while it is under the organization’s control or being used by the organization.</t>
    <phoneticPr fontId="1"/>
  </si>
  <si>
    <t>(Preservation of product)
52.1 The organization shall establish documented procedures or documented work instructions for preserving the conformity of product during internal processing and delivery to the intended destination. This preservation shall include identification, handling, packaging, storage and protection. Preservation shall also apply to the constituent parts of a product.
52.2 The organization shall establish documented procedures or documented work instructions for the control of product with a limited shelf-life or requiring special storage conditions.
52.3 Such special storage conditions shall be controlled and recorded (see Article 9).</t>
    <phoneticPr fontId="1"/>
  </si>
  <si>
    <t>(Feedback)
55.1 As one of the measurements of the performance of the quality management system, the organization shall monitor information relating to whether the organization has met customer requirements.
55.2 The methods for obtaining and using this information shall be determined.
55.3 The organization shall establish a documented procedure for a feedback system 　[see Article 29.1.3)]　to provide early warning of quality problems and for input into the corrective and preventive action processes (see Article 63 and Article 64).
55.4 The review of this experience from the post production phase shall form part of the feedback system (see Article 62).</t>
    <phoneticPr fontId="1"/>
  </si>
  <si>
    <t>(Internal audit)
56.1 The organization shall conduct internal audits at planned intervals to determine whether the quality management system:
56.1.1) conforms to the planned arrangements (see Article 26), to the requirements of this Ministerial Ordinance and to the quality management system requirements established by the organization, and
56.1.2) is effectively implemented and maintained.
56.2 An audit programme shall be planned, taking into consideration the status and importance of the processes and areas to be audited, as well as the results of previous audits. 
56.3 The audit criteria, scope, frequency and methods shall be defined.
56.4 Selection of auditors and conduct of audits shall ensure objectivity and impartiality of the audit process. 
56.5 Auditors shall not audit their own work.
56.6 The responsibilities and requirements for planning and conducting audits, and for reporting results and maintaining records (see Article 9) shall be defined in a documented procedure.
56.7 The management responsible for the area being audited shall ensure that actions are taken without undue delay to eliminate detected nonconformities and their causes. Follow-up activities shall include the verification of the actions taken and the reporting of verification results (see Article 63).</t>
    <phoneticPr fontId="1"/>
  </si>
  <si>
    <t>(Analysis of data)
61.1 The organization shall establish documented procedures to determine, collect and analyse appropriate data to demonstrate the suitability and effectiveness of the quality management system and to evaluate if improvement of the effectiveness of the quality management system can be made.
This shall include data generated as a result of monitoring and measurement and from other relevant sources.
61.2 The analysis of data shall provide information relating to
61.2.1) feedback (see Article 55),
61.2.2) conformity to product requirements (see Article 27),
61.2.3) characteristics and trends of processes and products including opportunities for preventive action, and
61.2.4) suppliers.
61.3 Records of the results of the analysis of data shall be maintained (see Article 9).</t>
    <phoneticPr fontId="1"/>
  </si>
  <si>
    <t>(Improvement)
62.1 The organization shall identify and implement any changes necessary to ensure and maintain the continued suitability and effectiveness of the quality management system through the use of the quality policy, quality objectives, audit results, analysis of data, corrective and preventive actions and management review.
62.2 The organization shall establish documented procedures for the issue and implementation of advisory notices. These procedures shall be capable of being implemented at any time.
62.3 Records of all customer complaint investigations shall be maintained (see Article 9).
62.4 If investigation determines that the activities outside the organization contributed to the customer complaint, relevant information shall be exchanged between the organizations involved (see Article 5).
62.5 If any customer complaint is not followed by corrective and/or preventive action, the reason shall be authorized (see Article 15) and recorded (see Article 9).
62.6 The organization shall establish documented procedures to notify adverse events which meet reporting criteria specified by the Article 228-20.2 of the Ministerial Ordinance for Enforcement of PMD Act, to the Minister of Health, Labour and Welfare.
Note from editor: when the organization is the person operating the registered manufacturing site, the information shall be notified to “the Marketing Authorization Holder” instead of “the Minister of Health, Labour and Welfare”.</t>
    <phoneticPr fontId="1"/>
  </si>
  <si>
    <t>(Corrective action)
63.1 The organization shall take action to eliminate the cause of nonconformities in order to prevent recurrence. Corrective actions shall be appropriate to the effects of the nonconformities encountered.
63.2 A documented procedure shall be established to define requirements for:
63.2.1) reviewing nonconformities (including customer complaints),
63.2.2) determining the causes of nonconformities,
63.2.3) evaluating the need for action to ensure that nonconformities do not recur,
63.2.4) determining and implementing action needed, including, if appropriate, updating documentation (see Article 6-9),
63.2.5) recording of the results of any investigation and of action taken (see Article 9), and
63.2.6) reviewing the corrective action taken and its effectiveness.</t>
    <phoneticPr fontId="1"/>
  </si>
  <si>
    <t>(Preventive action)
64.1 The organization shall determine action to eliminate the causes of potential nonconformities in order to prevent their occurrence. Preventive actions shall be appropriate to the effects of the potential problems.
64.2 A documented procedure shall be established to define requirements for:
64.2.1) determining potential nonconformities and their causes,
64.2.2) evaluating the need for action to prevent occurrence of nonconformities,
64.2.3) determining and implementing action needed,
64.2.4) recording of the results of any investigations and of action taken (see Article 9), and
64.2.5) reviewing preventive action taken and its effectiveness.</t>
    <phoneticPr fontId="1"/>
  </si>
  <si>
    <t>Search JAP</t>
  </si>
  <si>
    <t xml:space="preserve">Number of NC per grade </t>
  </si>
  <si>
    <t>Recognized by Mfr</t>
  </si>
  <si>
    <t>Number recognized by Mfr</t>
  </si>
  <si>
    <t xml:space="preserve">(License for Marketing Authorization Holder) 
Art.23-2
(1) Any person, unless and until having obtained from the Minister of Health, Labour and Welfare a license as specified in the right column of the following table according to the classification of medical device or in-vitro diagnostic reagents listed in the left column of the same table, shall not engage in marketing of medical device or in-vitro diagnostic reagent, respectively.
Classification of medical device or in-vitro diagnostic reagents: Type of licenses
Specially controlled medical device: License for Marketing Authorization Holder of Type 1 Medical device
Controlled medical device: License for Marketing Authorization Holder of Type 2 Medical Device
General medical device: License for Marketing Authorization Holder of Type 3 Medical device
(2) The license under preceding paragraph shall become invalid unless it is renewed within a period specified in Cabinet Order but not exceeding every 3 years. </t>
  </si>
  <si>
    <t>(Resistration for Manufacturing Business) 
Art.23-2-3
(1) A person who intends to manufacture (including designing; hereinafter the same apply in this chapter and Art.80, paragraph (2)) medical device or in-vitro diagnostic reagent shall be registered for each manufacturing establishment (limited to the one which conducts the manufacturing process of designing, assembling, sterilization and the others specified by Ordinance of the Ministry of Health, Labour and Welfare, for medical device or in-vitro diagnostics reagents) according to the category as provided for by Ordinance of the Ministry of Health, Labour and Welfare.
(2) A person who intends to be registered under preceding paragraph shall submit application form describing the following mattaers.
(i) Name and address (in the case of juridical person, the name, the name of the representing person and the principal office address)
(ii) Adress of the manufacturing site
(iii) Other matters specified by Ordinance of the Ministry of Health, Labour and Welfare
(3) The registration under paragraph (1) shall become invalid unless it is renewed within a period specified in Cabinet Order but not exceeding every 3 years. 
(4)  When an applicant falls under any of the provisions of (a) to (e) of item (iii) of Art.5, the registration under paragraph (1) may not be granted.</t>
  </si>
  <si>
    <t>(Resistration for foreign manufacturer of medical device, etc.) 
Art.23-2-4
(1) A person who intends to manufacture in a foreign country medical device or in-vitro diagnostic reagent to be exported to Japan (hereinafter referred to as "foreign manufacturer of medical device, etc.") may obtain a registration from the Minister of Health, Labour and Welfare. 
(2) The provisions of paragraph (2) to (4) of the preceding Art.shall apply mutatis mutandis to the registration under the preceding paragraph.</t>
  </si>
  <si>
    <t>(Approval to Marketing of Medical Devices and In-vitro Diagnostic Reagent)
Art.23-2-5 
(1) A person who intends to market medical device (excluding general medical device as well as specially controlled medical device or controlled medical device designated pursuant to the provision of Art.23-2-23, paragraph (1)) or in-vitro diagnostic reagent (excluding in-vitro diagnostic reagents designated, with standards specified, by the Minister of Health, Labour and Welfare as well as pursuant to the provision of Art.23-2-23, paragraph (1)) shall have an approval of the Minister of Health, Labour and Welfare for the marketing of each item.
(2) In the event of falling under any of the following items, the approval under the preceding paragraph shall not be granted:
(i) When the applicant has not obtained the license under Art.12, paragraph (1) (limited to the license granted according to the classification of the product item in the application);
(ii) When the manufacturing establishment for the medical device or in-vitro diagnostic reagent pertaining to the application has not obtained the registration under Art.23-2-3, paragraph (1) or preceding Article, paragraph (1);
(iii) When the product falls under any of the following (a) to (c) as a result of reviewing the name, ingredients, quantities, structure, dosage and administration, direction of use, indications, effects, performance, adverse reactions and other matters related to the quality, efficacy and safety of the medical device or in-vitro diagnostic reagent pertaining to the application:
(a) When the medical device or in-vitro diagnostic reagent pertaining to the application is not recognized as having the indications, effects or performance indicated in the application;
(b) When the medical device or in-vitro diagnostic reagent pertaining to the application is recognized as having no value to use as a medical device or in-vitro diagnostic reagent since it has harmful action which remarkably outweighs its indications, effects or performance;
(c) In addition to the cases listed in (a) and (b), when the product falls under the cases designated by Ordinance of the Ministry of Health, Labour and Welfare as being inappropriate as a medical device or in-vitro diagnostic reagent.
(iv) In case where the medical device or in-vitro diagnostic reagent in the application is one specified by Cabinet Order, when the methods of manufacturing control or quality control of  the product is not recognized as complying with the standards laid down by Ordinance of the Ministry of Health, Labour and Welfare.
(3) A person who intends to obtain an approval under paragraph (1) shall attach data related to the results of the clinical study or any other materials to the application, as provided for by Ordinance of the Ministry of Health, Labour and Welfare. In such cases, when the medical device or in-vitro diagnostic reagent pertaining to the application is any of those drugs or medical device specified by Ordinance of the Ministry of Health, Labour and Welfare, the data or materials shall be those collected and prepared in accordance with the standards specified by the Minister of Health, Labour and Welfare.
(4) When the medical device or in-vitro diagnostic reagent pertaining to the application in paragraph (1) is any of those which are manufactured using  active pharmaceutical ingredients, etc. as source materials or ingredients, which are registered in the Drug Master File provided in Art.80-6, paragraph (1), a person who intends to obtain an approval under paragraph (1) may substitute a written documents evidencing that such active pharmaceutical ingredients, etc., are registered in the Registry of Active Pharmaceutical Ingredients, etc. for part of the data or materials to be attached to the application in accordance with the provision of the preceding paragraph, as provided for by Ordinance of the Ministry of Health, Labour and Welfare.
(5) In the review pursuant to the provision of paragraph (2), item (iii), examinations of the quality, efficacy and safety of the relevant product item shall be conducted on the basis of the contents of the application for the item concerned as well as the data and materials provided for in the first sentence of paragraph (3). In such cases, when the product item concerned is any of those medical device or in-vitro diagnostic reagent specified by Ordinance of the Ministry of Health, Labour and Welfare as provided for in the second sentence of said paragraph, prior written or on-site examinations shall be conducted on whether the data and/or materials on the relevant product item comply with the provision of the second sentence of said paragraph.
(6) In cases where the medical device or in-vitro diagnostic reagent pertaining to an approval in paragraph (1) is those specified by Cabinet Order, a person who intends to obtain the approval or who has obtained the approval shall be subject to off-site or on-site inspections by the Minister of Health, Labour and Welfare as to whether the methods of manufacturing control or quality control of the product comply with the standards laid down by Ordinance of the Ministry of Health, Labour and Welfare as provided for in paragraph (2), item (4), when intending to obtain the approval and each of the period of not less than three years specified in Cabinet Order has passed after obtaining of the approval.
(7) A person who intends to obtain the approval or who has obtained the approval in paragraph (1) shall not be subject to inspections under the preceding paragraph when a medical device or in-vitro diagnostic reagent pertaining to an approval fall under any and all of the following items.
(i) In case a person who intends to obtain the approval or who has obtained the approval in paragraph (1) has already obtained certificate of conformance to the standard under Art.23-2-6, paragraph (1) or Art.23-2-24, paragraph (1), and when the medical device or in-vitro diagnostic reagent pertaining to an approval belongs to the same categories, which are provided for by Ordinance of the Ministry of Health, Labour and Welfare, of medical device or in-vitro diagnostic reagent pertaining to the certificate of conformance to the standard.
(ii) In case it is manufactured in all the same manufacturing sites (excluding sites only conducting sterilization or other processes which are specified by Ordinance of the Ministry of Health, Labour and Welfare among manufacturing processes of the medical device or in-vitro diagnostic reagent) as the sites manufacturing a medical device or in-vitro diagnostic reagent pertaining to the certificate of conformance to the standard specified in the preceding item.
(8) When he/she deems it necessary by taking into consideration the properties and others of a medical device or in-vitro diagnostic reagent pertaining to an approval under paragraph (1), notwithstanding the provision of the preceding paragraph, the Minister of Health, Labour and Welfare may conduct an examination in writing or inspection on site to determine whether the methods of manufacturing control or quality control of the medical device or in-vitro diagnostic reagent comply with the standards laid down by Ordinance of the Ministry of Health, Labour and Welfare as provided for in paragraph (2), item (4),. In such cases, a person who intends to obtain an approval under paragraph (1) or who has obtained the approval shall be subject to the examination or inspection.
(9) When the Minister of Health, Labour and Welfare confirms that the medical device or in-vitro diagnostic reagent pertaining to the application for approval under paragraph (1) is a medical device for orphan disease, drug for orphan disease, or others which are of particular importance in medical practice, the Minister may perform the reviews pursuant to the provision of paragraph (2), item (iii) or examinations or inspections pursuant to the provision of the preceding paragraph for the medical device or in-vitro diagnostic reagent concerned priority over the reviews or examinations or inspections of other medical device or in-vitro diagnostic reagent. 
(10) When an application under paragraph (1) has been submitted, the Minister of Health, Labour and Welfare shall hear beforehand the opinion of the Pharmaceutical Affairs and Food Sanitation Council for the approval in said paragraph, when the medical device in the application has distinctly different structure, direction of use, indications, effects, performance, etc., from those of medical device which have already been approved for marketing under this Art.or Art.23-3-17.
(11) When a person who has obtained an approval under paragraph (1) intends to make partial changes in the matters approved for the product item concerned (excluding cases where these changes are minor changes as specified by Ordinance of the Ministry of Health, Labour and Welfare), the person shall obtain an approval of the Minister of Health, Labour and Welfare for such changes. In such cases, the provisions from paragraph (2) to the preceding Art.shall apply mutatis mutandis.
(12) A person who has obtained an approval under paragraph (1) shall notify the Minister of Health, Labour and Welfare of the minor changes as specified by Ordinance of the Ministry of Health, Labour and Welfare in the preceding paragraph, as provided for by Ordinance of the Ministry of Health, Labour and Welfare.
(13) An application for approval pursuant to paragraphs (1) and (11) (excluding those specified by Cabinet Order) shall be submitted via the PMDA.</t>
  </si>
  <si>
    <t xml:space="preserve">(Notification of Manufacturing and Sales) 
1. When a marketing authorization holder of medical device or in-vitro diagnostic reagents intends to conduct manufacturing and sales of medical devices or in-vitro diagnostic reagents other than those medical devices or in-vitro diagnostic reagents specified in the provision of Art.23-2-5, paragraph (1) or Art.23-2-23, paragraph (1), he/she shall notify the Minister of Health, Labour and Welfare to this effect for each product item, as provided for by Ordinance of the Ministry of Health, Labour and Welfare. 
2. When a marketing authorization holder of medical device or in-vitro diagnostic reagents has made any changes in the matters notified pursuant to the provision of the preceding paragraph, he/she shall notify the fact to the Minister of Health, Labour and Welfare within 30 days. </t>
  </si>
  <si>
    <t xml:space="preserve">
(Certification to Marketing of designated specially controlled medical devices, etc.)
Art.23-2-23
(1) A person who intends to engage in manufacturing and sales of specially controlled medical device, controlled medical device or in-vitro diagnostic reagents designated, with standards specified, by the Minister of Health, Labour and Welfare (hereinafter referred to as "designated specially controlled medical devices, etc." in this chapter) or a person who manufactures etc. in a foreign country such designated controlled medical device, etc. to be exported to Japan (hereinafter referred to as "foreign entity manufacturing etc. designated specially controlled medical devices" in this chapter) and intends to have a person in manufacturing and sales business who is appointed pursuant to the provision of paragraph (1) of the Art.23-3, perform the manufacturing and sales of designated specially controlled medical devices, etc. shall be granted a certification by a person who has been registered by the Minister of Health, Labour and Welfare (hereinafter referred to as "registered certification body") for the manufacturing and sales of each product item thereof, as provided for by Ordinance of the Ministry of Health, Labour and Welfare.
(2) In the event of falling under any of the following items, the certification under the preceding paragraph shall not be granted:
(i) When the applicant (excluding foreign entity manufacturing etc. designated specially controlled medical devices) has not obtained the license under Art.23-2, paragraph (1) (limited to the license granted according to the classification of the product item in the application);
(ii) When the applicant (limited to foreign entities manufacturing etc. designated controlled medical device) has not obtained the license under Art.23-2, paragraph (1) (limited to the license granted according to the classification of the product item in the application) and has not appointed any person who engages in marketing with the license concerned;  
(iii) When the manufacturing establishment for designated controlled medical devices, etc. in the application has not obtained the registration under Art.23-2-3, paragraph (1) or Art.23-2-4, paragraph (1);
(iv) When the designated controlled medical devices, etc. in the application fails to comply with the standards provided in the preceding paragraph;
(v) In case where the designated controlled medical devices, etc. in the application is any of those which are specified by Cabinet Order, when the methods of manufacturing control or quality control of the product in the manufacturing establishment is not recognized as complying with the standards laid down by Ordinance of the Ministry of Health, Labour and Welfare as provided for by Art.23-2-5, paragraph (2), item (iv).
(3) In cases where the designated controlled medical devices, etc. pertaining to a certification in paragraph (1) is any of those specified by Cabinet Order, a person who intends to obtain the certification or who has obtained the certification shall be subject to written examinations or on-site inspections by a registered certification body as to whether the methods of manufacturing control or quality control of the product comply with the standards laid down by Ordinance of the Ministry of Health, Labour and Welfare as provided for in Art.23-2-5, paragraph (2), item (iv), when intending to obtain the certification and each of the period of not less than three years specified in Cabinet Order has passed after obtaining of the certification.
(4) A person who intends to obtain the certification or who has obtained the certification in paragraph (1) shall not be subject to inspections under the preceding paragraph when a designated specially controlled medical devices, etc. pertaining to a certification fall under any of the following items.
(i) In case a person who intends to obtain the certification or who has obtained the certification in paragraph (1) has already obtained certificate of conformance to the standard under Art.23-2-6, paragraph (1) or Art.23-2-24, paragraph (1), and the medical device or in-vitro diagnostic reagent pertaining to a certification belongs to the same categories, which are provided for by Ordinance of the Ministry of Health, Labour and Welfare under Art.23-2-5, paragraph (7), item (i), of medical device or in-vitro diagnostic reagent pertaining to the certificate of conformance to the standard.
(ii) In case it is manufactured in all the same manufacturing sites (excluding sites only conducting sterilization or other processes which are specified by Ordinance of the Ministry of Health, Labour and Welfare under Art.23-2-5, paragraph (7), item (ii), among manufacturing processes of the medical device or in-vitro diagnostic reagent) as the sites manufacturing a medical device or in-vitro diagnostic reagent pertaining to the certificate of conformance to the standard specified in the preceding item.
(5) When he/she deems it necessary by taking into consideration the properties and others of a medical device or in-vitro diagnostic reagent pertaining to a certification under paragraph (1), notwithstanding the provision of the preceding paragraph, the registered certification body may conduct an examination in writing or inspection on site to determine whether the methods of manufacturing control or quality control of the medical device or in-vitro diagnostic reagent comply with the standards laid down by Ordinance of the Ministry of Health, Labour and Welfare as provided for in Art.23-2-5, paragraph (2), item (4). In such cases, a person who intends to obtain a certification under paragraph (1) or who has obtained the certification shall be subject to the examination or inspection.
(6) When a person who has obtained a certification under paragraph (1) intends to make partial changes in the matters certified for the product item concerned (excluding cases where these changes are minor changes as specified by Ordinance of the Ministry of Health, Labour and Welfare), the person shall obtain a certification of the registered certification body for such changes. In such cases, the provisions of the preceding two paragraphs shall apply mutatis mutandis.
(7) A person who has obtained a certification under paragraph (1) shall notify the registered certification body of the minor changes as specified by Ordinance of the Ministry of Health, Labour and Welfare in the preceding paragraph, as provided for by Ordinance of the Ministry of Health, Labour and Welfare.</t>
  </si>
  <si>
    <t>(Reports of Recall)  
Art.68-11
When a person who engages in manufacturing and sales business of drugs, quasi-drugs, cosmetics, medical device or regenerative therapy products, a person obtaining foreign special approval, or a manufacturer of drugs, quasi-drugs, cosmetics, medical device or regenerative therapy products, for export specified in Art.80, from paragraph (1) to paragraph (3) has undertaken recalls of drugs, quasi-drugs, cosmetics, medical device or regenerative therapy products which he/she had manufactured and sold or for which he/she had obtained approvals of Art.19-2, Art.23-2-17 ,  or Art.23-37 (except when he/she has undertaken recalls by an order pursuant to the provision of Art.70, paragraph (1)), he/she shall report the fact of the recalls and the status of the recalls to the Minister of Health, Labour and Welfare, as provided for by Ordinance of the Ministry of Health, Labour and Welfare.</t>
  </si>
  <si>
    <t>PMD Act: 23-2-5(1), 23-2-23(1), 23-2-12(1)
PMD Act: 23-2-3.1, 23-2-4</t>
  </si>
  <si>
    <t>PMD Act, Art.23-2 - License for Marketing Authorization Holder</t>
  </si>
  <si>
    <t>PMD Act, Art.23-2-3 - Resistration for Manufacturing Business</t>
  </si>
  <si>
    <t>PMD Act, Art.23-2-4 - Resistration for foreign manufacturer of medical device, etc</t>
  </si>
  <si>
    <t>PMD Act, Art.23-2-5 - Approval to Marketing of Medical Devices and In-vitro Diagnostic Reagent</t>
  </si>
  <si>
    <t>PMD Act, Art.23-2-12 - Notification of Manufacturing and Sales</t>
  </si>
  <si>
    <t>PMD Act, Art.23-2-23 - Certification to Marketing of designated specially controlled medical devices, etc.</t>
  </si>
  <si>
    <t>PMD Act, Art.68-11 - Reports of Recall</t>
  </si>
  <si>
    <t>PMD Act: 23-2, 23-2-5(1), 23.2.23(1), 23.2.12</t>
  </si>
  <si>
    <t>PMD Act: 23-2, 23-2-23(1), 23-2-5(1), 23-2-5(6) and (7), 23-2-23(3) and (4), 23-2-12(1), 23-2-3, 23-2-4</t>
  </si>
  <si>
    <t>PMD Act 23-2-5(1), 23-2-5(11), 23-2-5(12), 23-2-23(1), 23-2-23(6), 23-2-23(7); MHLW MO169: 29</t>
  </si>
  <si>
    <t>MHLW MO169: 6, 26, 29, 45, 46</t>
  </si>
  <si>
    <t>MHLW MO169: 62.6</t>
  </si>
  <si>
    <t>PMD Act: 68-11
MHLW MO169: 29</t>
  </si>
  <si>
    <t>MHLW MO169: 5, 6, 26, 30</t>
  </si>
  <si>
    <t>MHLW MO169: 6, 26, 29, 36
PMD Act: 23.2.5(1), 23.2.5(11), 23.2.5(12), 23.2.23(6), 23.2.23(7)</t>
  </si>
  <si>
    <t>NC previously identified by the manufacturer</t>
  </si>
  <si>
    <t>Audit NC</t>
  </si>
  <si>
    <t>Sub-total</t>
  </si>
  <si>
    <t>-</t>
  </si>
  <si>
    <t>NC previously recognized by the Mfr (Y/N)</t>
  </si>
  <si>
    <t>The supplier selection checklist was not always available for FMD supplier even though required by DOC0288377_GEHC_GQP_11.01.002 Supplier Selection Work Instruction Rev4
The following suppliers were impacted : Echosens and GCX</t>
  </si>
  <si>
    <t>DOC0288377_GEHC_GQP_11.01.002 Supplier Selection Work Instruction Rev4.
Supplier files Echosens, GCX</t>
  </si>
  <si>
    <t>Lack of evidence recorded during the review of controlled environment conditions</t>
  </si>
  <si>
    <t xml:space="preserve">When values exceed the range specified on the monthly monitoring record, no additional information is recorded to document if impact (or not) may exist on activities conducted </t>
  </si>
  <si>
    <t xml:space="preserve">Review of internal annual verification record for phantom or the Out Of Tolerance document DOC1845436 for the climatic chamber Th-G-180L found incomplete  </t>
  </si>
  <si>
    <t xml:space="preserve">• Annual internal verification records for phantoms didn’t refer to probes used for this purpose. 
• The OOT document for this equipment used to conduct test according to IEC 60601-2-37 (93% of Humidity ± 3% where the ME equipment is located) was not detailed enough to support the lack of impact after the chamber was found out of tolerance ( 5,4 % at 95%HR). The rationale referred to the use of an additional Hygro thermometer in the chamber but didn’t specify which one and similar equipment were found in the tool master list with specification equals to ±5% which is inadequate compared to the accuracy required. </t>
  </si>
  <si>
    <t>Inadequate implementation of GEHC procedures</t>
  </si>
  <si>
    <t>The GEHC template to document compliance with Australian essential principles or Articles 10-21 of the Canadian regulation was not followed for VS10</t>
  </si>
  <si>
    <t>69-016-8810</t>
  </si>
  <si>
    <t>GE ULTRASOUND KOREA, Ltd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</si>
</sst>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2" formatCode="0.0"/>
    <numFmt numFmtId="174" formatCode="00"/>
    <numFmt numFmtId="175" formatCode="##\-###\-####"/>
    <numFmt numFmtId="176" formatCode="000"/>
  </numFmts>
  <fonts count="44" x14ac:knownFonts="1">
    <font>
      <sz val="11"/>
      <color theme="1"/>
      <name val="Calibri"/>
      <family val="2"/>
      <scheme val="minor"/>
    </font>
    <font>
      <b/>
      <sz val="11"/>
      <color indexed="8"/>
      <name val="Calibri"/>
      <family val="2"/>
    </font>
    <font>
      <sz val="9"/>
      <color indexed="8"/>
      <name val="Calibri"/>
      <family val="2"/>
    </font>
    <font>
      <b/>
      <sz val="9"/>
      <color indexed="8"/>
      <name val="Calibri"/>
      <family val="2"/>
    </font>
    <font>
      <sz val="10"/>
      <color indexed="8"/>
      <name val="Calibri"/>
      <family val="2"/>
    </font>
    <font>
      <u/>
      <sz val="11"/>
      <color indexed="8"/>
      <name val="Calibri"/>
      <family val="2"/>
    </font>
    <font>
      <i/>
      <sz val="9"/>
      <color indexed="8"/>
      <name val="Calibri"/>
      <family val="2"/>
    </font>
    <font>
      <sz val="10"/>
      <color indexed="63"/>
      <name val="Arial"/>
      <family val="2"/>
    </font>
    <font>
      <sz val="9"/>
      <color indexed="81"/>
      <name val="Tahoma"/>
      <family val="2"/>
    </font>
    <font>
      <b/>
      <sz val="9"/>
      <color indexed="81"/>
      <name val="Tahoma"/>
      <family val="2"/>
    </font>
    <font>
      <sz val="9"/>
      <name val="Calibri"/>
      <family val="2"/>
    </font>
    <font>
      <i/>
      <sz val="9"/>
      <name val="Calibri"/>
      <family val="2"/>
    </font>
    <font>
      <b/>
      <sz val="9"/>
      <name val="Calibri"/>
      <family val="2"/>
    </font>
    <font>
      <b/>
      <i/>
      <sz val="9"/>
      <name val="Calibri"/>
      <family val="2"/>
    </font>
    <font>
      <sz val="9"/>
      <color indexed="8"/>
      <name val="Calibri"/>
      <family val="2"/>
    </font>
    <font>
      <b/>
      <sz val="11"/>
      <color indexed="8"/>
      <name val="Calibri"/>
      <family val="2"/>
    </font>
    <font>
      <b/>
      <sz val="9"/>
      <color indexed="8"/>
      <name val="Calibri"/>
      <family val="2"/>
    </font>
    <font>
      <sz val="11"/>
      <color indexed="8"/>
      <name val="Arial Narrow"/>
      <family val="2"/>
    </font>
    <font>
      <b/>
      <sz val="9"/>
      <color indexed="8"/>
      <name val="Arial Narrow"/>
      <family val="2"/>
    </font>
    <font>
      <sz val="9"/>
      <color indexed="8"/>
      <name val="Arial Narrow"/>
      <family val="2"/>
    </font>
    <font>
      <sz val="8"/>
      <color indexed="8"/>
      <name val="Arial Narrow"/>
      <family val="2"/>
    </font>
    <font>
      <sz val="10"/>
      <color indexed="8"/>
      <name val="Calibri"/>
      <family val="2"/>
    </font>
    <font>
      <b/>
      <sz val="10"/>
      <color indexed="8"/>
      <name val="Calibri"/>
      <family val="2"/>
    </font>
    <font>
      <sz val="10"/>
      <color indexed="8"/>
      <name val="Courier New"/>
      <family val="3"/>
    </font>
    <font>
      <sz val="8"/>
      <color indexed="8"/>
      <name val="Calibri"/>
      <family val="2"/>
    </font>
    <font>
      <sz val="11"/>
      <name val="Calibri"/>
      <family val="2"/>
    </font>
    <font>
      <sz val="10"/>
      <color indexed="63"/>
      <name val="Arial"/>
      <family val="2"/>
    </font>
    <font>
      <i/>
      <sz val="10"/>
      <color indexed="63"/>
      <name val="Arial"/>
      <family val="2"/>
    </font>
    <font>
      <b/>
      <sz val="11"/>
      <name val="Calibri"/>
      <family val="2"/>
    </font>
    <font>
      <sz val="9"/>
      <name val="Calibri"/>
      <family val="2"/>
    </font>
    <font>
      <sz val="8"/>
      <color indexed="8"/>
      <name val="Tahoma"/>
      <family val="2"/>
    </font>
    <font>
      <sz val="9"/>
      <color indexed="81"/>
      <name val="Tahoma"/>
      <charset val="1"/>
    </font>
    <font>
      <b/>
      <sz val="11"/>
      <color indexed="8"/>
      <name val="Calibri"/>
    </font>
    <font>
      <u/>
      <sz val="11"/>
      <color indexed="8"/>
      <name val="Calibri"/>
      <family val="2"/>
    </font>
    <font>
      <sz val="11"/>
      <color rgb="FF3F3F76"/>
      <name val="Calibri"/>
      <family val="2"/>
      <scheme val="minor"/>
    </font>
    <font>
      <b/>
      <sz val="11"/>
      <color theme="1"/>
      <name val="Calibri"/>
      <family val="2"/>
      <scheme val="minor"/>
    </font>
    <font>
      <sz val="8"/>
      <color theme="1"/>
      <name val="Calibri"/>
      <family val="2"/>
      <scheme val="minor"/>
    </font>
    <font>
      <b/>
      <sz val="9"/>
      <color theme="1"/>
      <name val="Calibri"/>
      <family val="2"/>
      <scheme val="minor"/>
    </font>
    <font>
      <sz val="9"/>
      <color theme="1"/>
      <name val="Calibri"/>
      <family val="2"/>
      <scheme val="minor"/>
    </font>
    <font>
      <sz val="10"/>
      <color theme="1"/>
      <name val="Calibri"/>
      <family val="2"/>
      <scheme val="minor"/>
    </font>
    <font>
      <b/>
      <sz val="10"/>
      <color theme="1"/>
      <name val="Calibri"/>
      <family val="2"/>
      <scheme val="minor"/>
    </font>
    <font>
      <sz val="10"/>
      <color rgb="FFFF0000"/>
      <name val="Arial"/>
      <family val="2"/>
    </font>
    <font>
      <i/>
      <sz val="10"/>
      <color theme="1"/>
      <name val="Calibri"/>
      <family val="2"/>
      <scheme val="minor"/>
    </font>
    <font>
      <sz val="9"/>
      <color theme="1"/>
      <name val="Arial"/>
      <family val="2"/>
    </font>
  </fonts>
  <fills count="9">
    <fill>
      <patternFill patternType="none"/>
    </fill>
    <fill>
      <patternFill patternType="gray125"/>
    </fill>
    <fill>
      <patternFill patternType="solid">
        <fgColor indexed="47"/>
        <bgColor indexed="64"/>
      </patternFill>
    </fill>
    <fill>
      <patternFill patternType="solid">
        <fgColor indexed="55"/>
        <bgColor indexed="64"/>
      </patternFill>
    </fill>
    <fill>
      <patternFill patternType="solid">
        <fgColor indexed="52"/>
        <bgColor indexed="64"/>
      </patternFill>
    </fill>
    <fill>
      <patternFill patternType="solid">
        <fgColor indexed="22"/>
        <bgColor indexed="64"/>
      </patternFill>
    </fill>
    <fill>
      <patternFill patternType="solid">
        <fgColor rgb="FFFFCC99"/>
      </patternFill>
    </fill>
    <fill>
      <patternFill patternType="solid">
        <fgColor theme="9" tint="0.79998168889431442"/>
        <bgColor indexed="64"/>
      </patternFill>
    </fill>
    <fill>
      <patternFill patternType="solid">
        <fgColor theme="9" tint="0.39997558519241921"/>
        <bgColor indexed="64"/>
      </patternFill>
    </fill>
  </fills>
  <borders count="42">
    <border>
      <left/>
      <right/>
      <top/>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dotted">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dotted">
        <color indexed="64"/>
      </left>
      <right style="dotted">
        <color indexed="64"/>
      </right>
      <top style="medium">
        <color indexed="64"/>
      </top>
      <bottom style="dotted">
        <color indexed="64"/>
      </bottom>
      <diagonal/>
    </border>
    <border>
      <left/>
      <right/>
      <top style="medium">
        <color indexed="64"/>
      </top>
      <bottom style="dotted">
        <color indexed="64"/>
      </bottom>
      <diagonal/>
    </border>
    <border>
      <left/>
      <right/>
      <top style="dotted">
        <color indexed="64"/>
      </top>
      <bottom style="dotted">
        <color indexed="64"/>
      </bottom>
      <diagonal/>
    </border>
    <border>
      <left style="dotted">
        <color indexed="64"/>
      </left>
      <right style="dotted">
        <color indexed="64"/>
      </right>
      <top/>
      <bottom style="dotted">
        <color indexed="64"/>
      </bottom>
      <diagonal/>
    </border>
    <border>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s>
  <cellStyleXfs count="2">
    <xf numFmtId="0" fontId="0" fillId="0" borderId="0"/>
    <xf numFmtId="0" fontId="34" fillId="6" borderId="40" applyNumberFormat="0" applyAlignment="0" applyProtection="0"/>
  </cellStyleXfs>
  <cellXfs count="263">
    <xf numFmtId="0" fontId="0" fillId="0" borderId="0" xfId="0"/>
    <xf numFmtId="0" fontId="14" fillId="0" borderId="0" xfId="0" applyFont="1"/>
    <xf numFmtId="0" fontId="15" fillId="0" borderId="0" xfId="0" applyFont="1"/>
    <xf numFmtId="1" fontId="15" fillId="0" borderId="0" xfId="0" applyNumberFormat="1" applyFont="1"/>
    <xf numFmtId="0" fontId="17" fillId="0" borderId="0" xfId="0" applyFont="1"/>
    <xf numFmtId="0" fontId="17" fillId="0" borderId="0" xfId="0" applyFont="1" applyAlignment="1">
      <alignment horizontal="center"/>
    </xf>
    <xf numFmtId="0" fontId="0" fillId="0" borderId="0" xfId="0" applyFont="1"/>
    <xf numFmtId="49" fontId="15" fillId="0" borderId="0" xfId="0" applyNumberFormat="1" applyFont="1"/>
    <xf numFmtId="0" fontId="16" fillId="0" borderId="0" xfId="0" applyFont="1" applyFill="1" applyBorder="1" applyAlignment="1">
      <alignment horizontal="center" vertical="top" wrapText="1"/>
    </xf>
    <xf numFmtId="0" fontId="20" fillId="0" borderId="0" xfId="0" applyFont="1" applyAlignment="1">
      <alignment horizontal="left" vertical="top" wrapText="1"/>
    </xf>
    <xf numFmtId="0" fontId="15" fillId="0" borderId="0" xfId="0" applyFont="1" applyAlignment="1">
      <alignment horizontal="center"/>
    </xf>
    <xf numFmtId="0" fontId="0" fillId="0" borderId="0" xfId="0" applyAlignment="1">
      <alignment horizontal="center"/>
    </xf>
    <xf numFmtId="49" fontId="17" fillId="0" borderId="0" xfId="0" applyNumberFormat="1" applyFont="1"/>
    <xf numFmtId="0" fontId="34" fillId="6" borderId="40" xfId="1"/>
    <xf numFmtId="0" fontId="34" fillId="6" borderId="40" xfId="1" applyAlignment="1">
      <alignment horizontal="center"/>
    </xf>
    <xf numFmtId="0" fontId="34" fillId="6" borderId="40" xfId="1" quotePrefix="1"/>
    <xf numFmtId="0" fontId="15" fillId="0" borderId="0" xfId="0" applyFont="1" applyAlignment="1">
      <alignment horizontal="left"/>
    </xf>
    <xf numFmtId="0" fontId="0" fillId="0" borderId="0" xfId="0" applyFont="1" applyAlignment="1">
      <alignment horizontal="center"/>
    </xf>
    <xf numFmtId="0" fontId="0" fillId="0" borderId="1" xfId="0" applyFont="1" applyBorder="1" applyAlignment="1">
      <alignment horizontal="center"/>
    </xf>
    <xf numFmtId="0" fontId="21" fillId="0" borderId="0" xfId="0" applyFont="1" applyAlignment="1">
      <alignment horizontal="center"/>
    </xf>
    <xf numFmtId="0" fontId="21" fillId="0" borderId="0" xfId="0" applyFont="1"/>
    <xf numFmtId="0" fontId="21" fillId="2" borderId="2" xfId="0" applyFont="1" applyFill="1" applyBorder="1" applyAlignment="1">
      <alignment horizontal="center"/>
    </xf>
    <xf numFmtId="0" fontId="21" fillId="2" borderId="3" xfId="0" applyFont="1" applyFill="1" applyBorder="1" applyAlignment="1">
      <alignment horizontal="center"/>
    </xf>
    <xf numFmtId="0" fontId="21" fillId="0" borderId="4" xfId="0" applyFont="1" applyBorder="1" applyAlignment="1">
      <alignment horizontal="center"/>
    </xf>
    <xf numFmtId="0" fontId="21" fillId="0" borderId="5" xfId="0" applyFont="1" applyBorder="1" applyAlignment="1">
      <alignment horizontal="center"/>
    </xf>
    <xf numFmtId="0" fontId="21" fillId="0" borderId="6" xfId="0" applyFont="1" applyBorder="1" applyAlignment="1">
      <alignment horizontal="center"/>
    </xf>
    <xf numFmtId="0" fontId="21" fillId="0" borderId="7" xfId="0" applyFont="1" applyBorder="1" applyAlignment="1">
      <alignment horizontal="center"/>
    </xf>
    <xf numFmtId="0" fontId="21" fillId="0" borderId="8" xfId="0" applyFont="1" applyBorder="1" applyAlignment="1">
      <alignment horizontal="center"/>
    </xf>
    <xf numFmtId="0" fontId="21" fillId="0" borderId="9" xfId="0" applyFont="1" applyBorder="1" applyAlignment="1">
      <alignment horizontal="center"/>
    </xf>
    <xf numFmtId="0" fontId="21" fillId="0" borderId="10" xfId="0" applyFont="1" applyBorder="1" applyAlignment="1">
      <alignment horizontal="center"/>
    </xf>
    <xf numFmtId="0" fontId="21" fillId="0" borderId="11" xfId="0" applyFont="1" applyBorder="1" applyAlignment="1">
      <alignment horizontal="center"/>
    </xf>
    <xf numFmtId="172" fontId="21" fillId="0" borderId="7" xfId="0" applyNumberFormat="1" applyFont="1" applyBorder="1" applyAlignment="1">
      <alignment horizontal="center"/>
    </xf>
    <xf numFmtId="0" fontId="22" fillId="0" borderId="10" xfId="0" applyFont="1" applyBorder="1" applyAlignment="1">
      <alignment horizontal="center"/>
    </xf>
    <xf numFmtId="0" fontId="22" fillId="0" borderId="11" xfId="0" applyFont="1" applyBorder="1" applyAlignment="1">
      <alignment horizontal="center"/>
    </xf>
    <xf numFmtId="0" fontId="22" fillId="0" borderId="12" xfId="0" applyFont="1" applyFill="1" applyBorder="1" applyAlignment="1">
      <alignment horizontal="center"/>
    </xf>
    <xf numFmtId="0" fontId="21" fillId="0" borderId="13" xfId="0" applyFont="1" applyBorder="1" applyAlignment="1">
      <alignment horizontal="center"/>
    </xf>
    <xf numFmtId="0" fontId="21" fillId="0" borderId="14" xfId="0" applyFont="1" applyBorder="1" applyAlignment="1">
      <alignment horizontal="center"/>
    </xf>
    <xf numFmtId="0" fontId="21" fillId="0" borderId="15" xfId="0" applyFont="1" applyBorder="1" applyAlignment="1">
      <alignment horizontal="center"/>
    </xf>
    <xf numFmtId="0" fontId="22" fillId="0" borderId="0" xfId="0" applyFont="1" applyBorder="1" applyAlignment="1">
      <alignment horizontal="center"/>
    </xf>
    <xf numFmtId="0" fontId="15" fillId="0" borderId="0" xfId="0" applyFont="1" applyBorder="1"/>
    <xf numFmtId="0" fontId="21" fillId="0" borderId="0" xfId="0" applyFont="1" applyAlignment="1">
      <alignment horizontal="left"/>
    </xf>
    <xf numFmtId="0" fontId="22" fillId="0" borderId="0" xfId="0" applyFont="1" applyBorder="1"/>
    <xf numFmtId="14" fontId="21" fillId="0" borderId="0" xfId="0" applyNumberFormat="1" applyFont="1" applyAlignment="1">
      <alignment horizontal="left"/>
    </xf>
    <xf numFmtId="0" fontId="0" fillId="0" borderId="0" xfId="0" applyFont="1" applyAlignment="1">
      <alignment vertical="top" wrapText="1"/>
    </xf>
    <xf numFmtId="0" fontId="0" fillId="0" borderId="0" xfId="0" applyFont="1" applyAlignment="1">
      <alignment vertical="top"/>
    </xf>
    <xf numFmtId="0" fontId="0" fillId="3" borderId="0" xfId="0" applyFont="1" applyFill="1" applyAlignment="1">
      <alignment vertical="top" wrapText="1"/>
    </xf>
    <xf numFmtId="0" fontId="0" fillId="0" borderId="0" xfId="0" applyFont="1" applyAlignment="1">
      <alignment wrapText="1"/>
    </xf>
    <xf numFmtId="0" fontId="23" fillId="3" borderId="0" xfId="0" applyFont="1" applyFill="1" applyAlignment="1">
      <alignment vertical="center" wrapText="1"/>
    </xf>
    <xf numFmtId="0" fontId="14" fillId="0" borderId="0" xfId="0" applyFont="1" applyAlignment="1">
      <alignment horizontal="left" vertical="top" wrapText="1"/>
    </xf>
    <xf numFmtId="0" fontId="0" fillId="0" borderId="0" xfId="0" applyAlignment="1">
      <alignment wrapText="1"/>
    </xf>
    <xf numFmtId="0" fontId="15" fillId="0" borderId="0" xfId="0" applyFont="1" applyAlignment="1">
      <alignment wrapText="1"/>
    </xf>
    <xf numFmtId="0" fontId="34" fillId="6" borderId="40" xfId="1" applyAlignment="1">
      <alignment wrapText="1"/>
    </xf>
    <xf numFmtId="0" fontId="0" fillId="0" borderId="0" xfId="0" applyAlignment="1">
      <alignment horizontal="left" vertical="top" wrapText="1"/>
    </xf>
    <xf numFmtId="1" fontId="15" fillId="0" borderId="0" xfId="0" applyNumberFormat="1" applyFont="1" applyAlignment="1">
      <alignment vertical="top"/>
    </xf>
    <xf numFmtId="1" fontId="34" fillId="6" borderId="40" xfId="1" applyNumberFormat="1" applyAlignment="1">
      <alignment vertical="top"/>
    </xf>
    <xf numFmtId="1" fontId="0" fillId="0" borderId="0" xfId="0" applyNumberFormat="1" applyAlignment="1">
      <alignment vertical="top"/>
    </xf>
    <xf numFmtId="0" fontId="0" fillId="0" borderId="0" xfId="0" applyAlignment="1">
      <alignment vertical="top"/>
    </xf>
    <xf numFmtId="49" fontId="15" fillId="0" borderId="0" xfId="0" applyNumberFormat="1" applyFont="1" applyAlignment="1">
      <alignment vertical="top"/>
    </xf>
    <xf numFmtId="0" fontId="15" fillId="0" borderId="0" xfId="0" applyFont="1" applyAlignment="1">
      <alignment vertical="top"/>
    </xf>
    <xf numFmtId="49" fontId="34" fillId="6" borderId="40" xfId="1" quotePrefix="1" applyNumberFormat="1" applyAlignment="1">
      <alignment vertical="top"/>
    </xf>
    <xf numFmtId="0" fontId="34" fillId="6" borderId="40" xfId="1" quotePrefix="1" applyAlignment="1">
      <alignment vertical="top"/>
    </xf>
    <xf numFmtId="0" fontId="34" fillId="6" borderId="40" xfId="1" applyAlignment="1">
      <alignment vertical="top"/>
    </xf>
    <xf numFmtId="49" fontId="0" fillId="0" borderId="0" xfId="0" applyNumberFormat="1" applyAlignment="1">
      <alignment vertical="top"/>
    </xf>
    <xf numFmtId="49" fontId="0" fillId="0" borderId="0" xfId="0" quotePrefix="1" applyNumberFormat="1" applyAlignment="1">
      <alignment vertical="top"/>
    </xf>
    <xf numFmtId="0" fontId="0" fillId="0" borderId="0" xfId="0" applyFill="1" applyAlignment="1">
      <alignment horizontal="center" vertical="top" wrapText="1"/>
    </xf>
    <xf numFmtId="0" fontId="24" fillId="0" borderId="8" xfId="0" applyFont="1" applyBorder="1" applyAlignment="1">
      <alignment horizontal="center" wrapText="1"/>
    </xf>
    <xf numFmtId="0" fontId="21" fillId="0" borderId="16" xfId="0" applyFont="1" applyBorder="1" applyAlignment="1">
      <alignment horizontal="center" vertical="center"/>
    </xf>
    <xf numFmtId="0" fontId="0" fillId="0" borderId="17" xfId="0" applyFont="1" applyBorder="1" applyAlignment="1">
      <alignment horizontal="center" vertical="center"/>
    </xf>
    <xf numFmtId="0" fontId="0" fillId="0" borderId="0" xfId="0" applyAlignment="1">
      <alignment horizontal="center" vertical="top"/>
    </xf>
    <xf numFmtId="0" fontId="34" fillId="6" borderId="40" xfId="1" applyAlignment="1">
      <alignment horizontal="center" vertical="top"/>
    </xf>
    <xf numFmtId="49" fontId="15" fillId="0" borderId="0" xfId="0" applyNumberFormat="1" applyFont="1" applyAlignment="1">
      <alignment wrapText="1"/>
    </xf>
    <xf numFmtId="1" fontId="15" fillId="0" borderId="0" xfId="0" applyNumberFormat="1" applyFont="1" applyAlignment="1">
      <alignment wrapText="1"/>
    </xf>
    <xf numFmtId="0" fontId="34" fillId="6" borderId="40" xfId="1" applyAlignment="1">
      <alignment horizontal="center" wrapText="1"/>
    </xf>
    <xf numFmtId="0" fontId="34" fillId="6" borderId="40" xfId="1" quotePrefix="1" applyAlignment="1">
      <alignment wrapText="1"/>
    </xf>
    <xf numFmtId="0" fontId="0" fillId="0" borderId="0" xfId="0" applyAlignment="1">
      <alignment horizontal="center" wrapText="1"/>
    </xf>
    <xf numFmtId="49" fontId="15" fillId="0" borderId="0" xfId="0" applyNumberFormat="1" applyFont="1" applyAlignment="1">
      <alignment vertical="top" wrapText="1"/>
    </xf>
    <xf numFmtId="49" fontId="34" fillId="6" borderId="40" xfId="1" applyNumberFormat="1" applyAlignment="1">
      <alignment wrapText="1"/>
    </xf>
    <xf numFmtId="49" fontId="34" fillId="6" borderId="40" xfId="1" applyNumberFormat="1" applyAlignment="1">
      <alignment vertical="top" wrapText="1"/>
    </xf>
    <xf numFmtId="49" fontId="34" fillId="6" borderId="40" xfId="1" quotePrefix="1" applyNumberFormat="1" applyAlignment="1">
      <alignment vertical="top" wrapText="1"/>
    </xf>
    <xf numFmtId="49" fontId="0" fillId="0" borderId="0" xfId="0" applyNumberFormat="1" applyAlignment="1">
      <alignment vertical="top" wrapText="1"/>
    </xf>
    <xf numFmtId="49" fontId="26" fillId="0" borderId="0" xfId="0" applyNumberFormat="1" applyFont="1" applyAlignment="1">
      <alignment wrapText="1"/>
    </xf>
    <xf numFmtId="49" fontId="0" fillId="0" borderId="0" xfId="0" applyNumberFormat="1" applyAlignment="1">
      <alignment wrapText="1"/>
    </xf>
    <xf numFmtId="49" fontId="26" fillId="0" borderId="0" xfId="0" applyNumberFormat="1" applyFont="1"/>
    <xf numFmtId="49" fontId="27" fillId="0" borderId="0" xfId="0" applyNumberFormat="1" applyFont="1" applyAlignment="1">
      <alignment wrapText="1"/>
    </xf>
    <xf numFmtId="49" fontId="26" fillId="0" borderId="0" xfId="0" applyNumberFormat="1" applyFont="1" applyFill="1" applyAlignment="1">
      <alignment wrapText="1"/>
    </xf>
    <xf numFmtId="0" fontId="25" fillId="4" borderId="18" xfId="1" applyFont="1" applyFill="1" applyBorder="1" applyAlignment="1">
      <alignment horizontal="center"/>
    </xf>
    <xf numFmtId="0" fontId="25" fillId="0" borderId="18" xfId="0" applyFont="1" applyFill="1" applyBorder="1" applyAlignment="1">
      <alignment horizontal="center" vertical="top"/>
    </xf>
    <xf numFmtId="49" fontId="0" fillId="0" borderId="0" xfId="0" applyNumberFormat="1" applyAlignment="1">
      <alignment horizontal="center" vertical="top" wrapText="1"/>
    </xf>
    <xf numFmtId="0" fontId="25" fillId="4" borderId="15" xfId="1" applyFont="1" applyFill="1" applyBorder="1" applyAlignment="1">
      <alignment vertical="top" wrapText="1"/>
    </xf>
    <xf numFmtId="0" fontId="25" fillId="0" borderId="15" xfId="0" applyFont="1" applyFill="1" applyBorder="1" applyAlignment="1">
      <alignment vertical="top" wrapText="1"/>
    </xf>
    <xf numFmtId="0" fontId="25" fillId="0" borderId="15" xfId="0" applyFont="1" applyFill="1" applyBorder="1" applyAlignment="1">
      <alignment horizontal="left" vertical="top"/>
    </xf>
    <xf numFmtId="0" fontId="25" fillId="0" borderId="15" xfId="1" applyFont="1" applyFill="1" applyBorder="1" applyAlignment="1">
      <alignment vertical="top" wrapText="1"/>
    </xf>
    <xf numFmtId="0" fontId="25" fillId="4" borderId="13" xfId="1" quotePrefix="1" applyFont="1" applyFill="1" applyBorder="1" applyAlignment="1">
      <alignment wrapText="1"/>
    </xf>
    <xf numFmtId="0" fontId="25" fillId="0" borderId="13" xfId="0" applyFont="1" applyFill="1" applyBorder="1" applyAlignment="1">
      <alignment vertical="top" wrapText="1"/>
    </xf>
    <xf numFmtId="0" fontId="29" fillId="0" borderId="13" xfId="0" applyFont="1" applyFill="1" applyBorder="1" applyAlignment="1">
      <alignment vertical="top" wrapText="1"/>
    </xf>
    <xf numFmtId="0" fontId="29" fillId="0" borderId="13" xfId="1" applyFont="1" applyFill="1" applyBorder="1" applyAlignment="1">
      <alignment vertical="top" wrapText="1"/>
    </xf>
    <xf numFmtId="49" fontId="28" fillId="0" borderId="9" xfId="0" applyNumberFormat="1" applyFont="1" applyFill="1" applyBorder="1" applyAlignment="1">
      <alignment wrapText="1"/>
    </xf>
    <xf numFmtId="1" fontId="28" fillId="0" borderId="19" xfId="0" applyNumberFormat="1" applyFont="1" applyFill="1" applyBorder="1" applyAlignment="1">
      <alignment horizontal="center"/>
    </xf>
    <xf numFmtId="0" fontId="28" fillId="0" borderId="8" xfId="0" applyFont="1" applyFill="1" applyBorder="1" applyAlignment="1">
      <alignment wrapText="1"/>
    </xf>
    <xf numFmtId="0" fontId="25" fillId="0" borderId="11" xfId="0" applyFont="1" applyFill="1" applyBorder="1" applyAlignment="1">
      <alignment vertical="top" wrapText="1"/>
    </xf>
    <xf numFmtId="0" fontId="25" fillId="0" borderId="12" xfId="0" applyFont="1" applyFill="1" applyBorder="1" applyAlignment="1">
      <alignment horizontal="center" vertical="top"/>
    </xf>
    <xf numFmtId="0" fontId="25" fillId="0" borderId="10" xfId="0" applyFont="1" applyFill="1" applyBorder="1" applyAlignment="1">
      <alignment vertical="top" wrapText="1"/>
    </xf>
    <xf numFmtId="0" fontId="20" fillId="2" borderId="20" xfId="0" applyFont="1" applyFill="1" applyBorder="1" applyAlignment="1" applyProtection="1">
      <alignment horizontal="left" vertical="top" wrapText="1"/>
      <protection hidden="1"/>
    </xf>
    <xf numFmtId="0" fontId="15" fillId="5" borderId="21" xfId="0" applyFont="1" applyFill="1" applyBorder="1" applyAlignment="1" applyProtection="1">
      <alignment horizontal="center" vertical="top"/>
    </xf>
    <xf numFmtId="0" fontId="15" fillId="5" borderId="22" xfId="0" applyFont="1" applyFill="1" applyBorder="1" applyAlignment="1" applyProtection="1">
      <alignment horizontal="center" vertical="top"/>
    </xf>
    <xf numFmtId="0" fontId="0" fillId="0" borderId="0" xfId="0" applyFont="1" applyProtection="1"/>
    <xf numFmtId="0" fontId="17" fillId="0" borderId="0" xfId="0" applyFont="1" applyProtection="1"/>
    <xf numFmtId="0" fontId="16" fillId="5" borderId="0" xfId="0" applyFont="1" applyFill="1" applyBorder="1" applyAlignment="1" applyProtection="1">
      <alignment horizontal="center" vertical="top"/>
    </xf>
    <xf numFmtId="0" fontId="16" fillId="5" borderId="5" xfId="0" applyFont="1" applyFill="1" applyBorder="1" applyAlignment="1" applyProtection="1">
      <alignment horizontal="center" vertical="top"/>
    </xf>
    <xf numFmtId="0" fontId="16" fillId="5" borderId="4" xfId="0" applyFont="1" applyFill="1" applyBorder="1" applyAlignment="1" applyProtection="1">
      <alignment horizontal="left" vertical="top"/>
    </xf>
    <xf numFmtId="0" fontId="16" fillId="5" borderId="0" xfId="0" applyFont="1" applyFill="1" applyBorder="1" applyAlignment="1" applyProtection="1">
      <alignment horizontal="left" vertical="top"/>
    </xf>
    <xf numFmtId="0" fontId="16" fillId="5" borderId="5" xfId="0" applyFont="1" applyFill="1" applyBorder="1" applyAlignment="1" applyProtection="1">
      <alignment horizontal="left" vertical="top"/>
    </xf>
    <xf numFmtId="0" fontId="16" fillId="5" borderId="4" xfId="0" applyFont="1" applyFill="1" applyBorder="1" applyAlignment="1" applyProtection="1">
      <alignment horizontal="center" vertical="top" wrapText="1"/>
    </xf>
    <xf numFmtId="0" fontId="16" fillId="5" borderId="5" xfId="0" applyFont="1" applyFill="1" applyBorder="1" applyAlignment="1" applyProtection="1">
      <alignment horizontal="center" vertical="top" wrapText="1"/>
    </xf>
    <xf numFmtId="0" fontId="16" fillId="5" borderId="17" xfId="0" applyFont="1" applyFill="1" applyBorder="1" applyAlignment="1" applyProtection="1">
      <alignment horizontal="center" vertical="top" wrapText="1"/>
    </xf>
    <xf numFmtId="0" fontId="18" fillId="5" borderId="23" xfId="0" applyFont="1" applyFill="1" applyBorder="1" applyAlignment="1" applyProtection="1">
      <alignment horizontal="center"/>
    </xf>
    <xf numFmtId="0" fontId="18" fillId="5" borderId="24" xfId="0" applyFont="1" applyFill="1" applyBorder="1" applyAlignment="1" applyProtection="1">
      <alignment horizontal="center"/>
    </xf>
    <xf numFmtId="0" fontId="18" fillId="5" borderId="25" xfId="0" applyFont="1" applyFill="1" applyBorder="1" applyAlignment="1" applyProtection="1">
      <alignment horizontal="center"/>
    </xf>
    <xf numFmtId="0" fontId="18" fillId="5" borderId="26" xfId="0" applyFont="1" applyFill="1" applyBorder="1" applyAlignment="1" applyProtection="1">
      <alignment horizontal="center"/>
    </xf>
    <xf numFmtId="0" fontId="18" fillId="5" borderId="23" xfId="0" applyFont="1" applyFill="1" applyBorder="1" applyAlignment="1" applyProtection="1">
      <alignment horizontal="center" wrapText="1"/>
    </xf>
    <xf numFmtId="49" fontId="18" fillId="5" borderId="24" xfId="0" applyNumberFormat="1" applyFont="1" applyFill="1" applyBorder="1" applyAlignment="1" applyProtection="1">
      <alignment horizontal="center"/>
    </xf>
    <xf numFmtId="0" fontId="18" fillId="5" borderId="27" xfId="0" applyFont="1" applyFill="1" applyBorder="1" applyAlignment="1" applyProtection="1">
      <alignment horizontal="center"/>
    </xf>
    <xf numFmtId="0" fontId="15" fillId="5" borderId="3" xfId="0" applyFont="1" applyFill="1" applyBorder="1" applyAlignment="1" applyProtection="1">
      <alignment horizontal="center" vertical="top" wrapText="1"/>
    </xf>
    <xf numFmtId="0" fontId="19" fillId="5" borderId="3" xfId="0" applyFont="1" applyFill="1" applyBorder="1" applyAlignment="1" applyProtection="1">
      <alignment horizontal="center"/>
    </xf>
    <xf numFmtId="0" fontId="19" fillId="5" borderId="24" xfId="0" applyFont="1" applyFill="1" applyBorder="1" applyAlignment="1" applyProtection="1">
      <alignment horizontal="center"/>
    </xf>
    <xf numFmtId="0" fontId="17" fillId="5" borderId="24" xfId="0" applyFont="1" applyFill="1" applyBorder="1" applyAlignment="1" applyProtection="1">
      <alignment horizontal="center"/>
    </xf>
    <xf numFmtId="0" fontId="17" fillId="5" borderId="1" xfId="0" applyFont="1" applyFill="1" applyBorder="1" applyAlignment="1" applyProtection="1">
      <alignment horizontal="center"/>
    </xf>
    <xf numFmtId="0" fontId="17" fillId="0" borderId="0" xfId="0" applyFont="1" applyAlignment="1" applyProtection="1">
      <alignment horizontal="center"/>
    </xf>
    <xf numFmtId="0" fontId="4" fillId="0" borderId="6" xfId="0" applyFont="1" applyFill="1" applyBorder="1" applyAlignment="1">
      <alignment horizontal="center"/>
    </xf>
    <xf numFmtId="0" fontId="2" fillId="0" borderId="0" xfId="0" applyFont="1" applyAlignment="1">
      <alignment horizontal="left" vertical="top" wrapText="1"/>
    </xf>
    <xf numFmtId="0" fontId="35" fillId="0" borderId="0" xfId="0" applyFont="1"/>
    <xf numFmtId="0" fontId="0" fillId="7" borderId="0" xfId="0" applyFill="1"/>
    <xf numFmtId="0" fontId="15" fillId="0" borderId="28" xfId="0" applyFont="1" applyBorder="1" applyAlignment="1">
      <alignment horizontal="left"/>
    </xf>
    <xf numFmtId="0" fontId="2" fillId="7" borderId="10" xfId="0" applyFont="1" applyFill="1" applyBorder="1"/>
    <xf numFmtId="0" fontId="2" fillId="7" borderId="8" xfId="0" applyFont="1" applyFill="1" applyBorder="1"/>
    <xf numFmtId="0" fontId="2" fillId="7" borderId="6" xfId="0" applyFont="1" applyFill="1" applyBorder="1"/>
    <xf numFmtId="0" fontId="3" fillId="7" borderId="10" xfId="0" applyFont="1" applyFill="1" applyBorder="1"/>
    <xf numFmtId="0" fontId="3" fillId="7" borderId="8" xfId="0" applyFont="1" applyFill="1" applyBorder="1"/>
    <xf numFmtId="0" fontId="36" fillId="0" borderId="0" xfId="0" applyFont="1" applyAlignment="1">
      <alignment wrapText="1"/>
    </xf>
    <xf numFmtId="0" fontId="36" fillId="0" borderId="0" xfId="0" applyFont="1" applyAlignment="1">
      <alignment horizontal="center" vertical="top" wrapText="1"/>
    </xf>
    <xf numFmtId="0" fontId="15" fillId="5" borderId="2" xfId="0" applyFont="1" applyFill="1" applyBorder="1" applyAlignment="1" applyProtection="1">
      <alignment horizontal="right" vertical="top"/>
    </xf>
    <xf numFmtId="0" fontId="16" fillId="5" borderId="4" xfId="0" applyFont="1" applyFill="1" applyBorder="1" applyAlignment="1" applyProtection="1">
      <alignment horizontal="right" vertical="top"/>
    </xf>
    <xf numFmtId="0" fontId="18" fillId="5" borderId="23" xfId="0" applyFont="1" applyFill="1" applyBorder="1" applyAlignment="1" applyProtection="1">
      <alignment horizontal="right"/>
    </xf>
    <xf numFmtId="0" fontId="17" fillId="0" borderId="0" xfId="0" applyFont="1" applyAlignment="1">
      <alignment horizontal="right"/>
    </xf>
    <xf numFmtId="0" fontId="0" fillId="0" borderId="0" xfId="0" applyAlignment="1">
      <alignment shrinkToFit="1"/>
    </xf>
    <xf numFmtId="0" fontId="37" fillId="7" borderId="13" xfId="0" applyFont="1" applyFill="1" applyBorder="1"/>
    <xf numFmtId="0" fontId="38" fillId="7" borderId="13" xfId="0" applyFont="1" applyFill="1" applyBorder="1"/>
    <xf numFmtId="0" fontId="38" fillId="0" borderId="0" xfId="0" applyFont="1"/>
    <xf numFmtId="0" fontId="38" fillId="7" borderId="6" xfId="0" applyFont="1" applyFill="1" applyBorder="1"/>
    <xf numFmtId="0" fontId="38" fillId="7" borderId="8" xfId="0" applyFont="1" applyFill="1" applyBorder="1"/>
    <xf numFmtId="0" fontId="39" fillId="0" borderId="0" xfId="0" applyFont="1"/>
    <xf numFmtId="0" fontId="39" fillId="0" borderId="0" xfId="0" applyFont="1" applyAlignment="1">
      <alignment horizontal="center"/>
    </xf>
    <xf numFmtId="0" fontId="40" fillId="7" borderId="7" xfId="0" applyFont="1" applyFill="1" applyBorder="1" applyAlignment="1" applyProtection="1">
      <alignment horizontal="center"/>
      <protection hidden="1"/>
    </xf>
    <xf numFmtId="0" fontId="4" fillId="0" borderId="0" xfId="0" applyFont="1" applyAlignment="1">
      <alignment horizontal="left"/>
    </xf>
    <xf numFmtId="0" fontId="21" fillId="0" borderId="2" xfId="0" applyFont="1" applyBorder="1" applyAlignment="1">
      <alignment horizontal="center"/>
    </xf>
    <xf numFmtId="0" fontId="21" fillId="0" borderId="3" xfId="0" applyFont="1" applyBorder="1" applyAlignment="1">
      <alignment horizontal="center"/>
    </xf>
    <xf numFmtId="0" fontId="15" fillId="5" borderId="2" xfId="0" applyFont="1" applyFill="1" applyBorder="1" applyAlignment="1" applyProtection="1">
      <alignment vertical="top"/>
    </xf>
    <xf numFmtId="0" fontId="15" fillId="5" borderId="21" xfId="0" applyFont="1" applyFill="1" applyBorder="1" applyAlignment="1" applyProtection="1">
      <alignment vertical="top"/>
    </xf>
    <xf numFmtId="0" fontId="16" fillId="5" borderId="4" xfId="0" applyFont="1" applyFill="1" applyBorder="1" applyAlignment="1" applyProtection="1">
      <alignment vertical="top"/>
    </xf>
    <xf numFmtId="0" fontId="16" fillId="5" borderId="0" xfId="0" applyFont="1" applyFill="1" applyBorder="1" applyAlignment="1" applyProtection="1">
      <alignment vertical="top"/>
    </xf>
    <xf numFmtId="0" fontId="16" fillId="5" borderId="5" xfId="0" applyFont="1" applyFill="1" applyBorder="1" applyAlignment="1" applyProtection="1">
      <alignment vertical="top"/>
    </xf>
    <xf numFmtId="0" fontId="17" fillId="0" borderId="0" xfId="0" applyFont="1" applyAlignment="1">
      <alignment vertical="top"/>
    </xf>
    <xf numFmtId="0" fontId="20" fillId="2" borderId="29" xfId="0" applyFont="1" applyFill="1" applyBorder="1" applyAlignment="1" applyProtection="1">
      <alignment horizontal="left" vertical="top" wrapText="1"/>
      <protection hidden="1"/>
    </xf>
    <xf numFmtId="0" fontId="20" fillId="2" borderId="30" xfId="0" applyFont="1" applyFill="1" applyBorder="1" applyAlignment="1" applyProtection="1">
      <alignment horizontal="center" vertical="top" wrapText="1"/>
      <protection hidden="1"/>
    </xf>
    <xf numFmtId="0" fontId="20" fillId="2" borderId="31" xfId="0" applyFont="1" applyFill="1" applyBorder="1" applyAlignment="1" applyProtection="1">
      <alignment horizontal="center" vertical="top" wrapText="1"/>
      <protection hidden="1"/>
    </xf>
    <xf numFmtId="0" fontId="20" fillId="2" borderId="32" xfId="0" applyFont="1" applyFill="1" applyBorder="1" applyAlignment="1" applyProtection="1">
      <alignment horizontal="left" vertical="top" wrapText="1"/>
      <protection hidden="1"/>
    </xf>
    <xf numFmtId="0" fontId="14" fillId="5" borderId="4" xfId="0" applyFont="1" applyFill="1" applyBorder="1" applyAlignment="1" applyProtection="1">
      <alignment horizontal="center" textRotation="90" wrapText="1"/>
    </xf>
    <xf numFmtId="0" fontId="14" fillId="5" borderId="17" xfId="0" applyFont="1" applyFill="1" applyBorder="1" applyAlignment="1" applyProtection="1">
      <alignment horizontal="center" textRotation="90" wrapText="1"/>
    </xf>
    <xf numFmtId="0" fontId="2" fillId="5" borderId="17" xfId="0" applyFont="1" applyFill="1" applyBorder="1" applyAlignment="1" applyProtection="1">
      <alignment horizontal="center" textRotation="90" wrapText="1"/>
    </xf>
    <xf numFmtId="0" fontId="14" fillId="5" borderId="5" xfId="0" applyFont="1" applyFill="1" applyBorder="1" applyAlignment="1" applyProtection="1">
      <alignment horizontal="center" textRotation="90" wrapText="1"/>
    </xf>
    <xf numFmtId="0" fontId="1" fillId="5" borderId="2" xfId="0" applyFont="1" applyFill="1" applyBorder="1" applyAlignment="1" applyProtection="1">
      <alignment horizontal="center" vertical="top" wrapText="1"/>
    </xf>
    <xf numFmtId="0" fontId="1" fillId="5" borderId="4" xfId="0" applyFont="1" applyFill="1" applyBorder="1" applyAlignment="1" applyProtection="1">
      <alignment horizontal="center" vertical="top" wrapText="1"/>
    </xf>
    <xf numFmtId="174" fontId="20" fillId="8" borderId="18" xfId="0" applyNumberFormat="1" applyFont="1" applyFill="1" applyBorder="1" applyAlignment="1" applyProtection="1">
      <alignment horizontal="right" vertical="top" wrapText="1"/>
      <protection locked="0"/>
    </xf>
    <xf numFmtId="0" fontId="20" fillId="0" borderId="18" xfId="0" applyFont="1" applyFill="1" applyBorder="1" applyAlignment="1" applyProtection="1">
      <alignment horizontal="left" vertical="top" wrapText="1"/>
      <protection locked="0"/>
    </xf>
    <xf numFmtId="0" fontId="20" fillId="0" borderId="18" xfId="0" applyFont="1" applyFill="1" applyBorder="1" applyAlignment="1" applyProtection="1">
      <alignment horizontal="center" vertical="top" wrapText="1"/>
      <protection locked="0"/>
    </xf>
    <xf numFmtId="0" fontId="20" fillId="2" borderId="18" xfId="0" applyFont="1" applyFill="1" applyBorder="1" applyAlignment="1" applyProtection="1">
      <alignment horizontal="left" vertical="top" wrapText="1"/>
      <protection hidden="1"/>
    </xf>
    <xf numFmtId="49" fontId="20" fillId="0" borderId="18" xfId="0" quotePrefix="1" applyNumberFormat="1" applyFont="1" applyFill="1" applyBorder="1" applyAlignment="1" applyProtection="1">
      <alignment horizontal="center" vertical="top" wrapText="1"/>
      <protection locked="0"/>
    </xf>
    <xf numFmtId="0" fontId="20" fillId="2" borderId="18" xfId="0" applyFont="1" applyFill="1" applyBorder="1" applyAlignment="1" applyProtection="1">
      <alignment horizontal="left" vertical="top" wrapText="1"/>
      <protection locked="0" hidden="1"/>
    </xf>
    <xf numFmtId="0" fontId="20" fillId="2" borderId="18" xfId="0" applyFont="1" applyFill="1" applyBorder="1" applyAlignment="1" applyProtection="1">
      <alignment horizontal="center" vertical="top" wrapText="1"/>
      <protection hidden="1"/>
    </xf>
    <xf numFmtId="0" fontId="15" fillId="2" borderId="18" xfId="0" applyFont="1" applyFill="1" applyBorder="1" applyAlignment="1" applyProtection="1">
      <alignment horizontal="center" vertical="top" wrapText="1"/>
      <protection hidden="1"/>
    </xf>
    <xf numFmtId="49" fontId="20" fillId="0" borderId="18" xfId="0" applyNumberFormat="1" applyFont="1" applyFill="1" applyBorder="1" applyAlignment="1" applyProtection="1">
      <alignment horizontal="center" vertical="top" wrapText="1"/>
      <protection locked="0"/>
    </xf>
    <xf numFmtId="174" fontId="20" fillId="8" borderId="19" xfId="0" applyNumberFormat="1" applyFont="1" applyFill="1" applyBorder="1" applyAlignment="1" applyProtection="1">
      <alignment horizontal="right" vertical="top" wrapText="1"/>
      <protection locked="0"/>
    </xf>
    <xf numFmtId="0" fontId="20" fillId="0" borderId="19" xfId="0" applyFont="1" applyFill="1" applyBorder="1" applyAlignment="1" applyProtection="1">
      <alignment horizontal="center" vertical="top" wrapText="1"/>
      <protection locked="0"/>
    </xf>
    <xf numFmtId="0" fontId="20" fillId="0" borderId="18" xfId="0" applyFont="1" applyFill="1" applyBorder="1" applyAlignment="1" applyProtection="1">
      <alignment horizontal="left" vertical="top" wrapText="1"/>
      <protection locked="0" hidden="1"/>
    </xf>
    <xf numFmtId="49" fontId="32" fillId="0" borderId="0" xfId="0" applyNumberFormat="1" applyFont="1" applyAlignment="1">
      <alignment wrapText="1"/>
    </xf>
    <xf numFmtId="0" fontId="41" fillId="0" borderId="0" xfId="0" applyFont="1" applyAlignment="1">
      <alignment wrapText="1"/>
    </xf>
    <xf numFmtId="49" fontId="7" fillId="0" borderId="0" xfId="0" applyNumberFormat="1" applyFont="1" applyAlignment="1">
      <alignment wrapText="1"/>
    </xf>
    <xf numFmtId="49" fontId="1" fillId="0" borderId="0" xfId="0" applyNumberFormat="1" applyFont="1" applyAlignment="1">
      <alignment vertical="top" wrapText="1"/>
    </xf>
    <xf numFmtId="0" fontId="17" fillId="0" borderId="0" xfId="0" applyFont="1" applyAlignment="1"/>
    <xf numFmtId="0" fontId="34" fillId="6" borderId="41" xfId="1" quotePrefix="1" applyBorder="1"/>
    <xf numFmtId="0" fontId="0" fillId="0" borderId="0" xfId="0" applyBorder="1" applyAlignment="1">
      <alignment vertical="center" wrapText="1"/>
    </xf>
    <xf numFmtId="0" fontId="21" fillId="2" borderId="21" xfId="0" applyFont="1" applyFill="1" applyBorder="1" applyAlignment="1">
      <alignment horizontal="center"/>
    </xf>
    <xf numFmtId="0" fontId="21" fillId="0" borderId="21" xfId="0" applyFont="1" applyBorder="1" applyAlignment="1">
      <alignment horizontal="center"/>
    </xf>
    <xf numFmtId="0" fontId="21" fillId="0" borderId="0" xfId="0" applyFont="1" applyBorder="1" applyAlignment="1">
      <alignment horizontal="center"/>
    </xf>
    <xf numFmtId="0" fontId="21" fillId="0" borderId="26" xfId="0" applyFont="1" applyBorder="1" applyAlignment="1">
      <alignment horizontal="center"/>
    </xf>
    <xf numFmtId="0" fontId="4" fillId="2" borderId="26" xfId="0" applyFont="1" applyFill="1" applyBorder="1" applyAlignment="1">
      <alignment horizontal="center"/>
    </xf>
    <xf numFmtId="0" fontId="15" fillId="0" borderId="18" xfId="0" applyFont="1" applyFill="1" applyBorder="1" applyAlignment="1" applyProtection="1">
      <alignment horizontal="center" vertical="top" wrapText="1"/>
      <protection hidden="1"/>
    </xf>
    <xf numFmtId="0" fontId="1" fillId="0" borderId="19" xfId="0" applyFont="1" applyFill="1" applyBorder="1" applyAlignment="1" applyProtection="1">
      <alignment horizontal="center" vertical="top" wrapText="1"/>
      <protection hidden="1"/>
    </xf>
    <xf numFmtId="0" fontId="4" fillId="0" borderId="22" xfId="0" applyFont="1" applyBorder="1" applyAlignment="1">
      <alignment horizontal="center"/>
    </xf>
    <xf numFmtId="0" fontId="24" fillId="0" borderId="33" xfId="0" applyFont="1" applyBorder="1" applyAlignment="1">
      <alignment horizontal="center" wrapText="1"/>
    </xf>
    <xf numFmtId="0" fontId="1" fillId="0" borderId="18" xfId="0" applyFont="1" applyFill="1" applyBorder="1" applyAlignment="1" applyProtection="1">
      <alignment horizontal="center" vertical="top" wrapText="1"/>
      <protection hidden="1"/>
    </xf>
    <xf numFmtId="0" fontId="0" fillId="0" borderId="18" xfId="0" applyBorder="1" applyAlignment="1">
      <alignment vertical="center"/>
    </xf>
    <xf numFmtId="0" fontId="0" fillId="0" borderId="18" xfId="0" applyFill="1" applyBorder="1" applyAlignment="1">
      <alignment vertical="center"/>
    </xf>
    <xf numFmtId="0" fontId="0" fillId="0" borderId="18" xfId="0" applyBorder="1" applyAlignment="1">
      <alignment vertical="center" wrapText="1"/>
    </xf>
    <xf numFmtId="0" fontId="0" fillId="0" borderId="18" xfId="0" applyFill="1" applyBorder="1" applyAlignment="1">
      <alignment vertical="center" wrapText="1"/>
    </xf>
    <xf numFmtId="0" fontId="37" fillId="7" borderId="14" xfId="0" applyFont="1" applyFill="1" applyBorder="1" applyAlignment="1">
      <alignment horizontal="center"/>
    </xf>
    <xf numFmtId="0" fontId="0" fillId="0" borderId="0" xfId="0" applyFont="1" applyBorder="1"/>
    <xf numFmtId="0" fontId="4" fillId="0" borderId="0" xfId="0" applyFont="1" applyFill="1" applyBorder="1" applyAlignment="1">
      <alignment horizontal="center"/>
    </xf>
    <xf numFmtId="0" fontId="21" fillId="0" borderId="0" xfId="0" applyFont="1" applyBorder="1" applyAlignment="1">
      <alignment horizontal="center" vertical="center"/>
    </xf>
    <xf numFmtId="0" fontId="20" fillId="2" borderId="18" xfId="0" applyFont="1" applyFill="1" applyBorder="1" applyAlignment="1" applyProtection="1">
      <alignment horizontal="left" vertical="top" wrapText="1"/>
      <protection locked="0"/>
    </xf>
    <xf numFmtId="0" fontId="2" fillId="0" borderId="0" xfId="0" applyFont="1"/>
    <xf numFmtId="0" fontId="42" fillId="7" borderId="15" xfId="0" applyFont="1" applyFill="1" applyBorder="1" applyAlignment="1">
      <alignment horizontal="center"/>
    </xf>
    <xf numFmtId="0" fontId="42" fillId="7" borderId="7" xfId="0" applyFont="1" applyFill="1" applyBorder="1" applyAlignment="1" applyProtection="1">
      <alignment horizontal="center"/>
      <protection hidden="1"/>
    </xf>
    <xf numFmtId="0" fontId="40" fillId="7" borderId="14" xfId="0" applyFont="1" applyFill="1" applyBorder="1" applyAlignment="1" applyProtection="1">
      <alignment horizontal="center"/>
      <protection hidden="1"/>
    </xf>
    <xf numFmtId="0" fontId="42" fillId="7" borderId="15" xfId="0" applyFont="1" applyFill="1" applyBorder="1" applyAlignment="1" applyProtection="1">
      <alignment horizontal="center"/>
      <protection hidden="1"/>
    </xf>
    <xf numFmtId="0" fontId="42" fillId="7" borderId="18" xfId="0" applyFont="1" applyFill="1" applyBorder="1" applyAlignment="1" applyProtection="1">
      <alignment horizontal="center"/>
      <protection hidden="1"/>
    </xf>
    <xf numFmtId="0" fontId="39" fillId="7" borderId="14" xfId="0" applyFont="1" applyFill="1" applyBorder="1" applyAlignment="1" applyProtection="1">
      <alignment horizontal="center"/>
      <protection hidden="1"/>
    </xf>
    <xf numFmtId="0" fontId="4" fillId="0" borderId="14" xfId="0" applyFont="1" applyBorder="1" applyAlignment="1">
      <alignment horizontal="center"/>
    </xf>
    <xf numFmtId="0" fontId="43" fillId="0" borderId="0" xfId="0" applyFont="1" applyAlignment="1">
      <alignment horizontal="justify" vertical="center"/>
    </xf>
    <xf numFmtId="0" fontId="43" fillId="0" borderId="0" xfId="0" applyFont="1" applyAlignment="1">
      <alignment wrapText="1"/>
    </xf>
    <xf numFmtId="0" fontId="40" fillId="7" borderId="16" xfId="0" applyFont="1" applyFill="1" applyBorder="1" applyAlignment="1" applyProtection="1">
      <alignment horizontal="center"/>
      <protection hidden="1"/>
    </xf>
    <xf numFmtId="0" fontId="40" fillId="7" borderId="9" xfId="0" applyFont="1" applyFill="1" applyBorder="1" applyAlignment="1" applyProtection="1">
      <alignment horizontal="center"/>
      <protection hidden="1"/>
    </xf>
    <xf numFmtId="0" fontId="40" fillId="7" borderId="14" xfId="0" quotePrefix="1" applyFont="1" applyFill="1" applyBorder="1" applyAlignment="1" applyProtection="1">
      <alignment horizontal="center"/>
      <protection locked="0" hidden="1"/>
    </xf>
    <xf numFmtId="0" fontId="40" fillId="7" borderId="15" xfId="0" quotePrefix="1" applyFont="1" applyFill="1" applyBorder="1" applyAlignment="1" applyProtection="1">
      <alignment horizontal="center"/>
      <protection locked="0" hidden="1"/>
    </xf>
    <xf numFmtId="0" fontId="40" fillId="7" borderId="14" xfId="0" applyFont="1" applyFill="1" applyBorder="1" applyAlignment="1" applyProtection="1">
      <alignment horizontal="center"/>
      <protection hidden="1"/>
    </xf>
    <xf numFmtId="0" fontId="40" fillId="7" borderId="15" xfId="0" applyFont="1" applyFill="1" applyBorder="1" applyAlignment="1" applyProtection="1">
      <alignment horizontal="center"/>
      <protection hidden="1"/>
    </xf>
    <xf numFmtId="0" fontId="0" fillId="0" borderId="0" xfId="0" applyAlignment="1">
      <alignment horizontal="center"/>
    </xf>
    <xf numFmtId="176" fontId="39" fillId="0" borderId="33" xfId="0" applyNumberFormat="1" applyFont="1" applyBorder="1" applyAlignment="1" applyProtection="1">
      <alignment horizontal="center"/>
      <protection locked="0"/>
    </xf>
    <xf numFmtId="176" fontId="39" fillId="0" borderId="11" xfId="0" applyNumberFormat="1" applyFont="1" applyBorder="1" applyAlignment="1" applyProtection="1">
      <alignment horizontal="center"/>
      <protection locked="0"/>
    </xf>
    <xf numFmtId="0" fontId="22" fillId="0" borderId="14" xfId="0" applyFont="1" applyBorder="1" applyAlignment="1" applyProtection="1">
      <alignment horizontal="center"/>
      <protection locked="0"/>
    </xf>
    <xf numFmtId="0" fontId="22" fillId="0" borderId="15" xfId="0" applyFont="1" applyBorder="1" applyAlignment="1" applyProtection="1">
      <alignment horizontal="center"/>
      <protection locked="0"/>
    </xf>
    <xf numFmtId="175" fontId="4" fillId="0" borderId="14" xfId="0" applyNumberFormat="1" applyFont="1" applyBorder="1" applyAlignment="1" applyProtection="1">
      <alignment horizontal="center"/>
      <protection locked="0"/>
    </xf>
    <xf numFmtId="175" fontId="4" fillId="0" borderId="15" xfId="0" applyNumberFormat="1" applyFont="1" applyBorder="1" applyAlignment="1" applyProtection="1">
      <alignment horizontal="center"/>
      <protection locked="0"/>
    </xf>
    <xf numFmtId="0" fontId="4" fillId="0" borderId="14" xfId="0" applyFont="1" applyBorder="1" applyAlignment="1" applyProtection="1">
      <alignment horizontal="center"/>
      <protection locked="0"/>
    </xf>
    <xf numFmtId="0" fontId="4" fillId="0" borderId="15" xfId="0" applyFont="1" applyBorder="1" applyAlignment="1" applyProtection="1">
      <alignment horizontal="center"/>
      <protection locked="0"/>
    </xf>
    <xf numFmtId="14" fontId="4" fillId="0" borderId="14" xfId="0" applyNumberFormat="1" applyFont="1" applyBorder="1" applyAlignment="1" applyProtection="1">
      <alignment horizontal="center"/>
      <protection locked="0"/>
    </xf>
    <xf numFmtId="14" fontId="4" fillId="0" borderId="15" xfId="0" applyNumberFormat="1" applyFont="1" applyBorder="1" applyAlignment="1" applyProtection="1">
      <alignment horizontal="center"/>
      <protection locked="0"/>
    </xf>
    <xf numFmtId="0" fontId="39" fillId="7" borderId="14" xfId="0" applyFont="1" applyFill="1" applyBorder="1" applyAlignment="1" applyProtection="1">
      <alignment horizontal="center"/>
      <protection hidden="1"/>
    </xf>
    <xf numFmtId="0" fontId="39" fillId="7" borderId="15" xfId="0" applyFont="1" applyFill="1" applyBorder="1" applyAlignment="1" applyProtection="1">
      <alignment horizontal="center"/>
      <protection hidden="1"/>
    </xf>
    <xf numFmtId="0" fontId="1" fillId="5" borderId="21" xfId="0" applyFont="1" applyFill="1" applyBorder="1" applyAlignment="1" applyProtection="1">
      <alignment horizontal="center" textRotation="90"/>
      <protection hidden="1"/>
    </xf>
    <xf numFmtId="0" fontId="15" fillId="5" borderId="0" xfId="0" applyFont="1" applyFill="1" applyBorder="1" applyAlignment="1" applyProtection="1">
      <alignment horizontal="center" textRotation="90"/>
      <protection hidden="1"/>
    </xf>
    <xf numFmtId="0" fontId="15" fillId="5" borderId="26" xfId="0" applyFont="1" applyFill="1" applyBorder="1" applyAlignment="1" applyProtection="1">
      <alignment horizontal="center" textRotation="90"/>
      <protection hidden="1"/>
    </xf>
    <xf numFmtId="0" fontId="16" fillId="5" borderId="4" xfId="0" applyFont="1" applyFill="1" applyBorder="1" applyAlignment="1" applyProtection="1">
      <alignment horizontal="center" vertical="top" wrapText="1"/>
    </xf>
    <xf numFmtId="0" fontId="16" fillId="5" borderId="0" xfId="0" applyFont="1" applyFill="1" applyBorder="1" applyAlignment="1" applyProtection="1">
      <alignment horizontal="center" vertical="top" wrapText="1"/>
    </xf>
    <xf numFmtId="0" fontId="16" fillId="5" borderId="5" xfId="0" applyFont="1" applyFill="1" applyBorder="1" applyAlignment="1" applyProtection="1">
      <alignment horizontal="center" vertical="top" wrapText="1"/>
    </xf>
    <xf numFmtId="0" fontId="1" fillId="5" borderId="2" xfId="0" applyFont="1" applyFill="1" applyBorder="1" applyAlignment="1" applyProtection="1">
      <alignment horizontal="center" textRotation="90"/>
      <protection hidden="1"/>
    </xf>
    <xf numFmtId="0" fontId="15" fillId="5" borderId="4" xfId="0" applyFont="1" applyFill="1" applyBorder="1" applyAlignment="1" applyProtection="1">
      <alignment horizontal="center" textRotation="90"/>
      <protection hidden="1"/>
    </xf>
    <xf numFmtId="0" fontId="15" fillId="5" borderId="3" xfId="0" applyFont="1" applyFill="1" applyBorder="1" applyAlignment="1" applyProtection="1">
      <alignment horizontal="center" textRotation="90"/>
      <protection hidden="1"/>
    </xf>
    <xf numFmtId="0" fontId="3" fillId="5" borderId="4" xfId="0" applyFont="1" applyFill="1" applyBorder="1" applyAlignment="1" applyProtection="1">
      <alignment horizontal="center" vertical="top" wrapText="1"/>
    </xf>
    <xf numFmtId="0" fontId="1" fillId="5" borderId="34" xfId="0" applyFont="1" applyFill="1" applyBorder="1" applyAlignment="1" applyProtection="1">
      <alignment horizontal="center" textRotation="90" wrapText="1"/>
    </xf>
    <xf numFmtId="0" fontId="1" fillId="5" borderId="35" xfId="0" applyFont="1" applyFill="1" applyBorder="1" applyAlignment="1" applyProtection="1">
      <alignment horizontal="center" textRotation="90" wrapText="1"/>
    </xf>
    <xf numFmtId="0" fontId="1" fillId="5" borderId="36" xfId="0" applyFont="1" applyFill="1" applyBorder="1" applyAlignment="1" applyProtection="1">
      <alignment horizontal="center" textRotation="90" wrapText="1"/>
    </xf>
    <xf numFmtId="0" fontId="15" fillId="5" borderId="2" xfId="0" applyFont="1" applyFill="1" applyBorder="1" applyAlignment="1" applyProtection="1">
      <alignment horizontal="center" vertical="top"/>
    </xf>
    <xf numFmtId="0" fontId="15" fillId="5" borderId="21" xfId="0" applyFont="1" applyFill="1" applyBorder="1" applyAlignment="1" applyProtection="1">
      <alignment horizontal="center" vertical="top"/>
    </xf>
    <xf numFmtId="0" fontId="15" fillId="5" borderId="22" xfId="0" applyFont="1" applyFill="1" applyBorder="1" applyAlignment="1" applyProtection="1">
      <alignment horizontal="center" vertical="top"/>
    </xf>
    <xf numFmtId="0" fontId="22" fillId="2" borderId="13" xfId="0" applyFont="1" applyFill="1" applyBorder="1" applyAlignment="1">
      <alignment horizontal="center"/>
    </xf>
    <xf numFmtId="0" fontId="22" fillId="2" borderId="15" xfId="0" applyFont="1" applyFill="1" applyBorder="1" applyAlignment="1">
      <alignment horizontal="center"/>
    </xf>
    <xf numFmtId="0" fontId="15" fillId="0" borderId="37" xfId="0" applyFont="1" applyBorder="1" applyAlignment="1">
      <alignment horizontal="center"/>
    </xf>
    <xf numFmtId="0" fontId="15" fillId="0" borderId="38" xfId="0" applyFont="1" applyBorder="1" applyAlignment="1">
      <alignment horizontal="center"/>
    </xf>
    <xf numFmtId="0" fontId="15" fillId="0" borderId="39" xfId="0" applyFont="1" applyBorder="1" applyAlignment="1">
      <alignment horizontal="center"/>
    </xf>
    <xf numFmtId="0" fontId="4" fillId="2" borderId="22" xfId="0" applyFont="1" applyFill="1" applyBorder="1" applyAlignment="1">
      <alignment horizontal="center" wrapText="1"/>
    </xf>
    <xf numFmtId="0" fontId="4" fillId="2" borderId="1" xfId="0" applyFont="1" applyFill="1" applyBorder="1" applyAlignment="1">
      <alignment horizontal="center" wrapText="1"/>
    </xf>
    <xf numFmtId="0" fontId="22" fillId="2" borderId="18" xfId="0" applyFont="1" applyFill="1" applyBorder="1" applyAlignment="1">
      <alignment horizontal="center"/>
    </xf>
  </cellXfs>
  <cellStyles count="2">
    <cellStyle name="Entrée" xfId="1" builtinId="20"/>
    <cellStyle name="Normal" xfId="0" builtinId="0"/>
  </cellStyles>
  <dxfs count="52">
    <dxf>
      <font>
        <color theme="0"/>
      </font>
      <fill>
        <patternFill>
          <bgColor rgb="FFFF0000"/>
        </patternFill>
      </fill>
    </dxf>
    <dxf>
      <fill>
        <patternFill>
          <bgColor rgb="FFFFC000"/>
        </patternFill>
      </fill>
    </dxf>
    <dxf>
      <alignment horizontal="general" vertical="center" textRotation="0" wrapText="1" indent="0" justifyLastLine="0" shrinkToFit="0" readingOrder="0"/>
    </dxf>
    <dxf>
      <font>
        <b val="0"/>
        <i val="0"/>
        <strike val="0"/>
        <condense val="0"/>
        <extend val="0"/>
        <outline val="0"/>
        <shadow val="0"/>
        <u val="none"/>
        <vertAlign val="baseline"/>
        <sz val="11"/>
        <color indexed="8"/>
        <name val="Arial Narrow"/>
        <scheme val="none"/>
      </font>
    </dxf>
    <dxf>
      <font>
        <b val="0"/>
        <i val="0"/>
        <strike val="0"/>
        <condense val="0"/>
        <extend val="0"/>
        <outline val="0"/>
        <shadow val="0"/>
        <u val="none"/>
        <vertAlign val="baseline"/>
        <sz val="11"/>
        <color indexed="8"/>
        <name val="Arial Narrow"/>
        <scheme val="none"/>
      </font>
      <alignment horizontal="general" vertical="bottom" textRotation="0" wrapText="0" indent="0" justifyLastLine="0" shrinkToFit="0" readingOrder="0"/>
    </dxf>
    <dxf>
      <border outline="0">
        <top style="thin">
          <color indexed="64"/>
        </top>
      </border>
    </dxf>
    <dxf>
      <border outline="0">
        <bottom style="thin">
          <color indexed="64"/>
        </bottom>
      </border>
    </dxf>
    <dxf>
      <font>
        <b val="0"/>
        <i val="0"/>
        <strike val="0"/>
        <condense val="0"/>
        <extend val="0"/>
        <outline val="0"/>
        <shadow val="0"/>
        <u val="none"/>
        <vertAlign val="baseline"/>
        <sz val="9"/>
        <color auto="1"/>
        <name val="Calibri"/>
        <scheme val="none"/>
      </font>
      <fill>
        <patternFill patternType="none">
          <fgColor indexed="64"/>
          <bgColor indexed="65"/>
        </patternFill>
      </fill>
      <alignment horizontal="general" vertical="top" textRotation="0" wrapText="1"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top" textRotation="0" wrapText="1"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9"/>
        <color indexed="8"/>
        <name val="Calibri"/>
        <scheme val="none"/>
      </font>
    </dxf>
    <dxf>
      <font>
        <b/>
        <i val="0"/>
        <strike val="0"/>
        <condense val="0"/>
        <extend val="0"/>
        <outline val="0"/>
        <shadow val="0"/>
        <u val="none"/>
        <vertAlign val="baseline"/>
        <sz val="9"/>
        <color indexed="8"/>
        <name val="Calibri"/>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9"/>
        <color indexed="8"/>
        <name val="Calibri"/>
        <scheme val="none"/>
      </font>
    </dxf>
    <dxf>
      <font>
        <b val="0"/>
        <i val="0"/>
        <strike val="0"/>
        <condense val="0"/>
        <extend val="0"/>
        <outline val="0"/>
        <shadow val="0"/>
        <u val="none"/>
        <vertAlign val="baseline"/>
        <sz val="9"/>
        <color indexed="8"/>
        <name val="Calibri"/>
        <scheme val="none"/>
      </font>
    </dxf>
    <dxf>
      <font>
        <b val="0"/>
        <i val="0"/>
        <strike val="0"/>
        <condense val="0"/>
        <extend val="0"/>
        <outline val="0"/>
        <shadow val="0"/>
        <u val="none"/>
        <vertAlign val="baseline"/>
        <sz val="9"/>
        <color indexed="8"/>
        <name val="Calibri"/>
        <scheme val="none"/>
      </font>
    </dxf>
    <dxf>
      <font>
        <b val="0"/>
        <i val="0"/>
        <strike val="0"/>
        <condense val="0"/>
        <extend val="0"/>
        <outline val="0"/>
        <shadow val="0"/>
        <u val="none"/>
        <vertAlign val="baseline"/>
        <sz val="9"/>
        <color indexed="8"/>
        <name val="Calibri"/>
        <scheme val="none"/>
      </font>
    </dxf>
    <dxf>
      <font>
        <b val="0"/>
        <i val="0"/>
        <strike val="0"/>
        <condense val="0"/>
        <extend val="0"/>
        <outline val="0"/>
        <shadow val="0"/>
        <u val="none"/>
        <vertAlign val="baseline"/>
        <sz val="9"/>
        <color indexed="8"/>
        <name val="Calibri"/>
        <scheme val="none"/>
      </font>
    </dxf>
    <dxf>
      <font>
        <b val="0"/>
        <i val="0"/>
        <strike val="0"/>
        <condense val="0"/>
        <extend val="0"/>
        <outline val="0"/>
        <shadow val="0"/>
        <u val="none"/>
        <vertAlign val="baseline"/>
        <sz val="11"/>
        <color indexed="8"/>
        <name val="Calibri"/>
        <scheme val="none"/>
      </font>
      <alignment horizontal="general" vertical="top"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top" textRotation="0" wrapText="1" indent="0" justifyLastLine="0" shrinkToFit="0" readingOrder="0"/>
    </dxf>
    <dxf>
      <font>
        <b val="0"/>
        <i val="0"/>
        <strike val="0"/>
        <condense val="0"/>
        <extend val="0"/>
        <outline val="0"/>
        <shadow val="0"/>
        <u val="none"/>
        <vertAlign val="baseline"/>
        <sz val="9"/>
        <color indexed="8"/>
        <name val="Calibri"/>
        <scheme val="none"/>
      </font>
      <alignment horizontal="left" vertical="top" textRotation="0" wrapText="1"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9"/>
        <color indexed="8"/>
        <name val="Calibri"/>
        <scheme val="none"/>
      </font>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top" textRotation="0" wrapText="0" indent="0" justifyLastLine="0" shrinkToFit="0" readingOrder="0"/>
    </dxf>
    <dxf>
      <font>
        <b val="0"/>
        <i val="0"/>
        <strike val="0"/>
        <condense val="0"/>
        <extend val="0"/>
        <outline val="0"/>
        <shadow val="0"/>
        <u val="none"/>
        <vertAlign val="baseline"/>
        <sz val="9"/>
        <color indexed="8"/>
        <name val="Calibri"/>
        <scheme val="none"/>
      </font>
      <alignment horizontal="left" vertical="top" textRotation="0" wrapText="1" indent="0" justifyLastLine="0" shrinkToFit="0" readingOrder="0"/>
    </dxf>
    <dxf>
      <numFmt numFmtId="1" formatCode="0"/>
      <alignment horizontal="general" vertical="top" textRotation="0" wrapText="0" indent="0" justifyLastLine="0" shrinkToFit="0" readingOrder="0"/>
    </dxf>
    <dxf>
      <numFmt numFmtId="30" formatCode="@"/>
      <alignment horizontal="general" vertical="top" textRotation="0" wrapText="0"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8"/>
        <name val="Calibri"/>
        <scheme val="none"/>
      </font>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font>
        <b/>
        <i val="0"/>
        <strike val="0"/>
        <condense val="0"/>
        <extend val="0"/>
        <outline val="0"/>
        <shadow val="0"/>
        <u val="none"/>
        <vertAlign val="baseline"/>
        <sz val="11"/>
        <color indexed="8"/>
        <name val="Calibri"/>
        <scheme val="none"/>
      </font>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center" vertical="top" textRotation="0" wrapText="1" indent="0" justifyLastLine="0" shrinkToFit="0" readingOrder="0"/>
    </dxf>
    <dxf>
      <font>
        <b/>
        <i val="0"/>
        <strike val="0"/>
        <condense val="0"/>
        <extend val="0"/>
        <outline val="0"/>
        <shadow val="0"/>
        <u val="none"/>
        <vertAlign val="baseline"/>
        <sz val="11"/>
        <color indexed="8"/>
        <name val="Calibri"/>
        <scheme val="none"/>
      </font>
      <alignment horizontal="general" vertical="bottom" textRotation="0" wrapText="1" indent="0" justifyLastLine="0" shrinkToFit="0" readingOrder="0"/>
    </dxf>
    <dxf>
      <fill>
        <patternFill patternType="none">
          <fgColor indexed="64"/>
          <bgColor indexed="65"/>
        </patternFill>
      </fill>
      <alignment horizontal="center" vertical="top" textRotation="0" wrapText="1" indent="0" justifyLastLine="0" shrinkToFit="0" readingOrder="0"/>
    </dxf>
    <dxf>
      <alignment horizontal="left" vertical="top" textRotation="0" wrapText="1" indent="0" justifyLastLine="0" shrinkToFit="0" readingOrder="0"/>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b="1" i="0" baseline="0">
                <a:effectLst/>
              </a:rPr>
              <a:t>Number of NC per grade</a:t>
            </a:r>
            <a:endParaRPr lang="en-US" sz="1000">
              <a:effectLst/>
            </a:endParaRPr>
          </a:p>
        </c:rich>
      </c:tx>
      <c:overlay val="0"/>
    </c:title>
    <c:autoTitleDeleted val="0"/>
    <c:plotArea>
      <c:layout/>
      <c:barChart>
        <c:barDir val="col"/>
        <c:grouping val="stacked"/>
        <c:varyColors val="0"/>
        <c:ser>
          <c:idx val="1"/>
          <c:order val="0"/>
          <c:spPr>
            <a:solidFill>
              <a:srgbClr val="FF0000"/>
            </a:solidFill>
          </c:spPr>
          <c:invertIfNegative val="0"/>
          <c:val>
            <c:numRef>
              <c:f>Flagging!$F$10:$F$14</c:f>
              <c:numCache>
                <c:formatCode>General</c:formatCode>
                <c:ptCount val="5"/>
                <c:pt idx="0">
                  <c:v>0</c:v>
                </c:pt>
                <c:pt idx="1">
                  <c:v>1</c:v>
                </c:pt>
                <c:pt idx="2">
                  <c:v>3</c:v>
                </c:pt>
                <c:pt idx="3">
                  <c:v>0</c:v>
                </c:pt>
                <c:pt idx="4">
                  <c:v>0</c:v>
                </c:pt>
              </c:numCache>
            </c:numRef>
          </c:val>
        </c:ser>
        <c:ser>
          <c:idx val="2"/>
          <c:order val="1"/>
          <c:invertIfNegative val="0"/>
          <c:val>
            <c:numRef>
              <c:f>Flagging!$G$10:$G$14</c:f>
              <c:numCache>
                <c:formatCode>General</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overlap val="100"/>
        <c:axId val="79211904"/>
        <c:axId val="82150528"/>
      </c:barChart>
      <c:catAx>
        <c:axId val="79211904"/>
        <c:scaling>
          <c:orientation val="minMax"/>
        </c:scaling>
        <c:delete val="0"/>
        <c:axPos val="b"/>
        <c:numFmt formatCode="General" sourceLinked="1"/>
        <c:majorTickMark val="out"/>
        <c:minorTickMark val="none"/>
        <c:tickLblPos val="nextTo"/>
        <c:crossAx val="82150528"/>
        <c:crosses val="autoZero"/>
        <c:auto val="1"/>
        <c:lblAlgn val="ctr"/>
        <c:lblOffset val="100"/>
        <c:noMultiLvlLbl val="0"/>
      </c:catAx>
      <c:valAx>
        <c:axId val="82150528"/>
        <c:scaling>
          <c:orientation val="minMax"/>
        </c:scaling>
        <c:delete val="0"/>
        <c:axPos val="l"/>
        <c:majorGridlines/>
        <c:numFmt formatCode="General" sourceLinked="1"/>
        <c:majorTickMark val="out"/>
        <c:minorTickMark val="none"/>
        <c:tickLblPos val="nextTo"/>
        <c:crossAx val="79211904"/>
        <c:crosses val="autoZero"/>
        <c:crossBetween val="between"/>
        <c:majorUnit val="1"/>
      </c:valAx>
    </c:plotArea>
    <c:plotVisOnly val="1"/>
    <c:dispBlanksAs val="gap"/>
    <c:showDLblsOverMax val="0"/>
  </c:chart>
  <c:printSettings>
    <c:headerFooter/>
    <c:pageMargins b="0.75" l="0.7" r="0.7" t="0.75" header="0.3" footer="0.3"/>
    <c:pageSetup/>
  </c:printSettings>
</c:chartSpace>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Radio" firstButton="1" lockText="1"/>
</file>

<file path=xl/ctrlProps/ctrlProp5.xml><?xml version="1.0" encoding="utf-8"?>
<formControlPr xmlns="http://schemas.microsoft.com/office/spreadsheetml/2009/9/main" objectType="Radio" checked="Checked" lockText="1"/>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9525</xdr:colOff>
          <xdr:row>20</xdr:row>
          <xdr:rowOff>0</xdr:rowOff>
        </xdr:from>
        <xdr:to>
          <xdr:col>9</xdr:col>
          <xdr:colOff>9525</xdr:colOff>
          <xdr:row>20</xdr:row>
          <xdr:rowOff>180975</xdr:rowOff>
        </xdr:to>
        <xdr:sp macro="" textlink="">
          <xdr:nvSpPr>
            <xdr:cNvPr id="65539" name="Button 3" hidden="1">
              <a:extLst>
                <a:ext uri="{63B3BB69-23CF-44E3-9099-C40C66FF867C}">
                  <a14:compatExt spid="_x0000_s6553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fr-FR" sz="1100" b="0" i="0" u="none" strike="noStrike" baseline="0">
                  <a:solidFill>
                    <a:srgbClr val="000000"/>
                  </a:solidFill>
                  <a:latin typeface="Calibri"/>
                </a:rPr>
                <a:t>Show Flagging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19050</xdr:colOff>
          <xdr:row>13</xdr:row>
          <xdr:rowOff>0</xdr:rowOff>
        </xdr:from>
        <xdr:to>
          <xdr:col>9</xdr:col>
          <xdr:colOff>9525</xdr:colOff>
          <xdr:row>14</xdr:row>
          <xdr:rowOff>9525</xdr:rowOff>
        </xdr:to>
        <xdr:sp macro="" textlink="">
          <xdr:nvSpPr>
            <xdr:cNvPr id="65541" name="Button 5" hidden="1">
              <a:extLst>
                <a:ext uri="{63B3BB69-23CF-44E3-9099-C40C66FF867C}">
                  <a14:compatExt spid="_x0000_s6554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fr-FR" sz="1100" b="0" i="0" u="none" strike="noStrike" baseline="0">
                  <a:solidFill>
                    <a:srgbClr val="000000"/>
                  </a:solidFill>
                  <a:latin typeface="Calibri"/>
                </a:rPr>
                <a:t>Print Record</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9525</xdr:colOff>
          <xdr:row>8</xdr:row>
          <xdr:rowOff>0</xdr:rowOff>
        </xdr:from>
        <xdr:to>
          <xdr:col>9</xdr:col>
          <xdr:colOff>9525</xdr:colOff>
          <xdr:row>9</xdr:row>
          <xdr:rowOff>0</xdr:rowOff>
        </xdr:to>
        <xdr:sp macro="" textlink="">
          <xdr:nvSpPr>
            <xdr:cNvPr id="65542" name="Button 6" hidden="1">
              <a:extLst>
                <a:ext uri="{63B3BB69-23CF-44E3-9099-C40C66FF867C}">
                  <a14:compatExt spid="_x0000_s6554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fr-FR" sz="1100" b="0" i="0" u="none" strike="noStrike" baseline="0">
                  <a:solidFill>
                    <a:srgbClr val="000000"/>
                  </a:solidFill>
                  <a:latin typeface="Calibri"/>
                </a:rPr>
                <a:t>Save Record As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57150</xdr:colOff>
          <xdr:row>1</xdr:row>
          <xdr:rowOff>228600</xdr:rowOff>
        </xdr:from>
        <xdr:to>
          <xdr:col>2</xdr:col>
          <xdr:colOff>133350</xdr:colOff>
          <xdr:row>1</xdr:row>
          <xdr:rowOff>466725</xdr:rowOff>
        </xdr:to>
        <xdr:sp macro="" textlink="">
          <xdr:nvSpPr>
            <xdr:cNvPr id="5147" name="Option Button 27" hidden="1">
              <a:extLst>
                <a:ext uri="{63B3BB69-23CF-44E3-9099-C40C66FF867C}">
                  <a14:compatExt spid="_x0000_s51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fr-FR" sz="800" b="0" i="0" u="none" strike="noStrike" baseline="0">
                  <a:solidFill>
                    <a:srgbClr val="000000"/>
                  </a:solidFill>
                  <a:latin typeface="Tahoma"/>
                  <a:ea typeface="Tahoma"/>
                  <a:cs typeface="Tahoma"/>
                </a:rPr>
                <a:t>Expanded View</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57150</xdr:colOff>
          <xdr:row>1</xdr:row>
          <xdr:rowOff>28575</xdr:rowOff>
        </xdr:from>
        <xdr:to>
          <xdr:col>2</xdr:col>
          <xdr:colOff>9525</xdr:colOff>
          <xdr:row>1</xdr:row>
          <xdr:rowOff>266700</xdr:rowOff>
        </xdr:to>
        <xdr:sp macro="" textlink="">
          <xdr:nvSpPr>
            <xdr:cNvPr id="5148" name="Option Button 28" hidden="1">
              <a:extLst>
                <a:ext uri="{63B3BB69-23CF-44E3-9099-C40C66FF867C}">
                  <a14:compatExt spid="_x0000_s51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fr-FR" sz="800" b="0" i="0" u="none" strike="noStrike" baseline="0">
                  <a:solidFill>
                    <a:srgbClr val="000000"/>
                  </a:solidFill>
                  <a:latin typeface="Tahoma"/>
                  <a:ea typeface="Tahoma"/>
                  <a:cs typeface="Tahoma"/>
                </a:rPr>
                <a:t>Normal View</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6</xdr:col>
      <xdr:colOff>133350</xdr:colOff>
      <xdr:row>17</xdr:row>
      <xdr:rowOff>171450</xdr:rowOff>
    </xdr:from>
    <xdr:to>
      <xdr:col>10</xdr:col>
      <xdr:colOff>523875</xdr:colOff>
      <xdr:row>28</xdr:row>
      <xdr:rowOff>85725</xdr:rowOff>
    </xdr:to>
    <xdr:graphicFrame macro="">
      <xdr:nvGraphicFramePr>
        <xdr:cNvPr id="4354"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Processes" displayName="Processes" ref="BG35:BH43" totalsRowShown="0" headerRowDxfId="42">
  <autoFilter ref="BG35:BH43"/>
  <tableColumns count="2">
    <tableColumn id="1" name="Process" dataDxfId="44"/>
    <tableColumn id="2" name="Column1" dataDxfId="43"/>
  </tableColumns>
  <tableStyleInfo name="TableStyleMedium2" showFirstColumn="0" showLastColumn="0" showRowStripes="1" showColumnStripes="0"/>
</table>
</file>

<file path=xl/tables/table2.xml><?xml version="1.0" encoding="utf-8"?>
<table xmlns="http://schemas.openxmlformats.org/spreadsheetml/2006/main" id="2" name="Tasks" displayName="Tasks" ref="BG44:BO145" totalsRowShown="0" headerRowDxfId="32" dataDxfId="31">
  <autoFilter ref="BG44:BO145"/>
  <tableColumns count="9">
    <tableColumn id="1" name="Process" dataDxfId="41"/>
    <tableColumn id="2" name="Task #" dataDxfId="40"/>
    <tableColumn id="3" name="Task" dataDxfId="39"/>
    <tableColumn id="4" name="ISO 13485 Clause" dataDxfId="38"/>
    <tableColumn id="5" name="AUS" dataDxfId="37"/>
    <tableColumn id="6" name="BRA" dataDxfId="36"/>
    <tableColumn id="7" name="CAN _x000a_(CMDR Section)" dataDxfId="35"/>
    <tableColumn id="8" name="USA _x000a_(21 CFR)" dataDxfId="34"/>
    <tableColumn id="9" name="JAP" dataDxfId="33"/>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BG151:BJ213" totalsRowShown="0">
  <autoFilter ref="BG151:BJ213"/>
  <tableColumns count="4">
    <tableColumn id="1" name="Clause" dataDxfId="30"/>
    <tableColumn id="2" name="Req #" dataDxfId="29"/>
    <tableColumn id="3" name="Requirement" dataDxfId="28"/>
    <tableColumn id="4" name="NC grading baseline" dataDxfId="27"/>
  </tableColumns>
  <tableStyleInfo name="TableStyleMedium2" showFirstColumn="0" showLastColumn="0" showRowStripes="1" showColumnStripes="0"/>
</table>
</file>

<file path=xl/tables/table4.xml><?xml version="1.0" encoding="utf-8"?>
<table xmlns="http://schemas.openxmlformats.org/spreadsheetml/2006/main" id="6" name="BRA" displayName="BRA" ref="BG284:BI434" totalsRowShown="0" dataDxfId="23">
  <autoFilter ref="BG284:BI434"/>
  <tableColumns count="3">
    <tableColumn id="1" name="Clause" dataDxfId="26"/>
    <tableColumn id="2" name="Req #" dataDxfId="25"/>
    <tableColumn id="3" name="Requirement" dataDxfId="24"/>
  </tableColumns>
  <tableStyleInfo name="TableStyleMedium2" showFirstColumn="0" showLastColumn="0" showRowStripes="1" showColumnStripes="0"/>
</table>
</file>

<file path=xl/tables/table5.xml><?xml version="1.0" encoding="utf-8"?>
<table xmlns="http://schemas.openxmlformats.org/spreadsheetml/2006/main" id="8" name="CAN_9" displayName="CAN_9" ref="BG440:BI486" totalsRowShown="0">
  <autoFilter ref="BG440:BI486"/>
  <tableColumns count="3">
    <tableColumn id="1" name="Clause" dataDxfId="22"/>
    <tableColumn id="2" name="Req #" dataDxfId="21"/>
    <tableColumn id="3" name="Requirement" dataDxfId="20"/>
  </tableColumns>
  <tableStyleInfo name="TableStyleMedium2" showFirstColumn="0" showLastColumn="0" showRowStripes="1" showColumnStripes="0"/>
</table>
</file>

<file path=xl/tables/table6.xml><?xml version="1.0" encoding="utf-8"?>
<table xmlns="http://schemas.openxmlformats.org/spreadsheetml/2006/main" id="9" name="USA" displayName="USA" ref="BG490:BI597" totalsRowShown="0">
  <autoFilter ref="BG490:BI597"/>
  <tableColumns count="3">
    <tableColumn id="1" name="Clause" dataDxfId="19"/>
    <tableColumn id="2" name="Req #" dataDxfId="18"/>
    <tableColumn id="3" name="Requirement" dataDxfId="17"/>
  </tableColumns>
  <tableStyleInfo name="TableStyleMedium2" showFirstColumn="0" showLastColumn="0" showRowStripes="1" showColumnStripes="0"/>
</table>
</file>

<file path=xl/tables/table7.xml><?xml version="1.0" encoding="utf-8"?>
<table xmlns="http://schemas.openxmlformats.org/spreadsheetml/2006/main" id="10" name="NC_Status" displayName="NC_Status" ref="BO35:BS40" totalsRowShown="0" headerRowDxfId="11" dataDxfId="10">
  <autoFilter ref="BO35:BS40"/>
  <tableColumns count="5">
    <tableColumn id="1" name="Correction Plan" dataDxfId="16"/>
    <tableColumn id="2" name="Correction" dataDxfId="15"/>
    <tableColumn id="3" name="Corrective Action Plan" dataDxfId="14"/>
    <tableColumn id="4" name="Corrective Action" dataDxfId="13"/>
    <tableColumn id="5" name="Closed?" dataDxfId="12"/>
  </tableColumns>
  <tableStyleInfo name="TableStyleMedium2" showFirstColumn="0" showLastColumn="0" showRowStripes="1" showColumnStripes="0"/>
</table>
</file>

<file path=xl/tables/table8.xml><?xml version="1.0" encoding="utf-8"?>
<table xmlns="http://schemas.openxmlformats.org/spreadsheetml/2006/main" id="4" name="AUS" displayName="AUS" ref="BG217:BI280" totalsRowShown="0" headerRowBorderDxfId="6" totalsRowBorderDxfId="5">
  <autoFilter ref="BG217:BI280"/>
  <tableColumns count="3">
    <tableColumn id="1" name="Clause" dataDxfId="9"/>
    <tableColumn id="2" name="Req #" dataDxfId="8"/>
    <tableColumn id="3" name="Requirement" dataDxfId="7"/>
  </tableColumns>
  <tableStyleInfo name="TableStyleMedium2" showFirstColumn="0" showLastColumn="0" showRowStripes="1" showColumnStripes="0"/>
</table>
</file>

<file path=xl/tables/table9.xml><?xml version="1.0" encoding="utf-8"?>
<table xmlns="http://schemas.openxmlformats.org/spreadsheetml/2006/main" id="211" name="Table211" displayName="Table211" ref="BG600:BI673" totalsRowShown="0">
  <autoFilter ref="BG600:BI673"/>
  <tableColumns count="3">
    <tableColumn id="1" name="Clause" dataDxfId="4"/>
    <tableColumn id="2" name="Req #" dataDxfId="3"/>
    <tableColumn id="3" name="Requirement" dataDxfId="2"/>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8" Type="http://schemas.openxmlformats.org/officeDocument/2006/relationships/table" Target="../tables/table3.xml"/><Relationship Id="rId13" Type="http://schemas.openxmlformats.org/officeDocument/2006/relationships/table" Target="../tables/table8.xml"/><Relationship Id="rId3" Type="http://schemas.openxmlformats.org/officeDocument/2006/relationships/vmlDrawing" Target="../drawings/vmlDrawing2.vml"/><Relationship Id="rId7" Type="http://schemas.openxmlformats.org/officeDocument/2006/relationships/table" Target="../tables/table2.xml"/><Relationship Id="rId12" Type="http://schemas.openxmlformats.org/officeDocument/2006/relationships/table" Target="../tables/table7.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table" Target="../tables/table1.xml"/><Relationship Id="rId11" Type="http://schemas.openxmlformats.org/officeDocument/2006/relationships/table" Target="../tables/table6.xml"/><Relationship Id="rId5" Type="http://schemas.openxmlformats.org/officeDocument/2006/relationships/ctrlProp" Target="../ctrlProps/ctrlProp5.xml"/><Relationship Id="rId15" Type="http://schemas.openxmlformats.org/officeDocument/2006/relationships/comments" Target="../comments2.xml"/><Relationship Id="rId10" Type="http://schemas.openxmlformats.org/officeDocument/2006/relationships/table" Target="../tables/table5.xml"/><Relationship Id="rId4" Type="http://schemas.openxmlformats.org/officeDocument/2006/relationships/ctrlProp" Target="../ctrlProps/ctrlProp4.xml"/><Relationship Id="rId9" Type="http://schemas.openxmlformats.org/officeDocument/2006/relationships/table" Target="../tables/table4.xml"/><Relationship Id="rId14" Type="http://schemas.openxmlformats.org/officeDocument/2006/relationships/table" Target="../tables/table9.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FFFF00"/>
  </sheetPr>
  <dimension ref="A1:I26"/>
  <sheetViews>
    <sheetView zoomScale="145" zoomScaleNormal="145" workbookViewId="0">
      <selection activeCell="B4" sqref="B4:C4"/>
    </sheetView>
  </sheetViews>
  <sheetFormatPr baseColWidth="10" defaultColWidth="9.140625" defaultRowHeight="15" x14ac:dyDescent="0.25"/>
  <cols>
    <col min="1" max="1" width="20.140625" style="147" customWidth="1"/>
    <col min="2" max="2" width="33.28515625" style="147" customWidth="1"/>
    <col min="3" max="3" width="36.28515625" customWidth="1"/>
    <col min="4" max="5" width="9.140625" hidden="1" customWidth="1"/>
    <col min="6" max="7" width="9.140625" customWidth="1"/>
    <col min="8" max="8" width="27.7109375" hidden="1" customWidth="1"/>
    <col min="9" max="9" width="9.140625" hidden="1" customWidth="1"/>
  </cols>
  <sheetData>
    <row r="1" spans="1:9" x14ac:dyDescent="0.25">
      <c r="A1" s="136" t="s">
        <v>1272</v>
      </c>
      <c r="B1" s="229" t="s">
        <v>1578</v>
      </c>
      <c r="C1" s="230"/>
      <c r="H1" s="130" t="s">
        <v>1273</v>
      </c>
      <c r="I1" s="130" t="s">
        <v>1274</v>
      </c>
    </row>
    <row r="2" spans="1:9" x14ac:dyDescent="0.25">
      <c r="A2" s="135" t="s">
        <v>1271</v>
      </c>
      <c r="B2" s="231" t="s">
        <v>1577</v>
      </c>
      <c r="C2" s="232"/>
      <c r="H2" s="130"/>
      <c r="I2" s="130"/>
    </row>
    <row r="3" spans="1:9" x14ac:dyDescent="0.25">
      <c r="A3" s="135" t="s">
        <v>1273</v>
      </c>
      <c r="B3" s="233" t="s">
        <v>1288</v>
      </c>
      <c r="C3" s="234"/>
      <c r="D3" s="131" t="s">
        <v>1274</v>
      </c>
      <c r="E3" s="131" t="str">
        <f>VLOOKUP(B3,H3:I16,2)</f>
        <v>GMED</v>
      </c>
      <c r="H3" t="s">
        <v>1276</v>
      </c>
      <c r="I3" t="s">
        <v>1275</v>
      </c>
    </row>
    <row r="4" spans="1:9" x14ac:dyDescent="0.25">
      <c r="A4" s="135" t="s">
        <v>1268</v>
      </c>
      <c r="B4" s="235">
        <v>42604</v>
      </c>
      <c r="C4" s="236"/>
      <c r="H4" t="s">
        <v>1277</v>
      </c>
      <c r="I4" t="s">
        <v>1278</v>
      </c>
    </row>
    <row r="5" spans="1:9" x14ac:dyDescent="0.25">
      <c r="A5" s="135" t="s">
        <v>1269</v>
      </c>
      <c r="B5" s="235">
        <v>42608</v>
      </c>
      <c r="C5" s="236"/>
      <c r="H5" t="s">
        <v>1279</v>
      </c>
      <c r="I5" t="s">
        <v>1280</v>
      </c>
    </row>
    <row r="6" spans="1:9" x14ac:dyDescent="0.25">
      <c r="A6" s="134" t="s">
        <v>1267</v>
      </c>
      <c r="B6" s="237" t="str">
        <f>CONCATENATE(TEXT(B4,"yyyy-mm-dd"),"-AUR-",E3,"-",B2)</f>
        <v>yyyy-08-dd-AUR-GMED-69-016-8810</v>
      </c>
      <c r="C6" s="238"/>
      <c r="H6" t="s">
        <v>1281</v>
      </c>
      <c r="I6" t="s">
        <v>1282</v>
      </c>
    </row>
    <row r="7" spans="1:9" x14ac:dyDescent="0.25">
      <c r="C7" s="151"/>
      <c r="H7" t="s">
        <v>1288</v>
      </c>
      <c r="I7" t="s">
        <v>1287</v>
      </c>
    </row>
    <row r="8" spans="1:9" x14ac:dyDescent="0.25">
      <c r="A8" s="133" t="s">
        <v>1308</v>
      </c>
      <c r="B8" s="227"/>
      <c r="C8" s="228"/>
      <c r="H8" t="s">
        <v>1283</v>
      </c>
      <c r="I8" t="s">
        <v>1284</v>
      </c>
    </row>
    <row r="9" spans="1:9" x14ac:dyDescent="0.25">
      <c r="A9" s="137" t="s">
        <v>1270</v>
      </c>
      <c r="B9" s="220" t="str">
        <f>CONCATENATE(TEXT(B5,"yyyy-mm-dd"),"-NGE-",E3,"-",B2,".",TEXT(B8,"000"),"_",B1,".xls")</f>
        <v>yyyy-08-dd-NGE-GMED-69-016-8810.000_GE ULTRASOUND KOREA, Ltd.xls</v>
      </c>
      <c r="C9" s="221"/>
      <c r="F9" s="226"/>
      <c r="G9" s="226"/>
      <c r="H9" t="s">
        <v>1285</v>
      </c>
      <c r="I9" t="s">
        <v>1286</v>
      </c>
    </row>
    <row r="10" spans="1:9" x14ac:dyDescent="0.25">
      <c r="C10" s="151"/>
      <c r="H10" t="s">
        <v>1289</v>
      </c>
      <c r="I10" t="s">
        <v>1290</v>
      </c>
    </row>
    <row r="11" spans="1:9" x14ac:dyDescent="0.25">
      <c r="A11" s="145" t="s">
        <v>1538</v>
      </c>
      <c r="B11" s="205" t="s">
        <v>1565</v>
      </c>
      <c r="C11" s="211" t="s">
        <v>1564</v>
      </c>
      <c r="H11" t="s">
        <v>1291</v>
      </c>
      <c r="I11" t="s">
        <v>1292</v>
      </c>
    </row>
    <row r="12" spans="1:9" x14ac:dyDescent="0.25">
      <c r="A12" s="148" t="s">
        <v>1303</v>
      </c>
      <c r="B12" s="152">
        <f ca="1">Flagging!F10</f>
        <v>0</v>
      </c>
      <c r="C12" s="212">
        <f ca="1">Flagging!G10</f>
        <v>0</v>
      </c>
      <c r="H12" t="s">
        <v>1293</v>
      </c>
      <c r="I12" t="s">
        <v>1294</v>
      </c>
    </row>
    <row r="13" spans="1:9" x14ac:dyDescent="0.25">
      <c r="A13" s="148" t="s">
        <v>1304</v>
      </c>
      <c r="B13" s="152">
        <f ca="1">Flagging!F11</f>
        <v>1</v>
      </c>
      <c r="C13" s="212">
        <f ca="1">Flagging!G11</f>
        <v>0</v>
      </c>
      <c r="H13" t="s">
        <v>1295</v>
      </c>
      <c r="I13" t="s">
        <v>1296</v>
      </c>
    </row>
    <row r="14" spans="1:9" x14ac:dyDescent="0.25">
      <c r="A14" s="148" t="s">
        <v>1305</v>
      </c>
      <c r="B14" s="152">
        <f ca="1">Flagging!F12</f>
        <v>3</v>
      </c>
      <c r="C14" s="212">
        <f ca="1">Flagging!G12</f>
        <v>0</v>
      </c>
      <c r="F14" s="226"/>
      <c r="G14" s="226"/>
      <c r="H14" t="s">
        <v>1297</v>
      </c>
      <c r="I14" t="s">
        <v>1298</v>
      </c>
    </row>
    <row r="15" spans="1:9" x14ac:dyDescent="0.25">
      <c r="A15" s="148" t="s">
        <v>1306</v>
      </c>
      <c r="B15" s="152">
        <f ca="1">Flagging!F13</f>
        <v>0</v>
      </c>
      <c r="C15" s="212">
        <f ca="1">Flagging!G13</f>
        <v>0</v>
      </c>
      <c r="H15" t="s">
        <v>1299</v>
      </c>
      <c r="I15" t="s">
        <v>1300</v>
      </c>
    </row>
    <row r="16" spans="1:9" x14ac:dyDescent="0.25">
      <c r="A16" s="149" t="s">
        <v>1307</v>
      </c>
      <c r="B16" s="152">
        <f ca="1">Flagging!F14</f>
        <v>0</v>
      </c>
      <c r="C16" s="212">
        <f ca="1">Flagging!G14</f>
        <v>0</v>
      </c>
      <c r="H16" t="s">
        <v>1301</v>
      </c>
      <c r="I16" t="s">
        <v>1302</v>
      </c>
    </row>
    <row r="17" spans="1:7" x14ac:dyDescent="0.25">
      <c r="A17" s="149" t="s">
        <v>1566</v>
      </c>
      <c r="B17" s="213">
        <f ca="1">SUM(B12:B16)</f>
        <v>4</v>
      </c>
      <c r="C17" s="215">
        <f ca="1">SUM(C12:C16)</f>
        <v>0</v>
      </c>
    </row>
    <row r="18" spans="1:7" x14ac:dyDescent="0.25">
      <c r="A18" s="146" t="s">
        <v>1313</v>
      </c>
      <c r="B18" s="216">
        <f>COUNTIF('2.Nonconformities'!AJ4:AJ33,"Closed")</f>
        <v>0</v>
      </c>
      <c r="C18" s="214"/>
    </row>
    <row r="19" spans="1:7" x14ac:dyDescent="0.25">
      <c r="A19" s="145" t="s">
        <v>1312</v>
      </c>
      <c r="B19" s="224">
        <f ca="1">SUM(B12:C16)</f>
        <v>4</v>
      </c>
      <c r="C19" s="225"/>
    </row>
    <row r="20" spans="1:7" x14ac:dyDescent="0.25">
      <c r="C20" s="150"/>
      <c r="E20" s="144" t="s">
        <v>1309</v>
      </c>
    </row>
    <row r="21" spans="1:7" x14ac:dyDescent="0.25">
      <c r="A21" s="145" t="s">
        <v>1156</v>
      </c>
      <c r="B21" s="222" t="s">
        <v>1567</v>
      </c>
      <c r="C21" s="223"/>
      <c r="E21" s="144" t="s">
        <v>1310</v>
      </c>
      <c r="F21" s="226"/>
      <c r="G21" s="226"/>
    </row>
    <row r="22" spans="1:7" ht="16.5" customHeight="1" x14ac:dyDescent="0.25">
      <c r="E22" s="144" t="s">
        <v>1311</v>
      </c>
    </row>
    <row r="23" spans="1:7" x14ac:dyDescent="0.25">
      <c r="C23" s="11"/>
    </row>
    <row r="26" spans="1:7" x14ac:dyDescent="0.25">
      <c r="A26" s="138"/>
      <c r="B26" s="138"/>
      <c r="C26" s="139"/>
    </row>
  </sheetData>
  <sheetProtection password="E625" sheet="1" selectLockedCells="1"/>
  <mergeCells count="13">
    <mergeCell ref="B8:C8"/>
    <mergeCell ref="B1:C1"/>
    <mergeCell ref="B2:C2"/>
    <mergeCell ref="B3:C3"/>
    <mergeCell ref="B4:C4"/>
    <mergeCell ref="B5:C5"/>
    <mergeCell ref="B6:C6"/>
    <mergeCell ref="B9:C9"/>
    <mergeCell ref="B21:C21"/>
    <mergeCell ref="B19:C19"/>
    <mergeCell ref="F9:G9"/>
    <mergeCell ref="F14:G14"/>
    <mergeCell ref="F21:G21"/>
  </mergeCells>
  <conditionalFormatting sqref="C23">
    <cfRule type="cellIs" dxfId="51" priority="4" stopIfTrue="1" operator="equal">
      <formula>"Nonconformities under the AO's control"</formula>
    </cfRule>
    <cfRule type="cellIs" dxfId="50" priority="5" stopIfTrue="1" operator="equal">
      <formula>"ALERT"</formula>
    </cfRule>
  </conditionalFormatting>
  <conditionalFormatting sqref="B21">
    <cfRule type="cellIs" dxfId="49" priority="1" stopIfTrue="1" operator="equal">
      <formula>$E$22</formula>
    </cfRule>
    <cfRule type="cellIs" dxfId="48" priority="2" stopIfTrue="1" operator="equal">
      <formula>$E$21</formula>
    </cfRule>
    <cfRule type="cellIs" dxfId="47" priority="3" stopIfTrue="1" operator="equal">
      <formula>$E$20</formula>
    </cfRule>
  </conditionalFormatting>
  <dataValidations count="1">
    <dataValidation type="list" allowBlank="1" showInputMessage="1" showErrorMessage="1" sqref="B3:C3">
      <formula1>$H$3:$H$16</formula1>
    </dataValidation>
  </dataValidations>
  <pageMargins left="0.70866141732283472" right="0.70866141732283472" top="0.74803149606299213" bottom="0.74803149606299213" header="0.31496062992125984" footer="0.31496062992125984"/>
  <pageSetup scale="99" orientation="portrait" horizontalDpi="1200" verticalDpi="1200" r:id="rId1"/>
  <headerFooter>
    <oddHeader>&amp;C&amp;"-,Bold"MDSAP Nonconformity Grading and Exchange Form&amp;"-,Regular"
Audit Information</oddHeader>
    <oddFooter>&amp;LMDSAP AU F0019.2.005&amp;RPage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5539" r:id="rId4" name="Button 3">
              <controlPr defaultSize="0" print="0" autoFill="0" autoPict="0" macro="[0]!ShowFlagging" altText="Show Flagging (requires Password)">
                <anchor moveWithCells="1" sizeWithCells="1">
                  <from>
                    <xdr:col>5</xdr:col>
                    <xdr:colOff>9525</xdr:colOff>
                    <xdr:row>20</xdr:row>
                    <xdr:rowOff>0</xdr:rowOff>
                  </from>
                  <to>
                    <xdr:col>9</xdr:col>
                    <xdr:colOff>9525</xdr:colOff>
                    <xdr:row>20</xdr:row>
                    <xdr:rowOff>180975</xdr:rowOff>
                  </to>
                </anchor>
              </controlPr>
            </control>
          </mc:Choice>
        </mc:AlternateContent>
        <mc:AlternateContent xmlns:mc="http://schemas.openxmlformats.org/markup-compatibility/2006">
          <mc:Choice Requires="x14">
            <control shapeId="65541" r:id="rId5" name="Button 5">
              <controlPr defaultSize="0" print="0" autoFill="0" autoPict="0" macro="[0]!PrintWorkBook">
                <anchor moveWithCells="1" sizeWithCells="1">
                  <from>
                    <xdr:col>5</xdr:col>
                    <xdr:colOff>19050</xdr:colOff>
                    <xdr:row>13</xdr:row>
                    <xdr:rowOff>0</xdr:rowOff>
                  </from>
                  <to>
                    <xdr:col>9</xdr:col>
                    <xdr:colOff>9525</xdr:colOff>
                    <xdr:row>14</xdr:row>
                    <xdr:rowOff>9525</xdr:rowOff>
                  </to>
                </anchor>
              </controlPr>
            </control>
          </mc:Choice>
        </mc:AlternateContent>
        <mc:AlternateContent xmlns:mc="http://schemas.openxmlformats.org/markup-compatibility/2006">
          <mc:Choice Requires="x14">
            <control shapeId="65542" r:id="rId6" name="Button 6">
              <controlPr defaultSize="0" print="0" autoFill="0" autoPict="0" macro="[0]!SaveAsFilename">
                <anchor moveWithCells="1" sizeWithCells="1">
                  <from>
                    <xdr:col>5</xdr:col>
                    <xdr:colOff>9525</xdr:colOff>
                    <xdr:row>8</xdr:row>
                    <xdr:rowOff>0</xdr:rowOff>
                  </from>
                  <to>
                    <xdr:col>9</xdr:col>
                    <xdr:colOff>9525</xdr:colOff>
                    <xdr:row>9</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FFFF00"/>
  </sheetPr>
  <dimension ref="A1:BT673"/>
  <sheetViews>
    <sheetView tabSelected="1" zoomScale="66" zoomScaleNormal="66" zoomScaleSheetLayoutView="130" workbookViewId="0">
      <pane xSplit="1" ySplit="3" topLeftCell="R4" activePane="bottomRight" state="frozen"/>
      <selection activeCell="BW10" sqref="BW10"/>
      <selection pane="topRight" activeCell="BW10" sqref="BW10"/>
      <selection pane="bottomLeft" activeCell="BW10" sqref="BW10"/>
      <selection pane="bottomRight" activeCell="AG4" sqref="AG4"/>
    </sheetView>
  </sheetViews>
  <sheetFormatPr baseColWidth="10" defaultColWidth="9.140625" defaultRowHeight="16.5" x14ac:dyDescent="0.3"/>
  <cols>
    <col min="1" max="1" width="3.42578125" style="143" customWidth="1"/>
    <col min="2" max="2" width="10.140625" style="4" customWidth="1"/>
    <col min="3" max="4" width="25.7109375" style="4" customWidth="1"/>
    <col min="5" max="5" width="9.42578125" style="4" customWidth="1"/>
    <col min="6" max="6" width="5.140625" style="4" customWidth="1"/>
    <col min="7" max="7" width="35.85546875" style="4" customWidth="1"/>
    <col min="8" max="8" width="10.140625" style="4" customWidth="1"/>
    <col min="9" max="9" width="11.5703125" style="12" customWidth="1"/>
    <col min="10" max="10" width="35.85546875" style="4" customWidth="1"/>
    <col min="11" max="11" width="10.140625" style="4" customWidth="1"/>
    <col min="12" max="12" width="12.7109375" style="4" customWidth="1"/>
    <col min="13" max="13" width="44.7109375" style="4" customWidth="1"/>
    <col min="14" max="15" width="10.140625" style="4" customWidth="1"/>
    <col min="16" max="16" width="44.7109375" style="4" customWidth="1"/>
    <col min="17" max="18" width="10.140625" style="4" customWidth="1"/>
    <col min="19" max="19" width="44.7109375" style="4" customWidth="1"/>
    <col min="20" max="20" width="10.140625" style="4" customWidth="1"/>
    <col min="21" max="21" width="16.5703125" style="4" customWidth="1"/>
    <col min="22" max="22" width="44.7109375" style="4" customWidth="1"/>
    <col min="23" max="23" width="10.140625" style="4" customWidth="1"/>
    <col min="24" max="24" width="16.5703125" style="4" customWidth="1"/>
    <col min="25" max="25" width="44.7109375" style="4" customWidth="1"/>
    <col min="26" max="28" width="5.85546875" style="4" customWidth="1"/>
    <col min="29" max="29" width="7.7109375" style="4" customWidth="1"/>
    <col min="30" max="31" width="8.7109375" style="10" customWidth="1"/>
    <col min="32" max="36" width="12" style="4" customWidth="1"/>
    <col min="37" max="42" width="3.5703125" style="161" hidden="1" customWidth="1"/>
    <col min="43" max="43" width="4.5703125" style="4" hidden="1" customWidth="1"/>
    <col min="44" max="58" width="2" style="4" hidden="1" customWidth="1"/>
    <col min="59" max="59" width="19.7109375" style="4" hidden="1" customWidth="1"/>
    <col min="60" max="60" width="10" style="4" hidden="1" customWidth="1"/>
    <col min="61" max="61" width="64.140625" style="4" hidden="1" customWidth="1"/>
    <col min="62" max="62" width="9.42578125" style="4" hidden="1" customWidth="1"/>
    <col min="63" max="63" width="9.140625" style="4" hidden="1" customWidth="1"/>
    <col min="64" max="64" width="53.7109375" style="4" hidden="1" customWidth="1"/>
    <col min="65" max="72" width="9.140625" style="4" hidden="1" customWidth="1"/>
    <col min="73" max="74" width="9.140625" style="4" customWidth="1"/>
    <col min="75" max="16384" width="9.140625" style="4"/>
  </cols>
  <sheetData>
    <row r="1" spans="1:71" s="105" customFormat="1" x14ac:dyDescent="0.3">
      <c r="A1" s="140"/>
      <c r="B1" s="103"/>
      <c r="C1" s="103" t="s">
        <v>1081</v>
      </c>
      <c r="D1" s="104"/>
      <c r="E1" s="252" t="s">
        <v>1055</v>
      </c>
      <c r="F1" s="253"/>
      <c r="G1" s="254"/>
      <c r="H1" s="252" t="s">
        <v>1047</v>
      </c>
      <c r="I1" s="253"/>
      <c r="J1" s="254"/>
      <c r="K1" s="156" t="s">
        <v>1050</v>
      </c>
      <c r="L1" s="157"/>
      <c r="M1" s="157"/>
      <c r="N1" s="157"/>
      <c r="O1" s="157"/>
      <c r="P1" s="157"/>
      <c r="Q1" s="157"/>
      <c r="R1" s="157"/>
      <c r="S1" s="157"/>
      <c r="T1" s="157"/>
      <c r="U1" s="157"/>
      <c r="V1" s="157"/>
      <c r="W1" s="157"/>
      <c r="X1" s="157"/>
      <c r="Y1" s="104"/>
      <c r="Z1" s="252" t="s">
        <v>1069</v>
      </c>
      <c r="AA1" s="253"/>
      <c r="AB1" s="253"/>
      <c r="AC1" s="254"/>
      <c r="AD1" s="170" t="s">
        <v>1322</v>
      </c>
      <c r="AE1" s="249" t="s">
        <v>1568</v>
      </c>
      <c r="AF1" s="252" t="s">
        <v>1082</v>
      </c>
      <c r="AG1" s="253"/>
      <c r="AH1" s="253"/>
      <c r="AI1" s="253"/>
      <c r="AJ1" s="104"/>
      <c r="AK1" s="245" t="s">
        <v>1316</v>
      </c>
      <c r="AL1" s="239" t="s">
        <v>1315</v>
      </c>
      <c r="AM1" s="239" t="s">
        <v>1317</v>
      </c>
      <c r="AN1" s="239" t="s">
        <v>1318</v>
      </c>
      <c r="AO1" s="239" t="s">
        <v>1319</v>
      </c>
      <c r="AP1" s="239" t="s">
        <v>1320</v>
      </c>
      <c r="AQ1" s="239" t="s">
        <v>1537</v>
      </c>
      <c r="BG1" s="106"/>
      <c r="BH1" s="106"/>
      <c r="BI1" s="106"/>
      <c r="BJ1" s="106"/>
      <c r="BK1" s="106"/>
      <c r="BL1" s="106"/>
      <c r="BM1" s="106"/>
      <c r="BN1" s="106"/>
      <c r="BO1" s="106"/>
      <c r="BP1" s="106"/>
      <c r="BQ1" s="106"/>
      <c r="BR1" s="106"/>
      <c r="BS1" s="106"/>
    </row>
    <row r="2" spans="1:71" s="105" customFormat="1" ht="72.75" x14ac:dyDescent="0.3">
      <c r="A2" s="141"/>
      <c r="B2" s="107"/>
      <c r="C2" s="107"/>
      <c r="D2" s="108"/>
      <c r="E2" s="109"/>
      <c r="F2" s="110"/>
      <c r="G2" s="111"/>
      <c r="H2" s="158"/>
      <c r="I2" s="159"/>
      <c r="J2" s="160"/>
      <c r="K2" s="242" t="s">
        <v>1065</v>
      </c>
      <c r="L2" s="243"/>
      <c r="M2" s="244"/>
      <c r="N2" s="242" t="s">
        <v>1066</v>
      </c>
      <c r="O2" s="243"/>
      <c r="P2" s="244"/>
      <c r="Q2" s="242" t="s">
        <v>1067</v>
      </c>
      <c r="R2" s="243"/>
      <c r="S2" s="244"/>
      <c r="T2" s="248" t="s">
        <v>1323</v>
      </c>
      <c r="U2" s="243"/>
      <c r="V2" s="244"/>
      <c r="W2" s="242" t="s">
        <v>1153</v>
      </c>
      <c r="X2" s="243"/>
      <c r="Y2" s="244"/>
      <c r="Z2" s="166" t="s">
        <v>1072</v>
      </c>
      <c r="AA2" s="167" t="s">
        <v>1070</v>
      </c>
      <c r="AB2" s="168" t="s">
        <v>1321</v>
      </c>
      <c r="AC2" s="169" t="s">
        <v>1068</v>
      </c>
      <c r="AD2" s="171" t="s">
        <v>1163</v>
      </c>
      <c r="AE2" s="250"/>
      <c r="AF2" s="112" t="s">
        <v>1075</v>
      </c>
      <c r="AG2" s="114" t="s">
        <v>1076</v>
      </c>
      <c r="AH2" s="114" t="s">
        <v>1077</v>
      </c>
      <c r="AI2" s="114" t="s">
        <v>1078</v>
      </c>
      <c r="AJ2" s="113" t="s">
        <v>1079</v>
      </c>
      <c r="AK2" s="246"/>
      <c r="AL2" s="240"/>
      <c r="AM2" s="240"/>
      <c r="AN2" s="240"/>
      <c r="AO2" s="240"/>
      <c r="AP2" s="240"/>
      <c r="AQ2" s="240"/>
      <c r="BG2" s="106"/>
      <c r="BH2" s="106"/>
      <c r="BI2" s="106"/>
      <c r="BJ2" s="106"/>
      <c r="BK2" s="106"/>
      <c r="BL2" s="106"/>
      <c r="BM2" s="106"/>
      <c r="BN2" s="106"/>
      <c r="BO2" s="106"/>
      <c r="BP2" s="106"/>
      <c r="BQ2" s="106"/>
      <c r="BR2" s="106"/>
      <c r="BS2" s="106"/>
    </row>
    <row r="3" spans="1:71" s="127" customFormat="1" ht="28.5" thickBot="1" x14ac:dyDescent="0.35">
      <c r="A3" s="142"/>
      <c r="B3" s="121" t="s">
        <v>1080</v>
      </c>
      <c r="C3" s="116" t="s">
        <v>1046</v>
      </c>
      <c r="D3" s="117" t="s">
        <v>738</v>
      </c>
      <c r="E3" s="115" t="s">
        <v>1049</v>
      </c>
      <c r="F3" s="118" t="s">
        <v>1083</v>
      </c>
      <c r="G3" s="117" t="s">
        <v>1056</v>
      </c>
      <c r="H3" s="119" t="s">
        <v>33</v>
      </c>
      <c r="I3" s="120" t="s">
        <v>1064</v>
      </c>
      <c r="J3" s="117" t="s">
        <v>1048</v>
      </c>
      <c r="K3" s="119" t="s">
        <v>33</v>
      </c>
      <c r="L3" s="116" t="s">
        <v>1064</v>
      </c>
      <c r="M3" s="116" t="s">
        <v>1048</v>
      </c>
      <c r="N3" s="119" t="s">
        <v>33</v>
      </c>
      <c r="O3" s="116" t="s">
        <v>1064</v>
      </c>
      <c r="P3" s="116" t="s">
        <v>1048</v>
      </c>
      <c r="Q3" s="119" t="s">
        <v>33</v>
      </c>
      <c r="R3" s="116" t="s">
        <v>1064</v>
      </c>
      <c r="S3" s="116" t="s">
        <v>1048</v>
      </c>
      <c r="T3" s="119" t="s">
        <v>33</v>
      </c>
      <c r="U3" s="116" t="s">
        <v>1064</v>
      </c>
      <c r="V3" s="116" t="s">
        <v>1048</v>
      </c>
      <c r="W3" s="119" t="s">
        <v>33</v>
      </c>
      <c r="X3" s="116" t="s">
        <v>1064</v>
      </c>
      <c r="Y3" s="117" t="s">
        <v>1048</v>
      </c>
      <c r="Z3" s="115" t="s">
        <v>1073</v>
      </c>
      <c r="AA3" s="116" t="s">
        <v>1071</v>
      </c>
      <c r="AB3" s="116" t="s">
        <v>1071</v>
      </c>
      <c r="AC3" s="117" t="s">
        <v>1071</v>
      </c>
      <c r="AD3" s="122"/>
      <c r="AE3" s="251"/>
      <c r="AF3" s="123"/>
      <c r="AG3" s="124"/>
      <c r="AH3" s="124"/>
      <c r="AI3" s="125"/>
      <c r="AJ3" s="126"/>
      <c r="AK3" s="247"/>
      <c r="AL3" s="241"/>
      <c r="AM3" s="241"/>
      <c r="AN3" s="241"/>
      <c r="AO3" s="241"/>
      <c r="AP3" s="241"/>
      <c r="AQ3" s="241"/>
      <c r="BG3" s="106"/>
      <c r="BH3" s="106"/>
      <c r="BI3" s="106"/>
      <c r="BJ3" s="106"/>
      <c r="BK3" s="106"/>
      <c r="BL3" s="106"/>
      <c r="BM3" s="106"/>
      <c r="BN3" s="106"/>
      <c r="BO3" s="106"/>
      <c r="BP3" s="106"/>
      <c r="BQ3" s="106"/>
      <c r="BR3" s="106"/>
      <c r="BS3" s="106"/>
    </row>
    <row r="4" spans="1:71" s="9" customFormat="1" ht="178.5" x14ac:dyDescent="0.3">
      <c r="A4" s="181">
        <v>1</v>
      </c>
      <c r="B4" s="173">
        <v>2</v>
      </c>
      <c r="C4" s="173" t="s">
        <v>1569</v>
      </c>
      <c r="D4" s="173" t="s">
        <v>1570</v>
      </c>
      <c r="E4" s="174" t="s">
        <v>1061</v>
      </c>
      <c r="F4" s="174">
        <v>7</v>
      </c>
      <c r="G4" s="175" t="str">
        <f ca="1">INDEX('2.Nonconformities'!$BI$45:$BI$145,AK4)</f>
        <v>Verify that records of supplier evaluations are maintained. 
Brazil (ANVISA): Confirm that the manufacturer establishes and maintains records of approved suppliers, contractors, and consultants [RDC ANVISA 16/2013: 2.3.3, 2.5.3]. 
United States (FDA): Confirm that the manufacturer establishes and maintains records of acceptable suppliers, contractors, and consultants [21 CFR 820.50(a)(3)].</v>
      </c>
      <c r="H4" s="175" t="str">
        <f ca="1">INDEX('2.Nonconformities'!$BJ$45:$BJ$145,AK4)</f>
        <v>4.2.1, 7.4.1</v>
      </c>
      <c r="I4" s="176" t="s">
        <v>1116</v>
      </c>
      <c r="J4" s="209" t="str">
        <f ca="1">INDEX('2.Nonconformities'!$BI$152:$BI$213,AL4)</f>
        <v>7.4.1 Purchasing process
The organization shall establish documented procedures to ensure that purchased product conforms to specified purchase requirements. The type and extent of control applied to the supplier and the purchased product shall be dependent upon the effect of the purchased product on subsequent product realization or the final product.  The organization shall evaluate and select suppliers based on their ability to supply product in accordance with the organization’s requirements. Criteria for selection, evaluation and re-evaluation shall be established. Records of the results of evaluations and any necessary actions arising from the evaluation shall be maintained (see 4.2.4).</v>
      </c>
      <c r="K4" s="175" t="str">
        <f ca="1">INDEX('2.Nonconformities'!$BK$45:$BK$145,AK4)</f>
        <v>N.A.</v>
      </c>
      <c r="L4" s="174"/>
      <c r="M4" s="209" t="str">
        <f ca="1">INDEX('2.Nonconformities'!$BI$218:$BI$280,AM4)</f>
        <v>/</v>
      </c>
      <c r="N4" s="175" t="str">
        <f ca="1">INDEX('2.Nonconformities'!$BL$45:$BL$145,AK4)</f>
        <v>RDC ANVISA 16/2013: 2.3.3, 2.5.3</v>
      </c>
      <c r="O4" s="174"/>
      <c r="P4" s="209" t="str">
        <f ca="1">INDEX('2.Nonconformities'!$BI$285:$BI$433,AN4)</f>
        <v>/</v>
      </c>
      <c r="Q4" s="175" t="str">
        <f ca="1">INDEX('2.Nonconformities'!$BM$45:$BM$145,AK4)</f>
        <v>N.A.</v>
      </c>
      <c r="R4" s="182"/>
      <c r="S4" s="209" t="str">
        <f ca="1">INDEX('2.Nonconformities'!$BI$441:$BI$486,AO4)</f>
        <v>/</v>
      </c>
      <c r="T4" s="177" t="str">
        <f ca="1">INDEX('2.Nonconformities'!$BO$45:$BO$145,AK4)</f>
        <v>MHLW MO169: 6, 37</v>
      </c>
      <c r="U4" s="183"/>
      <c r="V4" s="209" t="str">
        <f ca="1">INDEX('2.Nonconformities'!$BI$601:$BI$673,AQ4)</f>
        <v>/</v>
      </c>
      <c r="W4" s="175" t="str">
        <f ca="1">INDEX('2.Nonconformities'!$BN$45:$BN$145,AK4)</f>
        <v>820.50(a), 820.50(a)(3)</v>
      </c>
      <c r="X4" s="182"/>
      <c r="Y4" s="209" t="str">
        <f ca="1">INDEX('2.Nonconformities'!$BI$491:$BI$597,AP4)</f>
        <v>/</v>
      </c>
      <c r="Z4" s="178">
        <f ca="1">SUMIF('2.Nonconformities'!$BG$152:$BJ$212,I4,'2.Nonconformities'!$BJ$152:$BJ$212)</f>
        <v>3</v>
      </c>
      <c r="AA4" s="182"/>
      <c r="AB4" s="182"/>
      <c r="AC4" s="182"/>
      <c r="AD4" s="179">
        <f t="shared" ref="AD4:AD33" ca="1" si="0">IF(SUM(Z4:AC4)=0,"",IF(SUM(Z4:AC4)=6,5,SUM(Z4:AC4)))</f>
        <v>3</v>
      </c>
      <c r="AE4" s="197"/>
      <c r="AF4" s="182" t="s">
        <v>1141</v>
      </c>
      <c r="AG4" s="182" t="s">
        <v>1144</v>
      </c>
      <c r="AH4" s="182" t="s">
        <v>1141</v>
      </c>
      <c r="AI4" s="182" t="str">
        <f t="shared" ref="AG4:AJ19" si="1">IF($AE4="Y","NA","")</f>
        <v/>
      </c>
      <c r="AJ4" s="182" t="str">
        <f t="shared" si="1"/>
        <v/>
      </c>
      <c r="AK4" s="162">
        <f ca="1">SUMIF('2.Nonconformities'!$BG$36:$BH$43,E4,'2.Nonconformities'!$BH$36:$BH$43)+F4+1</f>
        <v>92</v>
      </c>
      <c r="AL4" s="102">
        <f ca="1">SUMIF('2.Nonconformities'!$BG$152:$BH$213,I4,'2.Nonconformities'!$BH$152:$BH$213)+1</f>
        <v>35</v>
      </c>
      <c r="AM4" s="163">
        <f ca="1">SUMIF('2.Nonconformities'!$BG$218:$BH$280,L4,'2.Nonconformities'!$BH$218:$BH$280)+1</f>
        <v>1</v>
      </c>
      <c r="AN4" s="164">
        <f ca="1">SUMIF('2.Nonconformities'!$BG$285:$BH$433,O4,'2.Nonconformities'!$BH$285:$BH$433)+1</f>
        <v>1</v>
      </c>
      <c r="AO4" s="163">
        <f ca="1">SUMIF('2.Nonconformities'!$BG$441:$BH$486,R4,'2.Nonconformities'!$BH$441:$BH$486)+1</f>
        <v>1</v>
      </c>
      <c r="AP4" s="164">
        <f ca="1">SUMIF('2.Nonconformities'!$BG$491:$BH$597,X4,'2.Nonconformities'!$BH$491:$BH$597)+1</f>
        <v>1</v>
      </c>
      <c r="AQ4" s="164">
        <f ca="1">SUMIF('2.Nonconformities'!$BG$601:$BH$673,U4,'2.Nonconformities'!$BH$601:$BH$673)+1</f>
        <v>1</v>
      </c>
      <c r="BG4" s="4"/>
      <c r="BH4" s="4"/>
      <c r="BI4" s="4"/>
      <c r="BJ4" s="4"/>
      <c r="BK4" s="4"/>
      <c r="BL4" s="4"/>
      <c r="BM4" s="4"/>
      <c r="BN4" s="4"/>
      <c r="BO4" s="4"/>
      <c r="BP4" s="4"/>
      <c r="BQ4" s="4"/>
      <c r="BR4" s="4"/>
      <c r="BS4" s="4"/>
    </row>
    <row r="5" spans="1:71" s="9" customFormat="1" ht="409.5" x14ac:dyDescent="0.3">
      <c r="A5" s="172">
        <f>A4+1</f>
        <v>2</v>
      </c>
      <c r="B5" s="173">
        <v>1</v>
      </c>
      <c r="C5" s="173" t="s">
        <v>1575</v>
      </c>
      <c r="D5" s="173" t="s">
        <v>1576</v>
      </c>
      <c r="E5" s="174" t="s">
        <v>1051</v>
      </c>
      <c r="F5" s="174">
        <v>8</v>
      </c>
      <c r="G5" s="175" t="str">
        <f ca="1">INDEX('2.Nonconformities'!$BI$45:$BI$145,AK5)</f>
        <v>Verify that procedures have been defined, documented, and implemented for the control of documents and records required by the quality management system.  Confirm the organization retains records and at least one obsolete copy of controlled documents for a period of time at least equivalent to the lifetime of the device, but not less than two years from the date of product release.
 Australia (TGA): Confirm that Quality Management System documentation and records in relation to a device are retained by the manufacturer for at least 5 years [TG(MD)R Sch3 P1 1.9].
Brazil (ANVISA): Verify that change records include a description of the change, identification of the affected documents, the signature of the approving individual(s), the approval date, and when the change becomes effective [RDC ANVISA 16/2013: 3.1.5].
Confirm that the manufacturer maintains a master list of the approved and effective documents [RDC ANVISA 16/2013: 3.1.5].
Verify that electronic records and documents have backups [RDC ANVISA 16/2013: 3.1.6].
Japan (MHLW): Confirm that Quality Management System documentation and records in relation to a device are retained by the Registered Manufacturing Site for the following periods [MHLW Ministerial Ordinance No.169: 8.4, 9.3, 67, 68]: 
1. 15 years for “specially designated maintenance control required medical devices” [or one year plus the shelf life for  products when the shelf life or the expiry date (hereinafter simply referred to as the "shelf life") plus one year exceeds 15 years]
2. 5 years for the products other than the ‘specially designated maintenance control required medical devices’ (or one year plus the shelf life for the products of which the shelf life plus one year exceeds 5 years).
3. 5 years for training records and documentation
Note: PMD Act 2.8 defines the term “specially designated maintenance control required medical device” as: A medical device designated by the Minister of Health, Labour and Welfare after hearing the opinion of the Pharmaceutical Affairs and Food Sanitation Council as those whose potential risk to the diagnosis, treatment or prevention of disease is significant without proper control since this kind of equipment requires expert knowledge and skill in examination for maintenance and inspection, repair and other management.
United States (FDA): Confirm that approved changes to documents are communicated to the appropriate personnel in a timely manner [21 CFR 820.40(b)].</v>
      </c>
      <c r="H5" s="175" t="str">
        <f ca="1">INDEX('2.Nonconformities'!$BJ$45:$BJ$145,AK5)</f>
        <v>4.2.1, 4.2.3, 4.2.4</v>
      </c>
      <c r="I5" s="176" t="s">
        <v>1086</v>
      </c>
      <c r="J5" s="209" t="str">
        <f ca="1">INDEX('2.Nonconformities'!$BI$152:$BI$213,AL5)</f>
        <v>4.2.3 Control of documents
Documents required by the quality management system shall be controlled. Records are a special type of document and shall be controlled according to the requirements given in 4.2.4.  
A documented procedure shall be established to define the controls needed
a) to review and approve documents for adequacy prior to issue,
b) to review and update as necessary and re-approve documents,
c) to ensure that changes and the current revision status of documents are identified,
d) to ensure that relevant versions of applicable documents are available at points of use,
e) to ensure that documents remain legible and readily identifiable,
f) to ensure that documents of external origin are identified and their distribution controlled, and
g) to prevent the unintended use of obsolete documents, and to apply suitable identification to them if they are retained for any purpose.
The organization shall ensure that changes to documents are reviewed and approved either by the original approving function or another designated function which has access to pertinent background information upon which to base its decisions. 
The organization shall define the period for which at least one copy of obsolete controlled documents shall be retained. This period shall ensure that documents to which medical devices have been manufactured and tested are available for at least the lifetime of the medical device as defined by the organization, but not less than the retention period of any resulting record (see 4.2.4), or as specified by relevant regulatory requirements.</v>
      </c>
      <c r="K5" s="175" t="str">
        <f ca="1">INDEX('2.Nonconformities'!$BK$45:$BK$145,AK5)</f>
        <v>TG(MD)R 
Sch3 P1 1.9</v>
      </c>
      <c r="L5" s="174"/>
      <c r="M5" s="209" t="str">
        <f ca="1">INDEX('2.Nonconformities'!$BI$218:$BI$280,AM5)</f>
        <v>/</v>
      </c>
      <c r="N5" s="175" t="str">
        <f ca="1">INDEX('2.Nonconformities'!$BL$45:$BL$145,AK5)</f>
        <v>RDC ANVISA 16/2013: 3.1, 3.1.5, 3.1.6</v>
      </c>
      <c r="O5" s="174"/>
      <c r="P5" s="209" t="str">
        <f ca="1">INDEX('2.Nonconformities'!$BI$285:$BI$433,AN5)</f>
        <v>/</v>
      </c>
      <c r="Q5" s="175" t="str">
        <f ca="1">INDEX('2.Nonconformities'!$BM$45:$BM$145,AK5)</f>
        <v>N.A.</v>
      </c>
      <c r="R5" s="174"/>
      <c r="S5" s="209" t="str">
        <f ca="1">INDEX('2.Nonconformities'!$BI$441:$BI$486,AO5)</f>
        <v>/</v>
      </c>
      <c r="T5" s="177" t="str">
        <f ca="1">INDEX('2.Nonconformities'!$BO$45:$BO$145,AK5)</f>
        <v>MHLW MO169: 6, 8, 9</v>
      </c>
      <c r="U5" s="183"/>
      <c r="V5" s="209" t="str">
        <f ca="1">INDEX('2.Nonconformities'!$BI$601:$BI$673,AQ5)</f>
        <v>/</v>
      </c>
      <c r="W5" s="175" t="str">
        <f ca="1">INDEX('2.Nonconformities'!$BN$45:$BN$145,AK5)</f>
        <v>820.40, 820.180, 820.40(b)</v>
      </c>
      <c r="X5" s="174"/>
      <c r="Y5" s="209" t="str">
        <f ca="1">INDEX('2.Nonconformities'!$BI$491:$BI$597,AP5)</f>
        <v>/</v>
      </c>
      <c r="Z5" s="178">
        <f ca="1">SUMIF('2.Nonconformities'!$BG$152:$BJ$212,I5,'2.Nonconformities'!$BJ$152:$BJ$212)</f>
        <v>1</v>
      </c>
      <c r="AA5" s="174">
        <v>1</v>
      </c>
      <c r="AB5" s="174"/>
      <c r="AC5" s="174"/>
      <c r="AD5" s="179">
        <f t="shared" ca="1" si="0"/>
        <v>2</v>
      </c>
      <c r="AE5" s="200"/>
      <c r="AF5" s="182" t="s">
        <v>1141</v>
      </c>
      <c r="AG5" s="182" t="s">
        <v>1144</v>
      </c>
      <c r="AH5" s="182" t="s">
        <v>1141</v>
      </c>
      <c r="AI5" s="182"/>
      <c r="AJ5" s="182"/>
      <c r="AK5" s="165">
        <f ca="1">SUMIF('2.Nonconformities'!$BG$36:$BH$43,E5,'2.Nonconformities'!$BH$36:$BH$43)+F5+1</f>
        <v>9</v>
      </c>
      <c r="AL5" s="102">
        <f ca="1">SUMIF('2.Nonconformities'!$BG$152:$BH$213,I5,'2.Nonconformities'!$BH$152:$BH$213)+1</f>
        <v>6</v>
      </c>
      <c r="AM5" s="164">
        <f ca="1">SUMIF('2.Nonconformities'!$BG$218:$BH$280,L5,'2.Nonconformities'!$BH$218:$BH$280)+1</f>
        <v>1</v>
      </c>
      <c r="AN5" s="164">
        <f ca="1">SUMIF('2.Nonconformities'!$BG$285:$BH$433,O5,'2.Nonconformities'!$BH$285:$BH$433)+1</f>
        <v>1</v>
      </c>
      <c r="AO5" s="164">
        <f ca="1">SUMIF('2.Nonconformities'!$BG$441:$BH$486,R5,'2.Nonconformities'!$BH$441:$BH$486)+1</f>
        <v>1</v>
      </c>
      <c r="AP5" s="164">
        <f ca="1">SUMIF('2.Nonconformities'!$BG$491:$BH$597,X5,'2.Nonconformities'!$BH$491:$BH$597)+1</f>
        <v>1</v>
      </c>
      <c r="AQ5" s="164">
        <f ca="1">SUMIF('2.Nonconformities'!$BG$601:$BH$673,U5,'2.Nonconformities'!$BH$601:$BH$673)+1</f>
        <v>1</v>
      </c>
      <c r="BG5" s="4"/>
      <c r="BH5" s="4"/>
      <c r="BI5" s="4"/>
      <c r="BJ5" s="4"/>
      <c r="BK5" s="4"/>
      <c r="BL5" s="4"/>
      <c r="BM5" s="4"/>
      <c r="BN5" s="4"/>
      <c r="BO5" s="4"/>
      <c r="BP5" s="4"/>
      <c r="BQ5" s="4"/>
      <c r="BR5" s="4"/>
      <c r="BS5" s="4"/>
    </row>
    <row r="6" spans="1:71" ht="318.75" x14ac:dyDescent="0.3">
      <c r="A6" s="172">
        <f t="shared" ref="A6:A33" si="2">A5+1</f>
        <v>3</v>
      </c>
      <c r="B6" s="173">
        <v>3</v>
      </c>
      <c r="C6" s="218" t="s">
        <v>1571</v>
      </c>
      <c r="D6" s="218" t="s">
        <v>1572</v>
      </c>
      <c r="E6" s="174" t="s">
        <v>1060</v>
      </c>
      <c r="F6" s="174">
        <v>6</v>
      </c>
      <c r="G6" s="175" t="str">
        <f ca="1">INDEX('2.Nonconformities'!$BI$45:$BI$145,AK6)</f>
        <v>Verify documented requirements have been established, implemented and maintained for:
• health, cleanliness, and clothing of personnel that could have an adverse effect on product quality
• monitoring and controlling work environment conditions that can have an adverse effect on product quality
• training or supervision of personnel who are required to work under special environmental conditions
• controlling contaminated or potentially contaminated product (including returned products) in order to prevent contamination of other product, the work environment, or personnel
Brazil (ANVISA): Verify that biosafety standards are used, when applicable [RDC ANVISA 16/2013: 5.1.3.6].</v>
      </c>
      <c r="H6" s="175" t="str">
        <f ca="1">INDEX('2.Nonconformities'!$BJ$45:$BJ$145,AK6)</f>
        <v>4.2.1, 6.4</v>
      </c>
      <c r="I6" s="176" t="s">
        <v>1104</v>
      </c>
      <c r="J6" s="209" t="str">
        <f ca="1">INDEX('2.Nonconformities'!$BI$152:$BI$213,AL6)</f>
        <v>6.4 Work environment
The organization shall determine and manage the work environment needed to achieve conformity to product requirements. The following requirements shall apply.
a) The organization shall establish documented requirements for health, cleanliness and clothing of personnel if contact between such personnel and the product or work environment could adversely affect the quality of the product (see 7.5.1.2.1).
b) If work environment conditions can have an adverse effect on product quality, the organization shall establish documented requirements for the work environment conditions and documented procedures or work instructions to monitor and control these work environment conditions (see 7.5.1.2.1).
c) The organization shall ensure that all personnel who are required to work temporarily under special environmental conditions within the work environment are appropriately trained or supervised by a trained person [see 6.2.2 b)].
d) If appropriate, special arrangements shall be established and documented for the control of contaminated or potentially contaminated product in order to prevent contamination of other product, the work environment or personnel (see 7.5.3.1).</v>
      </c>
      <c r="K6" s="175" t="str">
        <f ca="1">INDEX('2.Nonconformities'!$BK$45:$BK$145,AK6)</f>
        <v xml:space="preserve">TG(MD)R 
Sch1 P2 7.2, 8 </v>
      </c>
      <c r="L6" s="174"/>
      <c r="M6" s="209" t="str">
        <f ca="1">INDEX('2.Nonconformities'!$BI$218:$BI$280,AM6)</f>
        <v>/</v>
      </c>
      <c r="N6" s="175" t="str">
        <f ca="1">INDEX('2.Nonconformities'!$BL$45:$BL$145,AK6)</f>
        <v xml:space="preserve">RDC ANVISA 16/2013: 5.1.3, 5.1.3.6 </v>
      </c>
      <c r="O6" s="174"/>
      <c r="P6" s="209" t="str">
        <f ca="1">INDEX('2.Nonconformities'!$BI$285:$BI$433,AN6)</f>
        <v>/</v>
      </c>
      <c r="Q6" s="175" t="str">
        <f ca="1">INDEX('2.Nonconformities'!$BM$45:$BM$145,AK6)</f>
        <v>N.A.</v>
      </c>
      <c r="R6" s="174"/>
      <c r="S6" s="209" t="str">
        <f ca="1">INDEX('2.Nonconformities'!$BI$441:$BI$486,AO6)</f>
        <v>/</v>
      </c>
      <c r="T6" s="177" t="str">
        <f ca="1">INDEX('2.Nonconformities'!$BO$45:$BO$145,AK6)</f>
        <v>MHLW MO169: 6, 25</v>
      </c>
      <c r="U6" s="183"/>
      <c r="V6" s="209" t="str">
        <f ca="1">INDEX('2.Nonconformities'!$BI$601:$BI$673,AQ6)</f>
        <v>/</v>
      </c>
      <c r="W6" s="175" t="str">
        <f ca="1">INDEX('2.Nonconformities'!$BN$45:$BN$145,AK6)</f>
        <v xml:space="preserve">820.70(c), 820.70(d), 820.70(e) </v>
      </c>
      <c r="X6" s="174"/>
      <c r="Y6" s="209" t="str">
        <f ca="1">INDEX('2.Nonconformities'!$BI$491:$BI$597,AP6)</f>
        <v>/</v>
      </c>
      <c r="Z6" s="178">
        <f ca="1">SUMIF('2.Nonconformities'!$BG$152:$BJ$212,I6,'2.Nonconformities'!$BJ$152:$BJ$212)</f>
        <v>3</v>
      </c>
      <c r="AA6" s="174"/>
      <c r="AB6" s="174"/>
      <c r="AC6" s="174"/>
      <c r="AD6" s="179">
        <f t="shared" ca="1" si="0"/>
        <v>3</v>
      </c>
      <c r="AE6" s="200"/>
      <c r="AF6" s="182" t="s">
        <v>1141</v>
      </c>
      <c r="AG6" s="182" t="s">
        <v>1144</v>
      </c>
      <c r="AH6" s="182" t="s">
        <v>1141</v>
      </c>
      <c r="AI6" s="182" t="str">
        <f t="shared" si="1"/>
        <v/>
      </c>
      <c r="AJ6" s="182" t="str">
        <f t="shared" si="1"/>
        <v/>
      </c>
      <c r="AK6" s="165">
        <f ca="1">SUMIF('2.Nonconformities'!$BG$36:$BH$43,E6,'2.Nonconformities'!$BH$36:$BH$43)+F6+1</f>
        <v>61</v>
      </c>
      <c r="AL6" s="102">
        <f ca="1">SUMIF('2.Nonconformities'!$BG$152:$BH$213,I6,'2.Nonconformities'!$BH$152:$BH$213)+1</f>
        <v>23</v>
      </c>
      <c r="AM6" s="164">
        <f ca="1">SUMIF('2.Nonconformities'!$BG$218:$BH$280,L6,'2.Nonconformities'!$BH$218:$BH$280)+1</f>
        <v>1</v>
      </c>
      <c r="AN6" s="164">
        <f ca="1">SUMIF('2.Nonconformities'!$BG$285:$BH$433,O6,'2.Nonconformities'!$BH$285:$BH$433)+1</f>
        <v>1</v>
      </c>
      <c r="AO6" s="164">
        <f ca="1">SUMIF('2.Nonconformities'!$BG$441:$BH$486,R6,'2.Nonconformities'!$BH$441:$BH$486)+1</f>
        <v>1</v>
      </c>
      <c r="AP6" s="164">
        <f ca="1">SUMIF('2.Nonconformities'!$BG$491:$BH$597,X6,'2.Nonconformities'!$BH$491:$BH$597)+1</f>
        <v>1</v>
      </c>
      <c r="AQ6" s="164">
        <f ca="1">SUMIF('2.Nonconformities'!$BG$601:$BH$673,U6,'2.Nonconformities'!$BH$601:$BH$673)+1</f>
        <v>1</v>
      </c>
    </row>
    <row r="7" spans="1:71" ht="409.5" x14ac:dyDescent="0.3">
      <c r="A7" s="172">
        <f t="shared" si="2"/>
        <v>4</v>
      </c>
      <c r="B7" s="173">
        <v>4</v>
      </c>
      <c r="C7" s="219" t="s">
        <v>1573</v>
      </c>
      <c r="D7" s="173" t="s">
        <v>1574</v>
      </c>
      <c r="E7" s="174" t="s">
        <v>1060</v>
      </c>
      <c r="F7" s="174">
        <v>13</v>
      </c>
      <c r="G7" s="175" t="str">
        <f ca="1">INDEX('2.Nonconformities'!$BI$45:$BI$145,AK7)</f>
        <v>Confirm that the organization has determined the monitoring and measuring devices needed to provide evidence of conformity to specified requirements.  Verify that the monitoring and measuring equipment used in production and service control has been identified, adjusted, calibrated and maintained, and capable of producing valid results.</v>
      </c>
      <c r="H7" s="175" t="str">
        <f ca="1">INDEX('2.Nonconformities'!$BJ$45:$BJ$145,AK7)</f>
        <v>7.5.1.1, 7.6</v>
      </c>
      <c r="I7" s="176">
        <v>7.6</v>
      </c>
      <c r="J7" s="209" t="str">
        <f ca="1">INDEX('2.Nonconformities'!$BI$152:$BI$213,AL7)</f>
        <v>7.6 Control of monitoring and measuring devices
The organization shall determine the monitoring and measurement to be undertaken and the monitoring and measuring devices needed to provide evidence of conformity of product to determined requirements (see 7.2.1). The organization shall establish documented procedures to ensure that monitoring and measurement can be carried out and are carried out in a manner that is consistent with the monitoring and measurement requirements. Where necessary to ensure valid results, measuring equipment shall
a) be calibrated or verified at specified intervals, or prior to use, against measurement standards traceable to international or national measurement standards; where no such standards exist, the basis used for calibration or verification shall be recorded;
b) be adjusted or re-adjusted as necessary;
c) be identified to enable the calibration status to be determined;
d) be safeguarded from adjustments that would invalidate the measurement result;
e) be protected from damage and deterioration during handling, maintenance and storage.
In addition, the organization shall assess and record the validity of the previous measuring results when the equipment is found not to conform to requirements. The organization shall take appropriate action on the equipment and any product affected. Records of the results of calibration and verification shall be maintained (see 4.2.4). When used in the monitoring and measurement of specified requirements, the ability of computer software to satisfy the intended application shall be confirmed. This shall be undertaken prior to initial use and reconfirmed as necessary. NOTE See ISO 10012 for guidance related to measurement management systems.</v>
      </c>
      <c r="K7" s="175" t="str">
        <f ca="1">INDEX('2.Nonconformities'!$BK$45:$BK$145,AK7)</f>
        <v xml:space="preserve">TG(MD)R 
Sch3 P1 1.4(5)(e) </v>
      </c>
      <c r="L7" s="174"/>
      <c r="M7" s="209" t="str">
        <f ca="1">INDEX('2.Nonconformities'!$BI$218:$BI$280,AM7)</f>
        <v>/</v>
      </c>
      <c r="N7" s="175" t="str">
        <f ca="1">INDEX('2.Nonconformities'!$BL$45:$BL$145,AK7)</f>
        <v>RDC ANVISA 16/2013: 5.1.5, 5.4</v>
      </c>
      <c r="O7" s="174"/>
      <c r="P7" s="209" t="str">
        <f ca="1">INDEX('2.Nonconformities'!$BI$285:$BI$433,AN7)</f>
        <v>/</v>
      </c>
      <c r="Q7" s="175" t="str">
        <f ca="1">INDEX('2.Nonconformities'!$BM$45:$BM$145,AK7)</f>
        <v>N.A.</v>
      </c>
      <c r="R7" s="174"/>
      <c r="S7" s="209" t="str">
        <f ca="1">INDEX('2.Nonconformities'!$BI$441:$BI$486,AO7)</f>
        <v>/</v>
      </c>
      <c r="T7" s="177" t="str">
        <f ca="1">INDEX('2.Nonconformities'!$BO$45:$BO$145,AK7)</f>
        <v>MHLW MO169: 40, 53</v>
      </c>
      <c r="U7" s="183"/>
      <c r="V7" s="209" t="str">
        <f ca="1">INDEX('2.Nonconformities'!$BI$601:$BI$673,AQ7)</f>
        <v>/</v>
      </c>
      <c r="W7" s="175" t="str">
        <f ca="1">INDEX('2.Nonconformities'!$BN$45:$BN$145,AK7)</f>
        <v>820.70(g), 820.72</v>
      </c>
      <c r="X7" s="174"/>
      <c r="Y7" s="209" t="str">
        <f ca="1">INDEX('2.Nonconformities'!$BI$491:$BI$597,AP7)</f>
        <v>/</v>
      </c>
      <c r="Z7" s="178">
        <f ca="1">SUMIF('2.Nonconformities'!$BG$152:$BJ$212,I7,'2.Nonconformities'!$BJ$152:$BJ$212)</f>
        <v>3</v>
      </c>
      <c r="AA7" s="174"/>
      <c r="AB7" s="174"/>
      <c r="AC7" s="174"/>
      <c r="AD7" s="179">
        <f t="shared" ca="1" si="0"/>
        <v>3</v>
      </c>
      <c r="AE7" s="200"/>
      <c r="AF7" s="182" t="s">
        <v>1141</v>
      </c>
      <c r="AG7" s="182" t="s">
        <v>1144</v>
      </c>
      <c r="AH7" s="182" t="s">
        <v>1141</v>
      </c>
      <c r="AI7" s="182" t="str">
        <f t="shared" si="1"/>
        <v/>
      </c>
      <c r="AJ7" s="182" t="str">
        <f t="shared" si="1"/>
        <v/>
      </c>
      <c r="AK7" s="165">
        <f ca="1">SUMIF('2.Nonconformities'!$BG$36:$BH$43,E7,'2.Nonconformities'!$BH$36:$BH$43)+F7+1</f>
        <v>68</v>
      </c>
      <c r="AL7" s="102">
        <f ca="1">SUMIF('2.Nonconformities'!$BG$152:$BH$213,I7,'2.Nonconformities'!$BH$152:$BH$213)+1</f>
        <v>51</v>
      </c>
      <c r="AM7" s="164">
        <f ca="1">SUMIF('2.Nonconformities'!$BG$218:$BH$280,L7,'2.Nonconformities'!$BH$218:$BH$280)+1</f>
        <v>1</v>
      </c>
      <c r="AN7" s="164">
        <f ca="1">SUMIF('2.Nonconformities'!$BG$285:$BH$433,O7,'2.Nonconformities'!$BH$285:$BH$433)+1</f>
        <v>1</v>
      </c>
      <c r="AO7" s="164">
        <f ca="1">SUMIF('2.Nonconformities'!$BG$441:$BH$486,R7,'2.Nonconformities'!$BH$441:$BH$486)+1</f>
        <v>1</v>
      </c>
      <c r="AP7" s="164">
        <f ca="1">SUMIF('2.Nonconformities'!$BG$491:$BH$597,X7,'2.Nonconformities'!$BH$491:$BH$597)+1</f>
        <v>1</v>
      </c>
      <c r="AQ7" s="164">
        <f ca="1">SUMIF('2.Nonconformities'!$BG$601:$BH$673,U7,'2.Nonconformities'!$BH$601:$BH$673)+1</f>
        <v>1</v>
      </c>
    </row>
    <row r="8" spans="1:71" x14ac:dyDescent="0.3">
      <c r="A8" s="172">
        <f t="shared" si="2"/>
        <v>5</v>
      </c>
      <c r="B8" s="173"/>
      <c r="C8" s="173"/>
      <c r="D8" s="173"/>
      <c r="E8" s="174"/>
      <c r="F8" s="174"/>
      <c r="G8" s="175" t="str">
        <f ca="1">INDEX('2.Nonconformities'!$BI$45:$BI$145,AK8)</f>
        <v>/</v>
      </c>
      <c r="H8" s="175" t="str">
        <f ca="1">INDEX('2.Nonconformities'!$BJ$45:$BJ$145,AK8)</f>
        <v>/</v>
      </c>
      <c r="I8" s="176"/>
      <c r="J8" s="209" t="str">
        <f ca="1">INDEX('2.Nonconformities'!$BI$152:$BI$213,AL8)</f>
        <v>/</v>
      </c>
      <c r="K8" s="175" t="str">
        <f ca="1">INDEX('2.Nonconformities'!$BK$45:$BK$145,AK8)</f>
        <v>/</v>
      </c>
      <c r="L8" s="174"/>
      <c r="M8" s="209" t="str">
        <f ca="1">INDEX('2.Nonconformities'!$BI$218:$BI$280,AM8)</f>
        <v>/</v>
      </c>
      <c r="N8" s="175" t="str">
        <f ca="1">INDEX('2.Nonconformities'!$BL$45:$BL$145,AK8)</f>
        <v>/</v>
      </c>
      <c r="O8" s="174"/>
      <c r="P8" s="209" t="str">
        <f ca="1">INDEX('2.Nonconformities'!$BI$285:$BI$433,AN8)</f>
        <v>/</v>
      </c>
      <c r="Q8" s="175" t="str">
        <f ca="1">INDEX('2.Nonconformities'!$BM$45:$BM$145,AK8)</f>
        <v>/</v>
      </c>
      <c r="R8" s="174"/>
      <c r="S8" s="209" t="str">
        <f ca="1">INDEX('2.Nonconformities'!$BI$441:$BI$486,AO8)</f>
        <v>/</v>
      </c>
      <c r="T8" s="177" t="str">
        <f ca="1">INDEX('2.Nonconformities'!$BO$45:$BO$145,AK8)</f>
        <v>/</v>
      </c>
      <c r="U8" s="183"/>
      <c r="V8" s="209" t="str">
        <f ca="1">INDEX('2.Nonconformities'!$BI$601:$BI$673,AQ8)</f>
        <v>/</v>
      </c>
      <c r="W8" s="175" t="str">
        <f ca="1">INDEX('2.Nonconformities'!$BN$45:$BN$145,AK8)</f>
        <v>/</v>
      </c>
      <c r="X8" s="174"/>
      <c r="Y8" s="209" t="str">
        <f ca="1">INDEX('2.Nonconformities'!$BI$491:$BI$597,AP8)</f>
        <v>/</v>
      </c>
      <c r="Z8" s="178">
        <f ca="1">SUMIF('2.Nonconformities'!$BG$152:$BJ$212,I8,'2.Nonconformities'!$BJ$152:$BJ$212)</f>
        <v>0</v>
      </c>
      <c r="AA8" s="174"/>
      <c r="AB8" s="174"/>
      <c r="AC8" s="174"/>
      <c r="AD8" s="179" t="str">
        <f t="shared" ca="1" si="0"/>
        <v/>
      </c>
      <c r="AE8" s="200"/>
      <c r="AF8" s="182" t="str">
        <f t="shared" ref="AF8:AJ33" si="3">IF($AE8="Y","NA","")</f>
        <v/>
      </c>
      <c r="AG8" s="182" t="str">
        <f t="shared" si="1"/>
        <v/>
      </c>
      <c r="AH8" s="182" t="str">
        <f t="shared" si="1"/>
        <v/>
      </c>
      <c r="AI8" s="182" t="str">
        <f t="shared" si="1"/>
        <v/>
      </c>
      <c r="AJ8" s="182" t="str">
        <f t="shared" si="1"/>
        <v/>
      </c>
      <c r="AK8" s="165">
        <f ca="1">SUMIF('2.Nonconformities'!$BG$36:$BH$43,E8,'2.Nonconformities'!$BH$36:$BH$43)+F8+1</f>
        <v>1</v>
      </c>
      <c r="AL8" s="102">
        <f ca="1">SUMIF('2.Nonconformities'!$BG$152:$BH$213,I8,'2.Nonconformities'!$BH$152:$BH$213)+1</f>
        <v>1</v>
      </c>
      <c r="AM8" s="164">
        <f ca="1">SUMIF('2.Nonconformities'!$BG$218:$BH$280,L8,'2.Nonconformities'!$BH$218:$BH$280)+1</f>
        <v>1</v>
      </c>
      <c r="AN8" s="164">
        <f ca="1">SUMIF('2.Nonconformities'!$BG$285:$BH$433,O8,'2.Nonconformities'!$BH$285:$BH$433)+1</f>
        <v>1</v>
      </c>
      <c r="AO8" s="164">
        <f ca="1">SUMIF('2.Nonconformities'!$BG$441:$BH$486,R8,'2.Nonconformities'!$BH$441:$BH$486)+1</f>
        <v>1</v>
      </c>
      <c r="AP8" s="164">
        <f ca="1">SUMIF('2.Nonconformities'!$BG$491:$BH$597,X8,'2.Nonconformities'!$BH$491:$BH$597)+1</f>
        <v>1</v>
      </c>
      <c r="AQ8" s="164">
        <f ca="1">SUMIF('2.Nonconformities'!$BG$601:$BH$673,U8,'2.Nonconformities'!$BH$601:$BH$673)+1</f>
        <v>1</v>
      </c>
    </row>
    <row r="9" spans="1:71" x14ac:dyDescent="0.3">
      <c r="A9" s="172">
        <f t="shared" si="2"/>
        <v>6</v>
      </c>
      <c r="B9" s="173"/>
      <c r="C9" s="173"/>
      <c r="D9" s="173"/>
      <c r="E9" s="174"/>
      <c r="F9" s="174"/>
      <c r="G9" s="175" t="str">
        <f ca="1">INDEX('2.Nonconformities'!$BI$45:$BI$145,AK9)</f>
        <v>/</v>
      </c>
      <c r="H9" s="175" t="str">
        <f ca="1">INDEX('2.Nonconformities'!$BJ$45:$BJ$145,AK9)</f>
        <v>/</v>
      </c>
      <c r="I9" s="176"/>
      <c r="J9" s="209" t="str">
        <f ca="1">INDEX('2.Nonconformities'!$BI$152:$BI$213,AL9)</f>
        <v>/</v>
      </c>
      <c r="K9" s="175" t="str">
        <f ca="1">INDEX('2.Nonconformities'!$BK$45:$BK$145,AK9)</f>
        <v>/</v>
      </c>
      <c r="L9" s="174"/>
      <c r="M9" s="209" t="str">
        <f ca="1">INDEX('2.Nonconformities'!$BI$218:$BI$280,AM9)</f>
        <v>/</v>
      </c>
      <c r="N9" s="175" t="str">
        <f ca="1">INDEX('2.Nonconformities'!$BL$45:$BL$145,AK9)</f>
        <v>/</v>
      </c>
      <c r="O9" s="174"/>
      <c r="P9" s="209" t="str">
        <f ca="1">INDEX('2.Nonconformities'!$BI$285:$BI$433,AN9)</f>
        <v>/</v>
      </c>
      <c r="Q9" s="175" t="str">
        <f ca="1">INDEX('2.Nonconformities'!$BM$45:$BM$145,AK9)</f>
        <v>/</v>
      </c>
      <c r="R9" s="174"/>
      <c r="S9" s="209" t="str">
        <f ca="1">INDEX('2.Nonconformities'!$BI$441:$BI$486,AO9)</f>
        <v>/</v>
      </c>
      <c r="T9" s="177" t="str">
        <f ca="1">INDEX('2.Nonconformities'!$BO$45:$BO$145,AK9)</f>
        <v>/</v>
      </c>
      <c r="U9" s="183"/>
      <c r="V9" s="209" t="str">
        <f ca="1">INDEX('2.Nonconformities'!$BI$601:$BI$673,AQ9)</f>
        <v>/</v>
      </c>
      <c r="W9" s="175" t="str">
        <f ca="1">INDEX('2.Nonconformities'!$BN$45:$BN$145,AK9)</f>
        <v>/</v>
      </c>
      <c r="X9" s="174"/>
      <c r="Y9" s="209" t="str">
        <f ca="1">INDEX('2.Nonconformities'!$BI$491:$BI$597,AP9)</f>
        <v>/</v>
      </c>
      <c r="Z9" s="178">
        <f ca="1">SUMIF('2.Nonconformities'!$BG$152:$BJ$212,I9,'2.Nonconformities'!$BJ$152:$BJ$212)</f>
        <v>0</v>
      </c>
      <c r="AA9" s="174"/>
      <c r="AB9" s="174"/>
      <c r="AC9" s="174"/>
      <c r="AD9" s="179" t="str">
        <f t="shared" ca="1" si="0"/>
        <v/>
      </c>
      <c r="AE9" s="196"/>
      <c r="AF9" s="182" t="str">
        <f t="shared" si="3"/>
        <v/>
      </c>
      <c r="AG9" s="182" t="str">
        <f t="shared" si="1"/>
        <v/>
      </c>
      <c r="AH9" s="182" t="str">
        <f t="shared" si="1"/>
        <v/>
      </c>
      <c r="AI9" s="182" t="str">
        <f t="shared" si="1"/>
        <v/>
      </c>
      <c r="AJ9" s="182" t="str">
        <f t="shared" si="1"/>
        <v/>
      </c>
      <c r="AK9" s="165">
        <f ca="1">SUMIF('2.Nonconformities'!$BG$36:$BH$43,E9,'2.Nonconformities'!$BH$36:$BH$43)+F9+1</f>
        <v>1</v>
      </c>
      <c r="AL9" s="102">
        <f ca="1">SUMIF('2.Nonconformities'!$BG$152:$BH$213,I9,'2.Nonconformities'!$BH$152:$BH$213)+1</f>
        <v>1</v>
      </c>
      <c r="AM9" s="164">
        <f ca="1">SUMIF('2.Nonconformities'!$BG$218:$BH$280,L9,'2.Nonconformities'!$BH$218:$BH$280)+1</f>
        <v>1</v>
      </c>
      <c r="AN9" s="164">
        <f ca="1">SUMIF('2.Nonconformities'!$BG$285:$BH$433,O9,'2.Nonconformities'!$BH$285:$BH$433)+1</f>
        <v>1</v>
      </c>
      <c r="AO9" s="164">
        <f ca="1">SUMIF('2.Nonconformities'!$BG$441:$BH$486,R9,'2.Nonconformities'!$BH$441:$BH$486)+1</f>
        <v>1</v>
      </c>
      <c r="AP9" s="164">
        <f ca="1">SUMIF('2.Nonconformities'!$BG$491:$BH$597,X9,'2.Nonconformities'!$BH$491:$BH$597)+1</f>
        <v>1</v>
      </c>
      <c r="AQ9" s="164">
        <f ca="1">SUMIF('2.Nonconformities'!$BG$601:$BH$673,U9,'2.Nonconformities'!$BH$601:$BH$673)+1</f>
        <v>1</v>
      </c>
    </row>
    <row r="10" spans="1:71" x14ac:dyDescent="0.3">
      <c r="A10" s="172">
        <f t="shared" si="2"/>
        <v>7</v>
      </c>
      <c r="B10" s="173"/>
      <c r="C10" s="173"/>
      <c r="D10" s="173"/>
      <c r="E10" s="174"/>
      <c r="F10" s="174"/>
      <c r="G10" s="175" t="str">
        <f ca="1">INDEX('2.Nonconformities'!$BI$45:$BI$145,AK10)</f>
        <v>/</v>
      </c>
      <c r="H10" s="175" t="str">
        <f ca="1">INDEX('2.Nonconformities'!$BJ$45:$BJ$145,AK10)</f>
        <v>/</v>
      </c>
      <c r="I10" s="176"/>
      <c r="J10" s="209" t="str">
        <f ca="1">INDEX('2.Nonconformities'!$BI$152:$BI$213,AL10)</f>
        <v>/</v>
      </c>
      <c r="K10" s="175" t="str">
        <f ca="1">INDEX('2.Nonconformities'!$BK$45:$BK$145,AK10)</f>
        <v>/</v>
      </c>
      <c r="L10" s="174"/>
      <c r="M10" s="209" t="str">
        <f ca="1">INDEX('2.Nonconformities'!$BI$218:$BI$280,AM10)</f>
        <v>/</v>
      </c>
      <c r="N10" s="175" t="str">
        <f ca="1">INDEX('2.Nonconformities'!$BL$45:$BL$145,AK10)</f>
        <v>/</v>
      </c>
      <c r="O10" s="174"/>
      <c r="P10" s="209" t="str">
        <f ca="1">INDEX('2.Nonconformities'!$BI$285:$BI$433,AN10)</f>
        <v>/</v>
      </c>
      <c r="Q10" s="175" t="str">
        <f ca="1">INDEX('2.Nonconformities'!$BM$45:$BM$145,AK10)</f>
        <v>/</v>
      </c>
      <c r="R10" s="174"/>
      <c r="S10" s="209" t="str">
        <f ca="1">INDEX('2.Nonconformities'!$BI$441:$BI$486,AO10)</f>
        <v>/</v>
      </c>
      <c r="T10" s="177" t="str">
        <f ca="1">INDEX('2.Nonconformities'!$BO$45:$BO$145,AK10)</f>
        <v>/</v>
      </c>
      <c r="U10" s="183"/>
      <c r="V10" s="209" t="str">
        <f ca="1">INDEX('2.Nonconformities'!$BI$601:$BI$673,AQ10)</f>
        <v>/</v>
      </c>
      <c r="W10" s="175" t="str">
        <f ca="1">INDEX('2.Nonconformities'!$BN$45:$BN$145,AK10)</f>
        <v>/</v>
      </c>
      <c r="X10" s="174"/>
      <c r="Y10" s="209" t="str">
        <f ca="1">INDEX('2.Nonconformities'!$BI$491:$BI$597,AP10)</f>
        <v>/</v>
      </c>
      <c r="Z10" s="178">
        <f ca="1">SUMIF('2.Nonconformities'!$BG$152:$BJ$212,I10,'2.Nonconformities'!$BJ$152:$BJ$212)</f>
        <v>0</v>
      </c>
      <c r="AA10" s="174"/>
      <c r="AB10" s="174"/>
      <c r="AC10" s="174"/>
      <c r="AD10" s="179" t="str">
        <f t="shared" ca="1" si="0"/>
        <v/>
      </c>
      <c r="AE10" s="196"/>
      <c r="AF10" s="182" t="str">
        <f t="shared" si="3"/>
        <v/>
      </c>
      <c r="AG10" s="182" t="str">
        <f t="shared" si="1"/>
        <v/>
      </c>
      <c r="AH10" s="182" t="str">
        <f t="shared" si="1"/>
        <v/>
      </c>
      <c r="AI10" s="182" t="str">
        <f t="shared" si="1"/>
        <v/>
      </c>
      <c r="AJ10" s="182" t="str">
        <f t="shared" si="1"/>
        <v/>
      </c>
      <c r="AK10" s="165">
        <f ca="1">SUMIF('2.Nonconformities'!$BG$36:$BH$43,E10,'2.Nonconformities'!$BH$36:$BH$43)+F10+1</f>
        <v>1</v>
      </c>
      <c r="AL10" s="102">
        <f ca="1">SUMIF('2.Nonconformities'!$BG$152:$BH$213,I10,'2.Nonconformities'!$BH$152:$BH$213)+1</f>
        <v>1</v>
      </c>
      <c r="AM10" s="164">
        <f ca="1">SUMIF('2.Nonconformities'!$BG$218:$BH$280,L10,'2.Nonconformities'!$BH$218:$BH$280)+1</f>
        <v>1</v>
      </c>
      <c r="AN10" s="164">
        <f ca="1">SUMIF('2.Nonconformities'!$BG$285:$BH$433,O10,'2.Nonconformities'!$BH$285:$BH$433)+1</f>
        <v>1</v>
      </c>
      <c r="AO10" s="164">
        <f ca="1">SUMIF('2.Nonconformities'!$BG$441:$BH$486,R10,'2.Nonconformities'!$BH$441:$BH$486)+1</f>
        <v>1</v>
      </c>
      <c r="AP10" s="164">
        <f ca="1">SUMIF('2.Nonconformities'!$BG$491:$BH$597,X10,'2.Nonconformities'!$BH$491:$BH$597)+1</f>
        <v>1</v>
      </c>
      <c r="AQ10" s="164">
        <f ca="1">SUMIF('2.Nonconformities'!$BG$601:$BH$673,U10,'2.Nonconformities'!$BH$601:$BH$673)+1</f>
        <v>1</v>
      </c>
    </row>
    <row r="11" spans="1:71" x14ac:dyDescent="0.3">
      <c r="A11" s="172">
        <f t="shared" si="2"/>
        <v>8</v>
      </c>
      <c r="B11" s="173"/>
      <c r="C11" s="173"/>
      <c r="D11" s="173"/>
      <c r="E11" s="174"/>
      <c r="F11" s="174"/>
      <c r="G11" s="175" t="str">
        <f ca="1">INDEX('2.Nonconformities'!$BI$45:$BI$145,AK11)</f>
        <v>/</v>
      </c>
      <c r="H11" s="175" t="str">
        <f ca="1">INDEX('2.Nonconformities'!$BJ$45:$BJ$145,AK11)</f>
        <v>/</v>
      </c>
      <c r="I11" s="176"/>
      <c r="J11" s="209" t="str">
        <f ca="1">INDEX('2.Nonconformities'!$BI$152:$BI$213,AL11)</f>
        <v>/</v>
      </c>
      <c r="K11" s="175" t="str">
        <f ca="1">INDEX('2.Nonconformities'!$BK$45:$BK$145,AK11)</f>
        <v>/</v>
      </c>
      <c r="L11" s="174"/>
      <c r="M11" s="209" t="str">
        <f ca="1">INDEX('2.Nonconformities'!$BI$218:$BI$280,AM11)</f>
        <v>/</v>
      </c>
      <c r="N11" s="175" t="str">
        <f ca="1">INDEX('2.Nonconformities'!$BL$45:$BL$145,AK11)</f>
        <v>/</v>
      </c>
      <c r="O11" s="174"/>
      <c r="P11" s="209" t="str">
        <f ca="1">INDEX('2.Nonconformities'!$BI$285:$BI$433,AN11)</f>
        <v>/</v>
      </c>
      <c r="Q11" s="175" t="str">
        <f ca="1">INDEX('2.Nonconformities'!$BM$45:$BM$145,AK11)</f>
        <v>/</v>
      </c>
      <c r="R11" s="174"/>
      <c r="S11" s="209" t="str">
        <f ca="1">INDEX('2.Nonconformities'!$BI$441:$BI$486,AO11)</f>
        <v>/</v>
      </c>
      <c r="T11" s="177" t="str">
        <f ca="1">INDEX('2.Nonconformities'!$BO$45:$BO$145,AK11)</f>
        <v>/</v>
      </c>
      <c r="U11" s="183"/>
      <c r="V11" s="209" t="str">
        <f ca="1">INDEX('2.Nonconformities'!$BI$601:$BI$673,AQ11)</f>
        <v>/</v>
      </c>
      <c r="W11" s="175" t="str">
        <f ca="1">INDEX('2.Nonconformities'!$BN$45:$BN$145,AK11)</f>
        <v>/</v>
      </c>
      <c r="X11" s="174"/>
      <c r="Y11" s="209" t="str">
        <f ca="1">INDEX('2.Nonconformities'!$BI$491:$BI$597,AP11)</f>
        <v>/</v>
      </c>
      <c r="Z11" s="178">
        <f ca="1">SUMIF('2.Nonconformities'!$BG$152:$BJ$212,I11,'2.Nonconformities'!$BJ$152:$BJ$212)</f>
        <v>0</v>
      </c>
      <c r="AA11" s="174"/>
      <c r="AB11" s="174"/>
      <c r="AC11" s="174"/>
      <c r="AD11" s="179" t="str">
        <f t="shared" ca="1" si="0"/>
        <v/>
      </c>
      <c r="AE11" s="196"/>
      <c r="AF11" s="182" t="str">
        <f t="shared" si="3"/>
        <v/>
      </c>
      <c r="AG11" s="182" t="str">
        <f t="shared" si="1"/>
        <v/>
      </c>
      <c r="AH11" s="182" t="str">
        <f t="shared" si="1"/>
        <v/>
      </c>
      <c r="AI11" s="182" t="str">
        <f t="shared" si="1"/>
        <v/>
      </c>
      <c r="AJ11" s="182" t="str">
        <f t="shared" si="1"/>
        <v/>
      </c>
      <c r="AK11" s="165">
        <f ca="1">SUMIF('2.Nonconformities'!$BG$36:$BH$43,E11,'2.Nonconformities'!$BH$36:$BH$43)+F11+1</f>
        <v>1</v>
      </c>
      <c r="AL11" s="102">
        <f ca="1">SUMIF('2.Nonconformities'!$BG$152:$BH$213,I11,'2.Nonconformities'!$BH$152:$BH$213)+1</f>
        <v>1</v>
      </c>
      <c r="AM11" s="164">
        <f ca="1">SUMIF('2.Nonconformities'!$BG$218:$BH$280,L11,'2.Nonconformities'!$BH$218:$BH$280)+1</f>
        <v>1</v>
      </c>
      <c r="AN11" s="164">
        <f ca="1">SUMIF('2.Nonconformities'!$BG$285:$BH$433,O11,'2.Nonconformities'!$BH$285:$BH$433)+1</f>
        <v>1</v>
      </c>
      <c r="AO11" s="164">
        <f ca="1">SUMIF('2.Nonconformities'!$BG$441:$BH$486,R11,'2.Nonconformities'!$BH$441:$BH$486)+1</f>
        <v>1</v>
      </c>
      <c r="AP11" s="164">
        <f ca="1">SUMIF('2.Nonconformities'!$BG$491:$BH$597,X11,'2.Nonconformities'!$BH$491:$BH$597)+1</f>
        <v>1</v>
      </c>
      <c r="AQ11" s="164">
        <f ca="1">SUMIF('2.Nonconformities'!$BG$601:$BH$673,U11,'2.Nonconformities'!$BH$601:$BH$673)+1</f>
        <v>1</v>
      </c>
    </row>
    <row r="12" spans="1:71" x14ac:dyDescent="0.3">
      <c r="A12" s="172">
        <f t="shared" si="2"/>
        <v>9</v>
      </c>
      <c r="B12" s="173"/>
      <c r="C12" s="173"/>
      <c r="D12" s="173"/>
      <c r="E12" s="174"/>
      <c r="F12" s="174"/>
      <c r="G12" s="175" t="str">
        <f ca="1">INDEX('2.Nonconformities'!$BI$45:$BI$145,AK12)</f>
        <v>/</v>
      </c>
      <c r="H12" s="175" t="str">
        <f ca="1">INDEX('2.Nonconformities'!$BJ$45:$BJ$145,AK12)</f>
        <v>/</v>
      </c>
      <c r="I12" s="176"/>
      <c r="J12" s="209" t="str">
        <f ca="1">INDEX('2.Nonconformities'!$BI$152:$BI$213,AL12)</f>
        <v>/</v>
      </c>
      <c r="K12" s="175" t="str">
        <f ca="1">INDEX('2.Nonconformities'!$BK$45:$BK$145,AK12)</f>
        <v>/</v>
      </c>
      <c r="L12" s="174"/>
      <c r="M12" s="209" t="str">
        <f ca="1">INDEX('2.Nonconformities'!$BI$218:$BI$280,AM12)</f>
        <v>/</v>
      </c>
      <c r="N12" s="175" t="str">
        <f ca="1">INDEX('2.Nonconformities'!$BL$45:$BL$145,AK12)</f>
        <v>/</v>
      </c>
      <c r="O12" s="174"/>
      <c r="P12" s="209" t="str">
        <f ca="1">INDEX('2.Nonconformities'!$BI$285:$BI$433,AN12)</f>
        <v>/</v>
      </c>
      <c r="Q12" s="175" t="str">
        <f ca="1">INDEX('2.Nonconformities'!$BM$45:$BM$145,AK12)</f>
        <v>/</v>
      </c>
      <c r="R12" s="174"/>
      <c r="S12" s="209" t="str">
        <f ca="1">INDEX('2.Nonconformities'!$BI$441:$BI$486,AO12)</f>
        <v>/</v>
      </c>
      <c r="T12" s="177" t="str">
        <f ca="1">INDEX('2.Nonconformities'!$BO$45:$BO$145,AK12)</f>
        <v>/</v>
      </c>
      <c r="U12" s="183"/>
      <c r="V12" s="209" t="str">
        <f ca="1">INDEX('2.Nonconformities'!$BI$601:$BI$673,AQ12)</f>
        <v>/</v>
      </c>
      <c r="W12" s="175" t="str">
        <f ca="1">INDEX('2.Nonconformities'!$BN$45:$BN$145,AK12)</f>
        <v>/</v>
      </c>
      <c r="X12" s="174"/>
      <c r="Y12" s="209" t="str">
        <f ca="1">INDEX('2.Nonconformities'!$BI$491:$BI$597,AP12)</f>
        <v>/</v>
      </c>
      <c r="Z12" s="178">
        <f ca="1">SUMIF('2.Nonconformities'!$BG$152:$BJ$212,I12,'2.Nonconformities'!$BJ$152:$BJ$212)</f>
        <v>0</v>
      </c>
      <c r="AA12" s="174"/>
      <c r="AB12" s="174"/>
      <c r="AC12" s="174"/>
      <c r="AD12" s="179" t="str">
        <f t="shared" ca="1" si="0"/>
        <v/>
      </c>
      <c r="AE12" s="196"/>
      <c r="AF12" s="182" t="str">
        <f t="shared" si="3"/>
        <v/>
      </c>
      <c r="AG12" s="182" t="str">
        <f t="shared" si="1"/>
        <v/>
      </c>
      <c r="AH12" s="182" t="str">
        <f t="shared" si="1"/>
        <v/>
      </c>
      <c r="AI12" s="182" t="str">
        <f t="shared" si="1"/>
        <v/>
      </c>
      <c r="AJ12" s="182" t="str">
        <f t="shared" si="1"/>
        <v/>
      </c>
      <c r="AK12" s="165">
        <f ca="1">SUMIF('2.Nonconformities'!$BG$36:$BH$43,E12,'2.Nonconformities'!$BH$36:$BH$43)+F12+1</f>
        <v>1</v>
      </c>
      <c r="AL12" s="102">
        <f ca="1">SUMIF('2.Nonconformities'!$BG$152:$BH$213,I12,'2.Nonconformities'!$BH$152:$BH$213)+1</f>
        <v>1</v>
      </c>
      <c r="AM12" s="164">
        <f ca="1">SUMIF('2.Nonconformities'!$BG$218:$BH$280,L12,'2.Nonconformities'!$BH$218:$BH$280)+1</f>
        <v>1</v>
      </c>
      <c r="AN12" s="164">
        <f ca="1">SUMIF('2.Nonconformities'!$BG$285:$BH$433,O12,'2.Nonconformities'!$BH$285:$BH$433)+1</f>
        <v>1</v>
      </c>
      <c r="AO12" s="164">
        <f ca="1">SUMIF('2.Nonconformities'!$BG$441:$BH$486,R12,'2.Nonconformities'!$BH$441:$BH$486)+1</f>
        <v>1</v>
      </c>
      <c r="AP12" s="164">
        <f ca="1">SUMIF('2.Nonconformities'!$BG$491:$BH$597,X12,'2.Nonconformities'!$BH$491:$BH$597)+1</f>
        <v>1</v>
      </c>
      <c r="AQ12" s="164">
        <f ca="1">SUMIF('2.Nonconformities'!$BG$601:$BH$673,U12,'2.Nonconformities'!$BH$601:$BH$673)+1</f>
        <v>1</v>
      </c>
    </row>
    <row r="13" spans="1:71" x14ac:dyDescent="0.3">
      <c r="A13" s="172">
        <f t="shared" si="2"/>
        <v>10</v>
      </c>
      <c r="B13" s="173"/>
      <c r="C13" s="173"/>
      <c r="D13" s="173"/>
      <c r="E13" s="174"/>
      <c r="F13" s="174"/>
      <c r="G13" s="175" t="str">
        <f ca="1">INDEX('2.Nonconformities'!$BI$45:$BI$145,AK13)</f>
        <v>/</v>
      </c>
      <c r="H13" s="175" t="str">
        <f ca="1">INDEX('2.Nonconformities'!$BJ$45:$BJ$145,AK13)</f>
        <v>/</v>
      </c>
      <c r="I13" s="176"/>
      <c r="J13" s="209" t="str">
        <f ca="1">INDEX('2.Nonconformities'!$BI$152:$BI$213,AL13)</f>
        <v>/</v>
      </c>
      <c r="K13" s="175" t="str">
        <f ca="1">INDEX('2.Nonconformities'!$BK$45:$BK$145,AK13)</f>
        <v>/</v>
      </c>
      <c r="L13" s="174"/>
      <c r="M13" s="209" t="str">
        <f ca="1">INDEX('2.Nonconformities'!$BI$218:$BI$280,AM13)</f>
        <v>/</v>
      </c>
      <c r="N13" s="175" t="str">
        <f ca="1">INDEX('2.Nonconformities'!$BL$45:$BL$145,AK13)</f>
        <v>/</v>
      </c>
      <c r="O13" s="174"/>
      <c r="P13" s="209" t="str">
        <f ca="1">INDEX('2.Nonconformities'!$BI$285:$BI$433,AN13)</f>
        <v>/</v>
      </c>
      <c r="Q13" s="175" t="str">
        <f ca="1">INDEX('2.Nonconformities'!$BM$45:$BM$145,AK13)</f>
        <v>/</v>
      </c>
      <c r="R13" s="174"/>
      <c r="S13" s="209" t="str">
        <f ca="1">INDEX('2.Nonconformities'!$BI$441:$BI$486,AO13)</f>
        <v>/</v>
      </c>
      <c r="T13" s="177" t="str">
        <f ca="1">INDEX('2.Nonconformities'!$BO$45:$BO$145,AK13)</f>
        <v>/</v>
      </c>
      <c r="U13" s="183"/>
      <c r="V13" s="209" t="str">
        <f ca="1">INDEX('2.Nonconformities'!$BI$601:$BI$673,AQ13)</f>
        <v>/</v>
      </c>
      <c r="W13" s="175" t="str">
        <f ca="1">INDEX('2.Nonconformities'!$BN$45:$BN$145,AK13)</f>
        <v>/</v>
      </c>
      <c r="X13" s="174"/>
      <c r="Y13" s="209" t="str">
        <f ca="1">INDEX('2.Nonconformities'!$BI$491:$BI$597,AP13)</f>
        <v>/</v>
      </c>
      <c r="Z13" s="178">
        <f ca="1">SUMIF('2.Nonconformities'!$BG$152:$BJ$212,I13,'2.Nonconformities'!$BJ$152:$BJ$212)</f>
        <v>0</v>
      </c>
      <c r="AA13" s="174"/>
      <c r="AB13" s="174"/>
      <c r="AC13" s="174"/>
      <c r="AD13" s="179" t="str">
        <f t="shared" ca="1" si="0"/>
        <v/>
      </c>
      <c r="AE13" s="196"/>
      <c r="AF13" s="182" t="str">
        <f t="shared" si="3"/>
        <v/>
      </c>
      <c r="AG13" s="182" t="str">
        <f t="shared" si="1"/>
        <v/>
      </c>
      <c r="AH13" s="182" t="str">
        <f t="shared" si="1"/>
        <v/>
      </c>
      <c r="AI13" s="182" t="str">
        <f t="shared" si="1"/>
        <v/>
      </c>
      <c r="AJ13" s="182" t="str">
        <f t="shared" si="1"/>
        <v/>
      </c>
      <c r="AK13" s="165">
        <f ca="1">SUMIF('2.Nonconformities'!$BG$36:$BH$43,E13,'2.Nonconformities'!$BH$36:$BH$43)+F13+1</f>
        <v>1</v>
      </c>
      <c r="AL13" s="102">
        <f ca="1">SUMIF('2.Nonconformities'!$BG$152:$BH$213,I13,'2.Nonconformities'!$BH$152:$BH$213)+1</f>
        <v>1</v>
      </c>
      <c r="AM13" s="164">
        <f ca="1">SUMIF('2.Nonconformities'!$BG$218:$BH$280,L13,'2.Nonconformities'!$BH$218:$BH$280)+1</f>
        <v>1</v>
      </c>
      <c r="AN13" s="164">
        <f ca="1">SUMIF('2.Nonconformities'!$BG$285:$BH$433,O13,'2.Nonconformities'!$BH$285:$BH$433)+1</f>
        <v>1</v>
      </c>
      <c r="AO13" s="164">
        <f ca="1">SUMIF('2.Nonconformities'!$BG$441:$BH$486,R13,'2.Nonconformities'!$BH$441:$BH$486)+1</f>
        <v>1</v>
      </c>
      <c r="AP13" s="164">
        <f ca="1">SUMIF('2.Nonconformities'!$BG$491:$BH$597,X13,'2.Nonconformities'!$BH$491:$BH$597)+1</f>
        <v>1</v>
      </c>
      <c r="AQ13" s="164">
        <f ca="1">SUMIF('2.Nonconformities'!$BG$601:$BH$673,U13,'2.Nonconformities'!$BH$601:$BH$673)+1</f>
        <v>1</v>
      </c>
    </row>
    <row r="14" spans="1:71" x14ac:dyDescent="0.3">
      <c r="A14" s="172">
        <f t="shared" si="2"/>
        <v>11</v>
      </c>
      <c r="B14" s="173"/>
      <c r="C14" s="173"/>
      <c r="D14" s="173"/>
      <c r="E14" s="174"/>
      <c r="F14" s="174"/>
      <c r="G14" s="175" t="str">
        <f ca="1">INDEX('2.Nonconformities'!$BI$45:$BI$145,AK14)</f>
        <v>/</v>
      </c>
      <c r="H14" s="175" t="str">
        <f ca="1">INDEX('2.Nonconformities'!$BJ$45:$BJ$145,AK14)</f>
        <v>/</v>
      </c>
      <c r="I14" s="176"/>
      <c r="J14" s="209" t="str">
        <f ca="1">INDEX('2.Nonconformities'!$BI$152:$BI$213,AL14)</f>
        <v>/</v>
      </c>
      <c r="K14" s="175" t="str">
        <f ca="1">INDEX('2.Nonconformities'!$BK$45:$BK$145,AK14)</f>
        <v>/</v>
      </c>
      <c r="L14" s="174"/>
      <c r="M14" s="209" t="str">
        <f ca="1">INDEX('2.Nonconformities'!$BI$218:$BI$280,AM14)</f>
        <v>/</v>
      </c>
      <c r="N14" s="175" t="str">
        <f ca="1">INDEX('2.Nonconformities'!$BL$45:$BL$145,AK14)</f>
        <v>/</v>
      </c>
      <c r="O14" s="174"/>
      <c r="P14" s="209" t="str">
        <f ca="1">INDEX('2.Nonconformities'!$BI$285:$BI$433,AN14)</f>
        <v>/</v>
      </c>
      <c r="Q14" s="175" t="str">
        <f ca="1">INDEX('2.Nonconformities'!$BM$45:$BM$145,AK14)</f>
        <v>/</v>
      </c>
      <c r="R14" s="174"/>
      <c r="S14" s="209" t="str">
        <f ca="1">INDEX('2.Nonconformities'!$BI$441:$BI$486,AO14)</f>
        <v>/</v>
      </c>
      <c r="T14" s="177" t="str">
        <f ca="1">INDEX('2.Nonconformities'!$BO$45:$BO$145,AK14)</f>
        <v>/</v>
      </c>
      <c r="U14" s="183"/>
      <c r="V14" s="209" t="str">
        <f ca="1">INDEX('2.Nonconformities'!$BI$601:$BI$673,AQ14)</f>
        <v>/</v>
      </c>
      <c r="W14" s="175" t="str">
        <f ca="1">INDEX('2.Nonconformities'!$BN$45:$BN$145,AK14)</f>
        <v>/</v>
      </c>
      <c r="X14" s="174"/>
      <c r="Y14" s="209" t="str">
        <f ca="1">INDEX('2.Nonconformities'!$BI$491:$BI$597,AP14)</f>
        <v>/</v>
      </c>
      <c r="Z14" s="178">
        <f ca="1">SUMIF('2.Nonconformities'!$BG$152:$BJ$212,I14,'2.Nonconformities'!$BJ$152:$BJ$212)</f>
        <v>0</v>
      </c>
      <c r="AA14" s="174"/>
      <c r="AB14" s="174"/>
      <c r="AC14" s="174"/>
      <c r="AD14" s="179" t="str">
        <f t="shared" ca="1" si="0"/>
        <v/>
      </c>
      <c r="AE14" s="196"/>
      <c r="AF14" s="182" t="str">
        <f t="shared" si="3"/>
        <v/>
      </c>
      <c r="AG14" s="182" t="str">
        <f t="shared" si="1"/>
        <v/>
      </c>
      <c r="AH14" s="182" t="str">
        <f t="shared" si="1"/>
        <v/>
      </c>
      <c r="AI14" s="182" t="str">
        <f t="shared" si="1"/>
        <v/>
      </c>
      <c r="AJ14" s="182" t="str">
        <f t="shared" si="1"/>
        <v/>
      </c>
      <c r="AK14" s="165">
        <f ca="1">SUMIF('2.Nonconformities'!$BG$36:$BH$43,E14,'2.Nonconformities'!$BH$36:$BH$43)+F14+1</f>
        <v>1</v>
      </c>
      <c r="AL14" s="102">
        <f ca="1">SUMIF('2.Nonconformities'!$BG$152:$BH$213,I14,'2.Nonconformities'!$BH$152:$BH$213)+1</f>
        <v>1</v>
      </c>
      <c r="AM14" s="164">
        <f ca="1">SUMIF('2.Nonconformities'!$BG$218:$BH$280,L14,'2.Nonconformities'!$BH$218:$BH$280)+1</f>
        <v>1</v>
      </c>
      <c r="AN14" s="164">
        <f ca="1">SUMIF('2.Nonconformities'!$BG$285:$BH$433,O14,'2.Nonconformities'!$BH$285:$BH$433)+1</f>
        <v>1</v>
      </c>
      <c r="AO14" s="164">
        <f ca="1">SUMIF('2.Nonconformities'!$BG$441:$BH$486,R14,'2.Nonconformities'!$BH$441:$BH$486)+1</f>
        <v>1</v>
      </c>
      <c r="AP14" s="164">
        <f ca="1">SUMIF('2.Nonconformities'!$BG$491:$BH$597,X14,'2.Nonconformities'!$BH$491:$BH$597)+1</f>
        <v>1</v>
      </c>
      <c r="AQ14" s="164">
        <f ca="1">SUMIF('2.Nonconformities'!$BG$601:$BH$673,U14,'2.Nonconformities'!$BH$601:$BH$673)+1</f>
        <v>1</v>
      </c>
    </row>
    <row r="15" spans="1:71" x14ac:dyDescent="0.3">
      <c r="A15" s="172">
        <f t="shared" si="2"/>
        <v>12</v>
      </c>
      <c r="B15" s="173"/>
      <c r="C15" s="173"/>
      <c r="D15" s="173"/>
      <c r="E15" s="174"/>
      <c r="F15" s="174"/>
      <c r="G15" s="175" t="str">
        <f ca="1">INDEX('2.Nonconformities'!$BI$45:$BI$145,AK15)</f>
        <v>/</v>
      </c>
      <c r="H15" s="175" t="str">
        <f ca="1">INDEX('2.Nonconformities'!$BJ$45:$BJ$145,AK15)</f>
        <v>/</v>
      </c>
      <c r="I15" s="176"/>
      <c r="J15" s="209" t="str">
        <f ca="1">INDEX('2.Nonconformities'!$BI$152:$BI$213,AL15)</f>
        <v>/</v>
      </c>
      <c r="K15" s="175" t="str">
        <f ca="1">INDEX('2.Nonconformities'!$BK$45:$BK$145,AK15)</f>
        <v>/</v>
      </c>
      <c r="L15" s="174"/>
      <c r="M15" s="209" t="str">
        <f ca="1">INDEX('2.Nonconformities'!$BI$218:$BI$280,AM15)</f>
        <v>/</v>
      </c>
      <c r="N15" s="175" t="str">
        <f ca="1">INDEX('2.Nonconformities'!$BL$45:$BL$145,AK15)</f>
        <v>/</v>
      </c>
      <c r="O15" s="174"/>
      <c r="P15" s="209" t="str">
        <f ca="1">INDEX('2.Nonconformities'!$BI$285:$BI$433,AN15)</f>
        <v>/</v>
      </c>
      <c r="Q15" s="175" t="str">
        <f ca="1">INDEX('2.Nonconformities'!$BM$45:$BM$145,AK15)</f>
        <v>/</v>
      </c>
      <c r="R15" s="174"/>
      <c r="S15" s="209" t="str">
        <f ca="1">INDEX('2.Nonconformities'!$BI$441:$BI$486,AO15)</f>
        <v>/</v>
      </c>
      <c r="T15" s="177" t="str">
        <f ca="1">INDEX('2.Nonconformities'!$BO$45:$BO$145,AK15)</f>
        <v>/</v>
      </c>
      <c r="U15" s="183"/>
      <c r="V15" s="209" t="str">
        <f ca="1">INDEX('2.Nonconformities'!$BI$601:$BI$673,AQ15)</f>
        <v>/</v>
      </c>
      <c r="W15" s="175" t="str">
        <f ca="1">INDEX('2.Nonconformities'!$BN$45:$BN$145,AK15)</f>
        <v>/</v>
      </c>
      <c r="X15" s="174"/>
      <c r="Y15" s="209" t="str">
        <f ca="1">INDEX('2.Nonconformities'!$BI$491:$BI$597,AP15)</f>
        <v>/</v>
      </c>
      <c r="Z15" s="178">
        <f ca="1">SUMIF('2.Nonconformities'!$BG$152:$BJ$212,I15,'2.Nonconformities'!$BJ$152:$BJ$212)</f>
        <v>0</v>
      </c>
      <c r="AA15" s="174"/>
      <c r="AB15" s="174"/>
      <c r="AC15" s="174"/>
      <c r="AD15" s="179" t="str">
        <f t="shared" ca="1" si="0"/>
        <v/>
      </c>
      <c r="AE15" s="196"/>
      <c r="AF15" s="182" t="str">
        <f t="shared" si="3"/>
        <v/>
      </c>
      <c r="AG15" s="182" t="str">
        <f t="shared" si="1"/>
        <v/>
      </c>
      <c r="AH15" s="182" t="str">
        <f t="shared" si="1"/>
        <v/>
      </c>
      <c r="AI15" s="182" t="str">
        <f t="shared" si="1"/>
        <v/>
      </c>
      <c r="AJ15" s="182" t="str">
        <f t="shared" si="1"/>
        <v/>
      </c>
      <c r="AK15" s="165">
        <f ca="1">SUMIF('2.Nonconformities'!$BG$36:$BH$43,E15,'2.Nonconformities'!$BH$36:$BH$43)+F15+1</f>
        <v>1</v>
      </c>
      <c r="AL15" s="102">
        <f ca="1">SUMIF('2.Nonconformities'!$BG$152:$BH$213,I15,'2.Nonconformities'!$BH$152:$BH$213)+1</f>
        <v>1</v>
      </c>
      <c r="AM15" s="164">
        <f ca="1">SUMIF('2.Nonconformities'!$BG$218:$BH$280,L15,'2.Nonconformities'!$BH$218:$BH$280)+1</f>
        <v>1</v>
      </c>
      <c r="AN15" s="164">
        <f ca="1">SUMIF('2.Nonconformities'!$BG$285:$BH$433,O15,'2.Nonconformities'!$BH$285:$BH$433)+1</f>
        <v>1</v>
      </c>
      <c r="AO15" s="164">
        <f ca="1">SUMIF('2.Nonconformities'!$BG$441:$BH$486,R15,'2.Nonconformities'!$BH$441:$BH$486)+1</f>
        <v>1</v>
      </c>
      <c r="AP15" s="164">
        <f ca="1">SUMIF('2.Nonconformities'!$BG$491:$BH$597,X15,'2.Nonconformities'!$BH$491:$BH$597)+1</f>
        <v>1</v>
      </c>
      <c r="AQ15" s="164">
        <f ca="1">SUMIF('2.Nonconformities'!$BG$601:$BH$673,U15,'2.Nonconformities'!$BH$601:$BH$673)+1</f>
        <v>1</v>
      </c>
    </row>
    <row r="16" spans="1:71" x14ac:dyDescent="0.3">
      <c r="A16" s="172">
        <f t="shared" si="2"/>
        <v>13</v>
      </c>
      <c r="B16" s="173"/>
      <c r="C16" s="173"/>
      <c r="D16" s="173"/>
      <c r="E16" s="174"/>
      <c r="F16" s="174"/>
      <c r="G16" s="175" t="str">
        <f ca="1">INDEX('2.Nonconformities'!$BI$45:$BI$145,AK16)</f>
        <v>/</v>
      </c>
      <c r="H16" s="175" t="str">
        <f ca="1">INDEX('2.Nonconformities'!$BJ$45:$BJ$145,AK16)</f>
        <v>/</v>
      </c>
      <c r="I16" s="176"/>
      <c r="J16" s="209" t="str">
        <f ca="1">INDEX('2.Nonconformities'!$BI$152:$BI$213,AL16)</f>
        <v>/</v>
      </c>
      <c r="K16" s="175" t="str">
        <f ca="1">INDEX('2.Nonconformities'!$BK$45:$BK$145,AK16)</f>
        <v>/</v>
      </c>
      <c r="L16" s="174"/>
      <c r="M16" s="209" t="str">
        <f ca="1">INDEX('2.Nonconformities'!$BI$218:$BI$280,AM16)</f>
        <v>/</v>
      </c>
      <c r="N16" s="175" t="str">
        <f ca="1">INDEX('2.Nonconformities'!$BL$45:$BL$145,AK16)</f>
        <v>/</v>
      </c>
      <c r="O16" s="174"/>
      <c r="P16" s="209" t="str">
        <f ca="1">INDEX('2.Nonconformities'!$BI$285:$BI$433,AN16)</f>
        <v>/</v>
      </c>
      <c r="Q16" s="175" t="str">
        <f ca="1">INDEX('2.Nonconformities'!$BM$45:$BM$145,AK16)</f>
        <v>/</v>
      </c>
      <c r="R16" s="174"/>
      <c r="S16" s="209" t="str">
        <f ca="1">INDEX('2.Nonconformities'!$BI$441:$BI$486,AO16)</f>
        <v>/</v>
      </c>
      <c r="T16" s="177" t="str">
        <f ca="1">INDEX('2.Nonconformities'!$BO$45:$BO$145,AK16)</f>
        <v>/</v>
      </c>
      <c r="U16" s="183"/>
      <c r="V16" s="209" t="str">
        <f ca="1">INDEX('2.Nonconformities'!$BI$601:$BI$673,AQ16)</f>
        <v>/</v>
      </c>
      <c r="W16" s="175" t="str">
        <f ca="1">INDEX('2.Nonconformities'!$BN$45:$BN$145,AK16)</f>
        <v>/</v>
      </c>
      <c r="X16" s="174"/>
      <c r="Y16" s="209" t="str">
        <f ca="1">INDEX('2.Nonconformities'!$BI$491:$BI$597,AP16)</f>
        <v>/</v>
      </c>
      <c r="Z16" s="178">
        <f ca="1">SUMIF('2.Nonconformities'!$BG$152:$BJ$212,I16,'2.Nonconformities'!$BJ$152:$BJ$212)</f>
        <v>0</v>
      </c>
      <c r="AA16" s="174"/>
      <c r="AB16" s="174"/>
      <c r="AC16" s="174"/>
      <c r="AD16" s="179" t="str">
        <f t="shared" ca="1" si="0"/>
        <v/>
      </c>
      <c r="AE16" s="196"/>
      <c r="AF16" s="182" t="str">
        <f t="shared" si="3"/>
        <v/>
      </c>
      <c r="AG16" s="182" t="str">
        <f t="shared" si="1"/>
        <v/>
      </c>
      <c r="AH16" s="182" t="str">
        <f t="shared" si="1"/>
        <v/>
      </c>
      <c r="AI16" s="182" t="str">
        <f t="shared" si="1"/>
        <v/>
      </c>
      <c r="AJ16" s="182" t="str">
        <f t="shared" si="1"/>
        <v/>
      </c>
      <c r="AK16" s="165">
        <f ca="1">SUMIF('2.Nonconformities'!$BG$36:$BH$43,E16,'2.Nonconformities'!$BH$36:$BH$43)+F16+1</f>
        <v>1</v>
      </c>
      <c r="AL16" s="102">
        <f ca="1">SUMIF('2.Nonconformities'!$BG$152:$BH$213,I16,'2.Nonconformities'!$BH$152:$BH$213)+1</f>
        <v>1</v>
      </c>
      <c r="AM16" s="164">
        <f ca="1">SUMIF('2.Nonconformities'!$BG$218:$BH$280,L16,'2.Nonconformities'!$BH$218:$BH$280)+1</f>
        <v>1</v>
      </c>
      <c r="AN16" s="164">
        <f ca="1">SUMIF('2.Nonconformities'!$BG$285:$BH$433,O16,'2.Nonconformities'!$BH$285:$BH$433)+1</f>
        <v>1</v>
      </c>
      <c r="AO16" s="164">
        <f ca="1">SUMIF('2.Nonconformities'!$BG$441:$BH$486,R16,'2.Nonconformities'!$BH$441:$BH$486)+1</f>
        <v>1</v>
      </c>
      <c r="AP16" s="164">
        <f ca="1">SUMIF('2.Nonconformities'!$BG$491:$BH$597,X16,'2.Nonconformities'!$BH$491:$BH$597)+1</f>
        <v>1</v>
      </c>
      <c r="AQ16" s="164">
        <f ca="1">SUMIF('2.Nonconformities'!$BG$601:$BH$673,U16,'2.Nonconformities'!$BH$601:$BH$673)+1</f>
        <v>1</v>
      </c>
    </row>
    <row r="17" spans="1:43" x14ac:dyDescent="0.3">
      <c r="A17" s="172">
        <f t="shared" si="2"/>
        <v>14</v>
      </c>
      <c r="B17" s="173"/>
      <c r="C17" s="173"/>
      <c r="D17" s="173"/>
      <c r="E17" s="174"/>
      <c r="F17" s="174"/>
      <c r="G17" s="175" t="str">
        <f ca="1">INDEX('2.Nonconformities'!$BI$45:$BI$145,AK17)</f>
        <v>/</v>
      </c>
      <c r="H17" s="175" t="str">
        <f ca="1">INDEX('2.Nonconformities'!$BJ$45:$BJ$145,AK17)</f>
        <v>/</v>
      </c>
      <c r="I17" s="176"/>
      <c r="J17" s="209" t="str">
        <f ca="1">INDEX('2.Nonconformities'!$BI$152:$BI$213,AL17)</f>
        <v>/</v>
      </c>
      <c r="K17" s="175" t="str">
        <f ca="1">INDEX('2.Nonconformities'!$BK$45:$BK$145,AK17)</f>
        <v>/</v>
      </c>
      <c r="L17" s="174"/>
      <c r="M17" s="209" t="str">
        <f ca="1">INDEX('2.Nonconformities'!$BI$218:$BI$280,AM17)</f>
        <v>/</v>
      </c>
      <c r="N17" s="175" t="str">
        <f ca="1">INDEX('2.Nonconformities'!$BL$45:$BL$145,AK17)</f>
        <v>/</v>
      </c>
      <c r="O17" s="174"/>
      <c r="P17" s="209" t="str">
        <f ca="1">INDEX('2.Nonconformities'!$BI$285:$BI$433,AN17)</f>
        <v>/</v>
      </c>
      <c r="Q17" s="175" t="str">
        <f ca="1">INDEX('2.Nonconformities'!$BM$45:$BM$145,AK17)</f>
        <v>/</v>
      </c>
      <c r="R17" s="174"/>
      <c r="S17" s="209" t="str">
        <f ca="1">INDEX('2.Nonconformities'!$BI$441:$BI$486,AO17)</f>
        <v>/</v>
      </c>
      <c r="T17" s="177" t="str">
        <f ca="1">INDEX('2.Nonconformities'!$BO$45:$BO$145,AK17)</f>
        <v>/</v>
      </c>
      <c r="U17" s="183"/>
      <c r="V17" s="209" t="str">
        <f ca="1">INDEX('2.Nonconformities'!$BI$601:$BI$673,AQ17)</f>
        <v>/</v>
      </c>
      <c r="W17" s="175" t="str">
        <f ca="1">INDEX('2.Nonconformities'!$BN$45:$BN$145,AK17)</f>
        <v>/</v>
      </c>
      <c r="X17" s="174"/>
      <c r="Y17" s="209" t="str">
        <f ca="1">INDEX('2.Nonconformities'!$BI$491:$BI$597,AP17)</f>
        <v>/</v>
      </c>
      <c r="Z17" s="178">
        <f ca="1">SUMIF('2.Nonconformities'!$BG$152:$BJ$212,I17,'2.Nonconformities'!$BJ$152:$BJ$212)</f>
        <v>0</v>
      </c>
      <c r="AA17" s="174"/>
      <c r="AB17" s="174"/>
      <c r="AC17" s="174"/>
      <c r="AD17" s="179" t="str">
        <f t="shared" ca="1" si="0"/>
        <v/>
      </c>
      <c r="AE17" s="196"/>
      <c r="AF17" s="182" t="str">
        <f t="shared" si="3"/>
        <v/>
      </c>
      <c r="AG17" s="182" t="str">
        <f t="shared" si="1"/>
        <v/>
      </c>
      <c r="AH17" s="182" t="str">
        <f t="shared" si="1"/>
        <v/>
      </c>
      <c r="AI17" s="182" t="str">
        <f t="shared" si="1"/>
        <v/>
      </c>
      <c r="AJ17" s="182" t="str">
        <f t="shared" si="1"/>
        <v/>
      </c>
      <c r="AK17" s="165">
        <f ca="1">SUMIF('2.Nonconformities'!$BG$36:$BH$43,E17,'2.Nonconformities'!$BH$36:$BH$43)+F17+1</f>
        <v>1</v>
      </c>
      <c r="AL17" s="102">
        <f ca="1">SUMIF('2.Nonconformities'!$BG$152:$BH$213,I17,'2.Nonconformities'!$BH$152:$BH$213)+1</f>
        <v>1</v>
      </c>
      <c r="AM17" s="164">
        <f ca="1">SUMIF('2.Nonconformities'!$BG$218:$BH$280,L17,'2.Nonconformities'!$BH$218:$BH$280)+1</f>
        <v>1</v>
      </c>
      <c r="AN17" s="164">
        <f ca="1">SUMIF('2.Nonconformities'!$BG$285:$BH$433,O17,'2.Nonconformities'!$BH$285:$BH$433)+1</f>
        <v>1</v>
      </c>
      <c r="AO17" s="164">
        <f ca="1">SUMIF('2.Nonconformities'!$BG$441:$BH$486,R17,'2.Nonconformities'!$BH$441:$BH$486)+1</f>
        <v>1</v>
      </c>
      <c r="AP17" s="164">
        <f ca="1">SUMIF('2.Nonconformities'!$BG$491:$BH$597,X17,'2.Nonconformities'!$BH$491:$BH$597)+1</f>
        <v>1</v>
      </c>
      <c r="AQ17" s="164">
        <f ca="1">SUMIF('2.Nonconformities'!$BG$601:$BH$673,U17,'2.Nonconformities'!$BH$601:$BH$673)+1</f>
        <v>1</v>
      </c>
    </row>
    <row r="18" spans="1:43" x14ac:dyDescent="0.3">
      <c r="A18" s="172">
        <f t="shared" si="2"/>
        <v>15</v>
      </c>
      <c r="B18" s="173"/>
      <c r="C18" s="173"/>
      <c r="D18" s="173"/>
      <c r="E18" s="174"/>
      <c r="F18" s="174"/>
      <c r="G18" s="175" t="str">
        <f ca="1">INDEX('2.Nonconformities'!$BI$45:$BI$145,AK18)</f>
        <v>/</v>
      </c>
      <c r="H18" s="175" t="str">
        <f ca="1">INDEX('2.Nonconformities'!$BJ$45:$BJ$145,AK18)</f>
        <v>/</v>
      </c>
      <c r="I18" s="176"/>
      <c r="J18" s="209" t="str">
        <f ca="1">INDEX('2.Nonconformities'!$BI$152:$BI$213,AL18)</f>
        <v>/</v>
      </c>
      <c r="K18" s="175" t="str">
        <f ca="1">INDEX('2.Nonconformities'!$BK$45:$BK$145,AK18)</f>
        <v>/</v>
      </c>
      <c r="L18" s="174"/>
      <c r="M18" s="209" t="str">
        <f ca="1">INDEX('2.Nonconformities'!$BI$218:$BI$280,AM18)</f>
        <v>/</v>
      </c>
      <c r="N18" s="175" t="str">
        <f ca="1">INDEX('2.Nonconformities'!$BL$45:$BL$145,AK18)</f>
        <v>/</v>
      </c>
      <c r="O18" s="174"/>
      <c r="P18" s="209" t="str">
        <f ca="1">INDEX('2.Nonconformities'!$BI$285:$BI$433,AN18)</f>
        <v>/</v>
      </c>
      <c r="Q18" s="175" t="str">
        <f ca="1">INDEX('2.Nonconformities'!$BM$45:$BM$145,AK18)</f>
        <v>/</v>
      </c>
      <c r="R18" s="174"/>
      <c r="S18" s="209" t="str">
        <f ca="1">INDEX('2.Nonconformities'!$BI$441:$BI$486,AO18)</f>
        <v>/</v>
      </c>
      <c r="T18" s="177" t="str">
        <f ca="1">INDEX('2.Nonconformities'!$BO$45:$BO$145,AK18)</f>
        <v>/</v>
      </c>
      <c r="U18" s="183"/>
      <c r="V18" s="209" t="str">
        <f ca="1">INDEX('2.Nonconformities'!$BI$601:$BI$673,AQ18)</f>
        <v>/</v>
      </c>
      <c r="W18" s="175" t="str">
        <f ca="1">INDEX('2.Nonconformities'!$BN$45:$BN$145,AK18)</f>
        <v>/</v>
      </c>
      <c r="X18" s="174"/>
      <c r="Y18" s="209" t="str">
        <f ca="1">INDEX('2.Nonconformities'!$BI$491:$BI$597,AP18)</f>
        <v>/</v>
      </c>
      <c r="Z18" s="178">
        <f ca="1">SUMIF('2.Nonconformities'!$BG$152:$BJ$212,I18,'2.Nonconformities'!$BJ$152:$BJ$212)</f>
        <v>0</v>
      </c>
      <c r="AA18" s="174"/>
      <c r="AB18" s="174"/>
      <c r="AC18" s="174"/>
      <c r="AD18" s="179" t="str">
        <f t="shared" ca="1" si="0"/>
        <v/>
      </c>
      <c r="AE18" s="196"/>
      <c r="AF18" s="182" t="str">
        <f t="shared" si="3"/>
        <v/>
      </c>
      <c r="AG18" s="182" t="str">
        <f t="shared" si="1"/>
        <v/>
      </c>
      <c r="AH18" s="182" t="str">
        <f t="shared" si="1"/>
        <v/>
      </c>
      <c r="AI18" s="182" t="str">
        <f t="shared" si="1"/>
        <v/>
      </c>
      <c r="AJ18" s="182" t="str">
        <f t="shared" si="1"/>
        <v/>
      </c>
      <c r="AK18" s="165">
        <f ca="1">SUMIF('2.Nonconformities'!$BG$36:$BH$43,E18,'2.Nonconformities'!$BH$36:$BH$43)+F18+1</f>
        <v>1</v>
      </c>
      <c r="AL18" s="102">
        <f ca="1">SUMIF('2.Nonconformities'!$BG$152:$BH$213,I18,'2.Nonconformities'!$BH$152:$BH$213)+1</f>
        <v>1</v>
      </c>
      <c r="AM18" s="164">
        <f ca="1">SUMIF('2.Nonconformities'!$BG$218:$BH$280,L18,'2.Nonconformities'!$BH$218:$BH$280)+1</f>
        <v>1</v>
      </c>
      <c r="AN18" s="164">
        <f ca="1">SUMIF('2.Nonconformities'!$BG$285:$BH$433,O18,'2.Nonconformities'!$BH$285:$BH$433)+1</f>
        <v>1</v>
      </c>
      <c r="AO18" s="164">
        <f ca="1">SUMIF('2.Nonconformities'!$BG$441:$BH$486,R18,'2.Nonconformities'!$BH$441:$BH$486)+1</f>
        <v>1</v>
      </c>
      <c r="AP18" s="164">
        <f ca="1">SUMIF('2.Nonconformities'!$BG$491:$BH$597,X18,'2.Nonconformities'!$BH$491:$BH$597)+1</f>
        <v>1</v>
      </c>
      <c r="AQ18" s="164">
        <f ca="1">SUMIF('2.Nonconformities'!$BG$601:$BH$673,U18,'2.Nonconformities'!$BH$601:$BH$673)+1</f>
        <v>1</v>
      </c>
    </row>
    <row r="19" spans="1:43" x14ac:dyDescent="0.3">
      <c r="A19" s="172">
        <f t="shared" si="2"/>
        <v>16</v>
      </c>
      <c r="B19" s="173"/>
      <c r="C19" s="173"/>
      <c r="D19" s="173"/>
      <c r="E19" s="174"/>
      <c r="F19" s="174"/>
      <c r="G19" s="175" t="str">
        <f ca="1">INDEX('2.Nonconformities'!$BI$45:$BI$145,AK19)</f>
        <v>/</v>
      </c>
      <c r="H19" s="175" t="str">
        <f ca="1">INDEX('2.Nonconformities'!$BJ$45:$BJ$145,AK19)</f>
        <v>/</v>
      </c>
      <c r="I19" s="176"/>
      <c r="J19" s="209" t="str">
        <f ca="1">INDEX('2.Nonconformities'!$BI$152:$BI$213,AL19)</f>
        <v>/</v>
      </c>
      <c r="K19" s="175" t="str">
        <f ca="1">INDEX('2.Nonconformities'!$BK$45:$BK$145,AK19)</f>
        <v>/</v>
      </c>
      <c r="L19" s="174"/>
      <c r="M19" s="209" t="str">
        <f ca="1">INDEX('2.Nonconformities'!$BI$218:$BI$280,AM19)</f>
        <v>/</v>
      </c>
      <c r="N19" s="175" t="str">
        <f ca="1">INDEX('2.Nonconformities'!$BL$45:$BL$145,AK19)</f>
        <v>/</v>
      </c>
      <c r="O19" s="174"/>
      <c r="P19" s="209" t="str">
        <f ca="1">INDEX('2.Nonconformities'!$BI$285:$BI$433,AN19)</f>
        <v>/</v>
      </c>
      <c r="Q19" s="175" t="str">
        <f ca="1">INDEX('2.Nonconformities'!$BM$45:$BM$145,AK19)</f>
        <v>/</v>
      </c>
      <c r="R19" s="174"/>
      <c r="S19" s="209" t="str">
        <f ca="1">INDEX('2.Nonconformities'!$BI$441:$BI$486,AO19)</f>
        <v>/</v>
      </c>
      <c r="T19" s="177" t="str">
        <f ca="1">INDEX('2.Nonconformities'!$BO$45:$BO$145,AK19)</f>
        <v>/</v>
      </c>
      <c r="U19" s="183"/>
      <c r="V19" s="209" t="str">
        <f ca="1">INDEX('2.Nonconformities'!$BI$601:$BI$673,AQ19)</f>
        <v>/</v>
      </c>
      <c r="W19" s="175" t="str">
        <f ca="1">INDEX('2.Nonconformities'!$BN$45:$BN$145,AK19)</f>
        <v>/</v>
      </c>
      <c r="X19" s="174"/>
      <c r="Y19" s="209" t="str">
        <f ca="1">INDEX('2.Nonconformities'!$BI$491:$BI$597,AP19)</f>
        <v>/</v>
      </c>
      <c r="Z19" s="178">
        <f ca="1">SUMIF('2.Nonconformities'!$BG$152:$BJ$212,I19,'2.Nonconformities'!$BJ$152:$BJ$212)</f>
        <v>0</v>
      </c>
      <c r="AA19" s="174"/>
      <c r="AB19" s="174"/>
      <c r="AC19" s="174"/>
      <c r="AD19" s="179" t="str">
        <f t="shared" ca="1" si="0"/>
        <v/>
      </c>
      <c r="AE19" s="196"/>
      <c r="AF19" s="182" t="str">
        <f t="shared" si="3"/>
        <v/>
      </c>
      <c r="AG19" s="182" t="str">
        <f t="shared" si="1"/>
        <v/>
      </c>
      <c r="AH19" s="182" t="str">
        <f t="shared" si="1"/>
        <v/>
      </c>
      <c r="AI19" s="182" t="str">
        <f t="shared" si="1"/>
        <v/>
      </c>
      <c r="AJ19" s="182" t="str">
        <f t="shared" si="1"/>
        <v/>
      </c>
      <c r="AK19" s="165">
        <f ca="1">SUMIF('2.Nonconformities'!$BG$36:$BH$43,E19,'2.Nonconformities'!$BH$36:$BH$43)+F19+1</f>
        <v>1</v>
      </c>
      <c r="AL19" s="102">
        <f ca="1">SUMIF('2.Nonconformities'!$BG$152:$BH$213,I19,'2.Nonconformities'!$BH$152:$BH$213)+1</f>
        <v>1</v>
      </c>
      <c r="AM19" s="164">
        <f ca="1">SUMIF('2.Nonconformities'!$BG$218:$BH$280,L19,'2.Nonconformities'!$BH$218:$BH$280)+1</f>
        <v>1</v>
      </c>
      <c r="AN19" s="164">
        <f ca="1">SUMIF('2.Nonconformities'!$BG$285:$BH$433,O19,'2.Nonconformities'!$BH$285:$BH$433)+1</f>
        <v>1</v>
      </c>
      <c r="AO19" s="164">
        <f ca="1">SUMIF('2.Nonconformities'!$BG$441:$BH$486,R19,'2.Nonconformities'!$BH$441:$BH$486)+1</f>
        <v>1</v>
      </c>
      <c r="AP19" s="164">
        <f ca="1">SUMIF('2.Nonconformities'!$BG$491:$BH$597,X19,'2.Nonconformities'!$BH$491:$BH$597)+1</f>
        <v>1</v>
      </c>
      <c r="AQ19" s="164">
        <f ca="1">SUMIF('2.Nonconformities'!$BG$601:$BH$673,U19,'2.Nonconformities'!$BH$601:$BH$673)+1</f>
        <v>1</v>
      </c>
    </row>
    <row r="20" spans="1:43" x14ac:dyDescent="0.3">
      <c r="A20" s="172">
        <f t="shared" si="2"/>
        <v>17</v>
      </c>
      <c r="B20" s="173"/>
      <c r="C20" s="173"/>
      <c r="D20" s="173"/>
      <c r="E20" s="174"/>
      <c r="F20" s="174"/>
      <c r="G20" s="175" t="str">
        <f ca="1">INDEX('2.Nonconformities'!$BI$45:$BI$145,AK20)</f>
        <v>/</v>
      </c>
      <c r="H20" s="175" t="str">
        <f ca="1">INDEX('2.Nonconformities'!$BJ$45:$BJ$145,AK20)</f>
        <v>/</v>
      </c>
      <c r="I20" s="176"/>
      <c r="J20" s="209" t="str">
        <f ca="1">INDEX('2.Nonconformities'!$BI$152:$BI$213,AL20)</f>
        <v>/</v>
      </c>
      <c r="K20" s="175" t="str">
        <f ca="1">INDEX('2.Nonconformities'!$BK$45:$BK$145,AK20)</f>
        <v>/</v>
      </c>
      <c r="L20" s="174"/>
      <c r="M20" s="209" t="str">
        <f ca="1">INDEX('2.Nonconformities'!$BI$218:$BI$280,AM20)</f>
        <v>/</v>
      </c>
      <c r="N20" s="175" t="str">
        <f ca="1">INDEX('2.Nonconformities'!$BL$45:$BL$145,AK20)</f>
        <v>/</v>
      </c>
      <c r="O20" s="174"/>
      <c r="P20" s="209" t="str">
        <f ca="1">INDEX('2.Nonconformities'!$BI$285:$BI$433,AN20)</f>
        <v>/</v>
      </c>
      <c r="Q20" s="175" t="str">
        <f ca="1">INDEX('2.Nonconformities'!$BM$45:$BM$145,AK20)</f>
        <v>/</v>
      </c>
      <c r="R20" s="174"/>
      <c r="S20" s="209" t="str">
        <f ca="1">INDEX('2.Nonconformities'!$BI$441:$BI$486,AO20)</f>
        <v>/</v>
      </c>
      <c r="T20" s="177" t="str">
        <f ca="1">INDEX('2.Nonconformities'!$BO$45:$BO$145,AK20)</f>
        <v>/</v>
      </c>
      <c r="U20" s="183"/>
      <c r="V20" s="209" t="str">
        <f ca="1">INDEX('2.Nonconformities'!$BI$601:$BI$673,AQ20)</f>
        <v>/</v>
      </c>
      <c r="W20" s="175" t="str">
        <f ca="1">INDEX('2.Nonconformities'!$BN$45:$BN$145,AK20)</f>
        <v>/</v>
      </c>
      <c r="X20" s="174"/>
      <c r="Y20" s="209" t="str">
        <f ca="1">INDEX('2.Nonconformities'!$BI$491:$BI$597,AP20)</f>
        <v>/</v>
      </c>
      <c r="Z20" s="178">
        <f ca="1">SUMIF('2.Nonconformities'!$BG$152:$BJ$212,I20,'2.Nonconformities'!$BJ$152:$BJ$212)</f>
        <v>0</v>
      </c>
      <c r="AA20" s="174"/>
      <c r="AB20" s="174"/>
      <c r="AC20" s="174"/>
      <c r="AD20" s="179" t="str">
        <f t="shared" ca="1" si="0"/>
        <v/>
      </c>
      <c r="AE20" s="196"/>
      <c r="AF20" s="182" t="str">
        <f t="shared" si="3"/>
        <v/>
      </c>
      <c r="AG20" s="182" t="str">
        <f t="shared" si="3"/>
        <v/>
      </c>
      <c r="AH20" s="182" t="str">
        <f t="shared" si="3"/>
        <v/>
      </c>
      <c r="AI20" s="182" t="str">
        <f t="shared" si="3"/>
        <v/>
      </c>
      <c r="AJ20" s="182" t="str">
        <f t="shared" si="3"/>
        <v/>
      </c>
      <c r="AK20" s="165">
        <f ca="1">SUMIF('2.Nonconformities'!$BG$36:$BH$43,E20,'2.Nonconformities'!$BH$36:$BH$43)+F20+1</f>
        <v>1</v>
      </c>
      <c r="AL20" s="102">
        <f ca="1">SUMIF('2.Nonconformities'!$BG$152:$BH$213,I20,'2.Nonconformities'!$BH$152:$BH$213)+1</f>
        <v>1</v>
      </c>
      <c r="AM20" s="164">
        <f ca="1">SUMIF('2.Nonconformities'!$BG$218:$BH$280,L20,'2.Nonconformities'!$BH$218:$BH$280)+1</f>
        <v>1</v>
      </c>
      <c r="AN20" s="164">
        <f ca="1">SUMIF('2.Nonconformities'!$BG$285:$BH$433,O20,'2.Nonconformities'!$BH$285:$BH$433)+1</f>
        <v>1</v>
      </c>
      <c r="AO20" s="164">
        <f ca="1">SUMIF('2.Nonconformities'!$BG$441:$BH$486,R20,'2.Nonconformities'!$BH$441:$BH$486)+1</f>
        <v>1</v>
      </c>
      <c r="AP20" s="164">
        <f ca="1">SUMIF('2.Nonconformities'!$BG$491:$BH$597,X20,'2.Nonconformities'!$BH$491:$BH$597)+1</f>
        <v>1</v>
      </c>
      <c r="AQ20" s="164">
        <f ca="1">SUMIF('2.Nonconformities'!$BG$601:$BH$673,U20,'2.Nonconformities'!$BH$601:$BH$673)+1</f>
        <v>1</v>
      </c>
    </row>
    <row r="21" spans="1:43" x14ac:dyDescent="0.3">
      <c r="A21" s="172">
        <f t="shared" si="2"/>
        <v>18</v>
      </c>
      <c r="B21" s="173"/>
      <c r="C21" s="173"/>
      <c r="D21" s="173"/>
      <c r="E21" s="174"/>
      <c r="F21" s="174"/>
      <c r="G21" s="175" t="str">
        <f ca="1">INDEX('2.Nonconformities'!$BI$45:$BI$145,AK21)</f>
        <v>/</v>
      </c>
      <c r="H21" s="175" t="str">
        <f ca="1">INDEX('2.Nonconformities'!$BJ$45:$BJ$145,AK21)</f>
        <v>/</v>
      </c>
      <c r="I21" s="176"/>
      <c r="J21" s="209" t="str">
        <f ca="1">INDEX('2.Nonconformities'!$BI$152:$BI$213,AL21)</f>
        <v>/</v>
      </c>
      <c r="K21" s="175" t="str">
        <f ca="1">INDEX('2.Nonconformities'!$BK$45:$BK$145,AK21)</f>
        <v>/</v>
      </c>
      <c r="L21" s="174"/>
      <c r="M21" s="209" t="str">
        <f ca="1">INDEX('2.Nonconformities'!$BI$218:$BI$280,AM21)</f>
        <v>/</v>
      </c>
      <c r="N21" s="175" t="str">
        <f ca="1">INDEX('2.Nonconformities'!$BL$45:$BL$145,AK21)</f>
        <v>/</v>
      </c>
      <c r="O21" s="174"/>
      <c r="P21" s="209" t="str">
        <f ca="1">INDEX('2.Nonconformities'!$BI$285:$BI$433,AN21)</f>
        <v>/</v>
      </c>
      <c r="Q21" s="175" t="str">
        <f ca="1">INDEX('2.Nonconformities'!$BM$45:$BM$145,AK21)</f>
        <v>/</v>
      </c>
      <c r="R21" s="174"/>
      <c r="S21" s="209" t="str">
        <f ca="1">INDEX('2.Nonconformities'!$BI$441:$BI$486,AO21)</f>
        <v>/</v>
      </c>
      <c r="T21" s="177" t="str">
        <f ca="1">INDEX('2.Nonconformities'!$BO$45:$BO$145,AK21)</f>
        <v>/</v>
      </c>
      <c r="U21" s="183"/>
      <c r="V21" s="209" t="str">
        <f ca="1">INDEX('2.Nonconformities'!$BI$601:$BI$673,AQ21)</f>
        <v>/</v>
      </c>
      <c r="W21" s="175" t="str">
        <f ca="1">INDEX('2.Nonconformities'!$BN$45:$BN$145,AK21)</f>
        <v>/</v>
      </c>
      <c r="X21" s="174"/>
      <c r="Y21" s="209" t="str">
        <f ca="1">INDEX('2.Nonconformities'!$BI$491:$BI$597,AP21)</f>
        <v>/</v>
      </c>
      <c r="Z21" s="178">
        <f ca="1">SUMIF('2.Nonconformities'!$BG$152:$BJ$212,I21,'2.Nonconformities'!$BJ$152:$BJ$212)</f>
        <v>0</v>
      </c>
      <c r="AA21" s="174"/>
      <c r="AB21" s="174"/>
      <c r="AC21" s="174"/>
      <c r="AD21" s="179" t="str">
        <f t="shared" ca="1" si="0"/>
        <v/>
      </c>
      <c r="AE21" s="196"/>
      <c r="AF21" s="182" t="str">
        <f t="shared" si="3"/>
        <v/>
      </c>
      <c r="AG21" s="182" t="str">
        <f t="shared" si="3"/>
        <v/>
      </c>
      <c r="AH21" s="182" t="str">
        <f t="shared" si="3"/>
        <v/>
      </c>
      <c r="AI21" s="182" t="str">
        <f t="shared" si="3"/>
        <v/>
      </c>
      <c r="AJ21" s="182" t="str">
        <f t="shared" si="3"/>
        <v/>
      </c>
      <c r="AK21" s="165">
        <f ca="1">SUMIF('2.Nonconformities'!$BG$36:$BH$43,E21,'2.Nonconformities'!$BH$36:$BH$43)+F21+1</f>
        <v>1</v>
      </c>
      <c r="AL21" s="102">
        <f ca="1">SUMIF('2.Nonconformities'!$BG$152:$BH$213,I21,'2.Nonconformities'!$BH$152:$BH$213)+1</f>
        <v>1</v>
      </c>
      <c r="AM21" s="164">
        <f ca="1">SUMIF('2.Nonconformities'!$BG$218:$BH$280,L21,'2.Nonconformities'!$BH$218:$BH$280)+1</f>
        <v>1</v>
      </c>
      <c r="AN21" s="164">
        <f ca="1">SUMIF('2.Nonconformities'!$BG$285:$BH$433,O21,'2.Nonconformities'!$BH$285:$BH$433)+1</f>
        <v>1</v>
      </c>
      <c r="AO21" s="164">
        <f ca="1">SUMIF('2.Nonconformities'!$BG$441:$BH$486,R21,'2.Nonconformities'!$BH$441:$BH$486)+1</f>
        <v>1</v>
      </c>
      <c r="AP21" s="164">
        <f ca="1">SUMIF('2.Nonconformities'!$BG$491:$BH$597,X21,'2.Nonconformities'!$BH$491:$BH$597)+1</f>
        <v>1</v>
      </c>
      <c r="AQ21" s="164">
        <f ca="1">SUMIF('2.Nonconformities'!$BG$601:$BH$673,U21,'2.Nonconformities'!$BH$601:$BH$673)+1</f>
        <v>1</v>
      </c>
    </row>
    <row r="22" spans="1:43" x14ac:dyDescent="0.3">
      <c r="A22" s="172">
        <f t="shared" si="2"/>
        <v>19</v>
      </c>
      <c r="B22" s="173"/>
      <c r="C22" s="173"/>
      <c r="D22" s="173"/>
      <c r="E22" s="174"/>
      <c r="F22" s="174"/>
      <c r="G22" s="175" t="str">
        <f ca="1">INDEX('2.Nonconformities'!$BI$45:$BI$145,AK22)</f>
        <v>/</v>
      </c>
      <c r="H22" s="175" t="str">
        <f ca="1">INDEX('2.Nonconformities'!$BJ$45:$BJ$145,AK22)</f>
        <v>/</v>
      </c>
      <c r="I22" s="176"/>
      <c r="J22" s="209" t="str">
        <f ca="1">INDEX('2.Nonconformities'!$BI$152:$BI$213,AL22)</f>
        <v>/</v>
      </c>
      <c r="K22" s="175" t="str">
        <f ca="1">INDEX('2.Nonconformities'!$BK$45:$BK$145,AK22)</f>
        <v>/</v>
      </c>
      <c r="L22" s="174"/>
      <c r="M22" s="209" t="str">
        <f ca="1">INDEX('2.Nonconformities'!$BI$218:$BI$280,AM22)</f>
        <v>/</v>
      </c>
      <c r="N22" s="175" t="str">
        <f ca="1">INDEX('2.Nonconformities'!$BL$45:$BL$145,AK22)</f>
        <v>/</v>
      </c>
      <c r="O22" s="174"/>
      <c r="P22" s="209" t="str">
        <f ca="1">INDEX('2.Nonconformities'!$BI$285:$BI$433,AN22)</f>
        <v>/</v>
      </c>
      <c r="Q22" s="175" t="str">
        <f ca="1">INDEX('2.Nonconformities'!$BM$45:$BM$145,AK22)</f>
        <v>/</v>
      </c>
      <c r="R22" s="174"/>
      <c r="S22" s="209" t="str">
        <f ca="1">INDEX('2.Nonconformities'!$BI$441:$BI$486,AO22)</f>
        <v>/</v>
      </c>
      <c r="T22" s="177" t="str">
        <f ca="1">INDEX('2.Nonconformities'!$BO$45:$BO$145,AK22)</f>
        <v>/</v>
      </c>
      <c r="U22" s="183"/>
      <c r="V22" s="209" t="str">
        <f ca="1">INDEX('2.Nonconformities'!$BI$601:$BI$673,AQ22)</f>
        <v>/</v>
      </c>
      <c r="W22" s="175" t="str">
        <f ca="1">INDEX('2.Nonconformities'!$BN$45:$BN$145,AK22)</f>
        <v>/</v>
      </c>
      <c r="X22" s="174"/>
      <c r="Y22" s="209" t="str">
        <f ca="1">INDEX('2.Nonconformities'!$BI$491:$BI$597,AP22)</f>
        <v>/</v>
      </c>
      <c r="Z22" s="178">
        <f ca="1">SUMIF('2.Nonconformities'!$BG$152:$BJ$212,I22,'2.Nonconformities'!$BJ$152:$BJ$212)</f>
        <v>0</v>
      </c>
      <c r="AA22" s="174"/>
      <c r="AB22" s="174"/>
      <c r="AC22" s="174"/>
      <c r="AD22" s="179" t="str">
        <f t="shared" ca="1" si="0"/>
        <v/>
      </c>
      <c r="AE22" s="196"/>
      <c r="AF22" s="182" t="str">
        <f t="shared" si="3"/>
        <v/>
      </c>
      <c r="AG22" s="182" t="str">
        <f t="shared" si="3"/>
        <v/>
      </c>
      <c r="AH22" s="182" t="str">
        <f t="shared" si="3"/>
        <v/>
      </c>
      <c r="AI22" s="182" t="str">
        <f t="shared" si="3"/>
        <v/>
      </c>
      <c r="AJ22" s="182" t="str">
        <f t="shared" si="3"/>
        <v/>
      </c>
      <c r="AK22" s="165">
        <f ca="1">SUMIF('2.Nonconformities'!$BG$36:$BH$43,E22,'2.Nonconformities'!$BH$36:$BH$43)+F22+1</f>
        <v>1</v>
      </c>
      <c r="AL22" s="102">
        <f ca="1">SUMIF('2.Nonconformities'!$BG$152:$BH$213,I22,'2.Nonconformities'!$BH$152:$BH$213)+1</f>
        <v>1</v>
      </c>
      <c r="AM22" s="164">
        <f ca="1">SUMIF('2.Nonconformities'!$BG$218:$BH$280,L22,'2.Nonconformities'!$BH$218:$BH$280)+1</f>
        <v>1</v>
      </c>
      <c r="AN22" s="164">
        <f ca="1">SUMIF('2.Nonconformities'!$BG$285:$BH$433,O22,'2.Nonconformities'!$BH$285:$BH$433)+1</f>
        <v>1</v>
      </c>
      <c r="AO22" s="164">
        <f ca="1">SUMIF('2.Nonconformities'!$BG$441:$BH$486,R22,'2.Nonconformities'!$BH$441:$BH$486)+1</f>
        <v>1</v>
      </c>
      <c r="AP22" s="164">
        <f ca="1">SUMIF('2.Nonconformities'!$BG$491:$BH$597,X22,'2.Nonconformities'!$BH$491:$BH$597)+1</f>
        <v>1</v>
      </c>
      <c r="AQ22" s="164">
        <f ca="1">SUMIF('2.Nonconformities'!$BG$601:$BH$673,U22,'2.Nonconformities'!$BH$601:$BH$673)+1</f>
        <v>1</v>
      </c>
    </row>
    <row r="23" spans="1:43" x14ac:dyDescent="0.3">
      <c r="A23" s="172">
        <f t="shared" si="2"/>
        <v>20</v>
      </c>
      <c r="B23" s="173"/>
      <c r="C23" s="173"/>
      <c r="D23" s="173"/>
      <c r="E23" s="174"/>
      <c r="F23" s="174"/>
      <c r="G23" s="175" t="str">
        <f ca="1">INDEX('2.Nonconformities'!$BI$45:$BI$145,AK23)</f>
        <v>/</v>
      </c>
      <c r="H23" s="175" t="str">
        <f ca="1">INDEX('2.Nonconformities'!$BJ$45:$BJ$145,AK23)</f>
        <v>/</v>
      </c>
      <c r="I23" s="176"/>
      <c r="J23" s="209" t="str">
        <f ca="1">INDEX('2.Nonconformities'!$BI$152:$BI$213,AL23)</f>
        <v>/</v>
      </c>
      <c r="K23" s="175" t="str">
        <f ca="1">INDEX('2.Nonconformities'!$BK$45:$BK$145,AK23)</f>
        <v>/</v>
      </c>
      <c r="L23" s="174"/>
      <c r="M23" s="209" t="str">
        <f ca="1">INDEX('2.Nonconformities'!$BI$218:$BI$280,AM23)</f>
        <v>/</v>
      </c>
      <c r="N23" s="175" t="str">
        <f ca="1">INDEX('2.Nonconformities'!$BL$45:$BL$145,AK23)</f>
        <v>/</v>
      </c>
      <c r="O23" s="174"/>
      <c r="P23" s="209" t="str">
        <f ca="1">INDEX('2.Nonconformities'!$BI$285:$BI$433,AN23)</f>
        <v>/</v>
      </c>
      <c r="Q23" s="175" t="str">
        <f ca="1">INDEX('2.Nonconformities'!$BM$45:$BM$145,AK23)</f>
        <v>/</v>
      </c>
      <c r="R23" s="174"/>
      <c r="S23" s="209" t="str">
        <f ca="1">INDEX('2.Nonconformities'!$BI$441:$BI$486,AO23)</f>
        <v>/</v>
      </c>
      <c r="T23" s="177" t="str">
        <f ca="1">INDEX('2.Nonconformities'!$BO$45:$BO$145,AK23)</f>
        <v>/</v>
      </c>
      <c r="U23" s="183"/>
      <c r="V23" s="209" t="str">
        <f ca="1">INDEX('2.Nonconformities'!$BI$601:$BI$673,AQ23)</f>
        <v>/</v>
      </c>
      <c r="W23" s="175" t="str">
        <f ca="1">INDEX('2.Nonconformities'!$BN$45:$BN$145,AK23)</f>
        <v>/</v>
      </c>
      <c r="X23" s="174"/>
      <c r="Y23" s="209" t="str">
        <f ca="1">INDEX('2.Nonconformities'!$BI$491:$BI$597,AP23)</f>
        <v>/</v>
      </c>
      <c r="Z23" s="178">
        <f ca="1">SUMIF('2.Nonconformities'!$BG$152:$BJ$212,I23,'2.Nonconformities'!$BJ$152:$BJ$212)</f>
        <v>0</v>
      </c>
      <c r="AA23" s="174"/>
      <c r="AB23" s="174"/>
      <c r="AC23" s="174"/>
      <c r="AD23" s="179" t="str">
        <f t="shared" ca="1" si="0"/>
        <v/>
      </c>
      <c r="AE23" s="196"/>
      <c r="AF23" s="182" t="str">
        <f t="shared" si="3"/>
        <v/>
      </c>
      <c r="AG23" s="182" t="str">
        <f t="shared" si="3"/>
        <v/>
      </c>
      <c r="AH23" s="182" t="str">
        <f t="shared" si="3"/>
        <v/>
      </c>
      <c r="AI23" s="182" t="str">
        <f t="shared" si="3"/>
        <v/>
      </c>
      <c r="AJ23" s="182" t="str">
        <f t="shared" si="3"/>
        <v/>
      </c>
      <c r="AK23" s="165">
        <f ca="1">SUMIF('2.Nonconformities'!$BG$36:$BH$43,E23,'2.Nonconformities'!$BH$36:$BH$43)+F23+1</f>
        <v>1</v>
      </c>
      <c r="AL23" s="102">
        <f ca="1">SUMIF('2.Nonconformities'!$BG$152:$BH$213,I23,'2.Nonconformities'!$BH$152:$BH$213)+1</f>
        <v>1</v>
      </c>
      <c r="AM23" s="164">
        <f ca="1">SUMIF('2.Nonconformities'!$BG$218:$BH$280,L23,'2.Nonconformities'!$BH$218:$BH$280)+1</f>
        <v>1</v>
      </c>
      <c r="AN23" s="164">
        <f ca="1">SUMIF('2.Nonconformities'!$BG$285:$BH$433,O23,'2.Nonconformities'!$BH$285:$BH$433)+1</f>
        <v>1</v>
      </c>
      <c r="AO23" s="164">
        <f ca="1">SUMIF('2.Nonconformities'!$BG$441:$BH$486,R23,'2.Nonconformities'!$BH$441:$BH$486)+1</f>
        <v>1</v>
      </c>
      <c r="AP23" s="164">
        <f ca="1">SUMIF('2.Nonconformities'!$BG$491:$BH$597,X23,'2.Nonconformities'!$BH$491:$BH$597)+1</f>
        <v>1</v>
      </c>
      <c r="AQ23" s="164">
        <f ca="1">SUMIF('2.Nonconformities'!$BG$601:$BH$673,U23,'2.Nonconformities'!$BH$601:$BH$673)+1</f>
        <v>1</v>
      </c>
    </row>
    <row r="24" spans="1:43" x14ac:dyDescent="0.3">
      <c r="A24" s="172">
        <f t="shared" si="2"/>
        <v>21</v>
      </c>
      <c r="B24" s="173"/>
      <c r="C24" s="173"/>
      <c r="D24" s="173"/>
      <c r="E24" s="174"/>
      <c r="F24" s="174"/>
      <c r="G24" s="175" t="str">
        <f ca="1">INDEX('2.Nonconformities'!$BI$45:$BI$145,AK24)</f>
        <v>/</v>
      </c>
      <c r="H24" s="175" t="str">
        <f ca="1">INDEX('2.Nonconformities'!$BJ$45:$BJ$145,AK24)</f>
        <v>/</v>
      </c>
      <c r="I24" s="180"/>
      <c r="J24" s="209" t="str">
        <f ca="1">INDEX('2.Nonconformities'!$BI$152:$BI$213,AL24)</f>
        <v>/</v>
      </c>
      <c r="K24" s="175" t="str">
        <f ca="1">INDEX('2.Nonconformities'!$BK$45:$BK$145,AK24)</f>
        <v>/</v>
      </c>
      <c r="L24" s="174"/>
      <c r="M24" s="209" t="str">
        <f ca="1">INDEX('2.Nonconformities'!$BI$218:$BI$280,AM24)</f>
        <v>/</v>
      </c>
      <c r="N24" s="175" t="str">
        <f ca="1">INDEX('2.Nonconformities'!$BL$45:$BL$145,AK24)</f>
        <v>/</v>
      </c>
      <c r="O24" s="174"/>
      <c r="P24" s="209" t="str">
        <f ca="1">INDEX('2.Nonconformities'!$BI$285:$BI$433,AN24)</f>
        <v>/</v>
      </c>
      <c r="Q24" s="175" t="str">
        <f ca="1">INDEX('2.Nonconformities'!$BM$45:$BM$145,AK24)</f>
        <v>/</v>
      </c>
      <c r="R24" s="174"/>
      <c r="S24" s="209" t="str">
        <f ca="1">INDEX('2.Nonconformities'!$BI$441:$BI$486,AO24)</f>
        <v>/</v>
      </c>
      <c r="T24" s="177" t="str">
        <f ca="1">INDEX('2.Nonconformities'!$BO$45:$BO$145,AK24)</f>
        <v>/</v>
      </c>
      <c r="U24" s="183"/>
      <c r="V24" s="209" t="str">
        <f ca="1">INDEX('2.Nonconformities'!$BI$601:$BI$673,AQ24)</f>
        <v>/</v>
      </c>
      <c r="W24" s="175" t="str">
        <f ca="1">INDEX('2.Nonconformities'!$BN$45:$BN$145,AK24)</f>
        <v>/</v>
      </c>
      <c r="X24" s="174"/>
      <c r="Y24" s="209" t="str">
        <f ca="1">INDEX('2.Nonconformities'!$BI$491:$BI$597,AP24)</f>
        <v>/</v>
      </c>
      <c r="Z24" s="178">
        <f ca="1">SUMIF('2.Nonconformities'!$BG$152:$BJ$212,I24,'2.Nonconformities'!$BJ$152:$BJ$212)</f>
        <v>0</v>
      </c>
      <c r="AA24" s="174"/>
      <c r="AB24" s="174"/>
      <c r="AC24" s="174"/>
      <c r="AD24" s="179" t="str">
        <f t="shared" ca="1" si="0"/>
        <v/>
      </c>
      <c r="AE24" s="196"/>
      <c r="AF24" s="182" t="str">
        <f t="shared" si="3"/>
        <v/>
      </c>
      <c r="AG24" s="182" t="str">
        <f t="shared" si="3"/>
        <v/>
      </c>
      <c r="AH24" s="182" t="str">
        <f t="shared" si="3"/>
        <v/>
      </c>
      <c r="AI24" s="182" t="str">
        <f t="shared" si="3"/>
        <v/>
      </c>
      <c r="AJ24" s="182" t="str">
        <f t="shared" si="3"/>
        <v/>
      </c>
      <c r="AK24" s="165">
        <f ca="1">SUMIF('2.Nonconformities'!$BG$36:$BH$43,E24,'2.Nonconformities'!$BH$36:$BH$43)+F24+1</f>
        <v>1</v>
      </c>
      <c r="AL24" s="102">
        <f ca="1">SUMIF('2.Nonconformities'!$BG$152:$BH$213,I24,'2.Nonconformities'!$BH$152:$BH$213)+1</f>
        <v>1</v>
      </c>
      <c r="AM24" s="164">
        <f ca="1">SUMIF('2.Nonconformities'!$BG$218:$BH$280,L24,'2.Nonconformities'!$BH$218:$BH$280)+1</f>
        <v>1</v>
      </c>
      <c r="AN24" s="164">
        <f ca="1">SUMIF('2.Nonconformities'!$BG$285:$BH$433,O24,'2.Nonconformities'!$BH$285:$BH$433)+1</f>
        <v>1</v>
      </c>
      <c r="AO24" s="164">
        <f ca="1">SUMIF('2.Nonconformities'!$BG$441:$BH$486,R24,'2.Nonconformities'!$BH$441:$BH$486)+1</f>
        <v>1</v>
      </c>
      <c r="AP24" s="164">
        <f ca="1">SUMIF('2.Nonconformities'!$BG$491:$BH$597,X24,'2.Nonconformities'!$BH$491:$BH$597)+1</f>
        <v>1</v>
      </c>
      <c r="AQ24" s="164">
        <f ca="1">SUMIF('2.Nonconformities'!$BG$601:$BH$673,U24,'2.Nonconformities'!$BH$601:$BH$673)+1</f>
        <v>1</v>
      </c>
    </row>
    <row r="25" spans="1:43" x14ac:dyDescent="0.3">
      <c r="A25" s="172">
        <f t="shared" si="2"/>
        <v>22</v>
      </c>
      <c r="B25" s="173"/>
      <c r="C25" s="173"/>
      <c r="D25" s="173"/>
      <c r="E25" s="174"/>
      <c r="F25" s="174"/>
      <c r="G25" s="175" t="str">
        <f ca="1">INDEX('2.Nonconformities'!$BI$45:$BI$145,AK25)</f>
        <v>/</v>
      </c>
      <c r="H25" s="175" t="str">
        <f ca="1">INDEX('2.Nonconformities'!$BJ$45:$BJ$145,AK25)</f>
        <v>/</v>
      </c>
      <c r="I25" s="180"/>
      <c r="J25" s="209" t="str">
        <f ca="1">INDEX('2.Nonconformities'!$BI$152:$BI$213,AL25)</f>
        <v>/</v>
      </c>
      <c r="K25" s="175" t="str">
        <f ca="1">INDEX('2.Nonconformities'!$BK$45:$BK$145,AK25)</f>
        <v>/</v>
      </c>
      <c r="L25" s="174"/>
      <c r="M25" s="209" t="str">
        <f ca="1">INDEX('2.Nonconformities'!$BI$218:$BI$280,AM25)</f>
        <v>/</v>
      </c>
      <c r="N25" s="175" t="str">
        <f ca="1">INDEX('2.Nonconformities'!$BL$45:$BL$145,AK25)</f>
        <v>/</v>
      </c>
      <c r="O25" s="174"/>
      <c r="P25" s="209" t="str">
        <f ca="1">INDEX('2.Nonconformities'!$BI$285:$BI$433,AN25)</f>
        <v>/</v>
      </c>
      <c r="Q25" s="175" t="str">
        <f ca="1">INDEX('2.Nonconformities'!$BM$45:$BM$145,AK25)</f>
        <v>/</v>
      </c>
      <c r="R25" s="174"/>
      <c r="S25" s="209" t="str">
        <f ca="1">INDEX('2.Nonconformities'!$BI$441:$BI$486,AO25)</f>
        <v>/</v>
      </c>
      <c r="T25" s="177" t="str">
        <f ca="1">INDEX('2.Nonconformities'!$BO$45:$BO$145,AK25)</f>
        <v>/</v>
      </c>
      <c r="U25" s="183"/>
      <c r="V25" s="209" t="str">
        <f ca="1">INDEX('2.Nonconformities'!$BI$601:$BI$673,AQ25)</f>
        <v>/</v>
      </c>
      <c r="W25" s="175" t="str">
        <f ca="1">INDEX('2.Nonconformities'!$BN$45:$BN$145,AK25)</f>
        <v>/</v>
      </c>
      <c r="X25" s="174"/>
      <c r="Y25" s="209" t="str">
        <f ca="1">INDEX('2.Nonconformities'!$BI$491:$BI$597,AP25)</f>
        <v>/</v>
      </c>
      <c r="Z25" s="178">
        <f ca="1">SUMIF('2.Nonconformities'!$BG$152:$BJ$212,I25,'2.Nonconformities'!$BJ$152:$BJ$212)</f>
        <v>0</v>
      </c>
      <c r="AA25" s="174"/>
      <c r="AB25" s="174"/>
      <c r="AC25" s="174"/>
      <c r="AD25" s="179" t="str">
        <f t="shared" ca="1" si="0"/>
        <v/>
      </c>
      <c r="AE25" s="196"/>
      <c r="AF25" s="182" t="str">
        <f t="shared" si="3"/>
        <v/>
      </c>
      <c r="AG25" s="182" t="str">
        <f t="shared" si="3"/>
        <v/>
      </c>
      <c r="AH25" s="182" t="str">
        <f t="shared" si="3"/>
        <v/>
      </c>
      <c r="AI25" s="182" t="str">
        <f t="shared" si="3"/>
        <v/>
      </c>
      <c r="AJ25" s="182" t="str">
        <f t="shared" si="3"/>
        <v/>
      </c>
      <c r="AK25" s="165">
        <f ca="1">SUMIF('2.Nonconformities'!$BG$36:$BH$43,E25,'2.Nonconformities'!$BH$36:$BH$43)+F25+1</f>
        <v>1</v>
      </c>
      <c r="AL25" s="102">
        <f ca="1">SUMIF('2.Nonconformities'!$BG$152:$BH$213,I25,'2.Nonconformities'!$BH$152:$BH$213)+1</f>
        <v>1</v>
      </c>
      <c r="AM25" s="164">
        <f ca="1">SUMIF('2.Nonconformities'!$BG$218:$BH$280,L25,'2.Nonconformities'!$BH$218:$BH$280)+1</f>
        <v>1</v>
      </c>
      <c r="AN25" s="164">
        <f ca="1">SUMIF('2.Nonconformities'!$BG$285:$BH$433,O25,'2.Nonconformities'!$BH$285:$BH$433)+1</f>
        <v>1</v>
      </c>
      <c r="AO25" s="164">
        <f ca="1">SUMIF('2.Nonconformities'!$BG$441:$BH$486,R25,'2.Nonconformities'!$BH$441:$BH$486)+1</f>
        <v>1</v>
      </c>
      <c r="AP25" s="164">
        <f ca="1">SUMIF('2.Nonconformities'!$BG$491:$BH$597,X25,'2.Nonconformities'!$BH$491:$BH$597)+1</f>
        <v>1</v>
      </c>
      <c r="AQ25" s="164">
        <f ca="1">SUMIF('2.Nonconformities'!$BG$601:$BH$673,U25,'2.Nonconformities'!$BH$601:$BH$673)+1</f>
        <v>1</v>
      </c>
    </row>
    <row r="26" spans="1:43" x14ac:dyDescent="0.3">
      <c r="A26" s="172">
        <f t="shared" si="2"/>
        <v>23</v>
      </c>
      <c r="B26" s="173"/>
      <c r="C26" s="173"/>
      <c r="D26" s="173"/>
      <c r="E26" s="174"/>
      <c r="F26" s="174"/>
      <c r="G26" s="175" t="str">
        <f ca="1">INDEX('2.Nonconformities'!$BI$45:$BI$145,AK26)</f>
        <v>/</v>
      </c>
      <c r="H26" s="175" t="str">
        <f ca="1">INDEX('2.Nonconformities'!$BJ$45:$BJ$145,AK26)</f>
        <v>/</v>
      </c>
      <c r="I26" s="180"/>
      <c r="J26" s="209" t="str">
        <f ca="1">INDEX('2.Nonconformities'!$BI$152:$BI$213,AL26)</f>
        <v>/</v>
      </c>
      <c r="K26" s="175" t="str">
        <f ca="1">INDEX('2.Nonconformities'!$BK$45:$BK$145,AK26)</f>
        <v>/</v>
      </c>
      <c r="L26" s="174"/>
      <c r="M26" s="209" t="str">
        <f ca="1">INDEX('2.Nonconformities'!$BI$218:$BI$280,AM26)</f>
        <v>/</v>
      </c>
      <c r="N26" s="175" t="str">
        <f ca="1">INDEX('2.Nonconformities'!$BL$45:$BL$145,AK26)</f>
        <v>/</v>
      </c>
      <c r="O26" s="174"/>
      <c r="P26" s="209" t="str">
        <f ca="1">INDEX('2.Nonconformities'!$BI$285:$BI$433,AN26)</f>
        <v>/</v>
      </c>
      <c r="Q26" s="175" t="str">
        <f ca="1">INDEX('2.Nonconformities'!$BM$45:$BM$145,AK26)</f>
        <v>/</v>
      </c>
      <c r="R26" s="174"/>
      <c r="S26" s="209" t="str">
        <f ca="1">INDEX('2.Nonconformities'!$BI$441:$BI$486,AO26)</f>
        <v>/</v>
      </c>
      <c r="T26" s="177" t="str">
        <f ca="1">INDEX('2.Nonconformities'!$BO$45:$BO$145,AK26)</f>
        <v>/</v>
      </c>
      <c r="U26" s="183"/>
      <c r="V26" s="209" t="str">
        <f ca="1">INDEX('2.Nonconformities'!$BI$601:$BI$673,AQ26)</f>
        <v>/</v>
      </c>
      <c r="W26" s="175" t="str">
        <f ca="1">INDEX('2.Nonconformities'!$BN$45:$BN$145,AK26)</f>
        <v>/</v>
      </c>
      <c r="X26" s="174"/>
      <c r="Y26" s="209" t="str">
        <f ca="1">INDEX('2.Nonconformities'!$BI$491:$BI$597,AP26)</f>
        <v>/</v>
      </c>
      <c r="Z26" s="178">
        <f ca="1">SUMIF('2.Nonconformities'!$BG$152:$BJ$212,I26,'2.Nonconformities'!$BJ$152:$BJ$212)</f>
        <v>0</v>
      </c>
      <c r="AA26" s="174"/>
      <c r="AB26" s="174"/>
      <c r="AC26" s="174"/>
      <c r="AD26" s="179" t="str">
        <f t="shared" ca="1" si="0"/>
        <v/>
      </c>
      <c r="AE26" s="196"/>
      <c r="AF26" s="182" t="str">
        <f t="shared" si="3"/>
        <v/>
      </c>
      <c r="AG26" s="182" t="str">
        <f t="shared" si="3"/>
        <v/>
      </c>
      <c r="AH26" s="182" t="str">
        <f t="shared" si="3"/>
        <v/>
      </c>
      <c r="AI26" s="182" t="str">
        <f t="shared" si="3"/>
        <v/>
      </c>
      <c r="AJ26" s="182" t="str">
        <f t="shared" si="3"/>
        <v/>
      </c>
      <c r="AK26" s="165">
        <f ca="1">SUMIF('2.Nonconformities'!$BG$36:$BH$43,E26,'2.Nonconformities'!$BH$36:$BH$43)+F26+1</f>
        <v>1</v>
      </c>
      <c r="AL26" s="102">
        <f ca="1">SUMIF('2.Nonconformities'!$BG$152:$BH$213,I26,'2.Nonconformities'!$BH$152:$BH$213)+1</f>
        <v>1</v>
      </c>
      <c r="AM26" s="164">
        <f ca="1">SUMIF('2.Nonconformities'!$BG$218:$BH$280,L26,'2.Nonconformities'!$BH$218:$BH$280)+1</f>
        <v>1</v>
      </c>
      <c r="AN26" s="164">
        <f ca="1">SUMIF('2.Nonconformities'!$BG$285:$BH$433,O26,'2.Nonconformities'!$BH$285:$BH$433)+1</f>
        <v>1</v>
      </c>
      <c r="AO26" s="164">
        <f ca="1">SUMIF('2.Nonconformities'!$BG$441:$BH$486,R26,'2.Nonconformities'!$BH$441:$BH$486)+1</f>
        <v>1</v>
      </c>
      <c r="AP26" s="164">
        <f ca="1">SUMIF('2.Nonconformities'!$BG$491:$BH$597,X26,'2.Nonconformities'!$BH$491:$BH$597)+1</f>
        <v>1</v>
      </c>
      <c r="AQ26" s="164">
        <f ca="1">SUMIF('2.Nonconformities'!$BG$601:$BH$673,U26,'2.Nonconformities'!$BH$601:$BH$673)+1</f>
        <v>1</v>
      </c>
    </row>
    <row r="27" spans="1:43" x14ac:dyDescent="0.3">
      <c r="A27" s="172">
        <f t="shared" si="2"/>
        <v>24</v>
      </c>
      <c r="B27" s="173"/>
      <c r="C27" s="173"/>
      <c r="D27" s="173"/>
      <c r="E27" s="174"/>
      <c r="F27" s="174"/>
      <c r="G27" s="175" t="str">
        <f ca="1">INDEX('2.Nonconformities'!$BI$45:$BI$145,AK27)</f>
        <v>/</v>
      </c>
      <c r="H27" s="175" t="str">
        <f ca="1">INDEX('2.Nonconformities'!$BJ$45:$BJ$145,AK27)</f>
        <v>/</v>
      </c>
      <c r="I27" s="180"/>
      <c r="J27" s="209" t="str">
        <f ca="1">INDEX('2.Nonconformities'!$BI$152:$BI$213,AL27)</f>
        <v>/</v>
      </c>
      <c r="K27" s="175" t="str">
        <f ca="1">INDEX('2.Nonconformities'!$BK$45:$BK$145,AK27)</f>
        <v>/</v>
      </c>
      <c r="L27" s="174"/>
      <c r="M27" s="209" t="str">
        <f ca="1">INDEX('2.Nonconformities'!$BI$218:$BI$280,AM27)</f>
        <v>/</v>
      </c>
      <c r="N27" s="175" t="str">
        <f ca="1">INDEX('2.Nonconformities'!$BL$45:$BL$145,AK27)</f>
        <v>/</v>
      </c>
      <c r="O27" s="174"/>
      <c r="P27" s="209" t="str">
        <f ca="1">INDEX('2.Nonconformities'!$BI$285:$BI$433,AN27)</f>
        <v>/</v>
      </c>
      <c r="Q27" s="175" t="str">
        <f ca="1">INDEX('2.Nonconformities'!$BM$45:$BM$145,AK27)</f>
        <v>/</v>
      </c>
      <c r="R27" s="174"/>
      <c r="S27" s="209" t="str">
        <f ca="1">INDEX('2.Nonconformities'!$BI$441:$BI$486,AO27)</f>
        <v>/</v>
      </c>
      <c r="T27" s="177" t="str">
        <f ca="1">INDEX('2.Nonconformities'!$BO$45:$BO$145,AK27)</f>
        <v>/</v>
      </c>
      <c r="U27" s="183"/>
      <c r="V27" s="209" t="str">
        <f ca="1">INDEX('2.Nonconformities'!$BI$601:$BI$673,AQ27)</f>
        <v>/</v>
      </c>
      <c r="W27" s="175" t="str">
        <f ca="1">INDEX('2.Nonconformities'!$BN$45:$BN$145,AK27)</f>
        <v>/</v>
      </c>
      <c r="X27" s="174"/>
      <c r="Y27" s="209" t="str">
        <f ca="1">INDEX('2.Nonconformities'!$BI$491:$BI$597,AP27)</f>
        <v>/</v>
      </c>
      <c r="Z27" s="178">
        <f ca="1">SUMIF('2.Nonconformities'!$BG$152:$BJ$212,I27,'2.Nonconformities'!$BJ$152:$BJ$212)</f>
        <v>0</v>
      </c>
      <c r="AA27" s="174"/>
      <c r="AB27" s="174"/>
      <c r="AC27" s="174"/>
      <c r="AD27" s="179" t="str">
        <f t="shared" ca="1" si="0"/>
        <v/>
      </c>
      <c r="AE27" s="196"/>
      <c r="AF27" s="182" t="str">
        <f t="shared" si="3"/>
        <v/>
      </c>
      <c r="AG27" s="182" t="str">
        <f t="shared" si="3"/>
        <v/>
      </c>
      <c r="AH27" s="182" t="str">
        <f t="shared" si="3"/>
        <v/>
      </c>
      <c r="AI27" s="182" t="str">
        <f t="shared" si="3"/>
        <v/>
      </c>
      <c r="AJ27" s="182" t="str">
        <f t="shared" si="3"/>
        <v/>
      </c>
      <c r="AK27" s="165">
        <f ca="1">SUMIF('2.Nonconformities'!$BG$36:$BH$43,E27,'2.Nonconformities'!$BH$36:$BH$43)+F27+1</f>
        <v>1</v>
      </c>
      <c r="AL27" s="102">
        <f ca="1">SUMIF('2.Nonconformities'!$BG$152:$BH$213,I27,'2.Nonconformities'!$BH$152:$BH$213)+1</f>
        <v>1</v>
      </c>
      <c r="AM27" s="164">
        <f ca="1">SUMIF('2.Nonconformities'!$BG$218:$BH$280,L27,'2.Nonconformities'!$BH$218:$BH$280)+1</f>
        <v>1</v>
      </c>
      <c r="AN27" s="164">
        <f ca="1">SUMIF('2.Nonconformities'!$BG$285:$BH$433,O27,'2.Nonconformities'!$BH$285:$BH$433)+1</f>
        <v>1</v>
      </c>
      <c r="AO27" s="164">
        <f ca="1">SUMIF('2.Nonconformities'!$BG$441:$BH$486,R27,'2.Nonconformities'!$BH$441:$BH$486)+1</f>
        <v>1</v>
      </c>
      <c r="AP27" s="164">
        <f ca="1">SUMIF('2.Nonconformities'!$BG$491:$BH$597,X27,'2.Nonconformities'!$BH$491:$BH$597)+1</f>
        <v>1</v>
      </c>
      <c r="AQ27" s="164">
        <f ca="1">SUMIF('2.Nonconformities'!$BG$601:$BH$673,U27,'2.Nonconformities'!$BH$601:$BH$673)+1</f>
        <v>1</v>
      </c>
    </row>
    <row r="28" spans="1:43" x14ac:dyDescent="0.3">
      <c r="A28" s="172">
        <f t="shared" si="2"/>
        <v>25</v>
      </c>
      <c r="B28" s="173"/>
      <c r="C28" s="173"/>
      <c r="D28" s="173"/>
      <c r="E28" s="174"/>
      <c r="F28" s="174"/>
      <c r="G28" s="175" t="str">
        <f ca="1">INDEX('2.Nonconformities'!$BI$45:$BI$145,AK28)</f>
        <v>/</v>
      </c>
      <c r="H28" s="175" t="str">
        <f ca="1">INDEX('2.Nonconformities'!$BJ$45:$BJ$145,AK28)</f>
        <v>/</v>
      </c>
      <c r="I28" s="180"/>
      <c r="J28" s="209" t="str">
        <f ca="1">INDEX('2.Nonconformities'!$BI$152:$BI$213,AL28)</f>
        <v>/</v>
      </c>
      <c r="K28" s="175" t="str">
        <f ca="1">INDEX('2.Nonconformities'!$BK$45:$BK$145,AK28)</f>
        <v>/</v>
      </c>
      <c r="L28" s="174"/>
      <c r="M28" s="209" t="str">
        <f ca="1">INDEX('2.Nonconformities'!$BI$218:$BI$280,AM28)</f>
        <v>/</v>
      </c>
      <c r="N28" s="175" t="str">
        <f ca="1">INDEX('2.Nonconformities'!$BL$45:$BL$145,AK28)</f>
        <v>/</v>
      </c>
      <c r="O28" s="174"/>
      <c r="P28" s="209" t="str">
        <f ca="1">INDEX('2.Nonconformities'!$BI$285:$BI$433,AN28)</f>
        <v>/</v>
      </c>
      <c r="Q28" s="175" t="str">
        <f ca="1">INDEX('2.Nonconformities'!$BM$45:$BM$145,AK28)</f>
        <v>/</v>
      </c>
      <c r="R28" s="174"/>
      <c r="S28" s="209" t="str">
        <f ca="1">INDEX('2.Nonconformities'!$BI$441:$BI$486,AO28)</f>
        <v>/</v>
      </c>
      <c r="T28" s="177" t="str">
        <f ca="1">INDEX('2.Nonconformities'!$BO$45:$BO$145,AK28)</f>
        <v>/</v>
      </c>
      <c r="U28" s="183"/>
      <c r="V28" s="209" t="str">
        <f ca="1">INDEX('2.Nonconformities'!$BI$601:$BI$673,AQ28)</f>
        <v>/</v>
      </c>
      <c r="W28" s="175" t="str">
        <f ca="1">INDEX('2.Nonconformities'!$BN$45:$BN$145,AK28)</f>
        <v>/</v>
      </c>
      <c r="X28" s="174"/>
      <c r="Y28" s="209" t="str">
        <f ca="1">INDEX('2.Nonconformities'!$BI$491:$BI$597,AP28)</f>
        <v>/</v>
      </c>
      <c r="Z28" s="178">
        <f ca="1">SUMIF('2.Nonconformities'!$BG$152:$BJ$212,I28,'2.Nonconformities'!$BJ$152:$BJ$212)</f>
        <v>0</v>
      </c>
      <c r="AA28" s="174"/>
      <c r="AB28" s="174"/>
      <c r="AC28" s="174"/>
      <c r="AD28" s="179" t="str">
        <f t="shared" ca="1" si="0"/>
        <v/>
      </c>
      <c r="AE28" s="196"/>
      <c r="AF28" s="182" t="str">
        <f t="shared" si="3"/>
        <v/>
      </c>
      <c r="AG28" s="182" t="str">
        <f t="shared" si="3"/>
        <v/>
      </c>
      <c r="AH28" s="182" t="str">
        <f t="shared" si="3"/>
        <v/>
      </c>
      <c r="AI28" s="182" t="str">
        <f t="shared" si="3"/>
        <v/>
      </c>
      <c r="AJ28" s="182" t="str">
        <f t="shared" si="3"/>
        <v/>
      </c>
      <c r="AK28" s="165">
        <f ca="1">SUMIF('2.Nonconformities'!$BG$36:$BH$43,E28,'2.Nonconformities'!$BH$36:$BH$43)+F28+1</f>
        <v>1</v>
      </c>
      <c r="AL28" s="102">
        <f ca="1">SUMIF('2.Nonconformities'!$BG$152:$BH$213,I28,'2.Nonconformities'!$BH$152:$BH$213)+1</f>
        <v>1</v>
      </c>
      <c r="AM28" s="164">
        <f ca="1">SUMIF('2.Nonconformities'!$BG$218:$BH$280,L28,'2.Nonconformities'!$BH$218:$BH$280)+1</f>
        <v>1</v>
      </c>
      <c r="AN28" s="164">
        <f ca="1">SUMIF('2.Nonconformities'!$BG$285:$BH$433,O28,'2.Nonconformities'!$BH$285:$BH$433)+1</f>
        <v>1</v>
      </c>
      <c r="AO28" s="164">
        <f ca="1">SUMIF('2.Nonconformities'!$BG$441:$BH$486,R28,'2.Nonconformities'!$BH$441:$BH$486)+1</f>
        <v>1</v>
      </c>
      <c r="AP28" s="164">
        <f ca="1">SUMIF('2.Nonconformities'!$BG$491:$BH$597,X28,'2.Nonconformities'!$BH$491:$BH$597)+1</f>
        <v>1</v>
      </c>
      <c r="AQ28" s="164">
        <f ca="1">SUMIF('2.Nonconformities'!$BG$601:$BH$673,U28,'2.Nonconformities'!$BH$601:$BH$673)+1</f>
        <v>1</v>
      </c>
    </row>
    <row r="29" spans="1:43" x14ac:dyDescent="0.3">
      <c r="A29" s="172">
        <f t="shared" si="2"/>
        <v>26</v>
      </c>
      <c r="B29" s="173"/>
      <c r="C29" s="173"/>
      <c r="D29" s="173"/>
      <c r="E29" s="174"/>
      <c r="F29" s="174"/>
      <c r="G29" s="175" t="str">
        <f ca="1">INDEX('2.Nonconformities'!$BI$45:$BI$145,AK29)</f>
        <v>/</v>
      </c>
      <c r="H29" s="175" t="str">
        <f ca="1">INDEX('2.Nonconformities'!$BJ$45:$BJ$145,AK29)</f>
        <v>/</v>
      </c>
      <c r="I29" s="180"/>
      <c r="J29" s="209" t="str">
        <f ca="1">INDEX('2.Nonconformities'!$BI$152:$BI$213,AL29)</f>
        <v>/</v>
      </c>
      <c r="K29" s="175" t="str">
        <f ca="1">INDEX('2.Nonconformities'!$BK$45:$BK$145,AK29)</f>
        <v>/</v>
      </c>
      <c r="L29" s="174"/>
      <c r="M29" s="209" t="str">
        <f ca="1">INDEX('2.Nonconformities'!$BI$218:$BI$280,AM29)</f>
        <v>/</v>
      </c>
      <c r="N29" s="175" t="str">
        <f ca="1">INDEX('2.Nonconformities'!$BL$45:$BL$145,AK29)</f>
        <v>/</v>
      </c>
      <c r="O29" s="174"/>
      <c r="P29" s="209" t="str">
        <f ca="1">INDEX('2.Nonconformities'!$BI$285:$BI$433,AN29)</f>
        <v>/</v>
      </c>
      <c r="Q29" s="175" t="str">
        <f ca="1">INDEX('2.Nonconformities'!$BM$45:$BM$145,AK29)</f>
        <v>/</v>
      </c>
      <c r="R29" s="174"/>
      <c r="S29" s="209" t="str">
        <f ca="1">INDEX('2.Nonconformities'!$BI$441:$BI$486,AO29)</f>
        <v>/</v>
      </c>
      <c r="T29" s="177" t="str">
        <f ca="1">INDEX('2.Nonconformities'!$BO$45:$BO$145,AK29)</f>
        <v>/</v>
      </c>
      <c r="U29" s="183"/>
      <c r="V29" s="209" t="str">
        <f ca="1">INDEX('2.Nonconformities'!$BI$601:$BI$673,AQ29)</f>
        <v>/</v>
      </c>
      <c r="W29" s="175" t="str">
        <f ca="1">INDEX('2.Nonconformities'!$BN$45:$BN$145,AK29)</f>
        <v>/</v>
      </c>
      <c r="X29" s="174"/>
      <c r="Y29" s="209" t="str">
        <f ca="1">INDEX('2.Nonconformities'!$BI$491:$BI$597,AP29)</f>
        <v>/</v>
      </c>
      <c r="Z29" s="178">
        <f ca="1">SUMIF('2.Nonconformities'!$BG$152:$BJ$212,I29,'2.Nonconformities'!$BJ$152:$BJ$212)</f>
        <v>0</v>
      </c>
      <c r="AA29" s="174"/>
      <c r="AB29" s="174"/>
      <c r="AC29" s="174"/>
      <c r="AD29" s="179" t="str">
        <f t="shared" ca="1" si="0"/>
        <v/>
      </c>
      <c r="AE29" s="196"/>
      <c r="AF29" s="182" t="str">
        <f t="shared" si="3"/>
        <v/>
      </c>
      <c r="AG29" s="182" t="str">
        <f t="shared" si="3"/>
        <v/>
      </c>
      <c r="AH29" s="182" t="str">
        <f t="shared" si="3"/>
        <v/>
      </c>
      <c r="AI29" s="182" t="str">
        <f t="shared" si="3"/>
        <v/>
      </c>
      <c r="AJ29" s="182" t="str">
        <f t="shared" si="3"/>
        <v/>
      </c>
      <c r="AK29" s="165">
        <f ca="1">SUMIF('2.Nonconformities'!$BG$36:$BH$43,E29,'2.Nonconformities'!$BH$36:$BH$43)+F29+1</f>
        <v>1</v>
      </c>
      <c r="AL29" s="102">
        <f ca="1">SUMIF('2.Nonconformities'!$BG$152:$BH$213,I29,'2.Nonconformities'!$BH$152:$BH$213)+1</f>
        <v>1</v>
      </c>
      <c r="AM29" s="164">
        <f ca="1">SUMIF('2.Nonconformities'!$BG$218:$BH$280,L29,'2.Nonconformities'!$BH$218:$BH$280)+1</f>
        <v>1</v>
      </c>
      <c r="AN29" s="164">
        <f ca="1">SUMIF('2.Nonconformities'!$BG$285:$BH$433,O29,'2.Nonconformities'!$BH$285:$BH$433)+1</f>
        <v>1</v>
      </c>
      <c r="AO29" s="164">
        <f ca="1">SUMIF('2.Nonconformities'!$BG$441:$BH$486,R29,'2.Nonconformities'!$BH$441:$BH$486)+1</f>
        <v>1</v>
      </c>
      <c r="AP29" s="164">
        <f ca="1">SUMIF('2.Nonconformities'!$BG$491:$BH$597,X29,'2.Nonconformities'!$BH$491:$BH$597)+1</f>
        <v>1</v>
      </c>
      <c r="AQ29" s="164">
        <f ca="1">SUMIF('2.Nonconformities'!$BG$601:$BH$673,U29,'2.Nonconformities'!$BH$601:$BH$673)+1</f>
        <v>1</v>
      </c>
    </row>
    <row r="30" spans="1:43" x14ac:dyDescent="0.3">
      <c r="A30" s="172">
        <f t="shared" si="2"/>
        <v>27</v>
      </c>
      <c r="B30" s="173"/>
      <c r="C30" s="173"/>
      <c r="D30" s="173"/>
      <c r="E30" s="174"/>
      <c r="F30" s="174"/>
      <c r="G30" s="175" t="str">
        <f ca="1">INDEX('2.Nonconformities'!$BI$45:$BI$145,AK30)</f>
        <v>/</v>
      </c>
      <c r="H30" s="175" t="str">
        <f ca="1">INDEX('2.Nonconformities'!$BJ$45:$BJ$145,AK30)</f>
        <v>/</v>
      </c>
      <c r="I30" s="180"/>
      <c r="J30" s="209" t="str">
        <f ca="1">INDEX('2.Nonconformities'!$BI$152:$BI$213,AL30)</f>
        <v>/</v>
      </c>
      <c r="K30" s="175" t="str">
        <f ca="1">INDEX('2.Nonconformities'!$BK$45:$BK$145,AK30)</f>
        <v>/</v>
      </c>
      <c r="L30" s="174"/>
      <c r="M30" s="209" t="str">
        <f ca="1">INDEX('2.Nonconformities'!$BI$218:$BI$280,AM30)</f>
        <v>/</v>
      </c>
      <c r="N30" s="175" t="str">
        <f ca="1">INDEX('2.Nonconformities'!$BL$45:$BL$145,AK30)</f>
        <v>/</v>
      </c>
      <c r="O30" s="174"/>
      <c r="P30" s="209" t="str">
        <f ca="1">INDEX('2.Nonconformities'!$BI$285:$BI$433,AN30)</f>
        <v>/</v>
      </c>
      <c r="Q30" s="175" t="str">
        <f ca="1">INDEX('2.Nonconformities'!$BM$45:$BM$145,AK30)</f>
        <v>/</v>
      </c>
      <c r="R30" s="174"/>
      <c r="S30" s="209" t="str">
        <f ca="1">INDEX('2.Nonconformities'!$BI$441:$BI$486,AO30)</f>
        <v>/</v>
      </c>
      <c r="T30" s="177" t="str">
        <f ca="1">INDEX('2.Nonconformities'!$BO$45:$BO$145,AK30)</f>
        <v>/</v>
      </c>
      <c r="U30" s="183"/>
      <c r="V30" s="209" t="str">
        <f ca="1">INDEX('2.Nonconformities'!$BI$601:$BI$673,AQ30)</f>
        <v>/</v>
      </c>
      <c r="W30" s="175" t="str">
        <f ca="1">INDEX('2.Nonconformities'!$BN$45:$BN$145,AK30)</f>
        <v>/</v>
      </c>
      <c r="X30" s="174"/>
      <c r="Y30" s="209" t="str">
        <f ca="1">INDEX('2.Nonconformities'!$BI$491:$BI$597,AP30)</f>
        <v>/</v>
      </c>
      <c r="Z30" s="178">
        <f ca="1">SUMIF('2.Nonconformities'!$BG$152:$BJ$212,I30,'2.Nonconformities'!$BJ$152:$BJ$212)</f>
        <v>0</v>
      </c>
      <c r="AA30" s="174"/>
      <c r="AB30" s="174"/>
      <c r="AC30" s="174"/>
      <c r="AD30" s="179" t="str">
        <f t="shared" ca="1" si="0"/>
        <v/>
      </c>
      <c r="AE30" s="196"/>
      <c r="AF30" s="182" t="str">
        <f t="shared" si="3"/>
        <v/>
      </c>
      <c r="AG30" s="182" t="str">
        <f t="shared" si="3"/>
        <v/>
      </c>
      <c r="AH30" s="182" t="str">
        <f t="shared" si="3"/>
        <v/>
      </c>
      <c r="AI30" s="182" t="str">
        <f t="shared" si="3"/>
        <v/>
      </c>
      <c r="AJ30" s="182" t="str">
        <f t="shared" si="3"/>
        <v/>
      </c>
      <c r="AK30" s="165">
        <f ca="1">SUMIF('2.Nonconformities'!$BG$36:$BH$43,E30,'2.Nonconformities'!$BH$36:$BH$43)+F30+1</f>
        <v>1</v>
      </c>
      <c r="AL30" s="102">
        <f ca="1">SUMIF('2.Nonconformities'!$BG$152:$BH$213,I30,'2.Nonconformities'!$BH$152:$BH$213)+1</f>
        <v>1</v>
      </c>
      <c r="AM30" s="164">
        <f ca="1">SUMIF('2.Nonconformities'!$BG$218:$BH$280,L30,'2.Nonconformities'!$BH$218:$BH$280)+1</f>
        <v>1</v>
      </c>
      <c r="AN30" s="164">
        <f ca="1">SUMIF('2.Nonconformities'!$BG$285:$BH$433,O30,'2.Nonconformities'!$BH$285:$BH$433)+1</f>
        <v>1</v>
      </c>
      <c r="AO30" s="164">
        <f ca="1">SUMIF('2.Nonconformities'!$BG$441:$BH$486,R30,'2.Nonconformities'!$BH$441:$BH$486)+1</f>
        <v>1</v>
      </c>
      <c r="AP30" s="164">
        <f ca="1">SUMIF('2.Nonconformities'!$BG$491:$BH$597,X30,'2.Nonconformities'!$BH$491:$BH$597)+1</f>
        <v>1</v>
      </c>
      <c r="AQ30" s="164">
        <f ca="1">SUMIF('2.Nonconformities'!$BG$601:$BH$673,U30,'2.Nonconformities'!$BH$601:$BH$673)+1</f>
        <v>1</v>
      </c>
    </row>
    <row r="31" spans="1:43" x14ac:dyDescent="0.3">
      <c r="A31" s="172">
        <f t="shared" si="2"/>
        <v>28</v>
      </c>
      <c r="B31" s="173"/>
      <c r="C31" s="173"/>
      <c r="D31" s="173"/>
      <c r="E31" s="174"/>
      <c r="F31" s="174"/>
      <c r="G31" s="175" t="str">
        <f ca="1">INDEX('2.Nonconformities'!$BI$45:$BI$145,AK31)</f>
        <v>/</v>
      </c>
      <c r="H31" s="175" t="str">
        <f ca="1">INDEX('2.Nonconformities'!$BJ$45:$BJ$145,AK31)</f>
        <v>/</v>
      </c>
      <c r="I31" s="180"/>
      <c r="J31" s="209" t="str">
        <f ca="1">INDEX('2.Nonconformities'!$BI$152:$BI$213,AL31)</f>
        <v>/</v>
      </c>
      <c r="K31" s="175" t="str">
        <f ca="1">INDEX('2.Nonconformities'!$BK$45:$BK$145,AK31)</f>
        <v>/</v>
      </c>
      <c r="L31" s="174"/>
      <c r="M31" s="209" t="str">
        <f ca="1">INDEX('2.Nonconformities'!$BI$218:$BI$280,AM31)</f>
        <v>/</v>
      </c>
      <c r="N31" s="175" t="str">
        <f ca="1">INDEX('2.Nonconformities'!$BL$45:$BL$145,AK31)</f>
        <v>/</v>
      </c>
      <c r="O31" s="174"/>
      <c r="P31" s="209" t="str">
        <f ca="1">INDEX('2.Nonconformities'!$BI$285:$BI$433,AN31)</f>
        <v>/</v>
      </c>
      <c r="Q31" s="175" t="str">
        <f ca="1">INDEX('2.Nonconformities'!$BM$45:$BM$145,AK31)</f>
        <v>/</v>
      </c>
      <c r="R31" s="174"/>
      <c r="S31" s="209" t="str">
        <f ca="1">INDEX('2.Nonconformities'!$BI$441:$BI$486,AO31)</f>
        <v>/</v>
      </c>
      <c r="T31" s="177" t="str">
        <f ca="1">INDEX('2.Nonconformities'!$BO$45:$BO$145,AK31)</f>
        <v>/</v>
      </c>
      <c r="U31" s="183"/>
      <c r="V31" s="209" t="str">
        <f ca="1">INDEX('2.Nonconformities'!$BI$601:$BI$673,AQ31)</f>
        <v>/</v>
      </c>
      <c r="W31" s="175" t="str">
        <f ca="1">INDEX('2.Nonconformities'!$BN$45:$BN$145,AK31)</f>
        <v>/</v>
      </c>
      <c r="X31" s="174"/>
      <c r="Y31" s="209" t="str">
        <f ca="1">INDEX('2.Nonconformities'!$BI$491:$BI$597,AP31)</f>
        <v>/</v>
      </c>
      <c r="Z31" s="178">
        <f ca="1">SUMIF('2.Nonconformities'!$BG$152:$BJ$212,I31,'2.Nonconformities'!$BJ$152:$BJ$212)</f>
        <v>0</v>
      </c>
      <c r="AA31" s="174"/>
      <c r="AB31" s="174"/>
      <c r="AC31" s="174"/>
      <c r="AD31" s="179" t="str">
        <f t="shared" ca="1" si="0"/>
        <v/>
      </c>
      <c r="AE31" s="196"/>
      <c r="AF31" s="182" t="str">
        <f t="shared" si="3"/>
        <v/>
      </c>
      <c r="AG31" s="182" t="str">
        <f t="shared" si="3"/>
        <v/>
      </c>
      <c r="AH31" s="182" t="str">
        <f t="shared" si="3"/>
        <v/>
      </c>
      <c r="AI31" s="182" t="str">
        <f t="shared" si="3"/>
        <v/>
      </c>
      <c r="AJ31" s="182" t="str">
        <f t="shared" si="3"/>
        <v/>
      </c>
      <c r="AK31" s="165">
        <f ca="1">SUMIF('2.Nonconformities'!$BG$36:$BH$43,E31,'2.Nonconformities'!$BH$36:$BH$43)+F31+1</f>
        <v>1</v>
      </c>
      <c r="AL31" s="102">
        <f ca="1">SUMIF('2.Nonconformities'!$BG$152:$BH$213,I31,'2.Nonconformities'!$BH$152:$BH$213)+1</f>
        <v>1</v>
      </c>
      <c r="AM31" s="164">
        <f ca="1">SUMIF('2.Nonconformities'!$BG$218:$BH$280,L31,'2.Nonconformities'!$BH$218:$BH$280)+1</f>
        <v>1</v>
      </c>
      <c r="AN31" s="164">
        <f ca="1">SUMIF('2.Nonconformities'!$BG$285:$BH$433,O31,'2.Nonconformities'!$BH$285:$BH$433)+1</f>
        <v>1</v>
      </c>
      <c r="AO31" s="164">
        <f ca="1">SUMIF('2.Nonconformities'!$BG$441:$BH$486,R31,'2.Nonconformities'!$BH$441:$BH$486)+1</f>
        <v>1</v>
      </c>
      <c r="AP31" s="164">
        <f ca="1">SUMIF('2.Nonconformities'!$BG$491:$BH$597,X31,'2.Nonconformities'!$BH$491:$BH$597)+1</f>
        <v>1</v>
      </c>
      <c r="AQ31" s="164">
        <f ca="1">SUMIF('2.Nonconformities'!$BG$601:$BH$673,U31,'2.Nonconformities'!$BH$601:$BH$673)+1</f>
        <v>1</v>
      </c>
    </row>
    <row r="32" spans="1:43" x14ac:dyDescent="0.3">
      <c r="A32" s="172">
        <f t="shared" si="2"/>
        <v>29</v>
      </c>
      <c r="B32" s="173"/>
      <c r="C32" s="173"/>
      <c r="D32" s="173"/>
      <c r="E32" s="174"/>
      <c r="F32" s="174"/>
      <c r="G32" s="175" t="str">
        <f ca="1">INDEX('2.Nonconformities'!$BI$45:$BI$145,AK32)</f>
        <v>/</v>
      </c>
      <c r="H32" s="175" t="str">
        <f ca="1">INDEX('2.Nonconformities'!$BJ$45:$BJ$145,AK32)</f>
        <v>/</v>
      </c>
      <c r="I32" s="180"/>
      <c r="J32" s="209" t="str">
        <f ca="1">INDEX('2.Nonconformities'!$BI$152:$BI$213,AL32)</f>
        <v>/</v>
      </c>
      <c r="K32" s="175" t="str">
        <f ca="1">INDEX('2.Nonconformities'!$BK$45:$BK$145,AK32)</f>
        <v>/</v>
      </c>
      <c r="L32" s="174"/>
      <c r="M32" s="209" t="str">
        <f ca="1">INDEX('2.Nonconformities'!$BI$218:$BI$280,AM32)</f>
        <v>/</v>
      </c>
      <c r="N32" s="175" t="str">
        <f ca="1">INDEX('2.Nonconformities'!$BL$45:$BL$145,AK32)</f>
        <v>/</v>
      </c>
      <c r="O32" s="174"/>
      <c r="P32" s="209" t="str">
        <f ca="1">INDEX('2.Nonconformities'!$BI$285:$BI$433,AN32)</f>
        <v>/</v>
      </c>
      <c r="Q32" s="175" t="str">
        <f ca="1">INDEX('2.Nonconformities'!$BM$45:$BM$145,AK32)</f>
        <v>/</v>
      </c>
      <c r="R32" s="174"/>
      <c r="S32" s="209" t="str">
        <f ca="1">INDEX('2.Nonconformities'!$BI$441:$BI$486,AO32)</f>
        <v>/</v>
      </c>
      <c r="T32" s="177" t="str">
        <f ca="1">INDEX('2.Nonconformities'!$BO$45:$BO$145,AK32)</f>
        <v>/</v>
      </c>
      <c r="U32" s="183"/>
      <c r="V32" s="209" t="str">
        <f ca="1">INDEX('2.Nonconformities'!$BI$601:$BI$673,AQ32)</f>
        <v>/</v>
      </c>
      <c r="W32" s="175" t="str">
        <f ca="1">INDEX('2.Nonconformities'!$BN$45:$BN$145,AK32)</f>
        <v>/</v>
      </c>
      <c r="X32" s="174"/>
      <c r="Y32" s="209" t="str">
        <f ca="1">INDEX('2.Nonconformities'!$BI$491:$BI$597,AP32)</f>
        <v>/</v>
      </c>
      <c r="Z32" s="178">
        <f ca="1">SUMIF('2.Nonconformities'!$BG$152:$BJ$212,I32,'2.Nonconformities'!$BJ$152:$BJ$212)</f>
        <v>0</v>
      </c>
      <c r="AA32" s="174"/>
      <c r="AB32" s="174"/>
      <c r="AC32" s="174"/>
      <c r="AD32" s="179" t="str">
        <f t="shared" ca="1" si="0"/>
        <v/>
      </c>
      <c r="AE32" s="196"/>
      <c r="AF32" s="182" t="str">
        <f t="shared" si="3"/>
        <v/>
      </c>
      <c r="AG32" s="182" t="str">
        <f t="shared" si="3"/>
        <v/>
      </c>
      <c r="AH32" s="182" t="str">
        <f t="shared" si="3"/>
        <v/>
      </c>
      <c r="AI32" s="182" t="str">
        <f t="shared" si="3"/>
        <v/>
      </c>
      <c r="AJ32" s="182" t="str">
        <f t="shared" si="3"/>
        <v/>
      </c>
      <c r="AK32" s="165">
        <f ca="1">SUMIF('2.Nonconformities'!$BG$36:$BH$43,E32,'2.Nonconformities'!$BH$36:$BH$43)+F32+1</f>
        <v>1</v>
      </c>
      <c r="AL32" s="102">
        <f ca="1">SUMIF('2.Nonconformities'!$BG$152:$BH$213,I32,'2.Nonconformities'!$BH$152:$BH$213)+1</f>
        <v>1</v>
      </c>
      <c r="AM32" s="164">
        <f ca="1">SUMIF('2.Nonconformities'!$BG$218:$BH$280,L32,'2.Nonconformities'!$BH$218:$BH$280)+1</f>
        <v>1</v>
      </c>
      <c r="AN32" s="164">
        <f ca="1">SUMIF('2.Nonconformities'!$BG$285:$BH$433,O32,'2.Nonconformities'!$BH$285:$BH$433)+1</f>
        <v>1</v>
      </c>
      <c r="AO32" s="164">
        <f ca="1">SUMIF('2.Nonconformities'!$BG$441:$BH$486,R32,'2.Nonconformities'!$BH$441:$BH$486)+1</f>
        <v>1</v>
      </c>
      <c r="AP32" s="164">
        <f ca="1">SUMIF('2.Nonconformities'!$BG$491:$BH$597,X32,'2.Nonconformities'!$BH$491:$BH$597)+1</f>
        <v>1</v>
      </c>
      <c r="AQ32" s="164">
        <f ca="1">SUMIF('2.Nonconformities'!$BG$601:$BH$673,U32,'2.Nonconformities'!$BH$601:$BH$673)+1</f>
        <v>1</v>
      </c>
    </row>
    <row r="33" spans="1:71" x14ac:dyDescent="0.3">
      <c r="A33" s="172">
        <f t="shared" si="2"/>
        <v>30</v>
      </c>
      <c r="B33" s="173"/>
      <c r="C33" s="173"/>
      <c r="D33" s="173"/>
      <c r="E33" s="174"/>
      <c r="F33" s="174"/>
      <c r="G33" s="175" t="str">
        <f ca="1">INDEX('2.Nonconformities'!$BI$45:$BI$145,AK33)</f>
        <v>/</v>
      </c>
      <c r="H33" s="175" t="str">
        <f ca="1">INDEX('2.Nonconformities'!$BJ$45:$BJ$145,AK33)</f>
        <v>/</v>
      </c>
      <c r="I33" s="180"/>
      <c r="J33" s="209" t="str">
        <f ca="1">INDEX('2.Nonconformities'!$BI$152:$BI$213,AL33)</f>
        <v>/</v>
      </c>
      <c r="K33" s="175" t="str">
        <f ca="1">INDEX('2.Nonconformities'!$BK$45:$BK$145,AK33)</f>
        <v>/</v>
      </c>
      <c r="L33" s="174"/>
      <c r="M33" s="209" t="str">
        <f ca="1">INDEX('2.Nonconformities'!$BI$218:$BI$280,AM33)</f>
        <v>/</v>
      </c>
      <c r="N33" s="175" t="str">
        <f ca="1">INDEX('2.Nonconformities'!$BL$45:$BL$145,AK33)</f>
        <v>/</v>
      </c>
      <c r="O33" s="174"/>
      <c r="P33" s="209" t="str">
        <f ca="1">INDEX('2.Nonconformities'!$BI$285:$BI$433,AN33)</f>
        <v>/</v>
      </c>
      <c r="Q33" s="175" t="str">
        <f ca="1">INDEX('2.Nonconformities'!$BM$45:$BM$145,AK33)</f>
        <v>/</v>
      </c>
      <c r="R33" s="174"/>
      <c r="S33" s="177" t="str">
        <f ca="1">INDEX('2.Nonconformities'!$BI$441:$BI$486,AO33)</f>
        <v>/</v>
      </c>
      <c r="T33" s="177" t="str">
        <f ca="1">INDEX('2.Nonconformities'!$BO$45:$BO$145,AK33)</f>
        <v>/</v>
      </c>
      <c r="U33" s="183"/>
      <c r="V33" s="209" t="str">
        <f ca="1">INDEX('2.Nonconformities'!$BI$601:$BI$673,AQ33)</f>
        <v>/</v>
      </c>
      <c r="W33" s="175" t="str">
        <f ca="1">INDEX('2.Nonconformities'!$BN$45:$BN$145,AK33)</f>
        <v>/</v>
      </c>
      <c r="X33" s="174"/>
      <c r="Y33" s="209" t="str">
        <f ca="1">INDEX('2.Nonconformities'!$BI$491:$BI$597,AP33)</f>
        <v>/</v>
      </c>
      <c r="Z33" s="178">
        <f ca="1">SUMIF('2.Nonconformities'!$BG$152:$BJ$212,I33,'2.Nonconformities'!$BJ$152:$BJ$212)</f>
        <v>0</v>
      </c>
      <c r="AA33" s="174"/>
      <c r="AB33" s="174"/>
      <c r="AC33" s="174"/>
      <c r="AD33" s="179" t="str">
        <f t="shared" ca="1" si="0"/>
        <v/>
      </c>
      <c r="AE33" s="196"/>
      <c r="AF33" s="182" t="str">
        <f t="shared" si="3"/>
        <v/>
      </c>
      <c r="AG33" s="182" t="str">
        <f t="shared" si="3"/>
        <v/>
      </c>
      <c r="AH33" s="182" t="str">
        <f t="shared" si="3"/>
        <v/>
      </c>
      <c r="AI33" s="182" t="str">
        <f t="shared" si="3"/>
        <v/>
      </c>
      <c r="AJ33" s="182" t="str">
        <f t="shared" si="3"/>
        <v/>
      </c>
      <c r="AK33" s="165">
        <f ca="1">SUMIF('2.Nonconformities'!$BG$36:$BH$43,E33,'2.Nonconformities'!$BH$36:$BH$43)+F33+1</f>
        <v>1</v>
      </c>
      <c r="AL33" s="102">
        <f ca="1">SUMIF('2.Nonconformities'!$BG$152:$BH$213,I33,'2.Nonconformities'!$BH$152:$BH$213)+1</f>
        <v>1</v>
      </c>
      <c r="AM33" s="164">
        <f ca="1">SUMIF('2.Nonconformities'!$BG$218:$BH$280,L33,'2.Nonconformities'!$BH$218:$BH$280)+1</f>
        <v>1</v>
      </c>
      <c r="AN33" s="164">
        <f ca="1">SUMIF('2.Nonconformities'!$BG$285:$BH$433,O33,'2.Nonconformities'!$BH$285:$BH$433)+1</f>
        <v>1</v>
      </c>
      <c r="AO33" s="164">
        <f ca="1">SUMIF('2.Nonconformities'!$BG$441:$BH$486,R33,'2.Nonconformities'!$BH$441:$BH$486)+1</f>
        <v>1</v>
      </c>
      <c r="AP33" s="164">
        <f ca="1">SUMIF('2.Nonconformities'!$BG$491:$BH$597,X33,'2.Nonconformities'!$BH$491:$BH$597)+1</f>
        <v>1</v>
      </c>
      <c r="AQ33" s="164">
        <f ca="1">SUMIF('2.Nonconformities'!$BG$601:$BH$673,U33,'2.Nonconformities'!$BH$601:$BH$673)+1</f>
        <v>1</v>
      </c>
    </row>
    <row r="34" spans="1:71" x14ac:dyDescent="0.3">
      <c r="BG34" s="4" t="s">
        <v>1055</v>
      </c>
      <c r="BO34" s="1" t="s">
        <v>26</v>
      </c>
      <c r="BP34" s="1"/>
      <c r="BQ34" s="1"/>
      <c r="BR34" s="1"/>
      <c r="BS34" s="1"/>
    </row>
    <row r="35" spans="1:71" ht="24" x14ac:dyDescent="0.3">
      <c r="BG35" s="50" t="s">
        <v>1049</v>
      </c>
      <c r="BH35" s="50" t="s">
        <v>21</v>
      </c>
      <c r="BJ35" s="1"/>
      <c r="BK35" s="1"/>
      <c r="BL35" s="1"/>
      <c r="BM35" s="1"/>
      <c r="BN35" s="1"/>
      <c r="BO35" s="8" t="s">
        <v>1075</v>
      </c>
      <c r="BP35" s="8" t="s">
        <v>1076</v>
      </c>
      <c r="BQ35" s="8" t="s">
        <v>1077</v>
      </c>
      <c r="BR35" s="8" t="s">
        <v>1078</v>
      </c>
      <c r="BS35" s="8" t="s">
        <v>1079</v>
      </c>
    </row>
    <row r="36" spans="1:71" x14ac:dyDescent="0.3">
      <c r="BG36" s="51"/>
      <c r="BH36" s="51">
        <v>0</v>
      </c>
      <c r="BJ36" s="1"/>
      <c r="BK36" s="1"/>
      <c r="BL36" s="1"/>
      <c r="BM36" s="1"/>
      <c r="BN36" s="1"/>
      <c r="BO36" s="1" t="s">
        <v>1141</v>
      </c>
      <c r="BP36" s="1" t="s">
        <v>1143</v>
      </c>
      <c r="BQ36" s="1" t="s">
        <v>1141</v>
      </c>
      <c r="BR36" s="1" t="s">
        <v>1143</v>
      </c>
      <c r="BS36" s="1" t="s">
        <v>1151</v>
      </c>
    </row>
    <row r="37" spans="1:71" x14ac:dyDescent="0.3">
      <c r="BG37" s="52" t="s">
        <v>1051</v>
      </c>
      <c r="BH37" s="64">
        <v>0</v>
      </c>
      <c r="BJ37" s="1"/>
      <c r="BK37" s="1"/>
      <c r="BL37" s="1"/>
      <c r="BM37" s="1"/>
      <c r="BN37" s="1"/>
      <c r="BO37" s="1" t="s">
        <v>1142</v>
      </c>
      <c r="BP37" s="1" t="s">
        <v>1144</v>
      </c>
      <c r="BQ37" s="1" t="s">
        <v>1142</v>
      </c>
      <c r="BR37" s="1" t="s">
        <v>1148</v>
      </c>
      <c r="BS37" s="1" t="s">
        <v>1152</v>
      </c>
    </row>
    <row r="38" spans="1:71" ht="45" x14ac:dyDescent="0.3">
      <c r="BG38" s="52" t="s">
        <v>1063</v>
      </c>
      <c r="BH38" s="64">
        <v>12</v>
      </c>
      <c r="BJ38" s="1"/>
      <c r="BK38" s="1"/>
      <c r="BL38" s="1"/>
      <c r="BM38" s="1"/>
      <c r="BN38" s="1"/>
      <c r="BO38" s="1" t="s">
        <v>1146</v>
      </c>
      <c r="BP38" s="1" t="s">
        <v>1145</v>
      </c>
      <c r="BQ38" s="1" t="s">
        <v>1146</v>
      </c>
      <c r="BR38" s="1" t="s">
        <v>1149</v>
      </c>
      <c r="BS38" s="210" t="s">
        <v>1147</v>
      </c>
    </row>
    <row r="39" spans="1:71" ht="45" x14ac:dyDescent="0.3">
      <c r="BG39" s="52" t="s">
        <v>1058</v>
      </c>
      <c r="BH39" s="64">
        <v>16</v>
      </c>
      <c r="BJ39" s="6"/>
      <c r="BK39" s="6"/>
      <c r="BL39" s="6"/>
      <c r="BM39" s="6"/>
      <c r="BN39" s="6"/>
      <c r="BO39" s="1" t="s">
        <v>1150</v>
      </c>
      <c r="BP39" s="1" t="s">
        <v>1147</v>
      </c>
      <c r="BQ39" s="1" t="s">
        <v>1150</v>
      </c>
      <c r="BR39" s="1" t="s">
        <v>1145</v>
      </c>
      <c r="BS39" s="1"/>
    </row>
    <row r="40" spans="1:71" ht="60" x14ac:dyDescent="0.3">
      <c r="BG40" s="52" t="s">
        <v>1062</v>
      </c>
      <c r="BH40" s="64">
        <v>33</v>
      </c>
      <c r="BJ40" s="6"/>
      <c r="BK40" s="6"/>
      <c r="BL40" s="6"/>
      <c r="BM40" s="6"/>
      <c r="BN40" s="6"/>
      <c r="BO40" s="210" t="s">
        <v>1147</v>
      </c>
      <c r="BP40" s="1"/>
      <c r="BQ40" s="210" t="s">
        <v>1147</v>
      </c>
      <c r="BR40" s="1" t="s">
        <v>1147</v>
      </c>
      <c r="BS40" s="210"/>
    </row>
    <row r="41" spans="1:71" ht="30" x14ac:dyDescent="0.3">
      <c r="BG41" s="52" t="s">
        <v>1059</v>
      </c>
      <c r="BH41" s="64">
        <v>36</v>
      </c>
      <c r="BJ41" s="5"/>
      <c r="BK41" s="5"/>
      <c r="BL41" s="5"/>
      <c r="BM41" s="5"/>
      <c r="BN41" s="5"/>
      <c r="BO41" s="5"/>
      <c r="BP41" s="5"/>
      <c r="BQ41" s="5"/>
      <c r="BR41" s="5"/>
      <c r="BS41" s="5"/>
    </row>
    <row r="42" spans="1:71" ht="30" x14ac:dyDescent="0.3">
      <c r="BG42" s="52" t="s">
        <v>1060</v>
      </c>
      <c r="BH42" s="64">
        <v>54</v>
      </c>
      <c r="BJ42" s="9"/>
      <c r="BK42" s="9"/>
      <c r="BL42" s="9"/>
      <c r="BM42" s="9"/>
      <c r="BN42" s="9"/>
      <c r="BO42" s="9"/>
      <c r="BP42" s="9"/>
      <c r="BQ42" s="9"/>
      <c r="BR42" s="9"/>
      <c r="BS42" s="9"/>
    </row>
    <row r="43" spans="1:71" x14ac:dyDescent="0.3">
      <c r="BG43" s="52" t="s">
        <v>1061</v>
      </c>
      <c r="BH43" s="64">
        <v>84</v>
      </c>
      <c r="BJ43" s="9"/>
      <c r="BK43" s="9"/>
      <c r="BL43" s="9"/>
      <c r="BM43" s="9"/>
      <c r="BN43" s="9"/>
      <c r="BO43" s="9"/>
      <c r="BP43" s="9"/>
      <c r="BQ43" s="9"/>
      <c r="BR43" s="9"/>
      <c r="BS43" s="9"/>
    </row>
    <row r="44" spans="1:71" ht="45.75" x14ac:dyDescent="0.3">
      <c r="BG44" s="70" t="s">
        <v>1049</v>
      </c>
      <c r="BH44" s="75" t="s">
        <v>1057</v>
      </c>
      <c r="BI44" s="75" t="s">
        <v>1056</v>
      </c>
      <c r="BJ44" s="70" t="s">
        <v>496</v>
      </c>
      <c r="BK44" s="70" t="s">
        <v>386</v>
      </c>
      <c r="BL44" s="70" t="s">
        <v>387</v>
      </c>
      <c r="BM44" s="70" t="s">
        <v>520</v>
      </c>
      <c r="BN44" s="70" t="s">
        <v>521</v>
      </c>
      <c r="BO44" s="184" t="s">
        <v>1325</v>
      </c>
    </row>
    <row r="45" spans="1:71" x14ac:dyDescent="0.3">
      <c r="BG45" s="76"/>
      <c r="BH45" s="77"/>
      <c r="BI45" s="78" t="s">
        <v>1155</v>
      </c>
      <c r="BJ45" s="78" t="s">
        <v>1155</v>
      </c>
      <c r="BK45" s="78" t="s">
        <v>1155</v>
      </c>
      <c r="BL45" s="78" t="s">
        <v>1155</v>
      </c>
      <c r="BM45" s="78" t="s">
        <v>1155</v>
      </c>
      <c r="BN45" s="78" t="s">
        <v>1155</v>
      </c>
      <c r="BO45" s="78" t="s">
        <v>1155</v>
      </c>
    </row>
    <row r="46" spans="1:71" ht="105" x14ac:dyDescent="0.3">
      <c r="BG46" s="87" t="s">
        <v>1051</v>
      </c>
      <c r="BH46" s="79">
        <v>1</v>
      </c>
      <c r="BI46" s="79" t="s">
        <v>941</v>
      </c>
      <c r="BJ46" s="80" t="s">
        <v>415</v>
      </c>
      <c r="BK46" s="80" t="s">
        <v>575</v>
      </c>
      <c r="BL46" s="80" t="s">
        <v>388</v>
      </c>
      <c r="BM46" s="81" t="s">
        <v>434</v>
      </c>
      <c r="BN46" s="80" t="s">
        <v>416</v>
      </c>
      <c r="BO46" s="80" t="s">
        <v>1326</v>
      </c>
    </row>
    <row r="47" spans="1:71" ht="105" x14ac:dyDescent="0.3">
      <c r="BG47" s="87"/>
      <c r="BH47" s="79">
        <v>2</v>
      </c>
      <c r="BI47" s="75" t="s">
        <v>938</v>
      </c>
      <c r="BJ47" s="80" t="s">
        <v>1094</v>
      </c>
      <c r="BK47" s="80" t="s">
        <v>574</v>
      </c>
      <c r="BL47" s="80" t="s">
        <v>389</v>
      </c>
      <c r="BM47" s="81" t="s">
        <v>434</v>
      </c>
      <c r="BN47" s="80" t="s">
        <v>441</v>
      </c>
      <c r="BO47" s="185" t="s">
        <v>1327</v>
      </c>
    </row>
    <row r="48" spans="1:71" ht="75" x14ac:dyDescent="0.3">
      <c r="BG48" s="87"/>
      <c r="BH48" s="79">
        <v>3</v>
      </c>
      <c r="BI48" s="75" t="s">
        <v>939</v>
      </c>
      <c r="BJ48" s="80" t="s">
        <v>417</v>
      </c>
      <c r="BK48" s="80" t="s">
        <v>573</v>
      </c>
      <c r="BL48" s="80" t="s">
        <v>390</v>
      </c>
      <c r="BM48" s="81" t="s">
        <v>434</v>
      </c>
      <c r="BN48" s="80" t="s">
        <v>442</v>
      </c>
      <c r="BO48" s="80" t="s">
        <v>1328</v>
      </c>
    </row>
    <row r="49" spans="59:67" ht="105" x14ac:dyDescent="0.3">
      <c r="BG49" s="87"/>
      <c r="BH49" s="79">
        <v>4</v>
      </c>
      <c r="BI49" s="75" t="s">
        <v>940</v>
      </c>
      <c r="BJ49" s="80" t="s">
        <v>418</v>
      </c>
      <c r="BK49" s="80" t="s">
        <v>572</v>
      </c>
      <c r="BL49" s="80" t="s">
        <v>391</v>
      </c>
      <c r="BM49" s="81" t="s">
        <v>434</v>
      </c>
      <c r="BN49" s="80" t="s">
        <v>443</v>
      </c>
      <c r="BO49" s="80" t="s">
        <v>1329</v>
      </c>
    </row>
    <row r="50" spans="59:67" ht="240" x14ac:dyDescent="0.3">
      <c r="BG50" s="87"/>
      <c r="BH50" s="79">
        <v>5</v>
      </c>
      <c r="BI50" s="79" t="s">
        <v>942</v>
      </c>
      <c r="BJ50" s="80" t="s">
        <v>419</v>
      </c>
      <c r="BK50" s="81" t="s">
        <v>570</v>
      </c>
      <c r="BL50" s="80" t="s">
        <v>392</v>
      </c>
      <c r="BM50" s="81" t="s">
        <v>434</v>
      </c>
      <c r="BN50" s="80" t="s">
        <v>474</v>
      </c>
      <c r="BO50" s="80" t="s">
        <v>1330</v>
      </c>
    </row>
    <row r="51" spans="59:67" ht="255" x14ac:dyDescent="0.3">
      <c r="BG51" s="87"/>
      <c r="BH51" s="79">
        <v>6</v>
      </c>
      <c r="BI51" s="79" t="s">
        <v>943</v>
      </c>
      <c r="BJ51" s="80" t="s">
        <v>420</v>
      </c>
      <c r="BK51" s="81" t="s">
        <v>434</v>
      </c>
      <c r="BL51" s="80" t="s">
        <v>439</v>
      </c>
      <c r="BM51" s="81" t="s">
        <v>434</v>
      </c>
      <c r="BN51" s="80" t="s">
        <v>556</v>
      </c>
      <c r="BO51" s="80" t="s">
        <v>1331</v>
      </c>
    </row>
    <row r="52" spans="59:67" ht="90" x14ac:dyDescent="0.3">
      <c r="BG52" s="87"/>
      <c r="BH52" s="79">
        <v>7</v>
      </c>
      <c r="BI52" s="75" t="s">
        <v>944</v>
      </c>
      <c r="BJ52" s="80">
        <v>7.1</v>
      </c>
      <c r="BK52" s="80" t="s">
        <v>566</v>
      </c>
      <c r="BL52" s="80" t="s">
        <v>394</v>
      </c>
      <c r="BM52" s="81" t="s">
        <v>434</v>
      </c>
      <c r="BN52" s="80" t="s">
        <v>444</v>
      </c>
      <c r="BO52" s="186" t="s">
        <v>1332</v>
      </c>
    </row>
    <row r="53" spans="59:67" ht="409.5" x14ac:dyDescent="0.3">
      <c r="BG53" s="87"/>
      <c r="BH53" s="79">
        <v>8</v>
      </c>
      <c r="BI53" s="79" t="s">
        <v>1334</v>
      </c>
      <c r="BJ53" s="80" t="s">
        <v>527</v>
      </c>
      <c r="BK53" s="81" t="s">
        <v>569</v>
      </c>
      <c r="BL53" s="80" t="s">
        <v>440</v>
      </c>
      <c r="BM53" s="81" t="s">
        <v>434</v>
      </c>
      <c r="BN53" s="80" t="s">
        <v>555</v>
      </c>
      <c r="BO53" s="186" t="s">
        <v>1335</v>
      </c>
    </row>
    <row r="54" spans="59:67" ht="75" x14ac:dyDescent="0.3">
      <c r="BG54" s="87"/>
      <c r="BH54" s="79">
        <v>9</v>
      </c>
      <c r="BI54" s="75" t="s">
        <v>945</v>
      </c>
      <c r="BJ54" s="80">
        <v>5.6</v>
      </c>
      <c r="BK54" s="80" t="s">
        <v>568</v>
      </c>
      <c r="BL54" s="80" t="s">
        <v>395</v>
      </c>
      <c r="BM54" s="81" t="s">
        <v>434</v>
      </c>
      <c r="BN54" s="80" t="s">
        <v>445</v>
      </c>
      <c r="BO54" s="80" t="s">
        <v>1333</v>
      </c>
    </row>
    <row r="55" spans="59:67" ht="409.5" x14ac:dyDescent="0.3">
      <c r="BG55" s="87"/>
      <c r="BH55" s="79">
        <v>10</v>
      </c>
      <c r="BI55" s="79" t="s">
        <v>1336</v>
      </c>
      <c r="BJ55" s="80" t="s">
        <v>421</v>
      </c>
      <c r="BK55" s="81" t="s">
        <v>557</v>
      </c>
      <c r="BL55" s="81" t="s">
        <v>412</v>
      </c>
      <c r="BM55" s="81" t="s">
        <v>497</v>
      </c>
      <c r="BN55" s="81">
        <v>807</v>
      </c>
      <c r="BO55" s="186" t="s">
        <v>1548</v>
      </c>
    </row>
    <row r="56" spans="59:67" ht="75" x14ac:dyDescent="0.3">
      <c r="BG56" s="87"/>
      <c r="BH56" s="79">
        <v>11</v>
      </c>
      <c r="BI56" s="75" t="s">
        <v>860</v>
      </c>
      <c r="BJ56" s="80" t="s">
        <v>422</v>
      </c>
      <c r="BK56" s="81" t="s">
        <v>434</v>
      </c>
      <c r="BL56" s="80" t="s">
        <v>390</v>
      </c>
      <c r="BM56" s="81" t="s">
        <v>434</v>
      </c>
      <c r="BN56" s="80" t="s">
        <v>446</v>
      </c>
      <c r="BO56" s="80" t="s">
        <v>1337</v>
      </c>
    </row>
    <row r="57" spans="59:67" x14ac:dyDescent="0.3">
      <c r="BG57" s="76"/>
      <c r="BH57" s="77"/>
      <c r="BI57" s="78" t="s">
        <v>1155</v>
      </c>
      <c r="BJ57" s="78" t="s">
        <v>1155</v>
      </c>
      <c r="BK57" s="78" t="s">
        <v>1155</v>
      </c>
      <c r="BL57" s="78" t="s">
        <v>1155</v>
      </c>
      <c r="BM57" s="78" t="s">
        <v>1155</v>
      </c>
      <c r="BN57" s="78" t="s">
        <v>1155</v>
      </c>
      <c r="BO57" s="78" t="s">
        <v>1155</v>
      </c>
    </row>
    <row r="58" spans="59:67" ht="225" x14ac:dyDescent="0.3">
      <c r="BG58" s="87" t="s">
        <v>1063</v>
      </c>
      <c r="BH58" s="79">
        <v>1</v>
      </c>
      <c r="BI58" s="79" t="s">
        <v>1338</v>
      </c>
      <c r="BJ58" s="80" t="s">
        <v>421</v>
      </c>
      <c r="BK58" s="81" t="s">
        <v>558</v>
      </c>
      <c r="BL58" s="81" t="s">
        <v>412</v>
      </c>
      <c r="BM58" s="81" t="s">
        <v>498</v>
      </c>
      <c r="BN58" s="81">
        <v>807</v>
      </c>
      <c r="BO58" s="186" t="s">
        <v>1557</v>
      </c>
    </row>
    <row r="59" spans="59:67" ht="255" x14ac:dyDescent="0.3">
      <c r="BG59" s="87"/>
      <c r="BH59" s="79">
        <v>2</v>
      </c>
      <c r="BI59" s="79" t="s">
        <v>1339</v>
      </c>
      <c r="BJ59" s="80" t="s">
        <v>421</v>
      </c>
      <c r="BK59" s="81" t="s">
        <v>559</v>
      </c>
      <c r="BL59" s="81" t="s">
        <v>413</v>
      </c>
      <c r="BM59" s="81" t="s">
        <v>499</v>
      </c>
      <c r="BN59" s="81" t="s">
        <v>447</v>
      </c>
      <c r="BO59" s="186" t="s">
        <v>1556</v>
      </c>
    </row>
    <row r="60" spans="59:67" ht="315" x14ac:dyDescent="0.3">
      <c r="BG60" s="87"/>
      <c r="BH60" s="79">
        <v>3</v>
      </c>
      <c r="BI60" s="79" t="s">
        <v>1340</v>
      </c>
      <c r="BJ60" s="80" t="s">
        <v>421</v>
      </c>
      <c r="BK60" s="81" t="s">
        <v>571</v>
      </c>
      <c r="BL60" s="81" t="s">
        <v>414</v>
      </c>
      <c r="BM60" s="81" t="s">
        <v>500</v>
      </c>
      <c r="BN60" s="81" t="s">
        <v>560</v>
      </c>
      <c r="BO60" s="186" t="s">
        <v>1558</v>
      </c>
    </row>
    <row r="61" spans="59:67" x14ac:dyDescent="0.3">
      <c r="BG61" s="76"/>
      <c r="BH61" s="77"/>
      <c r="BI61" s="78" t="s">
        <v>1155</v>
      </c>
      <c r="BJ61" s="78" t="s">
        <v>1155</v>
      </c>
      <c r="BK61" s="78" t="s">
        <v>1155</v>
      </c>
      <c r="BL61" s="78" t="s">
        <v>1155</v>
      </c>
      <c r="BM61" s="78" t="s">
        <v>1155</v>
      </c>
      <c r="BN61" s="78" t="s">
        <v>1155</v>
      </c>
      <c r="BO61" s="78" t="s">
        <v>1155</v>
      </c>
    </row>
    <row r="62" spans="59:67" ht="300" x14ac:dyDescent="0.3">
      <c r="BG62" s="87" t="s">
        <v>1058</v>
      </c>
      <c r="BH62" s="79">
        <v>1</v>
      </c>
      <c r="BI62" s="79" t="s">
        <v>861</v>
      </c>
      <c r="BJ62" s="80" t="s">
        <v>423</v>
      </c>
      <c r="BK62" s="80" t="s">
        <v>567</v>
      </c>
      <c r="BL62" s="186" t="s">
        <v>396</v>
      </c>
      <c r="BM62" s="81" t="s">
        <v>434</v>
      </c>
      <c r="BN62" s="80" t="s">
        <v>561</v>
      </c>
      <c r="BO62" s="80" t="s">
        <v>1341</v>
      </c>
    </row>
    <row r="63" spans="59:67" ht="300" x14ac:dyDescent="0.3">
      <c r="BG63" s="87"/>
      <c r="BH63" s="79">
        <v>2</v>
      </c>
      <c r="BI63" s="79" t="s">
        <v>862</v>
      </c>
      <c r="BJ63" s="80" t="s">
        <v>424</v>
      </c>
      <c r="BK63" s="80" t="s">
        <v>397</v>
      </c>
      <c r="BL63" s="80" t="s">
        <v>562</v>
      </c>
      <c r="BM63" s="81" t="s">
        <v>434</v>
      </c>
      <c r="BN63" s="80" t="s">
        <v>448</v>
      </c>
      <c r="BO63" s="80" t="s">
        <v>1342</v>
      </c>
    </row>
    <row r="64" spans="59:67" ht="45" x14ac:dyDescent="0.3">
      <c r="BG64" s="87"/>
      <c r="BH64" s="79">
        <v>3</v>
      </c>
      <c r="BI64" s="75" t="s">
        <v>863</v>
      </c>
      <c r="BJ64" s="80" t="s">
        <v>1136</v>
      </c>
      <c r="BK64" s="80" t="s">
        <v>566</v>
      </c>
      <c r="BL64" s="80" t="s">
        <v>398</v>
      </c>
      <c r="BM64" s="81" t="s">
        <v>434</v>
      </c>
      <c r="BN64" s="80" t="s">
        <v>563</v>
      </c>
      <c r="BO64" s="80" t="s">
        <v>1343</v>
      </c>
    </row>
    <row r="65" spans="59:67" ht="60" x14ac:dyDescent="0.3">
      <c r="BG65" s="87"/>
      <c r="BH65" s="79">
        <v>4</v>
      </c>
      <c r="BI65" s="75" t="s">
        <v>866</v>
      </c>
      <c r="BJ65" s="80" t="s">
        <v>1137</v>
      </c>
      <c r="BK65" s="80" t="s">
        <v>565</v>
      </c>
      <c r="BL65" s="80" t="s">
        <v>399</v>
      </c>
      <c r="BM65" s="81" t="s">
        <v>434</v>
      </c>
      <c r="BN65" s="80" t="s">
        <v>449</v>
      </c>
      <c r="BO65" s="80" t="s">
        <v>1344</v>
      </c>
    </row>
    <row r="66" spans="59:67" ht="103.5" x14ac:dyDescent="0.3">
      <c r="BG66" s="87"/>
      <c r="BH66" s="79">
        <v>5</v>
      </c>
      <c r="BI66" s="75" t="s">
        <v>864</v>
      </c>
      <c r="BJ66" s="80" t="s">
        <v>522</v>
      </c>
      <c r="BK66" s="80" t="s">
        <v>564</v>
      </c>
      <c r="BL66" s="80" t="s">
        <v>400</v>
      </c>
      <c r="BM66" s="81" t="s">
        <v>434</v>
      </c>
      <c r="BN66" s="80" t="s">
        <v>450</v>
      </c>
      <c r="BO66" s="80" t="s">
        <v>1345</v>
      </c>
    </row>
    <row r="67" spans="59:67" ht="45" x14ac:dyDescent="0.3">
      <c r="BG67" s="87"/>
      <c r="BH67" s="79">
        <v>6</v>
      </c>
      <c r="BI67" s="75" t="s">
        <v>865</v>
      </c>
      <c r="BJ67" s="80">
        <v>7.1</v>
      </c>
      <c r="BK67" s="80" t="s">
        <v>393</v>
      </c>
      <c r="BL67" s="80" t="s">
        <v>401</v>
      </c>
      <c r="BM67" s="81" t="s">
        <v>434</v>
      </c>
      <c r="BN67" s="80" t="s">
        <v>451</v>
      </c>
      <c r="BO67" s="80" t="s">
        <v>1332</v>
      </c>
    </row>
    <row r="68" spans="59:67" ht="330" x14ac:dyDescent="0.3">
      <c r="BG68" s="87"/>
      <c r="BH68" s="79">
        <v>7</v>
      </c>
      <c r="BI68" s="79" t="s">
        <v>1346</v>
      </c>
      <c r="BJ68" s="80" t="s">
        <v>425</v>
      </c>
      <c r="BK68" s="80" t="s">
        <v>576</v>
      </c>
      <c r="BL68" s="80" t="s">
        <v>402</v>
      </c>
      <c r="BM68" s="82" t="s">
        <v>514</v>
      </c>
      <c r="BN68" s="80" t="s">
        <v>577</v>
      </c>
      <c r="BO68" s="186" t="s">
        <v>1559</v>
      </c>
    </row>
    <row r="69" spans="59:67" ht="210" x14ac:dyDescent="0.3">
      <c r="BG69" s="87"/>
      <c r="BH69" s="79">
        <v>8</v>
      </c>
      <c r="BI69" s="79" t="s">
        <v>867</v>
      </c>
      <c r="BJ69" s="80" t="s">
        <v>426</v>
      </c>
      <c r="BK69" s="80" t="s">
        <v>578</v>
      </c>
      <c r="BL69" s="80" t="s">
        <v>579</v>
      </c>
      <c r="BM69" s="81" t="s">
        <v>434</v>
      </c>
      <c r="BN69" s="80" t="s">
        <v>452</v>
      </c>
      <c r="BO69" s="186" t="s">
        <v>1347</v>
      </c>
    </row>
    <row r="70" spans="59:67" ht="105" x14ac:dyDescent="0.3">
      <c r="BG70" s="87"/>
      <c r="BH70" s="79">
        <v>9</v>
      </c>
      <c r="BI70" s="79" t="s">
        <v>868</v>
      </c>
      <c r="BJ70" s="80" t="s">
        <v>427</v>
      </c>
      <c r="BK70" s="80" t="s">
        <v>393</v>
      </c>
      <c r="BL70" s="80" t="s">
        <v>580</v>
      </c>
      <c r="BM70" s="81" t="s">
        <v>434</v>
      </c>
      <c r="BN70" s="80" t="s">
        <v>453</v>
      </c>
      <c r="BO70" s="80" t="s">
        <v>1348</v>
      </c>
    </row>
    <row r="71" spans="59:67" ht="240" x14ac:dyDescent="0.3">
      <c r="BG71" s="87"/>
      <c r="BH71" s="79">
        <v>10</v>
      </c>
      <c r="BI71" s="79" t="s">
        <v>869</v>
      </c>
      <c r="BJ71" s="80" t="s">
        <v>428</v>
      </c>
      <c r="BK71" s="81" t="s">
        <v>434</v>
      </c>
      <c r="BL71" s="80" t="s">
        <v>581</v>
      </c>
      <c r="BM71" s="81" t="s">
        <v>434</v>
      </c>
      <c r="BN71" s="80" t="s">
        <v>454</v>
      </c>
      <c r="BO71" s="80" t="s">
        <v>1349</v>
      </c>
    </row>
    <row r="72" spans="59:67" ht="135" x14ac:dyDescent="0.3">
      <c r="BG72" s="87"/>
      <c r="BH72" s="79">
        <v>11</v>
      </c>
      <c r="BI72" s="79" t="s">
        <v>870</v>
      </c>
      <c r="BJ72" s="80" t="s">
        <v>429</v>
      </c>
      <c r="BK72" s="80" t="s">
        <v>568</v>
      </c>
      <c r="BL72" s="80" t="s">
        <v>582</v>
      </c>
      <c r="BM72" s="81" t="s">
        <v>434</v>
      </c>
      <c r="BN72" s="80" t="s">
        <v>583</v>
      </c>
      <c r="BO72" s="80" t="s">
        <v>1350</v>
      </c>
    </row>
    <row r="73" spans="59:67" ht="409.5" x14ac:dyDescent="0.3">
      <c r="BG73" s="87"/>
      <c r="BH73" s="79">
        <v>12</v>
      </c>
      <c r="BI73" s="79" t="s">
        <v>1352</v>
      </c>
      <c r="BJ73" s="80" t="s">
        <v>430</v>
      </c>
      <c r="BK73" s="80" t="s">
        <v>584</v>
      </c>
      <c r="BL73" s="80" t="s">
        <v>585</v>
      </c>
      <c r="BM73" s="80" t="s">
        <v>501</v>
      </c>
      <c r="BN73" s="81">
        <v>820.19799999999998</v>
      </c>
      <c r="BO73" s="80" t="s">
        <v>1351</v>
      </c>
    </row>
    <row r="74" spans="59:67" ht="195" x14ac:dyDescent="0.3">
      <c r="BG74" s="87"/>
      <c r="BH74" s="79">
        <v>13</v>
      </c>
      <c r="BI74" s="79" t="s">
        <v>827</v>
      </c>
      <c r="BJ74" s="80" t="s">
        <v>431</v>
      </c>
      <c r="BK74" s="81" t="s">
        <v>434</v>
      </c>
      <c r="BL74" s="80" t="s">
        <v>403</v>
      </c>
      <c r="BM74" s="81" t="s">
        <v>434</v>
      </c>
      <c r="BN74" s="80" t="s">
        <v>455</v>
      </c>
      <c r="BO74" s="186" t="s">
        <v>1353</v>
      </c>
    </row>
    <row r="75" spans="59:67" ht="60" x14ac:dyDescent="0.3">
      <c r="BG75" s="87"/>
      <c r="BH75" s="79">
        <v>14</v>
      </c>
      <c r="BI75" s="75" t="s">
        <v>828</v>
      </c>
      <c r="BJ75" s="80" t="s">
        <v>432</v>
      </c>
      <c r="BK75" s="80" t="s">
        <v>586</v>
      </c>
      <c r="BL75" s="84" t="s">
        <v>646</v>
      </c>
      <c r="BM75" s="80" t="s">
        <v>502</v>
      </c>
      <c r="BN75" s="82">
        <v>803</v>
      </c>
      <c r="BO75" s="80" t="s">
        <v>1354</v>
      </c>
    </row>
    <row r="76" spans="59:67" ht="60" x14ac:dyDescent="0.3">
      <c r="BG76" s="87"/>
      <c r="BH76" s="79">
        <v>15</v>
      </c>
      <c r="BI76" s="75" t="s">
        <v>829</v>
      </c>
      <c r="BJ76" s="80" t="s">
        <v>432</v>
      </c>
      <c r="BK76" s="80" t="s">
        <v>586</v>
      </c>
      <c r="BL76" s="84" t="s">
        <v>645</v>
      </c>
      <c r="BM76" s="82" t="s">
        <v>503</v>
      </c>
      <c r="BN76" s="82">
        <v>806</v>
      </c>
      <c r="BO76" s="80" t="s">
        <v>1354</v>
      </c>
    </row>
    <row r="77" spans="59:67" ht="75" x14ac:dyDescent="0.3">
      <c r="BG77" s="87"/>
      <c r="BH77" s="79">
        <v>16</v>
      </c>
      <c r="BI77" s="75" t="s">
        <v>830</v>
      </c>
      <c r="BJ77" s="80">
        <v>4.0999999999999996</v>
      </c>
      <c r="BK77" s="81" t="s">
        <v>434</v>
      </c>
      <c r="BL77" s="80" t="s">
        <v>390</v>
      </c>
      <c r="BM77" s="81" t="s">
        <v>434</v>
      </c>
      <c r="BN77" s="81" t="s">
        <v>434</v>
      </c>
      <c r="BO77" s="80" t="s">
        <v>1355</v>
      </c>
    </row>
    <row r="78" spans="59:67" x14ac:dyDescent="0.3">
      <c r="BG78" s="76"/>
      <c r="BH78" s="77"/>
      <c r="BI78" s="78" t="s">
        <v>1155</v>
      </c>
      <c r="BJ78" s="78" t="s">
        <v>1155</v>
      </c>
      <c r="BK78" s="78" t="s">
        <v>1155</v>
      </c>
      <c r="BL78" s="78" t="s">
        <v>1155</v>
      </c>
      <c r="BM78" s="78" t="s">
        <v>1155</v>
      </c>
      <c r="BN78" s="78" t="s">
        <v>1155</v>
      </c>
      <c r="BO78" s="78" t="s">
        <v>1155</v>
      </c>
    </row>
    <row r="79" spans="59:67" ht="240" x14ac:dyDescent="0.3">
      <c r="BG79" s="87" t="s">
        <v>1062</v>
      </c>
      <c r="BH79" s="79">
        <v>1</v>
      </c>
      <c r="BI79" s="79" t="s">
        <v>1356</v>
      </c>
      <c r="BJ79" s="80" t="s">
        <v>432</v>
      </c>
      <c r="BK79" s="83" t="s">
        <v>587</v>
      </c>
      <c r="BL79" s="80" t="s">
        <v>588</v>
      </c>
      <c r="BM79" s="81" t="s">
        <v>504</v>
      </c>
      <c r="BN79" s="81">
        <v>803</v>
      </c>
      <c r="BO79" s="186" t="s">
        <v>1560</v>
      </c>
    </row>
    <row r="80" spans="59:67" ht="270" x14ac:dyDescent="0.3">
      <c r="BG80" s="87"/>
      <c r="BH80" s="79">
        <v>2</v>
      </c>
      <c r="BI80" s="79" t="s">
        <v>1357</v>
      </c>
      <c r="BJ80" s="80" t="s">
        <v>432</v>
      </c>
      <c r="BK80" s="81" t="s">
        <v>589</v>
      </c>
      <c r="BL80" s="81" t="s">
        <v>591</v>
      </c>
      <c r="BM80" s="81" t="s">
        <v>505</v>
      </c>
      <c r="BN80" s="81">
        <v>806</v>
      </c>
      <c r="BO80" s="186" t="s">
        <v>1561</v>
      </c>
    </row>
    <row r="81" spans="59:67" x14ac:dyDescent="0.3">
      <c r="BG81" s="76"/>
      <c r="BH81" s="77"/>
      <c r="BI81" s="78" t="s">
        <v>1155</v>
      </c>
      <c r="BJ81" s="78" t="s">
        <v>1155</v>
      </c>
      <c r="BK81" s="78" t="s">
        <v>1155</v>
      </c>
      <c r="BL81" s="78" t="s">
        <v>1155</v>
      </c>
      <c r="BM81" s="78" t="s">
        <v>1155</v>
      </c>
      <c r="BN81" s="78" t="s">
        <v>1155</v>
      </c>
      <c r="BO81" s="78" t="s">
        <v>1155</v>
      </c>
    </row>
    <row r="82" spans="59:67" ht="375" x14ac:dyDescent="0.3">
      <c r="BG82" s="87" t="s">
        <v>1059</v>
      </c>
      <c r="BH82" s="79">
        <v>1</v>
      </c>
      <c r="BI82" s="79" t="s">
        <v>831</v>
      </c>
      <c r="BJ82" s="81" t="s">
        <v>433</v>
      </c>
      <c r="BK82" s="81" t="s">
        <v>590</v>
      </c>
      <c r="BL82" s="81" t="s">
        <v>404</v>
      </c>
      <c r="BM82" s="81" t="s">
        <v>506</v>
      </c>
      <c r="BN82" s="81" t="s">
        <v>456</v>
      </c>
      <c r="BO82" s="186" t="s">
        <v>1562</v>
      </c>
    </row>
    <row r="83" spans="59:67" ht="135" x14ac:dyDescent="0.3">
      <c r="BG83" s="87"/>
      <c r="BH83" s="79">
        <v>2</v>
      </c>
      <c r="BI83" s="79" t="s">
        <v>832</v>
      </c>
      <c r="BJ83" s="81" t="s">
        <v>434</v>
      </c>
      <c r="BK83" s="81" t="s">
        <v>434</v>
      </c>
      <c r="BL83" s="81" t="s">
        <v>434</v>
      </c>
      <c r="BM83" s="81" t="s">
        <v>434</v>
      </c>
      <c r="BN83" s="81" t="s">
        <v>434</v>
      </c>
      <c r="BO83" s="186" t="s">
        <v>1147</v>
      </c>
    </row>
    <row r="84" spans="59:67" ht="210" x14ac:dyDescent="0.3">
      <c r="BG84" s="87"/>
      <c r="BH84" s="79">
        <v>3</v>
      </c>
      <c r="BI84" s="79" t="s">
        <v>833</v>
      </c>
      <c r="BJ84" s="81" t="s">
        <v>435</v>
      </c>
      <c r="BK84" s="81" t="s">
        <v>593</v>
      </c>
      <c r="BL84" s="81" t="s">
        <v>405</v>
      </c>
      <c r="BM84" s="81" t="s">
        <v>507</v>
      </c>
      <c r="BN84" s="80" t="s">
        <v>457</v>
      </c>
      <c r="BO84" s="80" t="s">
        <v>1358</v>
      </c>
    </row>
    <row r="85" spans="59:67" ht="120" x14ac:dyDescent="0.3">
      <c r="BG85" s="87"/>
      <c r="BH85" s="79">
        <v>4</v>
      </c>
      <c r="BI85" s="79" t="s">
        <v>834</v>
      </c>
      <c r="BJ85" s="81" t="s">
        <v>436</v>
      </c>
      <c r="BK85" s="81" t="s">
        <v>592</v>
      </c>
      <c r="BL85" s="81" t="s">
        <v>406</v>
      </c>
      <c r="BM85" s="81" t="s">
        <v>434</v>
      </c>
      <c r="BN85" s="81" t="s">
        <v>458</v>
      </c>
      <c r="BO85" s="80" t="s">
        <v>1359</v>
      </c>
    </row>
    <row r="86" spans="59:67" ht="225" x14ac:dyDescent="0.3">
      <c r="BG86" s="87"/>
      <c r="BH86" s="79">
        <v>5</v>
      </c>
      <c r="BI86" s="79" t="s">
        <v>835</v>
      </c>
      <c r="BJ86" s="81" t="s">
        <v>437</v>
      </c>
      <c r="BK86" s="81" t="s">
        <v>594</v>
      </c>
      <c r="BL86" s="81" t="s">
        <v>407</v>
      </c>
      <c r="BM86" s="81" t="s">
        <v>508</v>
      </c>
      <c r="BN86" s="81" t="s">
        <v>459</v>
      </c>
      <c r="BO86" s="80" t="s">
        <v>1360</v>
      </c>
    </row>
    <row r="87" spans="59:67" ht="45.75" x14ac:dyDescent="0.3">
      <c r="BG87" s="87"/>
      <c r="BH87" s="79">
        <v>6</v>
      </c>
      <c r="BI87" s="75" t="s">
        <v>836</v>
      </c>
      <c r="BJ87" s="81" t="s">
        <v>1110</v>
      </c>
      <c r="BK87" s="81" t="s">
        <v>595</v>
      </c>
      <c r="BL87" s="81" t="s">
        <v>408</v>
      </c>
      <c r="BM87" s="81" t="s">
        <v>434</v>
      </c>
      <c r="BN87" s="81" t="s">
        <v>460</v>
      </c>
      <c r="BO87" s="80" t="s">
        <v>1361</v>
      </c>
    </row>
    <row r="88" spans="59:67" ht="255" x14ac:dyDescent="0.3">
      <c r="BG88" s="87"/>
      <c r="BH88" s="79">
        <v>7</v>
      </c>
      <c r="BI88" s="79" t="s">
        <v>837</v>
      </c>
      <c r="BJ88" s="81" t="s">
        <v>438</v>
      </c>
      <c r="BK88" s="81" t="s">
        <v>596</v>
      </c>
      <c r="BL88" s="81" t="s">
        <v>409</v>
      </c>
      <c r="BM88" s="81" t="s">
        <v>434</v>
      </c>
      <c r="BN88" s="81" t="s">
        <v>461</v>
      </c>
      <c r="BO88" s="80" t="s">
        <v>1362</v>
      </c>
    </row>
    <row r="89" spans="59:67" ht="330" x14ac:dyDescent="0.3">
      <c r="BG89" s="87"/>
      <c r="BH89" s="79">
        <v>8</v>
      </c>
      <c r="BI89" s="79" t="s">
        <v>838</v>
      </c>
      <c r="BJ89" s="81" t="s">
        <v>528</v>
      </c>
      <c r="BK89" s="81" t="s">
        <v>597</v>
      </c>
      <c r="BL89" s="81" t="s">
        <v>598</v>
      </c>
      <c r="BM89" s="81" t="s">
        <v>509</v>
      </c>
      <c r="BN89" s="81" t="s">
        <v>599</v>
      </c>
      <c r="BO89" s="80" t="s">
        <v>1363</v>
      </c>
    </row>
    <row r="90" spans="59:67" ht="75.75" x14ac:dyDescent="0.3">
      <c r="BG90" s="87"/>
      <c r="BH90" s="79">
        <v>9</v>
      </c>
      <c r="BI90" s="75" t="s">
        <v>839</v>
      </c>
      <c r="BJ90" s="81" t="s">
        <v>529</v>
      </c>
      <c r="BK90" s="81" t="s">
        <v>600</v>
      </c>
      <c r="BL90" s="81" t="s">
        <v>601</v>
      </c>
      <c r="BM90" s="81" t="s">
        <v>510</v>
      </c>
      <c r="BN90" s="81" t="s">
        <v>495</v>
      </c>
      <c r="BO90" s="80" t="s">
        <v>1364</v>
      </c>
    </row>
    <row r="91" spans="59:67" ht="315" x14ac:dyDescent="0.3">
      <c r="BG91" s="87"/>
      <c r="BH91" s="79">
        <v>10</v>
      </c>
      <c r="BI91" s="79" t="s">
        <v>840</v>
      </c>
      <c r="BJ91" s="81" t="s">
        <v>530</v>
      </c>
      <c r="BK91" s="81" t="s">
        <v>602</v>
      </c>
      <c r="BL91" s="81" t="s">
        <v>603</v>
      </c>
      <c r="BM91" s="81" t="s">
        <v>511</v>
      </c>
      <c r="BN91" s="81" t="s">
        <v>444</v>
      </c>
      <c r="BO91" s="80" t="s">
        <v>1365</v>
      </c>
    </row>
    <row r="92" spans="59:67" ht="90.75" x14ac:dyDescent="0.3">
      <c r="BG92" s="87"/>
      <c r="BH92" s="79">
        <v>11</v>
      </c>
      <c r="BI92" s="79" t="s">
        <v>841</v>
      </c>
      <c r="BJ92" s="81" t="s">
        <v>530</v>
      </c>
      <c r="BK92" s="81" t="s">
        <v>604</v>
      </c>
      <c r="BL92" s="81" t="s">
        <v>410</v>
      </c>
      <c r="BM92" s="81" t="s">
        <v>512</v>
      </c>
      <c r="BN92" s="81" t="s">
        <v>444</v>
      </c>
      <c r="BO92" s="80" t="s">
        <v>1365</v>
      </c>
    </row>
    <row r="93" spans="59:67" ht="75.75" x14ac:dyDescent="0.3">
      <c r="BG93" s="87"/>
      <c r="BH93" s="79">
        <v>12</v>
      </c>
      <c r="BI93" s="75" t="s">
        <v>842</v>
      </c>
      <c r="BJ93" s="81" t="s">
        <v>531</v>
      </c>
      <c r="BK93" s="81" t="s">
        <v>605</v>
      </c>
      <c r="BL93" s="81" t="s">
        <v>606</v>
      </c>
      <c r="BM93" s="81" t="s">
        <v>513</v>
      </c>
      <c r="BN93" s="81" t="s">
        <v>444</v>
      </c>
      <c r="BO93" s="80" t="s">
        <v>1366</v>
      </c>
    </row>
    <row r="94" spans="59:67" ht="409.5" x14ac:dyDescent="0.3">
      <c r="BG94" s="87"/>
      <c r="BH94" s="79">
        <v>13</v>
      </c>
      <c r="BI94" s="187" t="s">
        <v>1367</v>
      </c>
      <c r="BJ94" s="81" t="s">
        <v>532</v>
      </c>
      <c r="BK94" s="81" t="s">
        <v>607</v>
      </c>
      <c r="BL94" s="81" t="s">
        <v>608</v>
      </c>
      <c r="BM94" s="81" t="s">
        <v>514</v>
      </c>
      <c r="BN94" s="81" t="s">
        <v>494</v>
      </c>
      <c r="BO94" s="186" t="s">
        <v>1563</v>
      </c>
    </row>
    <row r="95" spans="59:67" ht="150" x14ac:dyDescent="0.3">
      <c r="BG95" s="87"/>
      <c r="BH95" s="79">
        <v>14</v>
      </c>
      <c r="BI95" s="79" t="s">
        <v>843</v>
      </c>
      <c r="BJ95" s="81" t="s">
        <v>533</v>
      </c>
      <c r="BK95" s="81" t="s">
        <v>609</v>
      </c>
      <c r="BL95" s="81" t="s">
        <v>612</v>
      </c>
      <c r="BM95" s="81" t="s">
        <v>434</v>
      </c>
      <c r="BN95" s="81" t="s">
        <v>610</v>
      </c>
      <c r="BO95" s="80" t="s">
        <v>1368</v>
      </c>
    </row>
    <row r="96" spans="59:67" ht="45" x14ac:dyDescent="0.3">
      <c r="BG96" s="87"/>
      <c r="BH96" s="79">
        <v>15</v>
      </c>
      <c r="BI96" s="75" t="s">
        <v>844</v>
      </c>
      <c r="BJ96" s="81" t="s">
        <v>1115</v>
      </c>
      <c r="BK96" s="81" t="s">
        <v>434</v>
      </c>
      <c r="BL96" s="81" t="s">
        <v>611</v>
      </c>
      <c r="BM96" s="81" t="s">
        <v>434</v>
      </c>
      <c r="BN96" s="81" t="s">
        <v>493</v>
      </c>
      <c r="BO96" s="80" t="s">
        <v>1369</v>
      </c>
    </row>
    <row r="97" spans="30:67" ht="300" x14ac:dyDescent="0.3">
      <c r="BG97" s="87"/>
      <c r="BH97" s="79">
        <v>16</v>
      </c>
      <c r="BI97" s="79" t="s">
        <v>845</v>
      </c>
      <c r="BJ97" s="81" t="s">
        <v>435</v>
      </c>
      <c r="BK97" s="81" t="s">
        <v>434</v>
      </c>
      <c r="BL97" s="81" t="s">
        <v>613</v>
      </c>
      <c r="BM97" s="81" t="s">
        <v>434</v>
      </c>
      <c r="BN97" s="81" t="s">
        <v>492</v>
      </c>
      <c r="BO97" s="80" t="s">
        <v>1358</v>
      </c>
    </row>
    <row r="98" spans="30:67" ht="60.75" x14ac:dyDescent="0.3">
      <c r="BG98" s="87"/>
      <c r="BH98" s="79">
        <v>17</v>
      </c>
      <c r="BI98" s="75" t="s">
        <v>846</v>
      </c>
      <c r="BJ98" s="81" t="s">
        <v>534</v>
      </c>
      <c r="BK98" s="81" t="s">
        <v>614</v>
      </c>
      <c r="BL98" s="81" t="s">
        <v>390</v>
      </c>
      <c r="BM98" s="81" t="s">
        <v>434</v>
      </c>
      <c r="BN98" s="81" t="s">
        <v>434</v>
      </c>
      <c r="BO98" s="80" t="s">
        <v>1370</v>
      </c>
    </row>
    <row r="99" spans="30:67" x14ac:dyDescent="0.3">
      <c r="BG99" s="76"/>
      <c r="BH99" s="77"/>
      <c r="BI99" s="78" t="s">
        <v>1155</v>
      </c>
      <c r="BJ99" s="78" t="s">
        <v>1155</v>
      </c>
      <c r="BK99" s="78" t="s">
        <v>1155</v>
      </c>
      <c r="BL99" s="78" t="s">
        <v>1155</v>
      </c>
      <c r="BM99" s="78" t="s">
        <v>1155</v>
      </c>
      <c r="BN99" s="78" t="s">
        <v>1155</v>
      </c>
      <c r="BO99" s="78" t="s">
        <v>1155</v>
      </c>
    </row>
    <row r="100" spans="30:67" ht="120" x14ac:dyDescent="0.3">
      <c r="BG100" s="87" t="s">
        <v>1060</v>
      </c>
      <c r="BH100" s="79">
        <v>1</v>
      </c>
      <c r="BI100" s="75" t="s">
        <v>847</v>
      </c>
      <c r="BJ100" s="81" t="s">
        <v>535</v>
      </c>
      <c r="BK100" s="81" t="s">
        <v>615</v>
      </c>
      <c r="BL100" s="81" t="s">
        <v>616</v>
      </c>
      <c r="BM100" s="81" t="s">
        <v>434</v>
      </c>
      <c r="BN100" s="81" t="s">
        <v>491</v>
      </c>
      <c r="BO100" s="186" t="s">
        <v>1371</v>
      </c>
    </row>
    <row r="101" spans="30:67" ht="180" x14ac:dyDescent="0.3">
      <c r="BG101" s="87"/>
      <c r="BH101" s="79">
        <v>2</v>
      </c>
      <c r="BI101" s="79" t="s">
        <v>848</v>
      </c>
      <c r="BJ101" s="81" t="s">
        <v>434</v>
      </c>
      <c r="BK101" s="81" t="s">
        <v>434</v>
      </c>
      <c r="BL101" s="81" t="s">
        <v>434</v>
      </c>
      <c r="BM101" s="81" t="s">
        <v>434</v>
      </c>
      <c r="BN101" s="81" t="s">
        <v>434</v>
      </c>
      <c r="BO101" s="186" t="s">
        <v>1147</v>
      </c>
    </row>
    <row r="102" spans="30:67" ht="375" x14ac:dyDescent="0.3">
      <c r="BG102" s="87"/>
      <c r="BH102" s="79">
        <v>3</v>
      </c>
      <c r="BI102" s="79" t="s">
        <v>849</v>
      </c>
      <c r="BJ102" s="81" t="s">
        <v>536</v>
      </c>
      <c r="BK102" s="81" t="s">
        <v>617</v>
      </c>
      <c r="BL102" s="81" t="s">
        <v>618</v>
      </c>
      <c r="BM102" s="81" t="s">
        <v>434</v>
      </c>
      <c r="BN102" s="81" t="s">
        <v>490</v>
      </c>
      <c r="BO102" s="80" t="s">
        <v>1372</v>
      </c>
    </row>
    <row r="103" spans="30:67" ht="195" x14ac:dyDescent="0.3">
      <c r="AD103" s="4"/>
      <c r="AE103" s="4"/>
      <c r="BG103" s="87"/>
      <c r="BH103" s="79">
        <v>4</v>
      </c>
      <c r="BI103" s="79" t="s">
        <v>850</v>
      </c>
      <c r="BJ103" s="81" t="s">
        <v>537</v>
      </c>
      <c r="BK103" s="81" t="s">
        <v>619</v>
      </c>
      <c r="BL103" s="81" t="s">
        <v>620</v>
      </c>
      <c r="BM103" s="81" t="s">
        <v>434</v>
      </c>
      <c r="BN103" s="81" t="s">
        <v>489</v>
      </c>
      <c r="BO103" s="80" t="s">
        <v>1373</v>
      </c>
    </row>
    <row r="104" spans="30:67" ht="195" x14ac:dyDescent="0.3">
      <c r="AD104" s="4"/>
      <c r="AE104" s="4"/>
      <c r="BG104" s="87"/>
      <c r="BH104" s="79">
        <v>5</v>
      </c>
      <c r="BI104" s="79" t="s">
        <v>851</v>
      </c>
      <c r="BJ104" s="81" t="s">
        <v>538</v>
      </c>
      <c r="BK104" s="81" t="s">
        <v>434</v>
      </c>
      <c r="BL104" s="81" t="s">
        <v>621</v>
      </c>
      <c r="BM104" s="81" t="s">
        <v>515</v>
      </c>
      <c r="BN104" s="81" t="s">
        <v>488</v>
      </c>
      <c r="BO104" s="80" t="s">
        <v>1374</v>
      </c>
    </row>
    <row r="105" spans="30:67" ht="195" x14ac:dyDescent="0.3">
      <c r="AD105" s="4"/>
      <c r="AE105" s="4"/>
      <c r="BG105" s="87"/>
      <c r="BH105" s="79">
        <v>6</v>
      </c>
      <c r="BI105" s="79" t="s">
        <v>852</v>
      </c>
      <c r="BJ105" s="81" t="s">
        <v>539</v>
      </c>
      <c r="BK105" s="81" t="s">
        <v>622</v>
      </c>
      <c r="BL105" s="81" t="s">
        <v>623</v>
      </c>
      <c r="BM105" s="81" t="s">
        <v>434</v>
      </c>
      <c r="BN105" s="81" t="s">
        <v>624</v>
      </c>
      <c r="BO105" s="80" t="s">
        <v>1375</v>
      </c>
    </row>
    <row r="106" spans="30:67" ht="180" x14ac:dyDescent="0.3">
      <c r="BG106" s="87"/>
      <c r="BH106" s="79">
        <v>7</v>
      </c>
      <c r="BI106" s="79" t="s">
        <v>853</v>
      </c>
      <c r="BJ106" s="81" t="s">
        <v>540</v>
      </c>
      <c r="BK106" s="81" t="s">
        <v>625</v>
      </c>
      <c r="BL106" s="81" t="s">
        <v>626</v>
      </c>
      <c r="BM106" s="81" t="s">
        <v>516</v>
      </c>
      <c r="BN106" s="81" t="s">
        <v>627</v>
      </c>
      <c r="BO106" s="80" t="s">
        <v>1376</v>
      </c>
    </row>
    <row r="107" spans="30:67" ht="285" x14ac:dyDescent="0.3">
      <c r="BG107" s="87"/>
      <c r="BH107" s="79">
        <v>8</v>
      </c>
      <c r="BI107" s="79" t="s">
        <v>854</v>
      </c>
      <c r="BJ107" s="81" t="s">
        <v>540</v>
      </c>
      <c r="BK107" s="81" t="s">
        <v>628</v>
      </c>
      <c r="BL107" s="81" t="s">
        <v>629</v>
      </c>
      <c r="BM107" s="81" t="s">
        <v>434</v>
      </c>
      <c r="BN107" s="81" t="s">
        <v>630</v>
      </c>
      <c r="BO107" s="80" t="s">
        <v>1376</v>
      </c>
    </row>
    <row r="108" spans="30:67" ht="165" x14ac:dyDescent="0.3">
      <c r="BG108" s="87"/>
      <c r="BH108" s="79">
        <v>9</v>
      </c>
      <c r="BI108" s="79" t="s">
        <v>855</v>
      </c>
      <c r="BJ108" s="81" t="s">
        <v>541</v>
      </c>
      <c r="BK108" s="81" t="s">
        <v>631</v>
      </c>
      <c r="BL108" s="81" t="s">
        <v>632</v>
      </c>
      <c r="BM108" s="81" t="s">
        <v>516</v>
      </c>
      <c r="BN108" s="81" t="s">
        <v>487</v>
      </c>
      <c r="BO108" s="80" t="s">
        <v>1377</v>
      </c>
    </row>
    <row r="109" spans="30:67" ht="90.75" x14ac:dyDescent="0.3">
      <c r="BG109" s="87"/>
      <c r="BH109" s="79">
        <v>10</v>
      </c>
      <c r="BI109" s="75" t="s">
        <v>856</v>
      </c>
      <c r="BJ109" s="81" t="s">
        <v>633</v>
      </c>
      <c r="BK109" s="81" t="s">
        <v>634</v>
      </c>
      <c r="BL109" s="81" t="s">
        <v>635</v>
      </c>
      <c r="BM109" s="81" t="s">
        <v>434</v>
      </c>
      <c r="BN109" s="81" t="s">
        <v>486</v>
      </c>
      <c r="BO109" s="186" t="s">
        <v>1378</v>
      </c>
    </row>
    <row r="110" spans="30:67" ht="225" x14ac:dyDescent="0.3">
      <c r="BG110" s="87"/>
      <c r="BH110" s="79">
        <v>11</v>
      </c>
      <c r="BI110" s="79" t="s">
        <v>857</v>
      </c>
      <c r="BJ110" s="81" t="s">
        <v>542</v>
      </c>
      <c r="BK110" s="81" t="s">
        <v>634</v>
      </c>
      <c r="BL110" s="81" t="s">
        <v>636</v>
      </c>
      <c r="BM110" s="81" t="s">
        <v>434</v>
      </c>
      <c r="BN110" s="81" t="s">
        <v>485</v>
      </c>
      <c r="BO110" s="80" t="s">
        <v>1379</v>
      </c>
    </row>
    <row r="111" spans="30:67" ht="60.75" x14ac:dyDescent="0.3">
      <c r="BG111" s="87"/>
      <c r="BH111" s="79">
        <v>12</v>
      </c>
      <c r="BI111" s="75" t="s">
        <v>858</v>
      </c>
      <c r="BJ111" s="81" t="s">
        <v>1102</v>
      </c>
      <c r="BK111" s="81" t="s">
        <v>434</v>
      </c>
      <c r="BL111" s="81" t="s">
        <v>637</v>
      </c>
      <c r="BM111" s="81" t="s">
        <v>434</v>
      </c>
      <c r="BN111" s="81" t="s">
        <v>484</v>
      </c>
      <c r="BO111" s="80" t="s">
        <v>1380</v>
      </c>
    </row>
    <row r="112" spans="30:67" ht="90" x14ac:dyDescent="0.3">
      <c r="BG112" s="87"/>
      <c r="BH112" s="79">
        <v>13</v>
      </c>
      <c r="BI112" s="75" t="s">
        <v>859</v>
      </c>
      <c r="BJ112" s="81" t="s">
        <v>543</v>
      </c>
      <c r="BK112" s="81" t="s">
        <v>638</v>
      </c>
      <c r="BL112" s="81" t="s">
        <v>639</v>
      </c>
      <c r="BM112" s="81" t="s">
        <v>434</v>
      </c>
      <c r="BN112" s="81" t="s">
        <v>483</v>
      </c>
      <c r="BO112" s="80" t="s">
        <v>1381</v>
      </c>
    </row>
    <row r="113" spans="59:67" ht="105" x14ac:dyDescent="0.3">
      <c r="BG113" s="87"/>
      <c r="BH113" s="79">
        <v>14</v>
      </c>
      <c r="BI113" s="75" t="s">
        <v>790</v>
      </c>
      <c r="BJ113" s="81" t="s">
        <v>544</v>
      </c>
      <c r="BK113" s="81" t="s">
        <v>638</v>
      </c>
      <c r="BL113" s="81" t="s">
        <v>411</v>
      </c>
      <c r="BM113" s="81" t="s">
        <v>434</v>
      </c>
      <c r="BN113" s="81" t="s">
        <v>482</v>
      </c>
      <c r="BO113" s="80" t="s">
        <v>1382</v>
      </c>
    </row>
    <row r="114" spans="59:67" ht="60" x14ac:dyDescent="0.3">
      <c r="BG114" s="87"/>
      <c r="BH114" s="79">
        <v>15</v>
      </c>
      <c r="BI114" s="75" t="s">
        <v>791</v>
      </c>
      <c r="BJ114" s="81" t="s">
        <v>545</v>
      </c>
      <c r="BK114" s="81" t="s">
        <v>434</v>
      </c>
      <c r="BL114" s="81" t="s">
        <v>640</v>
      </c>
      <c r="BM114" s="81" t="s">
        <v>434</v>
      </c>
      <c r="BN114" s="81" t="s">
        <v>481</v>
      </c>
      <c r="BO114" s="80" t="s">
        <v>1383</v>
      </c>
    </row>
    <row r="115" spans="59:67" ht="409.5" x14ac:dyDescent="0.3">
      <c r="BG115" s="87"/>
      <c r="BH115" s="79">
        <v>16</v>
      </c>
      <c r="BI115" s="79" t="s">
        <v>792</v>
      </c>
      <c r="BJ115" s="81" t="s">
        <v>641</v>
      </c>
      <c r="BK115" s="81" t="s">
        <v>642</v>
      </c>
      <c r="BL115" s="81" t="s">
        <v>643</v>
      </c>
      <c r="BM115" s="81" t="s">
        <v>517</v>
      </c>
      <c r="BN115" s="81" t="s">
        <v>644</v>
      </c>
      <c r="BO115" s="80" t="s">
        <v>1384</v>
      </c>
    </row>
    <row r="116" spans="59:67" ht="409.5" x14ac:dyDescent="0.3">
      <c r="BG116" s="87"/>
      <c r="BH116" s="79">
        <v>17</v>
      </c>
      <c r="BI116" s="79" t="s">
        <v>793</v>
      </c>
      <c r="BJ116" s="81" t="s">
        <v>647</v>
      </c>
      <c r="BK116" s="81" t="s">
        <v>434</v>
      </c>
      <c r="BL116" s="81" t="s">
        <v>648</v>
      </c>
      <c r="BM116" s="81" t="s">
        <v>434</v>
      </c>
      <c r="BN116" s="81" t="s">
        <v>649</v>
      </c>
      <c r="BO116" s="80" t="s">
        <v>1385</v>
      </c>
    </row>
    <row r="117" spans="59:67" ht="375" x14ac:dyDescent="0.3">
      <c r="BG117" s="87"/>
      <c r="BH117" s="79">
        <v>18</v>
      </c>
      <c r="BI117" s="79" t="s">
        <v>794</v>
      </c>
      <c r="BJ117" s="81" t="s">
        <v>546</v>
      </c>
      <c r="BK117" s="81" t="s">
        <v>434</v>
      </c>
      <c r="BL117" s="81" t="s">
        <v>434</v>
      </c>
      <c r="BM117" s="81" t="s">
        <v>518</v>
      </c>
      <c r="BN117" s="81" t="s">
        <v>480</v>
      </c>
      <c r="BO117" s="80" t="s">
        <v>1386</v>
      </c>
    </row>
    <row r="118" spans="59:67" ht="45" x14ac:dyDescent="0.3">
      <c r="BG118" s="87"/>
      <c r="BH118" s="79">
        <v>19</v>
      </c>
      <c r="BI118" s="75" t="s">
        <v>795</v>
      </c>
      <c r="BJ118" s="81" t="s">
        <v>1126</v>
      </c>
      <c r="BK118" s="81" t="s">
        <v>434</v>
      </c>
      <c r="BL118" s="81" t="s">
        <v>650</v>
      </c>
      <c r="BM118" s="81" t="s">
        <v>434</v>
      </c>
      <c r="BN118" s="81" t="s">
        <v>479</v>
      </c>
      <c r="BO118" s="80" t="s">
        <v>1387</v>
      </c>
    </row>
    <row r="119" spans="59:67" ht="75" x14ac:dyDescent="0.3">
      <c r="BG119" s="87"/>
      <c r="BH119" s="79">
        <v>20</v>
      </c>
      <c r="BI119" s="75" t="s">
        <v>796</v>
      </c>
      <c r="BJ119" s="81" t="s">
        <v>1127</v>
      </c>
      <c r="BK119" s="81" t="s">
        <v>434</v>
      </c>
      <c r="BL119" s="81" t="s">
        <v>434</v>
      </c>
      <c r="BM119" s="81" t="s">
        <v>434</v>
      </c>
      <c r="BN119" s="81" t="s">
        <v>434</v>
      </c>
      <c r="BO119" s="80" t="s">
        <v>1388</v>
      </c>
    </row>
    <row r="120" spans="59:67" ht="210" x14ac:dyDescent="0.3">
      <c r="BG120" s="87"/>
      <c r="BH120" s="79">
        <v>21</v>
      </c>
      <c r="BI120" s="79" t="s">
        <v>797</v>
      </c>
      <c r="BJ120" s="81" t="s">
        <v>547</v>
      </c>
      <c r="BK120" s="81" t="s">
        <v>651</v>
      </c>
      <c r="BL120" s="81" t="s">
        <v>652</v>
      </c>
      <c r="BM120" s="81" t="s">
        <v>434</v>
      </c>
      <c r="BN120" s="81" t="s">
        <v>478</v>
      </c>
      <c r="BO120" s="80" t="s">
        <v>1389</v>
      </c>
    </row>
    <row r="121" spans="59:67" ht="75.75" x14ac:dyDescent="0.3">
      <c r="BG121" s="87"/>
      <c r="BH121" s="79">
        <v>22</v>
      </c>
      <c r="BI121" s="75" t="s">
        <v>798</v>
      </c>
      <c r="BJ121" s="81" t="s">
        <v>548</v>
      </c>
      <c r="BK121" s="81" t="s">
        <v>653</v>
      </c>
      <c r="BL121" s="81" t="s">
        <v>654</v>
      </c>
      <c r="BM121" s="81" t="s">
        <v>434</v>
      </c>
      <c r="BN121" s="81" t="s">
        <v>477</v>
      </c>
      <c r="BO121" s="186" t="s">
        <v>1390</v>
      </c>
    </row>
    <row r="122" spans="59:67" ht="90" x14ac:dyDescent="0.3">
      <c r="BG122" s="87"/>
      <c r="BH122" s="79">
        <v>23</v>
      </c>
      <c r="BI122" s="75" t="s">
        <v>799</v>
      </c>
      <c r="BJ122" s="81" t="s">
        <v>1133</v>
      </c>
      <c r="BK122" s="81" t="s">
        <v>434</v>
      </c>
      <c r="BL122" s="81" t="s">
        <v>655</v>
      </c>
      <c r="BM122" s="81" t="s">
        <v>434</v>
      </c>
      <c r="BN122" s="81" t="s">
        <v>476</v>
      </c>
      <c r="BO122" s="80" t="s">
        <v>1391</v>
      </c>
    </row>
    <row r="123" spans="59:67" ht="300" x14ac:dyDescent="0.3">
      <c r="BG123" s="87"/>
      <c r="BH123" s="79">
        <v>24</v>
      </c>
      <c r="BI123" s="79" t="s">
        <v>800</v>
      </c>
      <c r="BJ123" s="81" t="s">
        <v>549</v>
      </c>
      <c r="BK123" s="81" t="s">
        <v>656</v>
      </c>
      <c r="BL123" s="81" t="s">
        <v>657</v>
      </c>
      <c r="BM123" s="81" t="s">
        <v>515</v>
      </c>
      <c r="BN123" s="81" t="s">
        <v>658</v>
      </c>
      <c r="BO123" s="80" t="s">
        <v>1392</v>
      </c>
    </row>
    <row r="124" spans="59:67" ht="330" x14ac:dyDescent="0.3">
      <c r="BG124" s="87"/>
      <c r="BH124" s="79">
        <v>25</v>
      </c>
      <c r="BI124" s="79" t="s">
        <v>801</v>
      </c>
      <c r="BJ124" s="81" t="s">
        <v>550</v>
      </c>
      <c r="BK124" s="81" t="s">
        <v>434</v>
      </c>
      <c r="BL124" s="81" t="s">
        <v>659</v>
      </c>
      <c r="BM124" s="81" t="s">
        <v>519</v>
      </c>
      <c r="BN124" s="81" t="s">
        <v>475</v>
      </c>
      <c r="BO124" s="80" t="s">
        <v>1393</v>
      </c>
    </row>
    <row r="125" spans="59:67" ht="39.75" x14ac:dyDescent="0.3">
      <c r="BG125" s="87"/>
      <c r="BH125" s="79">
        <v>26</v>
      </c>
      <c r="BI125" s="75" t="s">
        <v>802</v>
      </c>
      <c r="BJ125" s="81" t="s">
        <v>1121</v>
      </c>
      <c r="BK125" s="81" t="s">
        <v>434</v>
      </c>
      <c r="BL125" s="81" t="s">
        <v>660</v>
      </c>
      <c r="BM125" s="81" t="s">
        <v>434</v>
      </c>
      <c r="BN125" s="81" t="s">
        <v>471</v>
      </c>
      <c r="BO125" s="80" t="s">
        <v>1394</v>
      </c>
    </row>
    <row r="126" spans="59:67" ht="330" x14ac:dyDescent="0.3">
      <c r="BG126" s="87"/>
      <c r="BH126" s="79">
        <v>27</v>
      </c>
      <c r="BI126" s="79" t="s">
        <v>803</v>
      </c>
      <c r="BJ126" s="81" t="s">
        <v>551</v>
      </c>
      <c r="BK126" s="81" t="s">
        <v>434</v>
      </c>
      <c r="BL126" s="81" t="s">
        <v>661</v>
      </c>
      <c r="BM126" s="81" t="s">
        <v>434</v>
      </c>
      <c r="BN126" s="81" t="s">
        <v>470</v>
      </c>
      <c r="BO126" s="80" t="s">
        <v>1395</v>
      </c>
    </row>
    <row r="127" spans="59:67" ht="90.75" x14ac:dyDescent="0.3">
      <c r="BG127" s="87"/>
      <c r="BH127" s="79">
        <v>28</v>
      </c>
      <c r="BI127" s="75" t="s">
        <v>804</v>
      </c>
      <c r="BJ127" s="81" t="s">
        <v>552</v>
      </c>
      <c r="BK127" s="81" t="s">
        <v>662</v>
      </c>
      <c r="BL127" s="81" t="s">
        <v>663</v>
      </c>
      <c r="BM127" s="81" t="s">
        <v>434</v>
      </c>
      <c r="BN127" s="81" t="s">
        <v>469</v>
      </c>
      <c r="BO127" s="80" t="s">
        <v>1396</v>
      </c>
    </row>
    <row r="128" spans="59:67" ht="60" x14ac:dyDescent="0.3">
      <c r="BG128" s="87"/>
      <c r="BH128" s="79">
        <v>29</v>
      </c>
      <c r="BI128" s="75" t="s">
        <v>805</v>
      </c>
      <c r="BJ128" s="81" t="s">
        <v>1154</v>
      </c>
      <c r="BK128" s="81" t="s">
        <v>434</v>
      </c>
      <c r="BL128" s="81" t="s">
        <v>390</v>
      </c>
      <c r="BM128" s="81" t="s">
        <v>434</v>
      </c>
      <c r="BN128" s="81" t="s">
        <v>434</v>
      </c>
      <c r="BO128" s="186" t="s">
        <v>1355</v>
      </c>
    </row>
    <row r="129" spans="59:67" x14ac:dyDescent="0.3">
      <c r="BG129" s="76"/>
      <c r="BH129" s="77"/>
      <c r="BI129" s="78" t="s">
        <v>1155</v>
      </c>
      <c r="BJ129" s="78" t="s">
        <v>1155</v>
      </c>
      <c r="BK129" s="78" t="s">
        <v>1155</v>
      </c>
      <c r="BL129" s="78" t="s">
        <v>1155</v>
      </c>
      <c r="BM129" s="78" t="s">
        <v>1155</v>
      </c>
      <c r="BN129" s="78" t="s">
        <v>1155</v>
      </c>
      <c r="BO129" s="78" t="s">
        <v>1155</v>
      </c>
    </row>
    <row r="130" spans="59:67" ht="90.75" x14ac:dyDescent="0.3">
      <c r="BG130" s="87" t="s">
        <v>1061</v>
      </c>
      <c r="BH130" s="79">
        <v>1</v>
      </c>
      <c r="BI130" s="75" t="s">
        <v>806</v>
      </c>
      <c r="BJ130" s="81" t="s">
        <v>553</v>
      </c>
      <c r="BK130" s="81" t="s">
        <v>664</v>
      </c>
      <c r="BL130" s="81" t="s">
        <v>665</v>
      </c>
      <c r="BM130" s="81" t="s">
        <v>434</v>
      </c>
      <c r="BN130" s="81" t="s">
        <v>468</v>
      </c>
      <c r="BO130" s="80" t="s">
        <v>1397</v>
      </c>
    </row>
    <row r="131" spans="59:67" ht="195" x14ac:dyDescent="0.3">
      <c r="BG131" s="87"/>
      <c r="BH131" s="79">
        <v>2</v>
      </c>
      <c r="BI131" s="79" t="s">
        <v>807</v>
      </c>
      <c r="BJ131" s="81" t="s">
        <v>434</v>
      </c>
      <c r="BK131" s="81" t="s">
        <v>434</v>
      </c>
      <c r="BL131" s="81" t="s">
        <v>434</v>
      </c>
      <c r="BM131" s="81" t="s">
        <v>434</v>
      </c>
      <c r="BN131" s="81" t="s">
        <v>434</v>
      </c>
      <c r="BO131" s="186" t="s">
        <v>1147</v>
      </c>
    </row>
    <row r="132" spans="59:67" ht="60.75" x14ac:dyDescent="0.3">
      <c r="BG132" s="87"/>
      <c r="BH132" s="79">
        <v>3</v>
      </c>
      <c r="BI132" s="75" t="s">
        <v>808</v>
      </c>
      <c r="BJ132" s="81" t="s">
        <v>1116</v>
      </c>
      <c r="BK132" s="81" t="s">
        <v>666</v>
      </c>
      <c r="BL132" s="81" t="s">
        <v>667</v>
      </c>
      <c r="BM132" s="81" t="s">
        <v>434</v>
      </c>
      <c r="BN132" s="81" t="s">
        <v>467</v>
      </c>
      <c r="BO132" s="80" t="s">
        <v>1398</v>
      </c>
    </row>
    <row r="133" spans="59:67" ht="60" x14ac:dyDescent="0.3">
      <c r="BG133" s="87"/>
      <c r="BH133" s="79">
        <v>4</v>
      </c>
      <c r="BI133" s="75" t="s">
        <v>809</v>
      </c>
      <c r="BJ133" s="81" t="s">
        <v>1116</v>
      </c>
      <c r="BK133" s="81" t="s">
        <v>434</v>
      </c>
      <c r="BL133" s="81" t="s">
        <v>668</v>
      </c>
      <c r="BM133" s="81" t="s">
        <v>434</v>
      </c>
      <c r="BN133" s="81" t="s">
        <v>474</v>
      </c>
      <c r="BO133" s="80" t="s">
        <v>1398</v>
      </c>
    </row>
    <row r="134" spans="59:67" ht="39.75" x14ac:dyDescent="0.3">
      <c r="BG134" s="87"/>
      <c r="BH134" s="79">
        <v>5</v>
      </c>
      <c r="BI134" s="75" t="s">
        <v>810</v>
      </c>
      <c r="BJ134" s="81" t="s">
        <v>1116</v>
      </c>
      <c r="BK134" s="81" t="s">
        <v>434</v>
      </c>
      <c r="BL134" s="81" t="s">
        <v>669</v>
      </c>
      <c r="BM134" s="81" t="s">
        <v>434</v>
      </c>
      <c r="BN134" s="81" t="s">
        <v>465</v>
      </c>
      <c r="BO134" s="80" t="s">
        <v>1398</v>
      </c>
    </row>
    <row r="135" spans="59:67" ht="409.5" x14ac:dyDescent="0.3">
      <c r="BG135" s="87"/>
      <c r="BH135" s="79">
        <v>6</v>
      </c>
      <c r="BI135" s="79" t="s">
        <v>1400</v>
      </c>
      <c r="BJ135" s="81" t="s">
        <v>554</v>
      </c>
      <c r="BK135" s="81" t="s">
        <v>671</v>
      </c>
      <c r="BL135" s="81" t="s">
        <v>670</v>
      </c>
      <c r="BM135" s="81" t="s">
        <v>434</v>
      </c>
      <c r="BN135" s="81" t="s">
        <v>465</v>
      </c>
      <c r="BO135" s="80" t="s">
        <v>1399</v>
      </c>
    </row>
    <row r="136" spans="59:67" ht="105" x14ac:dyDescent="0.3">
      <c r="BG136" s="87"/>
      <c r="BH136" s="79">
        <v>7</v>
      </c>
      <c r="BI136" s="79" t="s">
        <v>811</v>
      </c>
      <c r="BJ136" s="81" t="s">
        <v>526</v>
      </c>
      <c r="BK136" s="81" t="s">
        <v>434</v>
      </c>
      <c r="BL136" s="81" t="s">
        <v>672</v>
      </c>
      <c r="BM136" s="81" t="s">
        <v>434</v>
      </c>
      <c r="BN136" s="81" t="s">
        <v>466</v>
      </c>
      <c r="BO136" s="186" t="s">
        <v>1401</v>
      </c>
    </row>
    <row r="137" spans="59:67" ht="45" x14ac:dyDescent="0.3">
      <c r="BG137" s="87"/>
      <c r="BH137" s="79">
        <v>8</v>
      </c>
      <c r="BI137" s="75" t="s">
        <v>812</v>
      </c>
      <c r="BJ137" s="81" t="s">
        <v>1116</v>
      </c>
      <c r="BK137" s="81" t="s">
        <v>434</v>
      </c>
      <c r="BL137" s="81" t="s">
        <v>673</v>
      </c>
      <c r="BM137" s="81" t="s">
        <v>434</v>
      </c>
      <c r="BN137" s="81" t="s">
        <v>465</v>
      </c>
      <c r="BO137" s="80" t="s">
        <v>1398</v>
      </c>
    </row>
    <row r="138" spans="59:67" ht="45" x14ac:dyDescent="0.3">
      <c r="BG138" s="87"/>
      <c r="BH138" s="79">
        <v>9</v>
      </c>
      <c r="BI138" s="75" t="s">
        <v>813</v>
      </c>
      <c r="BJ138" s="81" t="s">
        <v>1116</v>
      </c>
      <c r="BK138" s="81" t="s">
        <v>662</v>
      </c>
      <c r="BL138" s="81" t="s">
        <v>674</v>
      </c>
      <c r="BM138" s="81" t="s">
        <v>434</v>
      </c>
      <c r="BN138" s="81" t="s">
        <v>465</v>
      </c>
      <c r="BO138" s="80" t="s">
        <v>1398</v>
      </c>
    </row>
    <row r="139" spans="59:67" ht="135" x14ac:dyDescent="0.3">
      <c r="BG139" s="87"/>
      <c r="BH139" s="79">
        <v>10</v>
      </c>
      <c r="BI139" s="79" t="s">
        <v>814</v>
      </c>
      <c r="BJ139" s="81" t="s">
        <v>525</v>
      </c>
      <c r="BK139" s="81" t="s">
        <v>662</v>
      </c>
      <c r="BL139" s="81" t="s">
        <v>675</v>
      </c>
      <c r="BM139" s="81" t="s">
        <v>434</v>
      </c>
      <c r="BN139" s="81" t="s">
        <v>464</v>
      </c>
      <c r="BO139" s="80" t="s">
        <v>1402</v>
      </c>
    </row>
    <row r="140" spans="59:67" ht="195" x14ac:dyDescent="0.3">
      <c r="BG140" s="87"/>
      <c r="BH140" s="79">
        <v>11</v>
      </c>
      <c r="BI140" s="75" t="s">
        <v>816</v>
      </c>
      <c r="BJ140" s="81" t="s">
        <v>525</v>
      </c>
      <c r="BK140" s="81" t="s">
        <v>434</v>
      </c>
      <c r="BL140" s="81" t="s">
        <v>676</v>
      </c>
      <c r="BM140" s="81" t="s">
        <v>434</v>
      </c>
      <c r="BN140" s="81" t="s">
        <v>464</v>
      </c>
      <c r="BO140" s="80" t="s">
        <v>1402</v>
      </c>
    </row>
    <row r="141" spans="59:67" ht="52.5" x14ac:dyDescent="0.3">
      <c r="BG141" s="87"/>
      <c r="BH141" s="79">
        <v>12</v>
      </c>
      <c r="BI141" s="75" t="s">
        <v>815</v>
      </c>
      <c r="BJ141" s="81" t="s">
        <v>524</v>
      </c>
      <c r="BK141" s="81" t="s">
        <v>434</v>
      </c>
      <c r="BL141" s="81" t="s">
        <v>677</v>
      </c>
      <c r="BM141" s="81" t="s">
        <v>434</v>
      </c>
      <c r="BN141" s="81" t="s">
        <v>463</v>
      </c>
      <c r="BO141" s="80" t="s">
        <v>1403</v>
      </c>
    </row>
    <row r="142" spans="59:67" ht="195" x14ac:dyDescent="0.3">
      <c r="BG142" s="87"/>
      <c r="BH142" s="79">
        <v>13</v>
      </c>
      <c r="BI142" s="79" t="s">
        <v>817</v>
      </c>
      <c r="BJ142" s="81" t="s">
        <v>523</v>
      </c>
      <c r="BK142" s="81" t="s">
        <v>662</v>
      </c>
      <c r="BL142" s="81" t="s">
        <v>678</v>
      </c>
      <c r="BM142" s="81" t="s">
        <v>434</v>
      </c>
      <c r="BN142" s="81" t="s">
        <v>462</v>
      </c>
      <c r="BO142" s="80" t="s">
        <v>1404</v>
      </c>
    </row>
    <row r="143" spans="59:67" ht="39.75" x14ac:dyDescent="0.3">
      <c r="BG143" s="87"/>
      <c r="BH143" s="79">
        <v>14</v>
      </c>
      <c r="BI143" s="75" t="s">
        <v>818</v>
      </c>
      <c r="BJ143" s="81" t="s">
        <v>1118</v>
      </c>
      <c r="BK143" s="81" t="s">
        <v>434</v>
      </c>
      <c r="BL143" s="81" t="s">
        <v>679</v>
      </c>
      <c r="BM143" s="81" t="s">
        <v>434</v>
      </c>
      <c r="BN143" s="81" t="s">
        <v>473</v>
      </c>
      <c r="BO143" s="80" t="s">
        <v>1405</v>
      </c>
    </row>
    <row r="144" spans="59:67" ht="45" x14ac:dyDescent="0.3">
      <c r="BG144" s="87"/>
      <c r="BH144" s="79">
        <v>15</v>
      </c>
      <c r="BI144" s="75" t="s">
        <v>819</v>
      </c>
      <c r="BJ144" s="81" t="s">
        <v>1134</v>
      </c>
      <c r="BK144" s="81" t="s">
        <v>434</v>
      </c>
      <c r="BL144" s="81" t="s">
        <v>680</v>
      </c>
      <c r="BM144" s="81" t="s">
        <v>434</v>
      </c>
      <c r="BN144" s="81" t="s">
        <v>472</v>
      </c>
      <c r="BO144" s="80" t="s">
        <v>1406</v>
      </c>
    </row>
    <row r="145" spans="59:67" ht="45" x14ac:dyDescent="0.3">
      <c r="BG145" s="87"/>
      <c r="BH145" s="79">
        <v>16</v>
      </c>
      <c r="BI145" s="75" t="s">
        <v>820</v>
      </c>
      <c r="BJ145" s="81" t="s">
        <v>1154</v>
      </c>
      <c r="BK145" s="81" t="s">
        <v>434</v>
      </c>
      <c r="BL145" s="81" t="s">
        <v>390</v>
      </c>
      <c r="BM145" s="81" t="s">
        <v>434</v>
      </c>
      <c r="BN145" s="81" t="s">
        <v>434</v>
      </c>
      <c r="BO145" s="80" t="s">
        <v>1355</v>
      </c>
    </row>
    <row r="146" spans="59:67" x14ac:dyDescent="0.3">
      <c r="BN146" s="12"/>
    </row>
    <row r="147" spans="59:67" x14ac:dyDescent="0.3">
      <c r="BN147" s="12"/>
    </row>
    <row r="148" spans="59:67" x14ac:dyDescent="0.3">
      <c r="BN148" s="12"/>
    </row>
    <row r="149" spans="59:67" x14ac:dyDescent="0.3">
      <c r="BN149" s="12"/>
    </row>
    <row r="150" spans="59:67" x14ac:dyDescent="0.3">
      <c r="BG150" s="4" t="s">
        <v>1054</v>
      </c>
      <c r="BN150" s="12"/>
    </row>
    <row r="151" spans="59:67" x14ac:dyDescent="0.3">
      <c r="BG151" s="57" t="s">
        <v>1064</v>
      </c>
      <c r="BH151" s="53" t="s">
        <v>1099</v>
      </c>
      <c r="BI151" s="58" t="s">
        <v>1048</v>
      </c>
      <c r="BJ151" s="56" t="s">
        <v>1074</v>
      </c>
      <c r="BN151" s="12"/>
    </row>
    <row r="152" spans="59:67" x14ac:dyDescent="0.3">
      <c r="BG152" s="59"/>
      <c r="BH152" s="54"/>
      <c r="BI152" s="60" t="s">
        <v>1155</v>
      </c>
      <c r="BJ152" s="61">
        <v>0</v>
      </c>
      <c r="BN152" s="12"/>
    </row>
    <row r="153" spans="59:67" ht="276" x14ac:dyDescent="0.3">
      <c r="BG153" s="63" t="s">
        <v>1154</v>
      </c>
      <c r="BH153" s="55">
        <v>1</v>
      </c>
      <c r="BI153" s="129" t="s">
        <v>821</v>
      </c>
      <c r="BJ153" s="56">
        <v>1</v>
      </c>
      <c r="BN153" s="12"/>
    </row>
    <row r="154" spans="59:67" ht="408" x14ac:dyDescent="0.3">
      <c r="BG154" s="62" t="s">
        <v>1084</v>
      </c>
      <c r="BH154" s="55">
        <v>2</v>
      </c>
      <c r="BI154" s="129" t="s">
        <v>741</v>
      </c>
      <c r="BJ154" s="56">
        <v>1</v>
      </c>
      <c r="BN154" s="12"/>
    </row>
    <row r="155" spans="59:67" ht="24" x14ac:dyDescent="0.3">
      <c r="BG155" s="62" t="s">
        <v>740</v>
      </c>
      <c r="BH155" s="55">
        <v>3</v>
      </c>
      <c r="BI155" s="129" t="s">
        <v>739</v>
      </c>
      <c r="BJ155" s="56">
        <v>1</v>
      </c>
      <c r="BN155" s="12"/>
    </row>
    <row r="156" spans="59:67" ht="108" x14ac:dyDescent="0.3">
      <c r="BG156" s="62" t="s">
        <v>1085</v>
      </c>
      <c r="BH156" s="55">
        <v>4</v>
      </c>
      <c r="BI156" s="129" t="s">
        <v>756</v>
      </c>
      <c r="BJ156" s="56">
        <v>1</v>
      </c>
      <c r="BN156" s="12"/>
    </row>
    <row r="157" spans="59:67" ht="324" x14ac:dyDescent="0.3">
      <c r="BG157" s="62" t="s">
        <v>1086</v>
      </c>
      <c r="BH157" s="55">
        <v>5</v>
      </c>
      <c r="BI157" s="129" t="s">
        <v>1265</v>
      </c>
      <c r="BJ157" s="56">
        <v>1</v>
      </c>
      <c r="BN157" s="12"/>
    </row>
    <row r="158" spans="59:67" ht="132" x14ac:dyDescent="0.3">
      <c r="BG158" s="62" t="s">
        <v>1087</v>
      </c>
      <c r="BH158" s="55">
        <v>6</v>
      </c>
      <c r="BI158" s="129" t="s">
        <v>1266</v>
      </c>
      <c r="BJ158" s="56">
        <v>1</v>
      </c>
      <c r="BN158" s="12"/>
    </row>
    <row r="159" spans="59:67" ht="144" x14ac:dyDescent="0.3">
      <c r="BG159" s="62" t="s">
        <v>1088</v>
      </c>
      <c r="BH159" s="55">
        <v>7</v>
      </c>
      <c r="BI159" s="48" t="s">
        <v>757</v>
      </c>
      <c r="BJ159" s="56">
        <v>1</v>
      </c>
      <c r="BN159" s="12"/>
    </row>
    <row r="160" spans="59:67" ht="36" x14ac:dyDescent="0.3">
      <c r="BG160" s="62" t="s">
        <v>1089</v>
      </c>
      <c r="BH160" s="55">
        <v>8</v>
      </c>
      <c r="BI160" s="48" t="s">
        <v>758</v>
      </c>
      <c r="BJ160" s="56">
        <v>1</v>
      </c>
      <c r="BN160" s="12"/>
    </row>
    <row r="161" spans="59:66" ht="96" x14ac:dyDescent="0.3">
      <c r="BG161" s="62" t="s">
        <v>1090</v>
      </c>
      <c r="BH161" s="55">
        <v>9</v>
      </c>
      <c r="BI161" s="48" t="s">
        <v>759</v>
      </c>
      <c r="BJ161" s="56">
        <v>1</v>
      </c>
      <c r="BN161" s="12"/>
    </row>
    <row r="162" spans="59:66" ht="60" x14ac:dyDescent="0.3">
      <c r="BG162" s="62" t="s">
        <v>1091</v>
      </c>
      <c r="BH162" s="55">
        <v>10</v>
      </c>
      <c r="BI162" s="48" t="s">
        <v>760</v>
      </c>
      <c r="BJ162" s="56">
        <v>1</v>
      </c>
      <c r="BN162" s="12"/>
    </row>
    <row r="163" spans="59:66" ht="72" x14ac:dyDescent="0.3">
      <c r="BG163" s="62" t="s">
        <v>1092</v>
      </c>
      <c r="BH163" s="55">
        <v>11</v>
      </c>
      <c r="BI163" s="48" t="s">
        <v>761</v>
      </c>
      <c r="BJ163" s="56">
        <v>1</v>
      </c>
      <c r="BN163" s="12"/>
    </row>
    <row r="164" spans="59:66" ht="108" x14ac:dyDescent="0.3">
      <c r="BG164" s="62" t="s">
        <v>1093</v>
      </c>
      <c r="BH164" s="55">
        <v>12</v>
      </c>
      <c r="BI164" s="48" t="s">
        <v>762</v>
      </c>
      <c r="BJ164" s="56">
        <v>1</v>
      </c>
      <c r="BN164" s="12"/>
    </row>
    <row r="165" spans="59:66" ht="132" x14ac:dyDescent="0.3">
      <c r="BG165" s="62" t="s">
        <v>1094</v>
      </c>
      <c r="BH165" s="55">
        <v>13</v>
      </c>
      <c r="BI165" s="48" t="s">
        <v>822</v>
      </c>
      <c r="BJ165" s="56">
        <v>1</v>
      </c>
      <c r="BN165" s="12"/>
    </row>
    <row r="166" spans="59:66" ht="48" x14ac:dyDescent="0.3">
      <c r="BG166" s="62" t="s">
        <v>1095</v>
      </c>
      <c r="BH166" s="55">
        <v>14</v>
      </c>
      <c r="BI166" s="48" t="s">
        <v>763</v>
      </c>
      <c r="BJ166" s="56">
        <v>1</v>
      </c>
      <c r="BN166" s="12"/>
    </row>
    <row r="167" spans="59:66" ht="84" x14ac:dyDescent="0.3">
      <c r="BG167" s="62" t="s">
        <v>1096</v>
      </c>
      <c r="BH167" s="55">
        <v>15</v>
      </c>
      <c r="BI167" s="48" t="s">
        <v>823</v>
      </c>
      <c r="BJ167" s="56">
        <v>1</v>
      </c>
      <c r="BN167" s="12"/>
    </row>
    <row r="168" spans="59:66" ht="120" x14ac:dyDescent="0.3">
      <c r="BG168" s="62" t="s">
        <v>1097</v>
      </c>
      <c r="BH168" s="55">
        <v>16</v>
      </c>
      <c r="BI168" s="48" t="s">
        <v>764</v>
      </c>
      <c r="BJ168" s="56">
        <v>1</v>
      </c>
      <c r="BN168" s="12"/>
    </row>
    <row r="169" spans="59:66" ht="84" x14ac:dyDescent="0.3">
      <c r="BG169" s="62" t="s">
        <v>1098</v>
      </c>
      <c r="BH169" s="55">
        <v>17</v>
      </c>
      <c r="BI169" s="48" t="s">
        <v>765</v>
      </c>
      <c r="BJ169" s="56">
        <v>1</v>
      </c>
      <c r="BN169" s="12"/>
    </row>
    <row r="170" spans="59:66" ht="60" x14ac:dyDescent="0.3">
      <c r="BG170" s="62" t="s">
        <v>1100</v>
      </c>
      <c r="BH170" s="55">
        <v>18</v>
      </c>
      <c r="BI170" s="48" t="s">
        <v>766</v>
      </c>
      <c r="BJ170" s="56">
        <v>1</v>
      </c>
      <c r="BN170" s="12"/>
    </row>
    <row r="171" spans="59:66" ht="36" x14ac:dyDescent="0.3">
      <c r="BG171" s="62" t="s">
        <v>1101</v>
      </c>
      <c r="BH171" s="55">
        <v>19</v>
      </c>
      <c r="BI171" s="48" t="s">
        <v>767</v>
      </c>
      <c r="BJ171" s="56">
        <v>1</v>
      </c>
      <c r="BN171" s="12"/>
    </row>
    <row r="172" spans="59:66" ht="156" x14ac:dyDescent="0.3">
      <c r="BG172" s="62" t="s">
        <v>1102</v>
      </c>
      <c r="BH172" s="55">
        <v>20</v>
      </c>
      <c r="BI172" s="48" t="s">
        <v>824</v>
      </c>
      <c r="BJ172" s="56">
        <v>1</v>
      </c>
      <c r="BN172" s="12"/>
    </row>
    <row r="173" spans="59:66" ht="156" x14ac:dyDescent="0.3">
      <c r="BG173" s="62" t="s">
        <v>1103</v>
      </c>
      <c r="BH173" s="55">
        <v>21</v>
      </c>
      <c r="BI173" s="48" t="s">
        <v>825</v>
      </c>
      <c r="BJ173" s="56">
        <v>1</v>
      </c>
      <c r="BN173" s="12"/>
    </row>
    <row r="174" spans="59:66" ht="240" x14ac:dyDescent="0.3">
      <c r="BG174" s="62" t="s">
        <v>1104</v>
      </c>
      <c r="BH174" s="55">
        <v>22</v>
      </c>
      <c r="BI174" s="48" t="s">
        <v>826</v>
      </c>
      <c r="BJ174" s="56">
        <v>3</v>
      </c>
      <c r="BN174" s="12"/>
    </row>
    <row r="175" spans="59:66" ht="264" x14ac:dyDescent="0.3">
      <c r="BG175" s="62" t="s">
        <v>1105</v>
      </c>
      <c r="BH175" s="55">
        <v>23</v>
      </c>
      <c r="BI175" s="48" t="s">
        <v>768</v>
      </c>
      <c r="BJ175" s="56">
        <v>3</v>
      </c>
      <c r="BN175" s="12"/>
    </row>
    <row r="176" spans="59:66" ht="108" x14ac:dyDescent="0.3">
      <c r="BG176" s="62" t="s">
        <v>1106</v>
      </c>
      <c r="BH176" s="55">
        <v>24</v>
      </c>
      <c r="BI176" s="48" t="s">
        <v>747</v>
      </c>
      <c r="BJ176" s="56">
        <v>3</v>
      </c>
      <c r="BN176" s="12"/>
    </row>
    <row r="177" spans="59:66" ht="228" x14ac:dyDescent="0.3">
      <c r="BG177" s="62" t="s">
        <v>1107</v>
      </c>
      <c r="BH177" s="55">
        <v>25</v>
      </c>
      <c r="BI177" s="48" t="s">
        <v>748</v>
      </c>
      <c r="BJ177" s="56">
        <v>3</v>
      </c>
      <c r="BN177" s="12"/>
    </row>
    <row r="178" spans="59:66" ht="84" x14ac:dyDescent="0.3">
      <c r="BG178" s="62" t="s">
        <v>1108</v>
      </c>
      <c r="BH178" s="55">
        <v>26</v>
      </c>
      <c r="BI178" s="48" t="s">
        <v>769</v>
      </c>
      <c r="BJ178" s="56">
        <v>3</v>
      </c>
      <c r="BN178" s="12"/>
    </row>
    <row r="179" spans="59:66" ht="192" x14ac:dyDescent="0.3">
      <c r="BG179" s="62" t="s">
        <v>1109</v>
      </c>
      <c r="BH179" s="55">
        <v>27</v>
      </c>
      <c r="BI179" s="48" t="s">
        <v>770</v>
      </c>
      <c r="BJ179" s="56">
        <v>3</v>
      </c>
      <c r="BN179" s="12"/>
    </row>
    <row r="180" spans="59:66" ht="144" x14ac:dyDescent="0.3">
      <c r="BG180" s="62" t="s">
        <v>1110</v>
      </c>
      <c r="BH180" s="55">
        <v>28</v>
      </c>
      <c r="BI180" s="48" t="s">
        <v>771</v>
      </c>
      <c r="BJ180" s="56">
        <v>3</v>
      </c>
      <c r="BN180" s="12"/>
    </row>
    <row r="181" spans="59:66" ht="180" x14ac:dyDescent="0.3">
      <c r="BG181" s="62" t="s">
        <v>1111</v>
      </c>
      <c r="BH181" s="55">
        <v>29</v>
      </c>
      <c r="BI181" s="48" t="s">
        <v>772</v>
      </c>
      <c r="BJ181" s="56">
        <v>3</v>
      </c>
      <c r="BN181" s="12"/>
    </row>
    <row r="182" spans="59:66" ht="144" x14ac:dyDescent="0.3">
      <c r="BG182" s="62" t="s">
        <v>1112</v>
      </c>
      <c r="BH182" s="55">
        <v>30</v>
      </c>
      <c r="BI182" s="48" t="s">
        <v>773</v>
      </c>
      <c r="BJ182" s="56">
        <v>3</v>
      </c>
      <c r="BN182" s="12"/>
    </row>
    <row r="183" spans="59:66" ht="60" x14ac:dyDescent="0.3">
      <c r="BG183" s="62" t="s">
        <v>1113</v>
      </c>
      <c r="BH183" s="55">
        <v>31</v>
      </c>
      <c r="BI183" s="48" t="s">
        <v>774</v>
      </c>
      <c r="BJ183" s="56">
        <v>3</v>
      </c>
      <c r="BN183" s="12"/>
    </row>
    <row r="184" spans="59:66" ht="168" x14ac:dyDescent="0.3">
      <c r="BG184" s="62" t="s">
        <v>1114</v>
      </c>
      <c r="BH184" s="55">
        <v>32</v>
      </c>
      <c r="BI184" s="48" t="s">
        <v>749</v>
      </c>
      <c r="BJ184" s="56">
        <v>3</v>
      </c>
      <c r="BN184" s="12"/>
    </row>
    <row r="185" spans="59:66" ht="84" x14ac:dyDescent="0.3">
      <c r="BG185" s="62" t="s">
        <v>1115</v>
      </c>
      <c r="BH185" s="55">
        <v>33</v>
      </c>
      <c r="BI185" s="48" t="s">
        <v>775</v>
      </c>
      <c r="BJ185" s="56">
        <v>3</v>
      </c>
      <c r="BN185" s="12"/>
    </row>
    <row r="186" spans="59:66" ht="120" x14ac:dyDescent="0.3">
      <c r="BG186" s="62" t="s">
        <v>1116</v>
      </c>
      <c r="BH186" s="55">
        <v>34</v>
      </c>
      <c r="BI186" s="48" t="s">
        <v>776</v>
      </c>
      <c r="BJ186" s="56">
        <v>3</v>
      </c>
      <c r="BN186" s="12"/>
    </row>
    <row r="187" spans="59:66" ht="144" x14ac:dyDescent="0.3">
      <c r="BG187" s="62" t="s">
        <v>1117</v>
      </c>
      <c r="BH187" s="55">
        <v>35</v>
      </c>
      <c r="BI187" s="48" t="s">
        <v>777</v>
      </c>
      <c r="BJ187" s="56">
        <v>3</v>
      </c>
      <c r="BN187" s="12"/>
    </row>
    <row r="188" spans="59:66" ht="96" x14ac:dyDescent="0.3">
      <c r="BG188" s="62" t="s">
        <v>1118</v>
      </c>
      <c r="BH188" s="55">
        <v>36</v>
      </c>
      <c r="BI188" s="48" t="s">
        <v>778</v>
      </c>
      <c r="BJ188" s="56">
        <v>3</v>
      </c>
      <c r="BN188" s="12"/>
    </row>
    <row r="189" spans="59:66" ht="240" x14ac:dyDescent="0.3">
      <c r="BG189" s="62" t="s">
        <v>1119</v>
      </c>
      <c r="BH189" s="55">
        <v>37</v>
      </c>
      <c r="BI189" s="48" t="s">
        <v>750</v>
      </c>
      <c r="BJ189" s="56">
        <v>3</v>
      </c>
      <c r="BN189" s="12"/>
    </row>
    <row r="190" spans="59:66" ht="156" x14ac:dyDescent="0.3">
      <c r="BG190" s="62" t="s">
        <v>1120</v>
      </c>
      <c r="BH190" s="55">
        <v>38</v>
      </c>
      <c r="BI190" s="48" t="s">
        <v>779</v>
      </c>
      <c r="BJ190" s="56">
        <v>3</v>
      </c>
      <c r="BN190" s="12"/>
    </row>
    <row r="191" spans="59:66" ht="108" x14ac:dyDescent="0.3">
      <c r="BG191" s="62" t="s">
        <v>1121</v>
      </c>
      <c r="BH191" s="55">
        <v>39</v>
      </c>
      <c r="BI191" s="48" t="s">
        <v>751</v>
      </c>
      <c r="BJ191" s="56">
        <v>3</v>
      </c>
      <c r="BN191" s="12"/>
    </row>
    <row r="192" spans="59:66" ht="84" x14ac:dyDescent="0.3">
      <c r="BG192" s="62" t="s">
        <v>1122</v>
      </c>
      <c r="BH192" s="55">
        <v>40</v>
      </c>
      <c r="BI192" s="48" t="s">
        <v>780</v>
      </c>
      <c r="BJ192" s="56">
        <v>3</v>
      </c>
      <c r="BN192" s="12"/>
    </row>
    <row r="193" spans="59:66" ht="60" x14ac:dyDescent="0.3">
      <c r="BG193" s="62" t="s">
        <v>1140</v>
      </c>
      <c r="BH193" s="55">
        <v>41</v>
      </c>
      <c r="BI193" s="48" t="s">
        <v>781</v>
      </c>
      <c r="BJ193" s="56">
        <v>3</v>
      </c>
      <c r="BN193" s="12"/>
    </row>
    <row r="194" spans="59:66" ht="228" x14ac:dyDescent="0.3">
      <c r="BG194" s="62" t="s">
        <v>1123</v>
      </c>
      <c r="BH194" s="55">
        <v>42</v>
      </c>
      <c r="BI194" s="48" t="s">
        <v>782</v>
      </c>
      <c r="BJ194" s="56">
        <v>3</v>
      </c>
      <c r="BN194" s="12"/>
    </row>
    <row r="195" spans="59:66" ht="60" x14ac:dyDescent="0.3">
      <c r="BG195" s="62" t="s">
        <v>1124</v>
      </c>
      <c r="BH195" s="55">
        <v>43</v>
      </c>
      <c r="BI195" s="48" t="s">
        <v>783</v>
      </c>
      <c r="BJ195" s="56">
        <v>3</v>
      </c>
      <c r="BN195" s="12"/>
    </row>
    <row r="196" spans="59:66" ht="72" x14ac:dyDescent="0.3">
      <c r="BG196" s="62" t="s">
        <v>1125</v>
      </c>
      <c r="BH196" s="55">
        <v>44</v>
      </c>
      <c r="BI196" s="48" t="s">
        <v>784</v>
      </c>
      <c r="BJ196" s="56">
        <v>3</v>
      </c>
      <c r="BN196" s="12"/>
    </row>
    <row r="197" spans="59:66" ht="84" x14ac:dyDescent="0.3">
      <c r="BG197" s="62" t="s">
        <v>734</v>
      </c>
      <c r="BH197" s="55">
        <v>45</v>
      </c>
      <c r="BI197" s="48" t="s">
        <v>785</v>
      </c>
      <c r="BJ197" s="56">
        <v>3</v>
      </c>
      <c r="BN197" s="12"/>
    </row>
    <row r="198" spans="59:66" ht="108" x14ac:dyDescent="0.3">
      <c r="BG198" s="62" t="s">
        <v>733</v>
      </c>
      <c r="BH198" s="55">
        <v>46</v>
      </c>
      <c r="BI198" s="48" t="s">
        <v>752</v>
      </c>
      <c r="BJ198" s="56">
        <v>3</v>
      </c>
      <c r="BN198" s="12"/>
    </row>
    <row r="199" spans="59:66" ht="84" x14ac:dyDescent="0.3">
      <c r="BG199" s="62" t="s">
        <v>1126</v>
      </c>
      <c r="BH199" s="55">
        <v>47</v>
      </c>
      <c r="BI199" s="48" t="s">
        <v>786</v>
      </c>
      <c r="BJ199" s="56">
        <v>3</v>
      </c>
      <c r="BN199" s="12"/>
    </row>
    <row r="200" spans="59:66" ht="96" x14ac:dyDescent="0.3">
      <c r="BG200" s="62" t="s">
        <v>1127</v>
      </c>
      <c r="BH200" s="55">
        <v>48</v>
      </c>
      <c r="BI200" s="48" t="s">
        <v>787</v>
      </c>
      <c r="BJ200" s="56">
        <v>3</v>
      </c>
      <c r="BN200" s="12"/>
    </row>
    <row r="201" spans="59:66" ht="120" x14ac:dyDescent="0.3">
      <c r="BG201" s="62" t="s">
        <v>1128</v>
      </c>
      <c r="BH201" s="55">
        <v>49</v>
      </c>
      <c r="BI201" s="48" t="s">
        <v>788</v>
      </c>
      <c r="BJ201" s="56">
        <v>3</v>
      </c>
      <c r="BN201" s="12"/>
    </row>
    <row r="202" spans="59:66" ht="336" x14ac:dyDescent="0.3">
      <c r="BG202" s="62">
        <v>7.6</v>
      </c>
      <c r="BH202" s="55">
        <v>50</v>
      </c>
      <c r="BI202" s="48" t="s">
        <v>789</v>
      </c>
      <c r="BJ202" s="56">
        <v>3</v>
      </c>
      <c r="BN202" s="12"/>
    </row>
    <row r="203" spans="59:66" ht="120" x14ac:dyDescent="0.3">
      <c r="BG203" s="62" t="s">
        <v>1129</v>
      </c>
      <c r="BH203" s="55">
        <v>51</v>
      </c>
      <c r="BI203" s="48" t="s">
        <v>725</v>
      </c>
      <c r="BJ203" s="56">
        <v>3</v>
      </c>
      <c r="BN203" s="12"/>
    </row>
    <row r="204" spans="59:66" ht="120" x14ac:dyDescent="0.3">
      <c r="BG204" s="62" t="s">
        <v>1130</v>
      </c>
      <c r="BH204" s="55">
        <v>52</v>
      </c>
      <c r="BI204" s="48" t="s">
        <v>726</v>
      </c>
      <c r="BJ204" s="56">
        <v>3</v>
      </c>
      <c r="BN204" s="12"/>
    </row>
    <row r="205" spans="59:66" ht="252" x14ac:dyDescent="0.3">
      <c r="BG205" s="62" t="s">
        <v>1131</v>
      </c>
      <c r="BH205" s="55">
        <v>53</v>
      </c>
      <c r="BI205" s="48" t="s">
        <v>727</v>
      </c>
      <c r="BJ205" s="56">
        <v>3</v>
      </c>
      <c r="BN205" s="12"/>
    </row>
    <row r="206" spans="59:66" ht="72" x14ac:dyDescent="0.3">
      <c r="BG206" s="62" t="s">
        <v>1132</v>
      </c>
      <c r="BH206" s="55">
        <v>54</v>
      </c>
      <c r="BI206" s="48" t="s">
        <v>728</v>
      </c>
      <c r="BJ206" s="56">
        <v>3</v>
      </c>
      <c r="BN206" s="12"/>
    </row>
    <row r="207" spans="59:66" ht="120" x14ac:dyDescent="0.3">
      <c r="BG207" s="62" t="s">
        <v>1138</v>
      </c>
      <c r="BH207" s="55">
        <v>55</v>
      </c>
      <c r="BI207" s="48" t="s">
        <v>753</v>
      </c>
      <c r="BJ207" s="56">
        <v>3</v>
      </c>
      <c r="BN207" s="12"/>
    </row>
    <row r="208" spans="59:66" ht="36" x14ac:dyDescent="0.3">
      <c r="BG208" s="62" t="s">
        <v>1139</v>
      </c>
      <c r="BH208" s="55">
        <v>56</v>
      </c>
      <c r="BI208" s="48" t="s">
        <v>754</v>
      </c>
      <c r="BJ208" s="56">
        <v>3</v>
      </c>
      <c r="BN208" s="12"/>
    </row>
    <row r="209" spans="59:66" ht="300" x14ac:dyDescent="0.3">
      <c r="BG209" s="62" t="s">
        <v>1133</v>
      </c>
      <c r="BH209" s="55">
        <v>57</v>
      </c>
      <c r="BI209" s="48" t="s">
        <v>729</v>
      </c>
      <c r="BJ209" s="56">
        <v>3</v>
      </c>
      <c r="BN209" s="12"/>
    </row>
    <row r="210" spans="59:66" ht="192" x14ac:dyDescent="0.3">
      <c r="BG210" s="62" t="s">
        <v>1134</v>
      </c>
      <c r="BH210" s="55">
        <v>58</v>
      </c>
      <c r="BI210" s="48" t="s">
        <v>755</v>
      </c>
      <c r="BJ210" s="56">
        <v>3</v>
      </c>
      <c r="BN210" s="12"/>
    </row>
    <row r="211" spans="59:66" ht="204" x14ac:dyDescent="0.3">
      <c r="BG211" s="62" t="s">
        <v>1135</v>
      </c>
      <c r="BH211" s="55">
        <v>59</v>
      </c>
      <c r="BI211" s="48" t="s">
        <v>730</v>
      </c>
      <c r="BJ211" s="56">
        <v>3</v>
      </c>
      <c r="BN211" s="12"/>
    </row>
    <row r="212" spans="59:66" ht="156" x14ac:dyDescent="0.3">
      <c r="BG212" s="62" t="s">
        <v>1136</v>
      </c>
      <c r="BH212" s="55">
        <v>60</v>
      </c>
      <c r="BI212" s="48" t="s">
        <v>731</v>
      </c>
      <c r="BJ212" s="56">
        <v>3</v>
      </c>
      <c r="BN212" s="12"/>
    </row>
    <row r="213" spans="59:66" ht="132" x14ac:dyDescent="0.3">
      <c r="BG213" s="62" t="s">
        <v>1137</v>
      </c>
      <c r="BH213" s="55">
        <v>61</v>
      </c>
      <c r="BI213" s="48" t="s">
        <v>732</v>
      </c>
      <c r="BJ213" s="56">
        <v>3</v>
      </c>
      <c r="BN213" s="12"/>
    </row>
    <row r="214" spans="59:66" x14ac:dyDescent="0.3">
      <c r="BN214" s="12"/>
    </row>
    <row r="215" spans="59:66" x14ac:dyDescent="0.3">
      <c r="BN215" s="12"/>
    </row>
    <row r="216" spans="59:66" x14ac:dyDescent="0.3">
      <c r="BG216" s="4" t="s">
        <v>22</v>
      </c>
      <c r="BN216" s="12"/>
    </row>
    <row r="217" spans="59:66" x14ac:dyDescent="0.3">
      <c r="BG217" s="96" t="s">
        <v>1064</v>
      </c>
      <c r="BH217" s="97" t="s">
        <v>1099</v>
      </c>
      <c r="BI217" s="98" t="s">
        <v>1048</v>
      </c>
      <c r="BN217" s="12"/>
    </row>
    <row r="218" spans="59:66" x14ac:dyDescent="0.3">
      <c r="BG218" s="88"/>
      <c r="BH218" s="85"/>
      <c r="BI218" s="92" t="s">
        <v>1155</v>
      </c>
      <c r="BN218" s="12"/>
    </row>
    <row r="219" spans="59:66" x14ac:dyDescent="0.3">
      <c r="BG219" s="89" t="s">
        <v>1147</v>
      </c>
      <c r="BH219" s="86">
        <v>1</v>
      </c>
      <c r="BI219" s="93" t="s">
        <v>1147</v>
      </c>
      <c r="BN219" s="12"/>
    </row>
    <row r="220" spans="59:66" ht="48" x14ac:dyDescent="0.3">
      <c r="BG220" s="89" t="s">
        <v>681</v>
      </c>
      <c r="BH220" s="86">
        <v>2</v>
      </c>
      <c r="BI220" s="94" t="s">
        <v>682</v>
      </c>
      <c r="BN220" s="12"/>
    </row>
    <row r="221" spans="59:66" ht="216" x14ac:dyDescent="0.3">
      <c r="BG221" s="90" t="s">
        <v>683</v>
      </c>
      <c r="BH221" s="86">
        <v>3</v>
      </c>
      <c r="BI221" s="94" t="s">
        <v>684</v>
      </c>
      <c r="BN221" s="12"/>
    </row>
    <row r="222" spans="59:66" ht="108" x14ac:dyDescent="0.3">
      <c r="BG222" s="89" t="s">
        <v>685</v>
      </c>
      <c r="BH222" s="86">
        <v>4</v>
      </c>
      <c r="BI222" s="94" t="s">
        <v>686</v>
      </c>
      <c r="BN222" s="12"/>
    </row>
    <row r="223" spans="59:66" ht="120" x14ac:dyDescent="0.3">
      <c r="BG223" s="89" t="s">
        <v>687</v>
      </c>
      <c r="BH223" s="86">
        <v>5</v>
      </c>
      <c r="BI223" s="94" t="s">
        <v>688</v>
      </c>
      <c r="BN223" s="12"/>
    </row>
    <row r="224" spans="59:66" ht="120" x14ac:dyDescent="0.3">
      <c r="BG224" s="89" t="s">
        <v>689</v>
      </c>
      <c r="BH224" s="86">
        <v>6</v>
      </c>
      <c r="BI224" s="94" t="s">
        <v>690</v>
      </c>
      <c r="BN224" s="12"/>
    </row>
    <row r="225" spans="59:66" ht="144" x14ac:dyDescent="0.3">
      <c r="BG225" s="89" t="s">
        <v>691</v>
      </c>
      <c r="BH225" s="86">
        <v>7</v>
      </c>
      <c r="BI225" s="94" t="s">
        <v>692</v>
      </c>
      <c r="BN225" s="12"/>
    </row>
    <row r="226" spans="59:66" ht="96" x14ac:dyDescent="0.3">
      <c r="BG226" s="89" t="s">
        <v>693</v>
      </c>
      <c r="BH226" s="86">
        <v>8</v>
      </c>
      <c r="BI226" s="94" t="s">
        <v>694</v>
      </c>
      <c r="BN226" s="12"/>
    </row>
    <row r="227" spans="59:66" ht="24" x14ac:dyDescent="0.3">
      <c r="BG227" s="89" t="s">
        <v>695</v>
      </c>
      <c r="BH227" s="86">
        <v>9</v>
      </c>
      <c r="BI227" s="94" t="s">
        <v>696</v>
      </c>
      <c r="BN227" s="12"/>
    </row>
    <row r="228" spans="59:66" ht="180" x14ac:dyDescent="0.3">
      <c r="BG228" s="89" t="s">
        <v>697</v>
      </c>
      <c r="BH228" s="86">
        <v>10</v>
      </c>
      <c r="BI228" s="94" t="s">
        <v>698</v>
      </c>
      <c r="BN228" s="12"/>
    </row>
    <row r="229" spans="59:66" ht="156" x14ac:dyDescent="0.3">
      <c r="BG229" s="89" t="s">
        <v>699</v>
      </c>
      <c r="BH229" s="86">
        <v>11</v>
      </c>
      <c r="BI229" s="94" t="s">
        <v>700</v>
      </c>
      <c r="BN229" s="12"/>
    </row>
    <row r="230" spans="59:66" ht="409.5" x14ac:dyDescent="0.3">
      <c r="BG230" s="89" t="s">
        <v>701</v>
      </c>
      <c r="BH230" s="86">
        <v>12</v>
      </c>
      <c r="BI230" s="94" t="s">
        <v>212</v>
      </c>
      <c r="BN230" s="12"/>
    </row>
    <row r="231" spans="59:66" ht="409.5" x14ac:dyDescent="0.3">
      <c r="BG231" s="89" t="s">
        <v>211</v>
      </c>
      <c r="BH231" s="86">
        <v>13</v>
      </c>
      <c r="BI231" s="94" t="s">
        <v>210</v>
      </c>
      <c r="BN231" s="12"/>
    </row>
    <row r="232" spans="59:66" ht="204" x14ac:dyDescent="0.3">
      <c r="BG232" s="89" t="s">
        <v>194</v>
      </c>
      <c r="BH232" s="86">
        <v>14</v>
      </c>
      <c r="BI232" s="94" t="s">
        <v>195</v>
      </c>
      <c r="BN232" s="12"/>
    </row>
    <row r="233" spans="59:66" x14ac:dyDescent="0.3">
      <c r="BG233" s="89" t="s">
        <v>196</v>
      </c>
      <c r="BH233" s="86">
        <v>15</v>
      </c>
      <c r="BI233" s="94" t="s">
        <v>197</v>
      </c>
      <c r="BN233" s="12"/>
    </row>
    <row r="234" spans="59:66" ht="144" x14ac:dyDescent="0.3">
      <c r="BG234" s="89" t="s">
        <v>198</v>
      </c>
      <c r="BH234" s="86">
        <v>16</v>
      </c>
      <c r="BI234" s="94" t="s">
        <v>199</v>
      </c>
      <c r="BN234" s="12"/>
    </row>
    <row r="235" spans="59:66" ht="240" x14ac:dyDescent="0.3">
      <c r="BG235" s="89" t="s">
        <v>393</v>
      </c>
      <c r="BH235" s="86">
        <v>17</v>
      </c>
      <c r="BI235" s="94" t="s">
        <v>200</v>
      </c>
      <c r="BN235" s="12"/>
    </row>
    <row r="236" spans="59:66" ht="84" x14ac:dyDescent="0.3">
      <c r="BG236" s="91" t="s">
        <v>201</v>
      </c>
      <c r="BH236" s="86">
        <v>18</v>
      </c>
      <c r="BI236" s="95" t="s">
        <v>202</v>
      </c>
      <c r="BN236" s="12"/>
    </row>
    <row r="237" spans="59:66" ht="132" x14ac:dyDescent="0.3">
      <c r="BG237" s="91" t="s">
        <v>203</v>
      </c>
      <c r="BH237" s="86">
        <v>19</v>
      </c>
      <c r="BI237" s="95" t="s">
        <v>204</v>
      </c>
      <c r="BN237" s="12"/>
    </row>
    <row r="238" spans="59:66" ht="84" x14ac:dyDescent="0.3">
      <c r="BG238" s="91" t="s">
        <v>205</v>
      </c>
      <c r="BH238" s="86">
        <v>20</v>
      </c>
      <c r="BI238" s="95" t="s">
        <v>206</v>
      </c>
      <c r="BN238" s="12"/>
    </row>
    <row r="239" spans="59:66" ht="60" x14ac:dyDescent="0.3">
      <c r="BG239" s="91" t="s">
        <v>207</v>
      </c>
      <c r="BH239" s="86">
        <v>21</v>
      </c>
      <c r="BI239" s="95" t="s">
        <v>208</v>
      </c>
      <c r="BN239" s="12"/>
    </row>
    <row r="240" spans="59:66" ht="409.5" x14ac:dyDescent="0.3">
      <c r="BG240" s="91" t="s">
        <v>209</v>
      </c>
      <c r="BH240" s="86">
        <v>22</v>
      </c>
      <c r="BI240" s="95" t="s">
        <v>193</v>
      </c>
      <c r="BN240" s="12"/>
    </row>
    <row r="241" spans="59:66" ht="409.5" x14ac:dyDescent="0.3">
      <c r="BG241" s="91" t="s">
        <v>192</v>
      </c>
      <c r="BH241" s="86">
        <v>23</v>
      </c>
      <c r="BI241" s="95" t="s">
        <v>191</v>
      </c>
      <c r="BN241" s="12"/>
    </row>
    <row r="242" spans="59:66" ht="360" x14ac:dyDescent="0.3">
      <c r="BG242" s="91" t="s">
        <v>186</v>
      </c>
      <c r="BH242" s="86">
        <v>24</v>
      </c>
      <c r="BI242" s="95" t="s">
        <v>187</v>
      </c>
      <c r="BN242" s="12"/>
    </row>
    <row r="243" spans="59:66" ht="192" x14ac:dyDescent="0.3">
      <c r="BG243" s="91" t="s">
        <v>188</v>
      </c>
      <c r="BH243" s="86">
        <v>25</v>
      </c>
      <c r="BI243" s="95" t="s">
        <v>189</v>
      </c>
      <c r="BN243" s="12"/>
    </row>
    <row r="244" spans="59:66" ht="409.5" x14ac:dyDescent="0.3">
      <c r="BG244" s="91" t="s">
        <v>190</v>
      </c>
      <c r="BH244" s="86">
        <v>26</v>
      </c>
      <c r="BI244" s="95" t="s">
        <v>185</v>
      </c>
      <c r="BN244" s="12"/>
    </row>
    <row r="245" spans="59:66" ht="409.5" x14ac:dyDescent="0.3">
      <c r="BG245" s="91" t="s">
        <v>184</v>
      </c>
      <c r="BH245" s="86">
        <v>27</v>
      </c>
      <c r="BI245" s="95" t="s">
        <v>183</v>
      </c>
      <c r="BN245" s="12"/>
    </row>
    <row r="246" spans="59:66" ht="409.5" x14ac:dyDescent="0.3">
      <c r="BG246" s="91" t="s">
        <v>182</v>
      </c>
      <c r="BH246" s="86">
        <v>28</v>
      </c>
      <c r="BI246" s="95" t="s">
        <v>181</v>
      </c>
      <c r="BN246" s="12"/>
    </row>
    <row r="247" spans="59:66" ht="72" x14ac:dyDescent="0.3">
      <c r="BG247" s="91" t="s">
        <v>176</v>
      </c>
      <c r="BH247" s="86">
        <v>29</v>
      </c>
      <c r="BI247" s="95" t="s">
        <v>177</v>
      </c>
      <c r="BN247" s="12"/>
    </row>
    <row r="248" spans="59:66" ht="312" x14ac:dyDescent="0.3">
      <c r="BG248" s="91" t="s">
        <v>178</v>
      </c>
      <c r="BH248" s="86">
        <v>30</v>
      </c>
      <c r="BI248" s="95" t="s">
        <v>179</v>
      </c>
      <c r="BN248" s="12"/>
    </row>
    <row r="249" spans="59:66" ht="409.5" x14ac:dyDescent="0.3">
      <c r="BG249" s="91" t="s">
        <v>180</v>
      </c>
      <c r="BH249" s="86">
        <v>31</v>
      </c>
      <c r="BI249" s="95" t="s">
        <v>175</v>
      </c>
      <c r="BN249" s="12"/>
    </row>
    <row r="250" spans="59:66" ht="120" x14ac:dyDescent="0.3">
      <c r="BG250" s="89" t="s">
        <v>154</v>
      </c>
      <c r="BH250" s="86">
        <v>32</v>
      </c>
      <c r="BI250" s="94" t="s">
        <v>155</v>
      </c>
      <c r="BN250" s="12"/>
    </row>
    <row r="251" spans="59:66" ht="96" x14ac:dyDescent="0.3">
      <c r="BG251" s="89" t="s">
        <v>156</v>
      </c>
      <c r="BH251" s="86">
        <v>33</v>
      </c>
      <c r="BI251" s="94" t="s">
        <v>157</v>
      </c>
      <c r="BN251" s="12"/>
    </row>
    <row r="252" spans="59:66" ht="96" x14ac:dyDescent="0.3">
      <c r="BG252" s="89" t="s">
        <v>158</v>
      </c>
      <c r="BH252" s="86">
        <v>34</v>
      </c>
      <c r="BI252" s="94" t="s">
        <v>159</v>
      </c>
      <c r="BN252" s="12"/>
    </row>
    <row r="253" spans="59:66" ht="216" x14ac:dyDescent="0.3">
      <c r="BG253" s="89" t="s">
        <v>160</v>
      </c>
      <c r="BH253" s="86">
        <v>35</v>
      </c>
      <c r="BI253" s="94" t="s">
        <v>161</v>
      </c>
      <c r="BN253" s="12"/>
    </row>
    <row r="254" spans="59:66" ht="156" x14ac:dyDescent="0.3">
      <c r="BG254" s="89" t="s">
        <v>162</v>
      </c>
      <c r="BH254" s="86">
        <v>36</v>
      </c>
      <c r="BI254" s="94" t="s">
        <v>163</v>
      </c>
      <c r="BN254" s="12"/>
    </row>
    <row r="255" spans="59:66" ht="72" x14ac:dyDescent="0.3">
      <c r="BG255" s="89" t="s">
        <v>164</v>
      </c>
      <c r="BH255" s="86">
        <v>37</v>
      </c>
      <c r="BI255" s="94" t="s">
        <v>165</v>
      </c>
      <c r="BN255" s="12"/>
    </row>
    <row r="256" spans="59:66" ht="84" x14ac:dyDescent="0.3">
      <c r="BG256" s="89" t="s">
        <v>166</v>
      </c>
      <c r="BH256" s="86">
        <v>38</v>
      </c>
      <c r="BI256" s="94" t="s">
        <v>167</v>
      </c>
      <c r="BN256" s="12"/>
    </row>
    <row r="257" spans="59:66" ht="108" x14ac:dyDescent="0.3">
      <c r="BG257" s="89" t="s">
        <v>168</v>
      </c>
      <c r="BH257" s="86">
        <v>39</v>
      </c>
      <c r="BI257" s="94" t="s">
        <v>169</v>
      </c>
      <c r="BN257" s="12"/>
    </row>
    <row r="258" spans="59:66" ht="132" x14ac:dyDescent="0.3">
      <c r="BG258" s="89" t="s">
        <v>170</v>
      </c>
      <c r="BH258" s="86">
        <v>40</v>
      </c>
      <c r="BI258" s="94" t="s">
        <v>171</v>
      </c>
      <c r="BN258" s="12"/>
    </row>
    <row r="259" spans="59:66" ht="132" x14ac:dyDescent="0.3">
      <c r="BG259" s="89" t="s">
        <v>172</v>
      </c>
      <c r="BH259" s="86">
        <v>41</v>
      </c>
      <c r="BI259" s="94" t="s">
        <v>173</v>
      </c>
      <c r="BN259" s="12"/>
    </row>
    <row r="260" spans="59:66" ht="409.5" x14ac:dyDescent="0.3">
      <c r="BG260" s="89" t="s">
        <v>174</v>
      </c>
      <c r="BH260" s="86">
        <v>42</v>
      </c>
      <c r="BI260" s="94" t="s">
        <v>153</v>
      </c>
      <c r="BN260" s="12"/>
    </row>
    <row r="261" spans="59:66" ht="132" x14ac:dyDescent="0.3">
      <c r="BG261" s="89" t="s">
        <v>122</v>
      </c>
      <c r="BH261" s="86">
        <v>43</v>
      </c>
      <c r="BI261" s="94" t="s">
        <v>123</v>
      </c>
      <c r="BN261" s="12"/>
    </row>
    <row r="262" spans="59:66" ht="168" x14ac:dyDescent="0.3">
      <c r="BG262" s="89" t="s">
        <v>124</v>
      </c>
      <c r="BH262" s="86">
        <v>44</v>
      </c>
      <c r="BI262" s="94" t="s">
        <v>125</v>
      </c>
      <c r="BN262" s="12"/>
    </row>
    <row r="263" spans="59:66" ht="120" x14ac:dyDescent="0.3">
      <c r="BG263" s="89" t="s">
        <v>126</v>
      </c>
      <c r="BH263" s="86">
        <v>45</v>
      </c>
      <c r="BI263" s="94" t="s">
        <v>127</v>
      </c>
      <c r="BN263" s="12"/>
    </row>
    <row r="264" spans="59:66" ht="144" x14ac:dyDescent="0.3">
      <c r="BG264" s="89" t="s">
        <v>128</v>
      </c>
      <c r="BH264" s="86">
        <v>46</v>
      </c>
      <c r="BI264" s="94" t="s">
        <v>129</v>
      </c>
      <c r="BN264" s="12"/>
    </row>
    <row r="265" spans="59:66" ht="180" x14ac:dyDescent="0.3">
      <c r="BG265" s="89" t="s">
        <v>130</v>
      </c>
      <c r="BH265" s="86">
        <v>47</v>
      </c>
      <c r="BI265" s="94" t="s">
        <v>131</v>
      </c>
      <c r="BN265" s="12"/>
    </row>
    <row r="266" spans="59:66" ht="144" x14ac:dyDescent="0.3">
      <c r="BG266" s="89" t="s">
        <v>132</v>
      </c>
      <c r="BH266" s="86">
        <v>48</v>
      </c>
      <c r="BI266" s="94" t="s">
        <v>133</v>
      </c>
      <c r="BN266" s="12"/>
    </row>
    <row r="267" spans="59:66" ht="120" x14ac:dyDescent="0.3">
      <c r="BG267" s="89" t="s">
        <v>134</v>
      </c>
      <c r="BH267" s="86">
        <v>49</v>
      </c>
      <c r="BI267" s="94" t="s">
        <v>135</v>
      </c>
      <c r="BN267" s="12"/>
    </row>
    <row r="268" spans="59:66" ht="144" x14ac:dyDescent="0.3">
      <c r="BG268" s="89" t="s">
        <v>136</v>
      </c>
      <c r="BH268" s="86">
        <v>50</v>
      </c>
      <c r="BI268" s="94" t="s">
        <v>137</v>
      </c>
      <c r="BN268" s="12"/>
    </row>
    <row r="269" spans="59:66" ht="168" x14ac:dyDescent="0.3">
      <c r="BG269" s="89" t="s">
        <v>138</v>
      </c>
      <c r="BH269" s="86">
        <v>51</v>
      </c>
      <c r="BI269" s="94" t="s">
        <v>139</v>
      </c>
      <c r="BN269" s="12"/>
    </row>
    <row r="270" spans="59:66" ht="84" x14ac:dyDescent="0.3">
      <c r="BG270" s="89" t="s">
        <v>140</v>
      </c>
      <c r="BH270" s="86">
        <v>52</v>
      </c>
      <c r="BI270" s="94" t="s">
        <v>141</v>
      </c>
      <c r="BN270" s="12"/>
    </row>
    <row r="271" spans="59:66" ht="156" x14ac:dyDescent="0.3">
      <c r="BG271" s="89" t="s">
        <v>142</v>
      </c>
      <c r="BH271" s="86">
        <v>53</v>
      </c>
      <c r="BI271" s="94" t="s">
        <v>143</v>
      </c>
      <c r="BN271" s="12"/>
    </row>
    <row r="272" spans="59:66" ht="48" x14ac:dyDescent="0.3">
      <c r="BG272" s="89" t="s">
        <v>144</v>
      </c>
      <c r="BH272" s="86">
        <v>54</v>
      </c>
      <c r="BI272" s="94" t="s">
        <v>145</v>
      </c>
      <c r="BN272" s="12"/>
    </row>
    <row r="273" spans="59:66" ht="252" x14ac:dyDescent="0.3">
      <c r="BG273" s="89" t="s">
        <v>146</v>
      </c>
      <c r="BH273" s="86">
        <v>55</v>
      </c>
      <c r="BI273" s="94" t="s">
        <v>147</v>
      </c>
      <c r="BN273" s="12"/>
    </row>
    <row r="274" spans="59:66" ht="108" x14ac:dyDescent="0.3">
      <c r="BG274" s="89" t="s">
        <v>148</v>
      </c>
      <c r="BH274" s="86">
        <v>56</v>
      </c>
      <c r="BI274" s="94" t="s">
        <v>149</v>
      </c>
      <c r="BN274" s="12"/>
    </row>
    <row r="275" spans="59:66" ht="84" x14ac:dyDescent="0.3">
      <c r="BG275" s="89" t="s">
        <v>150</v>
      </c>
      <c r="BH275" s="86">
        <v>57</v>
      </c>
      <c r="BI275" s="94" t="s">
        <v>151</v>
      </c>
      <c r="BN275" s="12"/>
    </row>
    <row r="276" spans="59:66" ht="409.5" x14ac:dyDescent="0.3">
      <c r="BG276" s="89" t="s">
        <v>152</v>
      </c>
      <c r="BH276" s="86">
        <v>58</v>
      </c>
      <c r="BI276" s="94" t="s">
        <v>121</v>
      </c>
      <c r="BN276" s="12"/>
    </row>
    <row r="277" spans="59:66" ht="409.5" x14ac:dyDescent="0.3">
      <c r="BG277" s="89" t="s">
        <v>120</v>
      </c>
      <c r="BH277" s="86">
        <v>59</v>
      </c>
      <c r="BI277" s="94" t="s">
        <v>119</v>
      </c>
      <c r="BN277" s="12"/>
    </row>
    <row r="278" spans="59:66" ht="48" x14ac:dyDescent="0.3">
      <c r="BG278" s="89" t="s">
        <v>27</v>
      </c>
      <c r="BH278" s="86">
        <v>60</v>
      </c>
      <c r="BI278" s="94" t="s">
        <v>28</v>
      </c>
      <c r="BN278" s="12"/>
    </row>
    <row r="279" spans="59:66" ht="30" x14ac:dyDescent="0.3">
      <c r="BG279" s="89" t="s">
        <v>29</v>
      </c>
      <c r="BH279" s="86">
        <v>61</v>
      </c>
      <c r="BI279" s="93" t="s">
        <v>30</v>
      </c>
      <c r="BN279" s="12"/>
    </row>
    <row r="280" spans="59:66" ht="30" x14ac:dyDescent="0.3">
      <c r="BG280" s="99" t="s">
        <v>31</v>
      </c>
      <c r="BH280" s="100">
        <v>62</v>
      </c>
      <c r="BI280" s="101" t="s">
        <v>32</v>
      </c>
      <c r="BN280" s="12"/>
    </row>
    <row r="281" spans="59:66" x14ac:dyDescent="0.3">
      <c r="BN281" s="12"/>
    </row>
    <row r="282" spans="59:66" x14ac:dyDescent="0.3">
      <c r="BN282" s="12"/>
    </row>
    <row r="283" spans="59:66" x14ac:dyDescent="0.3">
      <c r="BG283" s="4" t="s">
        <v>23</v>
      </c>
      <c r="BN283" s="12"/>
    </row>
    <row r="284" spans="59:66" x14ac:dyDescent="0.3">
      <c r="BG284" s="70" t="s">
        <v>1064</v>
      </c>
      <c r="BH284" s="71" t="s">
        <v>1099</v>
      </c>
      <c r="BI284" s="50" t="s">
        <v>1048</v>
      </c>
      <c r="BN284" s="12"/>
    </row>
    <row r="285" spans="59:66" x14ac:dyDescent="0.3">
      <c r="BG285" s="51"/>
      <c r="BH285" s="72"/>
      <c r="BI285" s="73" t="s">
        <v>1155</v>
      </c>
      <c r="BN285" s="12"/>
    </row>
    <row r="286" spans="59:66" x14ac:dyDescent="0.3">
      <c r="BG286" s="49" t="s">
        <v>1147</v>
      </c>
      <c r="BH286" s="74">
        <v>1</v>
      </c>
      <c r="BI286" s="49" t="s">
        <v>1147</v>
      </c>
      <c r="BN286" s="12"/>
    </row>
    <row r="287" spans="59:66" ht="75.75" x14ac:dyDescent="0.3">
      <c r="BG287" s="49" t="s">
        <v>216</v>
      </c>
      <c r="BH287" s="74">
        <v>2</v>
      </c>
      <c r="BI287" s="49" t="s">
        <v>217</v>
      </c>
      <c r="BN287" s="12"/>
    </row>
    <row r="288" spans="59:66" ht="45.75" x14ac:dyDescent="0.3">
      <c r="BG288" s="49" t="s">
        <v>218</v>
      </c>
      <c r="BH288" s="74">
        <v>3</v>
      </c>
      <c r="BI288" s="49" t="s">
        <v>219</v>
      </c>
      <c r="BN288" s="12"/>
    </row>
    <row r="289" spans="59:66" ht="30.75" x14ac:dyDescent="0.3">
      <c r="BG289" s="49" t="s">
        <v>220</v>
      </c>
      <c r="BH289" s="74">
        <v>4</v>
      </c>
      <c r="BI289" s="49" t="s">
        <v>221</v>
      </c>
      <c r="BN289" s="12"/>
    </row>
    <row r="290" spans="59:66" ht="105.75" x14ac:dyDescent="0.3">
      <c r="BG290" s="49" t="s">
        <v>222</v>
      </c>
      <c r="BH290" s="74">
        <v>5</v>
      </c>
      <c r="BI290" s="49" t="s">
        <v>223</v>
      </c>
      <c r="BN290" s="12"/>
    </row>
    <row r="291" spans="59:66" ht="75.75" x14ac:dyDescent="0.3">
      <c r="BG291" s="49" t="s">
        <v>224</v>
      </c>
      <c r="BH291" s="74">
        <v>6</v>
      </c>
      <c r="BI291" s="49" t="s">
        <v>225</v>
      </c>
      <c r="BN291" s="12"/>
    </row>
    <row r="292" spans="59:66" ht="75.75" x14ac:dyDescent="0.3">
      <c r="BG292" s="49" t="s">
        <v>226</v>
      </c>
      <c r="BH292" s="74">
        <v>7</v>
      </c>
      <c r="BI292" s="49" t="s">
        <v>34</v>
      </c>
      <c r="BN292" s="12"/>
    </row>
    <row r="293" spans="59:66" ht="60.75" x14ac:dyDescent="0.3">
      <c r="BG293" s="49" t="s">
        <v>227</v>
      </c>
      <c r="BH293" s="74">
        <v>8</v>
      </c>
      <c r="BI293" s="49" t="s">
        <v>228</v>
      </c>
      <c r="BN293" s="12"/>
    </row>
    <row r="294" spans="59:66" ht="60.75" x14ac:dyDescent="0.3">
      <c r="BG294" s="49" t="s">
        <v>229</v>
      </c>
      <c r="BH294" s="74">
        <v>9</v>
      </c>
      <c r="BI294" s="49" t="s">
        <v>230</v>
      </c>
      <c r="BN294" s="12"/>
    </row>
    <row r="295" spans="59:66" ht="30.75" x14ac:dyDescent="0.3">
      <c r="BG295" s="49" t="s">
        <v>231</v>
      </c>
      <c r="BH295" s="74">
        <v>10</v>
      </c>
      <c r="BI295" s="49" t="s">
        <v>232</v>
      </c>
      <c r="BN295" s="12"/>
    </row>
    <row r="296" spans="59:66" ht="45.75" x14ac:dyDescent="0.3">
      <c r="BG296" s="49" t="s">
        <v>233</v>
      </c>
      <c r="BH296" s="74">
        <v>11</v>
      </c>
      <c r="BI296" s="49" t="s">
        <v>234</v>
      </c>
      <c r="BN296" s="12"/>
    </row>
    <row r="297" spans="59:66" ht="180.75" x14ac:dyDescent="0.3">
      <c r="BG297" s="49" t="s">
        <v>235</v>
      </c>
      <c r="BH297" s="74">
        <v>12</v>
      </c>
      <c r="BI297" s="49" t="s">
        <v>35</v>
      </c>
      <c r="BN297" s="12"/>
    </row>
    <row r="298" spans="59:66" ht="90.75" x14ac:dyDescent="0.3">
      <c r="BG298" s="49" t="s">
        <v>236</v>
      </c>
      <c r="BH298" s="74">
        <v>13</v>
      </c>
      <c r="BI298" s="49" t="s">
        <v>36</v>
      </c>
      <c r="BN298" s="12"/>
    </row>
    <row r="299" spans="59:66" ht="135.75" x14ac:dyDescent="0.3">
      <c r="BG299" s="49" t="s">
        <v>237</v>
      </c>
      <c r="BH299" s="74">
        <v>14</v>
      </c>
      <c r="BI299" s="49" t="s">
        <v>37</v>
      </c>
      <c r="BN299" s="12"/>
    </row>
    <row r="300" spans="59:66" ht="120.75" x14ac:dyDescent="0.3">
      <c r="BG300" s="49" t="s">
        <v>238</v>
      </c>
      <c r="BH300" s="74">
        <v>15</v>
      </c>
      <c r="BI300" s="49" t="s">
        <v>38</v>
      </c>
      <c r="BN300" s="12"/>
    </row>
    <row r="301" spans="59:66" ht="120.75" x14ac:dyDescent="0.3">
      <c r="BG301" s="49" t="s">
        <v>239</v>
      </c>
      <c r="BH301" s="74">
        <v>16</v>
      </c>
      <c r="BI301" s="49" t="s">
        <v>39</v>
      </c>
      <c r="BN301" s="12"/>
    </row>
    <row r="302" spans="59:66" ht="60.75" x14ac:dyDescent="0.3">
      <c r="BG302" s="49" t="s">
        <v>240</v>
      </c>
      <c r="BH302" s="74">
        <v>17</v>
      </c>
      <c r="BI302" s="49" t="s">
        <v>40</v>
      </c>
      <c r="BN302" s="12"/>
    </row>
    <row r="303" spans="59:66" ht="105.75" x14ac:dyDescent="0.3">
      <c r="BG303" s="49" t="s">
        <v>241</v>
      </c>
      <c r="BH303" s="74">
        <v>18</v>
      </c>
      <c r="BI303" s="49" t="s">
        <v>242</v>
      </c>
      <c r="BN303" s="12"/>
    </row>
    <row r="304" spans="59:66" ht="75.75" x14ac:dyDescent="0.3">
      <c r="BG304" s="49" t="s">
        <v>243</v>
      </c>
      <c r="BH304" s="74">
        <v>19</v>
      </c>
      <c r="BI304" s="49" t="s">
        <v>41</v>
      </c>
      <c r="BN304" s="12"/>
    </row>
    <row r="305" spans="59:66" ht="60.75" x14ac:dyDescent="0.3">
      <c r="BG305" s="49" t="s">
        <v>244</v>
      </c>
      <c r="BH305" s="74">
        <v>20</v>
      </c>
      <c r="BI305" s="49" t="s">
        <v>42</v>
      </c>
      <c r="BN305" s="12"/>
    </row>
    <row r="306" spans="59:66" ht="90.75" x14ac:dyDescent="0.3">
      <c r="BG306" s="49" t="s">
        <v>245</v>
      </c>
      <c r="BH306" s="74">
        <v>21</v>
      </c>
      <c r="BI306" s="49" t="s">
        <v>43</v>
      </c>
      <c r="BN306" s="12"/>
    </row>
    <row r="307" spans="59:66" ht="60.75" x14ac:dyDescent="0.3">
      <c r="BG307" s="49" t="s">
        <v>246</v>
      </c>
      <c r="BH307" s="74">
        <v>22</v>
      </c>
      <c r="BI307" s="49" t="s">
        <v>44</v>
      </c>
      <c r="BN307" s="12"/>
    </row>
    <row r="308" spans="59:66" ht="30.75" x14ac:dyDescent="0.3">
      <c r="BG308" s="49" t="s">
        <v>247</v>
      </c>
      <c r="BH308" s="74">
        <v>23</v>
      </c>
      <c r="BI308" s="49" t="s">
        <v>248</v>
      </c>
      <c r="BN308" s="12"/>
    </row>
    <row r="309" spans="59:66" ht="75.75" x14ac:dyDescent="0.3">
      <c r="BG309" s="49" t="s">
        <v>249</v>
      </c>
      <c r="BH309" s="74">
        <v>24</v>
      </c>
      <c r="BI309" s="49" t="s">
        <v>45</v>
      </c>
      <c r="BN309" s="12"/>
    </row>
    <row r="310" spans="59:66" ht="75.75" x14ac:dyDescent="0.3">
      <c r="BG310" s="49" t="s">
        <v>250</v>
      </c>
      <c r="BH310" s="74">
        <v>25</v>
      </c>
      <c r="BI310" s="49" t="s">
        <v>46</v>
      </c>
      <c r="BN310" s="12"/>
    </row>
    <row r="311" spans="59:66" ht="60.75" x14ac:dyDescent="0.3">
      <c r="BG311" s="49" t="s">
        <v>251</v>
      </c>
      <c r="BH311" s="74">
        <v>26</v>
      </c>
      <c r="BI311" s="49" t="s">
        <v>47</v>
      </c>
      <c r="BN311" s="12"/>
    </row>
    <row r="312" spans="59:66" ht="75.75" x14ac:dyDescent="0.3">
      <c r="BG312" s="49" t="s">
        <v>252</v>
      </c>
      <c r="BH312" s="74">
        <v>27</v>
      </c>
      <c r="BI312" s="49" t="s">
        <v>48</v>
      </c>
      <c r="BN312" s="12"/>
    </row>
    <row r="313" spans="59:66" ht="120.75" x14ac:dyDescent="0.3">
      <c r="BG313" s="49" t="s">
        <v>253</v>
      </c>
      <c r="BH313" s="74">
        <v>28</v>
      </c>
      <c r="BI313" s="49" t="s">
        <v>49</v>
      </c>
      <c r="BN313" s="12"/>
    </row>
    <row r="314" spans="59:66" ht="60.75" x14ac:dyDescent="0.3">
      <c r="BG314" s="49" t="s">
        <v>254</v>
      </c>
      <c r="BH314" s="74">
        <v>29</v>
      </c>
      <c r="BI314" s="49" t="s">
        <v>50</v>
      </c>
      <c r="BN314" s="12"/>
    </row>
    <row r="315" spans="59:66" ht="45.75" x14ac:dyDescent="0.3">
      <c r="BG315" s="49" t="s">
        <v>255</v>
      </c>
      <c r="BH315" s="74">
        <v>30</v>
      </c>
      <c r="BI315" s="49" t="s">
        <v>256</v>
      </c>
      <c r="BN315" s="12"/>
    </row>
    <row r="316" spans="59:66" ht="60.75" x14ac:dyDescent="0.3">
      <c r="BG316" s="49" t="s">
        <v>257</v>
      </c>
      <c r="BH316" s="74">
        <v>31</v>
      </c>
      <c r="BI316" s="49" t="s">
        <v>51</v>
      </c>
      <c r="BN316" s="12"/>
    </row>
    <row r="317" spans="59:66" ht="105.75" x14ac:dyDescent="0.3">
      <c r="BG317" s="49" t="s">
        <v>258</v>
      </c>
      <c r="BH317" s="74">
        <v>32</v>
      </c>
      <c r="BI317" s="49" t="s">
        <v>52</v>
      </c>
      <c r="BN317" s="12"/>
    </row>
    <row r="318" spans="59:66" x14ac:dyDescent="0.3">
      <c r="BG318" s="49" t="s">
        <v>259</v>
      </c>
      <c r="BH318" s="74">
        <v>33</v>
      </c>
      <c r="BI318" s="49" t="s">
        <v>53</v>
      </c>
      <c r="BN318" s="12"/>
    </row>
    <row r="319" spans="59:66" x14ac:dyDescent="0.3">
      <c r="BG319" s="49" t="s">
        <v>260</v>
      </c>
      <c r="BH319" s="74">
        <v>34</v>
      </c>
      <c r="BI319" s="49" t="s">
        <v>54</v>
      </c>
      <c r="BN319" s="12"/>
    </row>
    <row r="320" spans="59:66" x14ac:dyDescent="0.3">
      <c r="BG320" s="49" t="s">
        <v>261</v>
      </c>
      <c r="BH320" s="74">
        <v>35</v>
      </c>
      <c r="BI320" s="49" t="s">
        <v>262</v>
      </c>
      <c r="BN320" s="12"/>
    </row>
    <row r="321" spans="59:66" x14ac:dyDescent="0.3">
      <c r="BG321" s="49" t="s">
        <v>263</v>
      </c>
      <c r="BH321" s="74">
        <v>36</v>
      </c>
      <c r="BI321" s="49" t="s">
        <v>264</v>
      </c>
      <c r="BN321" s="12"/>
    </row>
    <row r="322" spans="59:66" x14ac:dyDescent="0.3">
      <c r="BG322" s="49" t="s">
        <v>265</v>
      </c>
      <c r="BH322" s="74">
        <v>37</v>
      </c>
      <c r="BI322" s="49" t="s">
        <v>266</v>
      </c>
      <c r="BN322" s="12"/>
    </row>
    <row r="323" spans="59:66" x14ac:dyDescent="0.3">
      <c r="BG323" s="49" t="s">
        <v>267</v>
      </c>
      <c r="BH323" s="74">
        <v>38</v>
      </c>
      <c r="BI323" s="49" t="s">
        <v>268</v>
      </c>
      <c r="BN323" s="12"/>
    </row>
    <row r="324" spans="59:66" x14ac:dyDescent="0.3">
      <c r="BG324" s="49" t="s">
        <v>269</v>
      </c>
      <c r="BH324" s="74">
        <v>39</v>
      </c>
      <c r="BI324" s="49" t="s">
        <v>270</v>
      </c>
      <c r="BN324" s="12"/>
    </row>
    <row r="325" spans="59:66" x14ac:dyDescent="0.3">
      <c r="BG325" s="49" t="s">
        <v>271</v>
      </c>
      <c r="BH325" s="74">
        <v>40</v>
      </c>
      <c r="BI325" s="49" t="s">
        <v>272</v>
      </c>
      <c r="BN325" s="12"/>
    </row>
    <row r="326" spans="59:66" x14ac:dyDescent="0.3">
      <c r="BG326" s="49" t="s">
        <v>273</v>
      </c>
      <c r="BH326" s="74">
        <v>41</v>
      </c>
      <c r="BI326" s="49" t="s">
        <v>274</v>
      </c>
      <c r="BN326" s="12"/>
    </row>
    <row r="327" spans="59:66" ht="75.75" x14ac:dyDescent="0.3">
      <c r="BG327" s="49" t="s">
        <v>275</v>
      </c>
      <c r="BH327" s="74">
        <v>42</v>
      </c>
      <c r="BI327" s="49" t="s">
        <v>55</v>
      </c>
      <c r="BN327" s="12"/>
    </row>
    <row r="328" spans="59:66" ht="45.75" x14ac:dyDescent="0.3">
      <c r="BG328" s="49" t="s">
        <v>276</v>
      </c>
      <c r="BH328" s="74">
        <v>43</v>
      </c>
      <c r="BI328" s="49" t="s">
        <v>277</v>
      </c>
      <c r="BN328" s="12"/>
    </row>
    <row r="329" spans="59:66" ht="120.75" x14ac:dyDescent="0.3">
      <c r="BG329" s="49" t="s">
        <v>278</v>
      </c>
      <c r="BH329" s="74">
        <v>44</v>
      </c>
      <c r="BI329" s="49" t="s">
        <v>56</v>
      </c>
      <c r="BN329" s="12"/>
    </row>
    <row r="330" spans="59:66" ht="150.75" x14ac:dyDescent="0.3">
      <c r="BG330" s="49" t="s">
        <v>279</v>
      </c>
      <c r="BH330" s="74">
        <v>45</v>
      </c>
      <c r="BI330" s="49" t="s">
        <v>57</v>
      </c>
      <c r="BN330" s="12"/>
    </row>
    <row r="331" spans="59:66" ht="105.75" x14ac:dyDescent="0.3">
      <c r="BG331" s="49" t="s">
        <v>280</v>
      </c>
      <c r="BH331" s="74">
        <v>46</v>
      </c>
      <c r="BI331" s="49" t="s">
        <v>58</v>
      </c>
      <c r="BN331" s="12"/>
    </row>
    <row r="332" spans="59:66" ht="105.75" x14ac:dyDescent="0.3">
      <c r="BG332" s="49" t="s">
        <v>281</v>
      </c>
      <c r="BH332" s="74">
        <v>47</v>
      </c>
      <c r="BI332" s="49" t="s">
        <v>59</v>
      </c>
      <c r="BN332" s="12"/>
    </row>
    <row r="333" spans="59:66" ht="120.75" x14ac:dyDescent="0.3">
      <c r="BG333" s="49" t="s">
        <v>282</v>
      </c>
      <c r="BH333" s="74">
        <v>48</v>
      </c>
      <c r="BI333" s="49" t="s">
        <v>60</v>
      </c>
      <c r="BN333" s="12"/>
    </row>
    <row r="334" spans="59:66" ht="45.75" x14ac:dyDescent="0.3">
      <c r="BG334" s="49" t="s">
        <v>283</v>
      </c>
      <c r="BH334" s="74">
        <v>49</v>
      </c>
      <c r="BI334" s="49" t="s">
        <v>284</v>
      </c>
      <c r="BN334" s="12"/>
    </row>
    <row r="335" spans="59:66" ht="180.75" x14ac:dyDescent="0.3">
      <c r="BG335" s="49" t="s">
        <v>285</v>
      </c>
      <c r="BH335" s="74">
        <v>50</v>
      </c>
      <c r="BI335" s="49" t="s">
        <v>61</v>
      </c>
      <c r="BN335" s="12"/>
    </row>
    <row r="336" spans="59:66" ht="105.75" x14ac:dyDescent="0.3">
      <c r="BG336" s="49" t="s">
        <v>286</v>
      </c>
      <c r="BH336" s="74">
        <v>51</v>
      </c>
      <c r="BI336" s="49" t="s">
        <v>62</v>
      </c>
      <c r="BN336" s="12"/>
    </row>
    <row r="337" spans="59:66" ht="60.75" x14ac:dyDescent="0.3">
      <c r="BG337" s="49" t="s">
        <v>287</v>
      </c>
      <c r="BH337" s="74">
        <v>52</v>
      </c>
      <c r="BI337" s="49" t="s">
        <v>288</v>
      </c>
      <c r="BN337" s="12"/>
    </row>
    <row r="338" spans="59:66" ht="60.75" x14ac:dyDescent="0.3">
      <c r="BG338" s="49" t="s">
        <v>289</v>
      </c>
      <c r="BH338" s="74">
        <v>53</v>
      </c>
      <c r="BI338" s="49" t="s">
        <v>63</v>
      </c>
      <c r="BN338" s="12"/>
    </row>
    <row r="339" spans="59:66" ht="45.75" x14ac:dyDescent="0.3">
      <c r="BG339" s="49" t="s">
        <v>1084</v>
      </c>
      <c r="BH339" s="74">
        <v>54</v>
      </c>
      <c r="BI339" s="49" t="s">
        <v>64</v>
      </c>
      <c r="BN339" s="12"/>
    </row>
    <row r="340" spans="59:66" ht="45.75" x14ac:dyDescent="0.3">
      <c r="BG340" s="49" t="s">
        <v>290</v>
      </c>
      <c r="BH340" s="74">
        <v>55</v>
      </c>
      <c r="BI340" s="49" t="s">
        <v>65</v>
      </c>
      <c r="BN340" s="12"/>
    </row>
    <row r="341" spans="59:66" ht="45.75" x14ac:dyDescent="0.3">
      <c r="BG341" s="49" t="s">
        <v>291</v>
      </c>
      <c r="BH341" s="74">
        <v>56</v>
      </c>
      <c r="BI341" s="49" t="s">
        <v>66</v>
      </c>
      <c r="BN341" s="12"/>
    </row>
    <row r="342" spans="59:66" ht="30.75" x14ac:dyDescent="0.3">
      <c r="BG342" s="49" t="s">
        <v>292</v>
      </c>
      <c r="BH342" s="74">
        <v>57</v>
      </c>
      <c r="BI342" s="49" t="s">
        <v>293</v>
      </c>
      <c r="BN342" s="12"/>
    </row>
    <row r="343" spans="59:66" ht="30.75" x14ac:dyDescent="0.3">
      <c r="BG343" s="49" t="s">
        <v>294</v>
      </c>
      <c r="BH343" s="74">
        <v>58</v>
      </c>
      <c r="BI343" s="49" t="s">
        <v>67</v>
      </c>
      <c r="BN343" s="12"/>
    </row>
    <row r="344" spans="59:66" ht="30.75" x14ac:dyDescent="0.3">
      <c r="BG344" s="49" t="s">
        <v>68</v>
      </c>
      <c r="BH344" s="74">
        <v>59</v>
      </c>
      <c r="BI344" s="49" t="s">
        <v>69</v>
      </c>
      <c r="BN344" s="12"/>
    </row>
    <row r="345" spans="59:66" ht="105.75" x14ac:dyDescent="0.3">
      <c r="BG345" s="49" t="s">
        <v>295</v>
      </c>
      <c r="BH345" s="74">
        <v>60</v>
      </c>
      <c r="BI345" s="49" t="s">
        <v>296</v>
      </c>
      <c r="BN345" s="12"/>
    </row>
    <row r="346" spans="59:66" ht="45.75" x14ac:dyDescent="0.3">
      <c r="BG346" s="49" t="s">
        <v>297</v>
      </c>
      <c r="BH346" s="74">
        <v>61</v>
      </c>
      <c r="BI346" s="49" t="s">
        <v>298</v>
      </c>
      <c r="BN346" s="12"/>
    </row>
    <row r="347" spans="59:66" x14ac:dyDescent="0.3">
      <c r="BG347" s="49" t="s">
        <v>299</v>
      </c>
      <c r="BH347" s="74">
        <v>62</v>
      </c>
      <c r="BI347" s="49" t="s">
        <v>70</v>
      </c>
      <c r="BN347" s="12"/>
    </row>
    <row r="348" spans="59:66" ht="30.75" x14ac:dyDescent="0.3">
      <c r="BG348" s="49" t="s">
        <v>300</v>
      </c>
      <c r="BH348" s="74">
        <v>63</v>
      </c>
      <c r="BI348" s="49" t="s">
        <v>301</v>
      </c>
      <c r="BN348" s="12"/>
    </row>
    <row r="349" spans="59:66" x14ac:dyDescent="0.3">
      <c r="BG349" s="49" t="s">
        <v>302</v>
      </c>
      <c r="BH349" s="74">
        <v>64</v>
      </c>
      <c r="BI349" s="49" t="s">
        <v>303</v>
      </c>
      <c r="BN349" s="12"/>
    </row>
    <row r="350" spans="59:66" ht="75.75" x14ac:dyDescent="0.3">
      <c r="BG350" s="49" t="s">
        <v>304</v>
      </c>
      <c r="BH350" s="74">
        <v>65</v>
      </c>
      <c r="BI350" s="49" t="s">
        <v>71</v>
      </c>
      <c r="BN350" s="12"/>
    </row>
    <row r="351" spans="59:66" ht="75.75" x14ac:dyDescent="0.3">
      <c r="BG351" s="49" t="s">
        <v>305</v>
      </c>
      <c r="BH351" s="74">
        <v>66</v>
      </c>
      <c r="BI351" s="49" t="s">
        <v>72</v>
      </c>
      <c r="BN351" s="12"/>
    </row>
    <row r="352" spans="59:66" ht="75.75" x14ac:dyDescent="0.3">
      <c r="BG352" s="49" t="s">
        <v>306</v>
      </c>
      <c r="BH352" s="74">
        <v>67</v>
      </c>
      <c r="BI352" s="49" t="s">
        <v>73</v>
      </c>
      <c r="BN352" s="12"/>
    </row>
    <row r="353" spans="59:66" ht="120.75" x14ac:dyDescent="0.3">
      <c r="BG353" s="49" t="s">
        <v>307</v>
      </c>
      <c r="BH353" s="74">
        <v>68</v>
      </c>
      <c r="BI353" s="49" t="s">
        <v>74</v>
      </c>
      <c r="BN353" s="12"/>
    </row>
    <row r="354" spans="59:66" ht="45.75" x14ac:dyDescent="0.3">
      <c r="BG354" s="49" t="s">
        <v>308</v>
      </c>
      <c r="BH354" s="74">
        <v>69</v>
      </c>
      <c r="BI354" s="49" t="s">
        <v>75</v>
      </c>
      <c r="BN354" s="12"/>
    </row>
    <row r="355" spans="59:66" ht="120.75" x14ac:dyDescent="0.3">
      <c r="BG355" s="49" t="s">
        <v>309</v>
      </c>
      <c r="BH355" s="74">
        <v>70</v>
      </c>
      <c r="BI355" s="49" t="s">
        <v>76</v>
      </c>
      <c r="BN355" s="12"/>
    </row>
    <row r="356" spans="59:66" ht="45.75" x14ac:dyDescent="0.3">
      <c r="BG356" s="49" t="s">
        <v>310</v>
      </c>
      <c r="BH356" s="74">
        <v>71</v>
      </c>
      <c r="BI356" s="49" t="s">
        <v>77</v>
      </c>
      <c r="BN356" s="12"/>
    </row>
    <row r="357" spans="59:66" ht="30.75" x14ac:dyDescent="0.3">
      <c r="BG357" s="49" t="s">
        <v>311</v>
      </c>
      <c r="BH357" s="74">
        <v>72</v>
      </c>
      <c r="BI357" s="49" t="s">
        <v>78</v>
      </c>
      <c r="BN357" s="12"/>
    </row>
    <row r="358" spans="59:66" ht="60.75" x14ac:dyDescent="0.3">
      <c r="BG358" s="49" t="s">
        <v>312</v>
      </c>
      <c r="BH358" s="74">
        <v>73</v>
      </c>
      <c r="BI358" s="49" t="s">
        <v>79</v>
      </c>
      <c r="BN358" s="12"/>
    </row>
    <row r="359" spans="59:66" ht="60.75" x14ac:dyDescent="0.3">
      <c r="BG359" s="49" t="s">
        <v>313</v>
      </c>
      <c r="BH359" s="74">
        <v>74</v>
      </c>
      <c r="BI359" s="49" t="s">
        <v>80</v>
      </c>
      <c r="BN359" s="12"/>
    </row>
    <row r="360" spans="59:66" ht="120.75" x14ac:dyDescent="0.3">
      <c r="BG360" s="49" t="s">
        <v>314</v>
      </c>
      <c r="BH360" s="74">
        <v>75</v>
      </c>
      <c r="BI360" s="49" t="s">
        <v>81</v>
      </c>
      <c r="BN360" s="12"/>
    </row>
    <row r="361" spans="59:66" ht="60.75" x14ac:dyDescent="0.3">
      <c r="BG361" s="49" t="s">
        <v>315</v>
      </c>
      <c r="BH361" s="74">
        <v>76</v>
      </c>
      <c r="BI361" s="49" t="s">
        <v>316</v>
      </c>
      <c r="BN361" s="12"/>
    </row>
    <row r="362" spans="59:66" ht="75.75" x14ac:dyDescent="0.3">
      <c r="BG362" s="49" t="s">
        <v>317</v>
      </c>
      <c r="BH362" s="74">
        <v>77</v>
      </c>
      <c r="BI362" s="49" t="s">
        <v>82</v>
      </c>
      <c r="BN362" s="12"/>
    </row>
    <row r="363" spans="59:66" ht="60.75" x14ac:dyDescent="0.3">
      <c r="BG363" s="49" t="s">
        <v>318</v>
      </c>
      <c r="BH363" s="74">
        <v>78</v>
      </c>
      <c r="BI363" s="49" t="s">
        <v>319</v>
      </c>
      <c r="BN363" s="12"/>
    </row>
    <row r="364" spans="59:66" ht="60.75" x14ac:dyDescent="0.3">
      <c r="BG364" s="49" t="s">
        <v>320</v>
      </c>
      <c r="BH364" s="74">
        <v>79</v>
      </c>
      <c r="BI364" s="49" t="s">
        <v>83</v>
      </c>
      <c r="BN364" s="12"/>
    </row>
    <row r="365" spans="59:66" ht="45.75" x14ac:dyDescent="0.3">
      <c r="BG365" s="49" t="s">
        <v>321</v>
      </c>
      <c r="BH365" s="74">
        <v>80</v>
      </c>
      <c r="BI365" s="49" t="s">
        <v>322</v>
      </c>
      <c r="BN365" s="12"/>
    </row>
    <row r="366" spans="59:66" ht="60.75" x14ac:dyDescent="0.3">
      <c r="BG366" s="49" t="s">
        <v>323</v>
      </c>
      <c r="BH366" s="74">
        <v>81</v>
      </c>
      <c r="BI366" s="49" t="s">
        <v>324</v>
      </c>
      <c r="BN366" s="12"/>
    </row>
    <row r="367" spans="59:66" ht="90.75" x14ac:dyDescent="0.3">
      <c r="BG367" s="49" t="s">
        <v>325</v>
      </c>
      <c r="BH367" s="74">
        <v>82</v>
      </c>
      <c r="BI367" s="49" t="s">
        <v>84</v>
      </c>
      <c r="BN367" s="12"/>
    </row>
    <row r="368" spans="59:66" ht="120.75" x14ac:dyDescent="0.3">
      <c r="BG368" s="49" t="s">
        <v>326</v>
      </c>
      <c r="BH368" s="74">
        <v>83</v>
      </c>
      <c r="BI368" s="49" t="s">
        <v>85</v>
      </c>
      <c r="BN368" s="12"/>
    </row>
    <row r="369" spans="59:66" ht="30.75" x14ac:dyDescent="0.3">
      <c r="BG369" s="49" t="s">
        <v>327</v>
      </c>
      <c r="BH369" s="74">
        <v>84</v>
      </c>
      <c r="BI369" s="49" t="s">
        <v>86</v>
      </c>
      <c r="BN369" s="12"/>
    </row>
    <row r="370" spans="59:66" ht="120.75" x14ac:dyDescent="0.3">
      <c r="BG370" s="49" t="s">
        <v>328</v>
      </c>
      <c r="BH370" s="74">
        <v>85</v>
      </c>
      <c r="BI370" s="49" t="s">
        <v>87</v>
      </c>
      <c r="BN370" s="12"/>
    </row>
    <row r="371" spans="59:66" ht="90.75" x14ac:dyDescent="0.3">
      <c r="BG371" s="49" t="s">
        <v>329</v>
      </c>
      <c r="BH371" s="74">
        <v>86</v>
      </c>
      <c r="BI371" s="49" t="s">
        <v>88</v>
      </c>
      <c r="BN371" s="12"/>
    </row>
    <row r="372" spans="59:66" ht="105.75" x14ac:dyDescent="0.3">
      <c r="BG372" s="49" t="s">
        <v>1091</v>
      </c>
      <c r="BH372" s="74">
        <v>87</v>
      </c>
      <c r="BI372" s="49" t="s">
        <v>89</v>
      </c>
      <c r="BN372" s="12"/>
    </row>
    <row r="373" spans="59:66" ht="90.75" x14ac:dyDescent="0.3">
      <c r="BG373" s="49" t="s">
        <v>1092</v>
      </c>
      <c r="BH373" s="74">
        <v>88</v>
      </c>
      <c r="BI373" s="49" t="s">
        <v>90</v>
      </c>
      <c r="BN373" s="12"/>
    </row>
    <row r="374" spans="59:66" ht="75.75" x14ac:dyDescent="0.3">
      <c r="BG374" s="49" t="s">
        <v>330</v>
      </c>
      <c r="BH374" s="74">
        <v>89</v>
      </c>
      <c r="BI374" s="49" t="s">
        <v>91</v>
      </c>
      <c r="BN374" s="12"/>
    </row>
    <row r="375" spans="59:66" ht="90.75" x14ac:dyDescent="0.3">
      <c r="BG375" s="49" t="s">
        <v>331</v>
      </c>
      <c r="BH375" s="74">
        <v>90</v>
      </c>
      <c r="BI375" s="49" t="s">
        <v>92</v>
      </c>
      <c r="BN375" s="12"/>
    </row>
    <row r="376" spans="59:66" ht="60.75" x14ac:dyDescent="0.3">
      <c r="BG376" s="49" t="s">
        <v>332</v>
      </c>
      <c r="BH376" s="74">
        <v>91</v>
      </c>
      <c r="BI376" s="49" t="s">
        <v>93</v>
      </c>
      <c r="BN376" s="12"/>
    </row>
    <row r="377" spans="59:66" ht="60.75" x14ac:dyDescent="0.3">
      <c r="BG377" s="49" t="s">
        <v>333</v>
      </c>
      <c r="BH377" s="74">
        <v>92</v>
      </c>
      <c r="BI377" s="49" t="s">
        <v>334</v>
      </c>
      <c r="BN377" s="12"/>
    </row>
    <row r="378" spans="59:66" ht="60.75" x14ac:dyDescent="0.3">
      <c r="BG378" s="49" t="s">
        <v>335</v>
      </c>
      <c r="BH378" s="74">
        <v>93</v>
      </c>
      <c r="BI378" s="49" t="s">
        <v>94</v>
      </c>
      <c r="BN378" s="12"/>
    </row>
    <row r="379" spans="59:66" ht="60.75" x14ac:dyDescent="0.3">
      <c r="BG379" s="49" t="s">
        <v>1093</v>
      </c>
      <c r="BH379" s="74">
        <v>94</v>
      </c>
      <c r="BI379" s="49" t="s">
        <v>95</v>
      </c>
      <c r="BN379" s="12"/>
    </row>
    <row r="380" spans="59:66" ht="60.75" x14ac:dyDescent="0.3">
      <c r="BG380" s="49" t="s">
        <v>1094</v>
      </c>
      <c r="BH380" s="74">
        <v>95</v>
      </c>
      <c r="BI380" s="49" t="s">
        <v>96</v>
      </c>
      <c r="BN380" s="12"/>
    </row>
    <row r="381" spans="59:66" ht="75.75" x14ac:dyDescent="0.3">
      <c r="BG381" s="49" t="s">
        <v>1095</v>
      </c>
      <c r="BH381" s="74">
        <v>96</v>
      </c>
      <c r="BI381" s="49" t="s">
        <v>97</v>
      </c>
      <c r="BN381" s="12"/>
    </row>
    <row r="382" spans="59:66" ht="75.75" x14ac:dyDescent="0.3">
      <c r="BG382" s="49">
        <v>5.6</v>
      </c>
      <c r="BH382" s="74">
        <v>97</v>
      </c>
      <c r="BI382" s="49" t="s">
        <v>98</v>
      </c>
      <c r="BN382" s="12"/>
    </row>
    <row r="383" spans="59:66" ht="30.75" x14ac:dyDescent="0.3">
      <c r="BG383" s="49" t="s">
        <v>1096</v>
      </c>
      <c r="BH383" s="74">
        <v>98</v>
      </c>
      <c r="BI383" s="49" t="s">
        <v>99</v>
      </c>
      <c r="BN383" s="12"/>
    </row>
    <row r="384" spans="59:66" ht="30.75" x14ac:dyDescent="0.3">
      <c r="BG384" s="49" t="s">
        <v>1097</v>
      </c>
      <c r="BH384" s="74">
        <v>99</v>
      </c>
      <c r="BI384" s="49" t="s">
        <v>100</v>
      </c>
      <c r="BN384" s="12"/>
    </row>
    <row r="385" spans="59:66" ht="75.75" x14ac:dyDescent="0.3">
      <c r="BG385" s="49" t="s">
        <v>336</v>
      </c>
      <c r="BH385" s="74">
        <v>100</v>
      </c>
      <c r="BI385" s="49" t="s">
        <v>101</v>
      </c>
      <c r="BN385" s="12"/>
    </row>
    <row r="386" spans="59:66" ht="60.75" x14ac:dyDescent="0.3">
      <c r="BG386" s="49" t="s">
        <v>337</v>
      </c>
      <c r="BH386" s="74">
        <v>101</v>
      </c>
      <c r="BI386" s="49" t="s">
        <v>102</v>
      </c>
      <c r="BN386" s="12"/>
    </row>
    <row r="387" spans="59:66" ht="60.75" x14ac:dyDescent="0.3">
      <c r="BG387" s="49" t="s">
        <v>338</v>
      </c>
      <c r="BH387" s="49">
        <v>102</v>
      </c>
      <c r="BI387" s="49" t="s">
        <v>103</v>
      </c>
      <c r="BN387" s="12"/>
    </row>
    <row r="388" spans="59:66" ht="60.75" x14ac:dyDescent="0.3">
      <c r="BG388" s="49" t="s">
        <v>339</v>
      </c>
      <c r="BH388" s="49">
        <v>103</v>
      </c>
      <c r="BI388" s="49" t="s">
        <v>340</v>
      </c>
      <c r="BN388" s="12"/>
    </row>
    <row r="389" spans="59:66" ht="90.75" x14ac:dyDescent="0.3">
      <c r="BG389" s="49" t="s">
        <v>1101</v>
      </c>
      <c r="BH389" s="49">
        <v>104</v>
      </c>
      <c r="BI389" s="49" t="s">
        <v>104</v>
      </c>
      <c r="BN389" s="12"/>
    </row>
    <row r="390" spans="59:66" ht="30.75" x14ac:dyDescent="0.3">
      <c r="BG390" s="49" t="s">
        <v>341</v>
      </c>
      <c r="BH390" s="49">
        <v>105</v>
      </c>
      <c r="BI390" s="49" t="s">
        <v>105</v>
      </c>
      <c r="BN390" s="12"/>
    </row>
    <row r="391" spans="59:66" x14ac:dyDescent="0.3">
      <c r="BG391" s="49" t="s">
        <v>342</v>
      </c>
      <c r="BH391" s="49">
        <v>106</v>
      </c>
      <c r="BI391" s="49" t="s">
        <v>343</v>
      </c>
      <c r="BN391" s="12"/>
    </row>
    <row r="392" spans="59:66" ht="30.75" x14ac:dyDescent="0.3">
      <c r="BG392" s="49" t="s">
        <v>344</v>
      </c>
      <c r="BH392" s="49">
        <v>107</v>
      </c>
      <c r="BI392" s="49" t="s">
        <v>106</v>
      </c>
      <c r="BN392" s="12"/>
    </row>
    <row r="393" spans="59:66" x14ac:dyDescent="0.3">
      <c r="BG393" s="49" t="s">
        <v>345</v>
      </c>
      <c r="BH393" s="49">
        <v>108</v>
      </c>
      <c r="BI393" s="49" t="s">
        <v>107</v>
      </c>
      <c r="BN393" s="12"/>
    </row>
    <row r="394" spans="59:66" ht="75.75" x14ac:dyDescent="0.3">
      <c r="BG394" s="49" t="s">
        <v>346</v>
      </c>
      <c r="BH394" s="49">
        <v>109</v>
      </c>
      <c r="BI394" s="49" t="s">
        <v>108</v>
      </c>
      <c r="BN394" s="12"/>
    </row>
    <row r="395" spans="59:66" ht="45.75" x14ac:dyDescent="0.3">
      <c r="BG395" s="49" t="s">
        <v>347</v>
      </c>
      <c r="BH395" s="49">
        <v>110</v>
      </c>
      <c r="BI395" s="49" t="s">
        <v>109</v>
      </c>
      <c r="BN395" s="12"/>
    </row>
    <row r="396" spans="59:66" ht="165.75" x14ac:dyDescent="0.3">
      <c r="BG396" s="49" t="s">
        <v>348</v>
      </c>
      <c r="BH396" s="49">
        <v>111</v>
      </c>
      <c r="BI396" s="49" t="s">
        <v>110</v>
      </c>
      <c r="BN396" s="12"/>
    </row>
    <row r="397" spans="59:66" ht="120.75" x14ac:dyDescent="0.3">
      <c r="BG397" s="49" t="s">
        <v>349</v>
      </c>
      <c r="BH397" s="49">
        <v>112</v>
      </c>
      <c r="BI397" s="49" t="s">
        <v>111</v>
      </c>
      <c r="BN397" s="12"/>
    </row>
    <row r="398" spans="59:66" ht="60.75" x14ac:dyDescent="0.3">
      <c r="BG398" s="49" t="s">
        <v>350</v>
      </c>
      <c r="BH398" s="49">
        <v>113</v>
      </c>
      <c r="BI398" s="49" t="s">
        <v>112</v>
      </c>
      <c r="BN398" s="12"/>
    </row>
    <row r="399" spans="59:66" x14ac:dyDescent="0.3">
      <c r="BG399" s="49" t="s">
        <v>351</v>
      </c>
      <c r="BH399" s="49">
        <v>114</v>
      </c>
      <c r="BI399" s="49" t="s">
        <v>113</v>
      </c>
      <c r="BN399" s="12"/>
    </row>
    <row r="400" spans="59:66" ht="90.75" x14ac:dyDescent="0.3">
      <c r="BG400" s="49" t="s">
        <v>352</v>
      </c>
      <c r="BH400" s="49">
        <v>115</v>
      </c>
      <c r="BI400" s="49" t="s">
        <v>114</v>
      </c>
      <c r="BN400" s="12"/>
    </row>
    <row r="401" spans="59:66" ht="30.75" x14ac:dyDescent="0.3">
      <c r="BG401" s="49" t="s">
        <v>353</v>
      </c>
      <c r="BH401" s="49">
        <v>116</v>
      </c>
      <c r="BI401" s="49" t="s">
        <v>115</v>
      </c>
      <c r="BN401" s="12"/>
    </row>
    <row r="402" spans="59:66" ht="45.75" x14ac:dyDescent="0.3">
      <c r="BG402" s="49" t="s">
        <v>354</v>
      </c>
      <c r="BH402" s="49">
        <v>117</v>
      </c>
      <c r="BI402" s="49" t="s">
        <v>116</v>
      </c>
      <c r="BN402" s="12"/>
    </row>
    <row r="403" spans="59:66" ht="60.75" x14ac:dyDescent="0.3">
      <c r="BG403" s="49" t="s">
        <v>355</v>
      </c>
      <c r="BH403" s="49">
        <v>118</v>
      </c>
      <c r="BI403" s="49" t="s">
        <v>117</v>
      </c>
      <c r="BN403" s="12"/>
    </row>
    <row r="404" spans="59:66" x14ac:dyDescent="0.3">
      <c r="BG404" s="49" t="s">
        <v>356</v>
      </c>
      <c r="BH404" s="49">
        <v>119</v>
      </c>
      <c r="BI404" s="49" t="s">
        <v>118</v>
      </c>
      <c r="BN404" s="12"/>
    </row>
    <row r="405" spans="59:66" ht="60.75" x14ac:dyDescent="0.3">
      <c r="BG405" s="49" t="s">
        <v>357</v>
      </c>
      <c r="BH405" s="49">
        <v>120</v>
      </c>
      <c r="BI405" s="49" t="s">
        <v>0</v>
      </c>
      <c r="BN405" s="12"/>
    </row>
    <row r="406" spans="59:66" ht="60.75" x14ac:dyDescent="0.3">
      <c r="BG406" s="49" t="s">
        <v>358</v>
      </c>
      <c r="BH406" s="49">
        <v>121</v>
      </c>
      <c r="BI406" s="49" t="s">
        <v>1</v>
      </c>
      <c r="BN406" s="12"/>
    </row>
    <row r="407" spans="59:66" ht="30.75" x14ac:dyDescent="0.3">
      <c r="BG407" s="49" t="s">
        <v>359</v>
      </c>
      <c r="BH407" s="49">
        <v>122</v>
      </c>
      <c r="BI407" s="49" t="s">
        <v>2</v>
      </c>
      <c r="BN407" s="12"/>
    </row>
    <row r="408" spans="59:66" ht="45.75" x14ac:dyDescent="0.3">
      <c r="BG408" s="49" t="s">
        <v>1106</v>
      </c>
      <c r="BH408" s="49">
        <v>123</v>
      </c>
      <c r="BI408" s="49" t="s">
        <v>3</v>
      </c>
      <c r="BN408" s="12"/>
    </row>
    <row r="409" spans="59:66" ht="30.75" x14ac:dyDescent="0.3">
      <c r="BG409" s="49" t="s">
        <v>360</v>
      </c>
      <c r="BH409" s="49">
        <v>124</v>
      </c>
      <c r="BI409" s="49" t="s">
        <v>361</v>
      </c>
      <c r="BN409" s="12"/>
    </row>
    <row r="410" spans="59:66" ht="30.75" x14ac:dyDescent="0.3">
      <c r="BG410" s="49" t="s">
        <v>362</v>
      </c>
      <c r="BH410" s="49">
        <v>125</v>
      </c>
      <c r="BI410" s="49" t="s">
        <v>363</v>
      </c>
      <c r="BN410" s="12"/>
    </row>
    <row r="411" spans="59:66" ht="75.75" x14ac:dyDescent="0.3">
      <c r="BG411" s="49" t="s">
        <v>364</v>
      </c>
      <c r="BH411" s="49">
        <v>126</v>
      </c>
      <c r="BI411" s="49" t="s">
        <v>4</v>
      </c>
      <c r="BN411" s="12"/>
    </row>
    <row r="412" spans="59:66" ht="60.75" x14ac:dyDescent="0.3">
      <c r="BG412" s="49" t="s">
        <v>365</v>
      </c>
      <c r="BH412" s="49">
        <v>127</v>
      </c>
      <c r="BI412" s="49" t="s">
        <v>5</v>
      </c>
      <c r="BN412" s="12"/>
    </row>
    <row r="413" spans="59:66" ht="30.75" x14ac:dyDescent="0.3">
      <c r="BG413" s="49" t="s">
        <v>366</v>
      </c>
      <c r="BH413" s="49">
        <v>128</v>
      </c>
      <c r="BI413" s="49" t="s">
        <v>6</v>
      </c>
      <c r="BN413" s="12"/>
    </row>
    <row r="414" spans="59:66" x14ac:dyDescent="0.3">
      <c r="BG414" s="49" t="s">
        <v>367</v>
      </c>
      <c r="BH414" s="49">
        <v>129</v>
      </c>
      <c r="BI414" s="49" t="s">
        <v>7</v>
      </c>
      <c r="BN414" s="12"/>
    </row>
    <row r="415" spans="59:66" x14ac:dyDescent="0.3">
      <c r="BG415" s="49" t="s">
        <v>368</v>
      </c>
      <c r="BH415" s="49">
        <v>130</v>
      </c>
      <c r="BI415" s="49" t="s">
        <v>369</v>
      </c>
      <c r="BN415" s="12"/>
    </row>
    <row r="416" spans="59:66" x14ac:dyDescent="0.3">
      <c r="BG416" s="49" t="s">
        <v>370</v>
      </c>
      <c r="BH416" s="49">
        <v>131</v>
      </c>
      <c r="BI416" s="49" t="s">
        <v>8</v>
      </c>
      <c r="BN416" s="12"/>
    </row>
    <row r="417" spans="59:66" x14ac:dyDescent="0.3">
      <c r="BG417" s="49" t="s">
        <v>371</v>
      </c>
      <c r="BH417" s="49">
        <v>132</v>
      </c>
      <c r="BI417" s="49" t="s">
        <v>9</v>
      </c>
      <c r="BN417" s="12"/>
    </row>
    <row r="418" spans="59:66" x14ac:dyDescent="0.3">
      <c r="BG418" s="49" t="s">
        <v>372</v>
      </c>
      <c r="BH418" s="49">
        <v>133</v>
      </c>
      <c r="BI418" s="49" t="s">
        <v>373</v>
      </c>
      <c r="BN418" s="12"/>
    </row>
    <row r="419" spans="59:66" x14ac:dyDescent="0.3">
      <c r="BG419" s="49" t="s">
        <v>374</v>
      </c>
      <c r="BH419" s="49">
        <v>134</v>
      </c>
      <c r="BI419" s="49" t="s">
        <v>10</v>
      </c>
      <c r="BN419" s="12"/>
    </row>
    <row r="420" spans="59:66" ht="45.75" x14ac:dyDescent="0.3">
      <c r="BG420" s="49" t="s">
        <v>1109</v>
      </c>
      <c r="BH420" s="49">
        <v>135</v>
      </c>
      <c r="BI420" s="49" t="s">
        <v>11</v>
      </c>
      <c r="BN420" s="12"/>
    </row>
    <row r="421" spans="59:66" ht="45.75" x14ac:dyDescent="0.3">
      <c r="BG421" s="49" t="s">
        <v>1110</v>
      </c>
      <c r="BH421" s="49">
        <v>136</v>
      </c>
      <c r="BI421" s="49" t="s">
        <v>12</v>
      </c>
      <c r="BN421" s="12"/>
    </row>
    <row r="422" spans="59:66" ht="30.75" x14ac:dyDescent="0.3">
      <c r="BG422" s="49" t="s">
        <v>1111</v>
      </c>
      <c r="BH422" s="49">
        <v>137</v>
      </c>
      <c r="BI422" s="49" t="s">
        <v>13</v>
      </c>
      <c r="BN422" s="12"/>
    </row>
    <row r="423" spans="59:66" ht="120.75" x14ac:dyDescent="0.3">
      <c r="BG423" s="49">
        <v>8.1</v>
      </c>
      <c r="BH423" s="49">
        <v>138</v>
      </c>
      <c r="BI423" s="49" t="s">
        <v>14</v>
      </c>
      <c r="BN423" s="12"/>
    </row>
    <row r="424" spans="59:66" ht="45.75" x14ac:dyDescent="0.3">
      <c r="BG424" s="49">
        <v>8.1999999999999993</v>
      </c>
      <c r="BH424" s="49">
        <v>139</v>
      </c>
      <c r="BI424" s="49" t="s">
        <v>15</v>
      </c>
      <c r="BN424" s="12"/>
    </row>
    <row r="425" spans="59:66" ht="45.75" x14ac:dyDescent="0.3">
      <c r="BG425" s="49" t="s">
        <v>1130</v>
      </c>
      <c r="BH425" s="49">
        <v>140</v>
      </c>
      <c r="BI425" s="49" t="s">
        <v>375</v>
      </c>
      <c r="BN425" s="12"/>
    </row>
    <row r="426" spans="59:66" x14ac:dyDescent="0.3">
      <c r="BG426" s="49" t="s">
        <v>376</v>
      </c>
      <c r="BH426" s="49">
        <v>141</v>
      </c>
      <c r="BI426" s="49" t="s">
        <v>377</v>
      </c>
      <c r="BN426" s="12"/>
    </row>
    <row r="427" spans="59:66" x14ac:dyDescent="0.3">
      <c r="BG427" s="49" t="s">
        <v>378</v>
      </c>
      <c r="BH427" s="49">
        <v>142</v>
      </c>
      <c r="BI427" s="49" t="s">
        <v>379</v>
      </c>
      <c r="BN427" s="12"/>
    </row>
    <row r="428" spans="59:66" x14ac:dyDescent="0.3">
      <c r="BG428" s="49" t="s">
        <v>380</v>
      </c>
      <c r="BH428" s="49">
        <v>143</v>
      </c>
      <c r="BI428" s="49" t="s">
        <v>381</v>
      </c>
      <c r="BN428" s="12"/>
    </row>
    <row r="429" spans="59:66" x14ac:dyDescent="0.3">
      <c r="BG429" s="49" t="s">
        <v>382</v>
      </c>
      <c r="BH429" s="49">
        <v>144</v>
      </c>
      <c r="BI429" s="49" t="s">
        <v>383</v>
      </c>
      <c r="BN429" s="12"/>
    </row>
    <row r="430" spans="59:66" x14ac:dyDescent="0.3">
      <c r="BG430" s="49" t="s">
        <v>384</v>
      </c>
      <c r="BH430" s="49">
        <v>145</v>
      </c>
      <c r="BI430" s="49" t="s">
        <v>16</v>
      </c>
      <c r="BN430" s="12"/>
    </row>
    <row r="431" spans="59:66" x14ac:dyDescent="0.3">
      <c r="BG431" s="49" t="s">
        <v>385</v>
      </c>
      <c r="BH431" s="49">
        <v>146</v>
      </c>
      <c r="BI431" s="49" t="s">
        <v>17</v>
      </c>
      <c r="BN431" s="12"/>
    </row>
    <row r="432" spans="59:66" ht="75.75" x14ac:dyDescent="0.3">
      <c r="BG432" s="49" t="s">
        <v>1131</v>
      </c>
      <c r="BH432" s="49">
        <v>147</v>
      </c>
      <c r="BI432" s="49" t="s">
        <v>18</v>
      </c>
      <c r="BN432" s="12"/>
    </row>
    <row r="433" spans="59:66" ht="60.75" x14ac:dyDescent="0.3">
      <c r="BG433" s="49">
        <v>9.1</v>
      </c>
      <c r="BH433" s="49">
        <v>148</v>
      </c>
      <c r="BI433" s="49" t="s">
        <v>19</v>
      </c>
      <c r="BN433" s="12"/>
    </row>
    <row r="434" spans="59:66" ht="90.75" x14ac:dyDescent="0.3">
      <c r="BG434" s="49">
        <v>9.1999999999999993</v>
      </c>
      <c r="BH434" s="49">
        <v>149</v>
      </c>
      <c r="BI434" s="49" t="s">
        <v>20</v>
      </c>
      <c r="BN434" s="12"/>
    </row>
    <row r="439" spans="59:66" x14ac:dyDescent="0.3">
      <c r="BG439" s="4" t="s">
        <v>24</v>
      </c>
    </row>
    <row r="440" spans="59:66" x14ac:dyDescent="0.3">
      <c r="BG440" s="7" t="s">
        <v>1064</v>
      </c>
      <c r="BH440" s="3" t="s">
        <v>1099</v>
      </c>
      <c r="BI440" s="2" t="s">
        <v>1048</v>
      </c>
    </row>
    <row r="441" spans="59:66" x14ac:dyDescent="0.3">
      <c r="BG441" s="13"/>
      <c r="BH441" s="14"/>
      <c r="BI441" s="15" t="s">
        <v>1155</v>
      </c>
    </row>
    <row r="442" spans="59:66" x14ac:dyDescent="0.3">
      <c r="BG442" t="s">
        <v>1147</v>
      </c>
      <c r="BH442" s="11">
        <v>1</v>
      </c>
      <c r="BI442" t="s">
        <v>1147</v>
      </c>
    </row>
    <row r="443" spans="59:66" ht="84" x14ac:dyDescent="0.3">
      <c r="BG443" s="1" t="s">
        <v>894</v>
      </c>
      <c r="BH443" s="11">
        <v>2</v>
      </c>
      <c r="BI443" s="48" t="s">
        <v>936</v>
      </c>
    </row>
    <row r="444" spans="59:66" ht="168" x14ac:dyDescent="0.3">
      <c r="BG444" s="1" t="s">
        <v>895</v>
      </c>
      <c r="BH444" s="11">
        <v>3</v>
      </c>
      <c r="BI444" s="48" t="s">
        <v>937</v>
      </c>
    </row>
    <row r="445" spans="59:66" ht="108" x14ac:dyDescent="0.3">
      <c r="BG445" s="1" t="s">
        <v>896</v>
      </c>
      <c r="BH445" s="11">
        <v>4</v>
      </c>
      <c r="BI445" s="48" t="s">
        <v>949</v>
      </c>
    </row>
    <row r="446" spans="59:66" ht="60" x14ac:dyDescent="0.3">
      <c r="BG446" s="1" t="s">
        <v>897</v>
      </c>
      <c r="BH446" s="11">
        <v>5</v>
      </c>
      <c r="BI446" s="48" t="s">
        <v>950</v>
      </c>
    </row>
    <row r="447" spans="59:66" ht="72" x14ac:dyDescent="0.3">
      <c r="BG447" s="1" t="s">
        <v>898</v>
      </c>
      <c r="BH447" s="11">
        <v>6</v>
      </c>
      <c r="BI447" s="48" t="s">
        <v>951</v>
      </c>
    </row>
    <row r="448" spans="59:66" ht="72" x14ac:dyDescent="0.3">
      <c r="BG448" s="1" t="s">
        <v>899</v>
      </c>
      <c r="BH448" s="11">
        <v>7</v>
      </c>
      <c r="BI448" s="48" t="s">
        <v>952</v>
      </c>
    </row>
    <row r="449" spans="59:61" ht="84" x14ac:dyDescent="0.3">
      <c r="BG449" s="1" t="s">
        <v>900</v>
      </c>
      <c r="BH449" s="11">
        <v>8</v>
      </c>
      <c r="BI449" s="48" t="s">
        <v>953</v>
      </c>
    </row>
    <row r="450" spans="59:61" ht="108" x14ac:dyDescent="0.3">
      <c r="BG450" s="1" t="s">
        <v>901</v>
      </c>
      <c r="BH450" s="11">
        <v>9</v>
      </c>
      <c r="BI450" s="48" t="s">
        <v>954</v>
      </c>
    </row>
    <row r="451" spans="59:61" ht="60" x14ac:dyDescent="0.3">
      <c r="BG451" s="1" t="s">
        <v>902</v>
      </c>
      <c r="BH451" s="11">
        <v>10</v>
      </c>
      <c r="BI451" s="48" t="s">
        <v>955</v>
      </c>
    </row>
    <row r="452" spans="59:61" ht="48" x14ac:dyDescent="0.3">
      <c r="BG452" s="1" t="s">
        <v>903</v>
      </c>
      <c r="BH452" s="11">
        <v>11</v>
      </c>
      <c r="BI452" s="48" t="s">
        <v>737</v>
      </c>
    </row>
    <row r="453" spans="59:61" ht="72" x14ac:dyDescent="0.3">
      <c r="BG453" s="1" t="s">
        <v>904</v>
      </c>
      <c r="BH453" s="11">
        <v>12</v>
      </c>
      <c r="BI453" s="48" t="s">
        <v>956</v>
      </c>
    </row>
    <row r="454" spans="59:61" ht="48" x14ac:dyDescent="0.3">
      <c r="BG454" s="1" t="s">
        <v>905</v>
      </c>
      <c r="BH454" s="11">
        <v>13</v>
      </c>
      <c r="BI454" s="48" t="s">
        <v>957</v>
      </c>
    </row>
    <row r="455" spans="59:61" ht="324" x14ac:dyDescent="0.3">
      <c r="BG455" s="1" t="s">
        <v>906</v>
      </c>
      <c r="BH455" s="11">
        <v>14</v>
      </c>
      <c r="BI455" s="48" t="s">
        <v>958</v>
      </c>
    </row>
    <row r="456" spans="59:61" ht="120" x14ac:dyDescent="0.3">
      <c r="BG456" s="1" t="s">
        <v>907</v>
      </c>
      <c r="BH456" s="11">
        <v>15</v>
      </c>
      <c r="BI456" s="48" t="s">
        <v>959</v>
      </c>
    </row>
    <row r="457" spans="59:61" ht="108" x14ac:dyDescent="0.3">
      <c r="BG457" s="1" t="s">
        <v>908</v>
      </c>
      <c r="BH457" s="11">
        <v>16</v>
      </c>
      <c r="BI457" s="48" t="s">
        <v>960</v>
      </c>
    </row>
    <row r="458" spans="59:61" ht="84" x14ac:dyDescent="0.3">
      <c r="BG458" s="1" t="s">
        <v>909</v>
      </c>
      <c r="BH458" s="11">
        <v>17</v>
      </c>
      <c r="BI458" s="48" t="s">
        <v>961</v>
      </c>
    </row>
    <row r="459" spans="59:61" ht="120" x14ac:dyDescent="0.3">
      <c r="BG459" s="1" t="s">
        <v>910</v>
      </c>
      <c r="BH459" s="11">
        <v>18</v>
      </c>
      <c r="BI459" s="48" t="s">
        <v>962</v>
      </c>
    </row>
    <row r="460" spans="59:61" ht="168" x14ac:dyDescent="0.3">
      <c r="BG460" s="1" t="s">
        <v>911</v>
      </c>
      <c r="BH460" s="11">
        <v>19</v>
      </c>
      <c r="BI460" s="48" t="s">
        <v>963</v>
      </c>
    </row>
    <row r="461" spans="59:61" ht="264" x14ac:dyDescent="0.3">
      <c r="BG461" s="1" t="s">
        <v>912</v>
      </c>
      <c r="BH461" s="11">
        <v>20</v>
      </c>
      <c r="BI461" s="48" t="s">
        <v>964</v>
      </c>
    </row>
    <row r="462" spans="59:61" ht="384" x14ac:dyDescent="0.3">
      <c r="BG462" s="1" t="s">
        <v>913</v>
      </c>
      <c r="BH462" s="11">
        <v>21</v>
      </c>
      <c r="BI462" s="48" t="s">
        <v>965</v>
      </c>
    </row>
    <row r="463" spans="59:61" ht="409.5" x14ac:dyDescent="0.3">
      <c r="BG463" s="1" t="s">
        <v>914</v>
      </c>
      <c r="BH463" s="11">
        <v>22</v>
      </c>
      <c r="BI463" s="48" t="s">
        <v>946</v>
      </c>
    </row>
    <row r="464" spans="59:61" ht="48" x14ac:dyDescent="0.3">
      <c r="BG464" s="1" t="s">
        <v>915</v>
      </c>
      <c r="BH464" s="11">
        <v>23</v>
      </c>
      <c r="BI464" s="48" t="s">
        <v>871</v>
      </c>
    </row>
    <row r="465" spans="59:61" ht="192" x14ac:dyDescent="0.3">
      <c r="BG465" s="1" t="s">
        <v>916</v>
      </c>
      <c r="BH465" s="11">
        <v>24</v>
      </c>
      <c r="BI465" s="48" t="s">
        <v>872</v>
      </c>
    </row>
    <row r="466" spans="59:61" ht="192" x14ac:dyDescent="0.3">
      <c r="BG466" s="1" t="s">
        <v>736</v>
      </c>
      <c r="BH466" s="11">
        <v>25</v>
      </c>
      <c r="BI466" s="48" t="s">
        <v>873</v>
      </c>
    </row>
    <row r="467" spans="59:61" ht="84" x14ac:dyDescent="0.3">
      <c r="BG467" s="1" t="s">
        <v>917</v>
      </c>
      <c r="BH467" s="11">
        <v>26</v>
      </c>
      <c r="BI467" s="48" t="s">
        <v>874</v>
      </c>
    </row>
    <row r="468" spans="59:61" ht="108" x14ac:dyDescent="0.3">
      <c r="BG468" s="1" t="s">
        <v>918</v>
      </c>
      <c r="BH468" s="11">
        <v>27</v>
      </c>
      <c r="BI468" s="48" t="s">
        <v>875</v>
      </c>
    </row>
    <row r="469" spans="59:61" ht="48" x14ac:dyDescent="0.3">
      <c r="BG469" s="1" t="s">
        <v>919</v>
      </c>
      <c r="BH469" s="11">
        <v>28</v>
      </c>
      <c r="BI469" s="48" t="s">
        <v>876</v>
      </c>
    </row>
    <row r="470" spans="59:61" ht="108" x14ac:dyDescent="0.3">
      <c r="BG470" s="1" t="s">
        <v>920</v>
      </c>
      <c r="BH470" s="11">
        <v>29</v>
      </c>
      <c r="BI470" s="48" t="s">
        <v>877</v>
      </c>
    </row>
    <row r="471" spans="59:61" ht="96" x14ac:dyDescent="0.3">
      <c r="BG471" s="1" t="s">
        <v>921</v>
      </c>
      <c r="BH471" s="11">
        <v>30</v>
      </c>
      <c r="BI471" s="48" t="s">
        <v>878</v>
      </c>
    </row>
    <row r="472" spans="59:61" ht="36" x14ac:dyDescent="0.3">
      <c r="BG472" s="1" t="s">
        <v>922</v>
      </c>
      <c r="BH472" s="11">
        <v>31</v>
      </c>
      <c r="BI472" s="48" t="s">
        <v>879</v>
      </c>
    </row>
    <row r="473" spans="59:61" ht="168" x14ac:dyDescent="0.3">
      <c r="BG473" s="1" t="s">
        <v>923</v>
      </c>
      <c r="BH473" s="11">
        <v>32</v>
      </c>
      <c r="BI473" s="48" t="s">
        <v>880</v>
      </c>
    </row>
    <row r="474" spans="59:61" ht="84" x14ac:dyDescent="0.3">
      <c r="BG474" s="1" t="s">
        <v>924</v>
      </c>
      <c r="BH474" s="11">
        <v>33</v>
      </c>
      <c r="BI474" s="48" t="s">
        <v>881</v>
      </c>
    </row>
    <row r="475" spans="59:61" ht="360" x14ac:dyDescent="0.3">
      <c r="BG475" s="1" t="s">
        <v>925</v>
      </c>
      <c r="BH475" s="11">
        <v>34</v>
      </c>
      <c r="BI475" s="48" t="s">
        <v>882</v>
      </c>
    </row>
    <row r="476" spans="59:61" ht="396" x14ac:dyDescent="0.3">
      <c r="BG476" s="1" t="s">
        <v>926</v>
      </c>
      <c r="BH476" s="11">
        <v>35</v>
      </c>
      <c r="BI476" s="48" t="s">
        <v>883</v>
      </c>
    </row>
    <row r="477" spans="59:61" ht="240" x14ac:dyDescent="0.3">
      <c r="BG477" s="1" t="s">
        <v>927</v>
      </c>
      <c r="BH477" s="11">
        <v>36</v>
      </c>
      <c r="BI477" s="48" t="s">
        <v>884</v>
      </c>
    </row>
    <row r="478" spans="59:61" ht="96" x14ac:dyDescent="0.3">
      <c r="BG478" s="1" t="s">
        <v>735</v>
      </c>
      <c r="BH478" s="11">
        <v>37</v>
      </c>
      <c r="BI478" s="48" t="s">
        <v>885</v>
      </c>
    </row>
    <row r="479" spans="59:61" ht="84" x14ac:dyDescent="0.3">
      <c r="BG479" s="1" t="s">
        <v>928</v>
      </c>
      <c r="BH479" s="11">
        <v>38</v>
      </c>
      <c r="BI479" s="48" t="s">
        <v>886</v>
      </c>
    </row>
    <row r="480" spans="59:61" ht="409.5" x14ac:dyDescent="0.3">
      <c r="BG480" s="1" t="s">
        <v>929</v>
      </c>
      <c r="BH480" s="11">
        <v>39</v>
      </c>
      <c r="BI480" s="48" t="s">
        <v>887</v>
      </c>
    </row>
    <row r="481" spans="59:61" ht="60" x14ac:dyDescent="0.3">
      <c r="BG481" s="1" t="s">
        <v>930</v>
      </c>
      <c r="BH481" s="11">
        <v>40</v>
      </c>
      <c r="BI481" s="48" t="s">
        <v>888</v>
      </c>
    </row>
    <row r="482" spans="59:61" ht="132" x14ac:dyDescent="0.3">
      <c r="BG482" s="1" t="s">
        <v>931</v>
      </c>
      <c r="BH482" s="11">
        <v>41</v>
      </c>
      <c r="BI482" s="48" t="s">
        <v>889</v>
      </c>
    </row>
    <row r="483" spans="59:61" ht="348" x14ac:dyDescent="0.3">
      <c r="BG483" s="1" t="s">
        <v>932</v>
      </c>
      <c r="BH483" s="11">
        <v>42</v>
      </c>
      <c r="BI483" s="48" t="s">
        <v>890</v>
      </c>
    </row>
    <row r="484" spans="59:61" ht="204" x14ac:dyDescent="0.3">
      <c r="BG484" s="1" t="s">
        <v>933</v>
      </c>
      <c r="BH484" s="11">
        <v>43</v>
      </c>
      <c r="BI484" s="48" t="s">
        <v>891</v>
      </c>
    </row>
    <row r="485" spans="59:61" ht="168" x14ac:dyDescent="0.3">
      <c r="BG485" s="1" t="s">
        <v>934</v>
      </c>
      <c r="BH485" s="11">
        <v>44</v>
      </c>
      <c r="BI485" s="48" t="s">
        <v>892</v>
      </c>
    </row>
    <row r="486" spans="59:61" ht="180" x14ac:dyDescent="0.3">
      <c r="BG486" s="1" t="s">
        <v>935</v>
      </c>
      <c r="BH486" s="11">
        <v>45</v>
      </c>
      <c r="BI486" s="48" t="s">
        <v>893</v>
      </c>
    </row>
    <row r="489" spans="59:61" x14ac:dyDescent="0.3">
      <c r="BG489" s="4" t="s">
        <v>25</v>
      </c>
    </row>
    <row r="490" spans="59:61" x14ac:dyDescent="0.3">
      <c r="BG490" s="7" t="s">
        <v>1064</v>
      </c>
      <c r="BH490" s="53" t="s">
        <v>1099</v>
      </c>
      <c r="BI490" s="2" t="s">
        <v>1048</v>
      </c>
    </row>
    <row r="491" spans="59:61" x14ac:dyDescent="0.3">
      <c r="BG491" s="13"/>
      <c r="BH491" s="69"/>
      <c r="BI491" s="15" t="s">
        <v>1155</v>
      </c>
    </row>
    <row r="492" spans="59:61" x14ac:dyDescent="0.3">
      <c r="BG492" t="s">
        <v>1147</v>
      </c>
      <c r="BH492" s="68">
        <v>1</v>
      </c>
      <c r="BI492" t="s">
        <v>1147</v>
      </c>
    </row>
    <row r="493" spans="59:61" ht="30" x14ac:dyDescent="0.3">
      <c r="BG493" s="43" t="s">
        <v>1173</v>
      </c>
      <c r="BH493" s="68">
        <v>2</v>
      </c>
      <c r="BI493" s="45"/>
    </row>
    <row r="494" spans="59:61" ht="210" x14ac:dyDescent="0.3">
      <c r="BG494" s="43" t="s">
        <v>719</v>
      </c>
      <c r="BH494" s="68">
        <v>3</v>
      </c>
      <c r="BI494" s="43" t="s">
        <v>720</v>
      </c>
    </row>
    <row r="495" spans="59:61" ht="255" x14ac:dyDescent="0.3">
      <c r="BG495" s="43" t="s">
        <v>1174</v>
      </c>
      <c r="BH495" s="68">
        <v>4</v>
      </c>
      <c r="BI495" s="43" t="s">
        <v>1262</v>
      </c>
    </row>
    <row r="496" spans="59:61" ht="60" x14ac:dyDescent="0.3">
      <c r="BG496" s="43" t="s">
        <v>1175</v>
      </c>
      <c r="BH496" s="68">
        <v>5</v>
      </c>
      <c r="BI496" s="43" t="s">
        <v>1263</v>
      </c>
    </row>
    <row r="497" spans="59:61" ht="135" x14ac:dyDescent="0.3">
      <c r="BG497" s="43" t="s">
        <v>721</v>
      </c>
      <c r="BH497" s="68">
        <v>6</v>
      </c>
      <c r="BI497" s="43" t="s">
        <v>722</v>
      </c>
    </row>
    <row r="498" spans="59:61" ht="285" x14ac:dyDescent="0.3">
      <c r="BG498" s="43" t="s">
        <v>1176</v>
      </c>
      <c r="BH498" s="68">
        <v>7</v>
      </c>
      <c r="BI498" s="43" t="s">
        <v>1264</v>
      </c>
    </row>
    <row r="499" spans="59:61" ht="409.5" x14ac:dyDescent="0.3">
      <c r="BG499" s="43" t="s">
        <v>1177</v>
      </c>
      <c r="BH499" s="68">
        <v>8</v>
      </c>
      <c r="BI499" s="43" t="s">
        <v>1045</v>
      </c>
    </row>
    <row r="500" spans="59:61" ht="409.5" x14ac:dyDescent="0.3">
      <c r="BG500" s="43" t="s">
        <v>723</v>
      </c>
      <c r="BH500" s="68">
        <v>9</v>
      </c>
      <c r="BI500" s="43" t="s">
        <v>718</v>
      </c>
    </row>
    <row r="501" spans="59:61" ht="315" x14ac:dyDescent="0.3">
      <c r="BG501" s="43" t="s">
        <v>715</v>
      </c>
      <c r="BH501" s="68">
        <v>10</v>
      </c>
      <c r="BI501" s="43" t="s">
        <v>716</v>
      </c>
    </row>
    <row r="502" spans="59:61" ht="409.5" x14ac:dyDescent="0.3">
      <c r="BG502" s="43" t="s">
        <v>717</v>
      </c>
      <c r="BH502" s="68">
        <v>11</v>
      </c>
      <c r="BI502" s="43" t="s">
        <v>714</v>
      </c>
    </row>
    <row r="503" spans="59:61" ht="409.5" x14ac:dyDescent="0.3">
      <c r="BG503" s="43" t="s">
        <v>711</v>
      </c>
      <c r="BH503" s="68">
        <v>12</v>
      </c>
      <c r="BI503" s="43" t="s">
        <v>712</v>
      </c>
    </row>
    <row r="504" spans="59:61" ht="409.5" x14ac:dyDescent="0.3">
      <c r="BG504" s="43" t="s">
        <v>713</v>
      </c>
      <c r="BH504" s="68">
        <v>13</v>
      </c>
      <c r="BI504" s="43" t="s">
        <v>710</v>
      </c>
    </row>
    <row r="505" spans="59:61" ht="210" x14ac:dyDescent="0.3">
      <c r="BG505" s="43" t="s">
        <v>703</v>
      </c>
      <c r="BH505" s="68">
        <v>14</v>
      </c>
      <c r="BI505" s="43" t="s">
        <v>704</v>
      </c>
    </row>
    <row r="506" spans="59:61" ht="255" x14ac:dyDescent="0.3">
      <c r="BG506" s="43" t="s">
        <v>705</v>
      </c>
      <c r="BH506" s="68">
        <v>15</v>
      </c>
      <c r="BI506" s="43" t="s">
        <v>706</v>
      </c>
    </row>
    <row r="507" spans="59:61" ht="60" x14ac:dyDescent="0.3">
      <c r="BG507" s="43" t="s">
        <v>1178</v>
      </c>
      <c r="BH507" s="68">
        <v>16</v>
      </c>
      <c r="BI507" s="45"/>
    </row>
    <row r="508" spans="59:61" ht="409.5" x14ac:dyDescent="0.3">
      <c r="BG508" s="43" t="s">
        <v>1179</v>
      </c>
      <c r="BH508" s="68">
        <v>17</v>
      </c>
      <c r="BI508" s="43" t="s">
        <v>1044</v>
      </c>
    </row>
    <row r="509" spans="59:61" ht="360" x14ac:dyDescent="0.3">
      <c r="BG509" s="43" t="s">
        <v>1180</v>
      </c>
      <c r="BH509" s="68">
        <v>18</v>
      </c>
      <c r="BI509" s="43" t="s">
        <v>1043</v>
      </c>
    </row>
    <row r="510" spans="59:61" ht="90" x14ac:dyDescent="0.3">
      <c r="BG510" s="43" t="s">
        <v>707</v>
      </c>
      <c r="BH510" s="68">
        <v>19</v>
      </c>
      <c r="BI510" s="43" t="s">
        <v>708</v>
      </c>
    </row>
    <row r="511" spans="59:61" ht="120" x14ac:dyDescent="0.3">
      <c r="BG511" s="43" t="s">
        <v>1181</v>
      </c>
      <c r="BH511" s="68">
        <v>20</v>
      </c>
      <c r="BI511" s="45"/>
    </row>
    <row r="512" spans="59:61" ht="409.5" x14ac:dyDescent="0.3">
      <c r="BG512" s="43" t="s">
        <v>1182</v>
      </c>
      <c r="BH512" s="68">
        <v>21</v>
      </c>
      <c r="BI512" s="43" t="s">
        <v>1042</v>
      </c>
    </row>
    <row r="513" spans="59:61" ht="255" x14ac:dyDescent="0.3">
      <c r="BG513" s="43" t="s">
        <v>1183</v>
      </c>
      <c r="BH513" s="68">
        <v>22</v>
      </c>
      <c r="BI513" s="43" t="s">
        <v>1041</v>
      </c>
    </row>
    <row r="514" spans="59:61" ht="409.5" x14ac:dyDescent="0.3">
      <c r="BG514" s="43" t="s">
        <v>1184</v>
      </c>
      <c r="BH514" s="68">
        <v>23</v>
      </c>
      <c r="BI514" s="43" t="s">
        <v>1040</v>
      </c>
    </row>
    <row r="515" spans="59:61" ht="135" x14ac:dyDescent="0.3">
      <c r="BG515" s="43" t="s">
        <v>1185</v>
      </c>
      <c r="BH515" s="68">
        <v>24</v>
      </c>
      <c r="BI515" s="43" t="s">
        <v>1039</v>
      </c>
    </row>
    <row r="516" spans="59:61" ht="409.5" x14ac:dyDescent="0.3">
      <c r="BG516" s="43" t="s">
        <v>1186</v>
      </c>
      <c r="BH516" s="68">
        <v>25</v>
      </c>
      <c r="BI516" s="43" t="s">
        <v>1038</v>
      </c>
    </row>
    <row r="517" spans="59:61" ht="409.5" x14ac:dyDescent="0.3">
      <c r="BG517" s="43" t="s">
        <v>709</v>
      </c>
      <c r="BH517" s="68">
        <v>26</v>
      </c>
      <c r="BI517" s="43" t="s">
        <v>702</v>
      </c>
    </row>
    <row r="518" spans="59:61" ht="409.5" x14ac:dyDescent="0.3">
      <c r="BG518" s="43" t="s">
        <v>1187</v>
      </c>
      <c r="BH518" s="68">
        <v>27</v>
      </c>
      <c r="BI518" s="43" t="s">
        <v>1037</v>
      </c>
    </row>
    <row r="519" spans="59:61" ht="409.5" x14ac:dyDescent="0.3">
      <c r="BG519" s="43" t="s">
        <v>1188</v>
      </c>
      <c r="BH519" s="68">
        <v>28</v>
      </c>
      <c r="BI519" s="43" t="s">
        <v>1036</v>
      </c>
    </row>
    <row r="520" spans="59:61" ht="90" x14ac:dyDescent="0.3">
      <c r="BG520" s="43" t="s">
        <v>213</v>
      </c>
      <c r="BH520" s="68">
        <v>29</v>
      </c>
      <c r="BI520" s="43" t="s">
        <v>214</v>
      </c>
    </row>
    <row r="521" spans="59:61" ht="45" x14ac:dyDescent="0.3">
      <c r="BG521" s="43" t="s">
        <v>744</v>
      </c>
      <c r="BH521" s="68">
        <v>30</v>
      </c>
      <c r="BI521" s="45"/>
    </row>
    <row r="522" spans="59:61" ht="345" x14ac:dyDescent="0.3">
      <c r="BG522" s="43" t="s">
        <v>743</v>
      </c>
      <c r="BH522" s="68">
        <v>31</v>
      </c>
      <c r="BI522" s="43" t="s">
        <v>745</v>
      </c>
    </row>
    <row r="523" spans="59:61" ht="409.5" x14ac:dyDescent="0.3">
      <c r="BG523" s="43" t="s">
        <v>746</v>
      </c>
      <c r="BH523" s="68">
        <v>32</v>
      </c>
      <c r="BI523" s="43" t="s">
        <v>724</v>
      </c>
    </row>
    <row r="524" spans="59:61" ht="30" x14ac:dyDescent="0.3">
      <c r="BG524" s="43" t="s">
        <v>1189</v>
      </c>
      <c r="BH524" s="68">
        <v>33</v>
      </c>
      <c r="BI524" s="45"/>
    </row>
    <row r="525" spans="59:61" ht="75" x14ac:dyDescent="0.3">
      <c r="BG525" s="43" t="s">
        <v>1190</v>
      </c>
      <c r="BH525" s="68">
        <v>34</v>
      </c>
      <c r="BI525" s="43" t="s">
        <v>979</v>
      </c>
    </row>
    <row r="526" spans="59:61" ht="315" x14ac:dyDescent="0.3">
      <c r="BG526" s="43" t="s">
        <v>1191</v>
      </c>
      <c r="BH526" s="68">
        <v>35</v>
      </c>
      <c r="BI526" s="43" t="s">
        <v>980</v>
      </c>
    </row>
    <row r="527" spans="59:61" ht="90" x14ac:dyDescent="0.3">
      <c r="BG527" s="43" t="s">
        <v>1192</v>
      </c>
      <c r="BH527" s="68">
        <v>36</v>
      </c>
      <c r="BI527" s="43" t="s">
        <v>981</v>
      </c>
    </row>
    <row r="528" spans="59:61" ht="60" x14ac:dyDescent="0.3">
      <c r="BG528" s="43" t="s">
        <v>1193</v>
      </c>
      <c r="BH528" s="68">
        <v>37</v>
      </c>
      <c r="BI528" s="43" t="s">
        <v>982</v>
      </c>
    </row>
    <row r="529" spans="59:61" ht="45" x14ac:dyDescent="0.3">
      <c r="BG529" s="43" t="s">
        <v>215</v>
      </c>
      <c r="BH529" s="68">
        <v>38</v>
      </c>
      <c r="BI529" s="43" t="s">
        <v>983</v>
      </c>
    </row>
    <row r="530" spans="59:61" ht="165" x14ac:dyDescent="0.3">
      <c r="BG530" s="43" t="s">
        <v>1194</v>
      </c>
      <c r="BH530" s="68">
        <v>39</v>
      </c>
      <c r="BI530" s="43" t="s">
        <v>984</v>
      </c>
    </row>
    <row r="531" spans="59:61" ht="45" x14ac:dyDescent="0.3">
      <c r="BG531" s="43" t="s">
        <v>1195</v>
      </c>
      <c r="BH531" s="68">
        <v>40</v>
      </c>
      <c r="BI531" s="43" t="s">
        <v>985</v>
      </c>
    </row>
    <row r="532" spans="59:61" ht="150" x14ac:dyDescent="0.3">
      <c r="BG532" s="43" t="s">
        <v>1196</v>
      </c>
      <c r="BH532" s="68">
        <v>41</v>
      </c>
      <c r="BI532" s="43" t="s">
        <v>986</v>
      </c>
    </row>
    <row r="533" spans="59:61" ht="195" x14ac:dyDescent="0.3">
      <c r="BG533" s="43" t="s">
        <v>1197</v>
      </c>
      <c r="BH533" s="68">
        <v>42</v>
      </c>
      <c r="BI533" s="43" t="s">
        <v>987</v>
      </c>
    </row>
    <row r="534" spans="59:61" ht="105.75" x14ac:dyDescent="0.3">
      <c r="BG534" s="44" t="s">
        <v>1198</v>
      </c>
      <c r="BH534" s="68">
        <v>43</v>
      </c>
      <c r="BI534" s="46" t="s">
        <v>988</v>
      </c>
    </row>
    <row r="535" spans="59:61" ht="135.75" x14ac:dyDescent="0.3">
      <c r="BG535" s="44" t="s">
        <v>1199</v>
      </c>
      <c r="BH535" s="68">
        <v>44</v>
      </c>
      <c r="BI535" s="46" t="s">
        <v>989</v>
      </c>
    </row>
    <row r="536" spans="59:61" ht="165" x14ac:dyDescent="0.3">
      <c r="BG536" s="44" t="s">
        <v>1200</v>
      </c>
      <c r="BH536" s="68">
        <v>45</v>
      </c>
      <c r="BI536" s="43" t="s">
        <v>990</v>
      </c>
    </row>
    <row r="537" spans="59:61" ht="90" x14ac:dyDescent="0.3">
      <c r="BG537" s="43" t="s">
        <v>1201</v>
      </c>
      <c r="BH537" s="68">
        <v>46</v>
      </c>
      <c r="BI537" s="43" t="s">
        <v>991</v>
      </c>
    </row>
    <row r="538" spans="59:61" ht="165" x14ac:dyDescent="0.3">
      <c r="BG538" s="43" t="s">
        <v>1202</v>
      </c>
      <c r="BH538" s="68">
        <v>47</v>
      </c>
      <c r="BI538" s="43" t="s">
        <v>992</v>
      </c>
    </row>
    <row r="539" spans="59:61" ht="45" x14ac:dyDescent="0.3">
      <c r="BG539" s="43" t="s">
        <v>1203</v>
      </c>
      <c r="BH539" s="68">
        <v>48</v>
      </c>
      <c r="BI539" s="43" t="s">
        <v>993</v>
      </c>
    </row>
    <row r="540" spans="59:61" ht="60" x14ac:dyDescent="0.3">
      <c r="BG540" s="43" t="s">
        <v>1204</v>
      </c>
      <c r="BH540" s="68">
        <v>49</v>
      </c>
      <c r="BI540" s="43" t="s">
        <v>994</v>
      </c>
    </row>
    <row r="541" spans="59:61" ht="60" x14ac:dyDescent="0.3">
      <c r="BG541" s="43" t="s">
        <v>1205</v>
      </c>
      <c r="BH541" s="68">
        <v>50</v>
      </c>
      <c r="BI541" s="43" t="s">
        <v>995</v>
      </c>
    </row>
    <row r="542" spans="59:61" ht="75" x14ac:dyDescent="0.3">
      <c r="BG542" s="43" t="s">
        <v>1206</v>
      </c>
      <c r="BH542" s="68">
        <v>51</v>
      </c>
      <c r="BI542" s="43" t="s">
        <v>996</v>
      </c>
    </row>
    <row r="543" spans="59:61" ht="135" x14ac:dyDescent="0.3">
      <c r="BG543" s="43" t="s">
        <v>1207</v>
      </c>
      <c r="BH543" s="68">
        <v>52</v>
      </c>
      <c r="BI543" s="43" t="s">
        <v>997</v>
      </c>
    </row>
    <row r="544" spans="59:61" ht="135" x14ac:dyDescent="0.3">
      <c r="BG544" s="43" t="s">
        <v>1208</v>
      </c>
      <c r="BH544" s="68">
        <v>53</v>
      </c>
      <c r="BI544" s="43" t="s">
        <v>998</v>
      </c>
    </row>
    <row r="545" spans="59:61" ht="45" x14ac:dyDescent="0.3">
      <c r="BG545" s="43" t="s">
        <v>1209</v>
      </c>
      <c r="BH545" s="68">
        <v>54</v>
      </c>
      <c r="BI545" s="43" t="s">
        <v>999</v>
      </c>
    </row>
    <row r="546" spans="59:61" ht="180" x14ac:dyDescent="0.3">
      <c r="BG546" s="43" t="s">
        <v>1210</v>
      </c>
      <c r="BH546" s="68">
        <v>55</v>
      </c>
      <c r="BI546" s="43" t="s">
        <v>1000</v>
      </c>
    </row>
    <row r="547" spans="59:61" ht="135" x14ac:dyDescent="0.3">
      <c r="BG547" s="43" t="s">
        <v>1211</v>
      </c>
      <c r="BH547" s="68">
        <v>56</v>
      </c>
      <c r="BI547" s="43" t="s">
        <v>1001</v>
      </c>
    </row>
    <row r="548" spans="59:61" ht="45" x14ac:dyDescent="0.3">
      <c r="BG548" s="43" t="s">
        <v>1212</v>
      </c>
      <c r="BH548" s="68">
        <v>57</v>
      </c>
      <c r="BI548" s="43" t="s">
        <v>1002</v>
      </c>
    </row>
    <row r="549" spans="59:61" ht="135" x14ac:dyDescent="0.3">
      <c r="BG549" s="43" t="s">
        <v>1213</v>
      </c>
      <c r="BH549" s="68">
        <v>58</v>
      </c>
      <c r="BI549" s="43" t="s">
        <v>1003</v>
      </c>
    </row>
    <row r="550" spans="59:61" ht="240" x14ac:dyDescent="0.3">
      <c r="BG550" s="43" t="s">
        <v>1214</v>
      </c>
      <c r="BH550" s="68">
        <v>59</v>
      </c>
      <c r="BI550" s="43" t="s">
        <v>1004</v>
      </c>
    </row>
    <row r="551" spans="59:61" ht="75" x14ac:dyDescent="0.3">
      <c r="BG551" s="43" t="s">
        <v>1215</v>
      </c>
      <c r="BH551" s="68">
        <v>60</v>
      </c>
      <c r="BI551" s="43" t="s">
        <v>1005</v>
      </c>
    </row>
    <row r="552" spans="59:61" ht="105" x14ac:dyDescent="0.3">
      <c r="BG552" s="43" t="s">
        <v>1216</v>
      </c>
      <c r="BH552" s="68">
        <v>61</v>
      </c>
      <c r="BI552" s="43" t="s">
        <v>1006</v>
      </c>
    </row>
    <row r="553" spans="59:61" ht="120" x14ac:dyDescent="0.3">
      <c r="BG553" s="43" t="s">
        <v>1217</v>
      </c>
      <c r="BH553" s="68">
        <v>62</v>
      </c>
      <c r="BI553" s="43" t="s">
        <v>1007</v>
      </c>
    </row>
    <row r="554" spans="59:61" ht="45" x14ac:dyDescent="0.3">
      <c r="BG554" s="43" t="s">
        <v>1218</v>
      </c>
      <c r="BH554" s="68">
        <v>63</v>
      </c>
      <c r="BI554" s="43" t="s">
        <v>1008</v>
      </c>
    </row>
    <row r="555" spans="59:61" ht="45" x14ac:dyDescent="0.3">
      <c r="BG555" s="43" t="s">
        <v>1219</v>
      </c>
      <c r="BH555" s="68">
        <v>64</v>
      </c>
      <c r="BI555" s="43" t="s">
        <v>1009</v>
      </c>
    </row>
    <row r="556" spans="59:61" ht="285" x14ac:dyDescent="0.3">
      <c r="BG556" s="43" t="s">
        <v>1220</v>
      </c>
      <c r="BH556" s="68">
        <v>65</v>
      </c>
      <c r="BI556" s="43" t="s">
        <v>1010</v>
      </c>
    </row>
    <row r="557" spans="59:61" ht="105" x14ac:dyDescent="0.3">
      <c r="BG557" s="43" t="s">
        <v>1221</v>
      </c>
      <c r="BH557" s="68">
        <v>66</v>
      </c>
      <c r="BI557" s="43" t="s">
        <v>1011</v>
      </c>
    </row>
    <row r="558" spans="59:61" ht="90" x14ac:dyDescent="0.3">
      <c r="BG558" s="43" t="s">
        <v>1222</v>
      </c>
      <c r="BH558" s="68">
        <v>67</v>
      </c>
      <c r="BI558" s="43" t="s">
        <v>1012</v>
      </c>
    </row>
    <row r="559" spans="59:61" ht="135" x14ac:dyDescent="0.3">
      <c r="BG559" s="43" t="s">
        <v>1223</v>
      </c>
      <c r="BH559" s="68">
        <v>68</v>
      </c>
      <c r="BI559" s="43" t="s">
        <v>1013</v>
      </c>
    </row>
    <row r="560" spans="59:61" ht="255" x14ac:dyDescent="0.3">
      <c r="BG560" s="43" t="s">
        <v>1224</v>
      </c>
      <c r="BH560" s="68">
        <v>69</v>
      </c>
      <c r="BI560" s="43" t="s">
        <v>1014</v>
      </c>
    </row>
    <row r="561" spans="59:61" ht="270" x14ac:dyDescent="0.3">
      <c r="BG561" s="43" t="s">
        <v>1225</v>
      </c>
      <c r="BH561" s="68">
        <v>70</v>
      </c>
      <c r="BI561" s="43" t="s">
        <v>1015</v>
      </c>
    </row>
    <row r="562" spans="59:61" ht="60" x14ac:dyDescent="0.3">
      <c r="BG562" s="43" t="s">
        <v>1226</v>
      </c>
      <c r="BH562" s="68">
        <v>71</v>
      </c>
      <c r="BI562" s="43" t="s">
        <v>1016</v>
      </c>
    </row>
    <row r="563" spans="59:61" ht="60" x14ac:dyDescent="0.3">
      <c r="BG563" s="43" t="s">
        <v>1227</v>
      </c>
      <c r="BH563" s="68">
        <v>72</v>
      </c>
      <c r="BI563" s="43" t="s">
        <v>1017</v>
      </c>
    </row>
    <row r="564" spans="59:61" ht="105" x14ac:dyDescent="0.3">
      <c r="BG564" s="43" t="s">
        <v>1228</v>
      </c>
      <c r="BH564" s="68">
        <v>73</v>
      </c>
      <c r="BI564" s="43" t="s">
        <v>1018</v>
      </c>
    </row>
    <row r="565" spans="59:61" ht="150" x14ac:dyDescent="0.3">
      <c r="BG565" s="43" t="s">
        <v>1229</v>
      </c>
      <c r="BH565" s="68">
        <v>74</v>
      </c>
      <c r="BI565" s="43" t="s">
        <v>1019</v>
      </c>
    </row>
    <row r="566" spans="59:61" ht="135" x14ac:dyDescent="0.3">
      <c r="BG566" s="43" t="s">
        <v>1230</v>
      </c>
      <c r="BH566" s="68">
        <v>75</v>
      </c>
      <c r="BI566" s="43" t="s">
        <v>1020</v>
      </c>
    </row>
    <row r="567" spans="59:61" ht="105" x14ac:dyDescent="0.3">
      <c r="BG567" s="43" t="s">
        <v>1231</v>
      </c>
      <c r="BH567" s="68">
        <v>76</v>
      </c>
      <c r="BI567" s="43" t="s">
        <v>1021</v>
      </c>
    </row>
    <row r="568" spans="59:61" ht="120" x14ac:dyDescent="0.3">
      <c r="BG568" s="43" t="s">
        <v>1232</v>
      </c>
      <c r="BH568" s="68">
        <v>77</v>
      </c>
      <c r="BI568" s="43" t="s">
        <v>1022</v>
      </c>
    </row>
    <row r="569" spans="59:61" ht="195" x14ac:dyDescent="0.3">
      <c r="BG569" s="43" t="s">
        <v>1233</v>
      </c>
      <c r="BH569" s="68">
        <v>78</v>
      </c>
      <c r="BI569" s="43" t="s">
        <v>1023</v>
      </c>
    </row>
    <row r="570" spans="59:61" ht="390" x14ac:dyDescent="0.3">
      <c r="BG570" s="43" t="s">
        <v>1234</v>
      </c>
      <c r="BH570" s="68">
        <v>79</v>
      </c>
      <c r="BI570" s="43" t="s">
        <v>1024</v>
      </c>
    </row>
    <row r="571" spans="59:61" ht="30" x14ac:dyDescent="0.3">
      <c r="BG571" s="43" t="s">
        <v>1235</v>
      </c>
      <c r="BH571" s="68">
        <v>80</v>
      </c>
      <c r="BI571" s="43" t="s">
        <v>1025</v>
      </c>
    </row>
    <row r="572" spans="59:61" ht="45" x14ac:dyDescent="0.3">
      <c r="BG572" s="43" t="s">
        <v>1236</v>
      </c>
      <c r="BH572" s="68">
        <v>81</v>
      </c>
      <c r="BI572" s="43" t="s">
        <v>1026</v>
      </c>
    </row>
    <row r="573" spans="59:61" ht="105" x14ac:dyDescent="0.3">
      <c r="BG573" s="43" t="s">
        <v>1237</v>
      </c>
      <c r="BH573" s="68">
        <v>82</v>
      </c>
      <c r="BI573" s="43" t="s">
        <v>1027</v>
      </c>
    </row>
    <row r="574" spans="59:61" ht="30" x14ac:dyDescent="0.3">
      <c r="BG574" s="43" t="s">
        <v>1238</v>
      </c>
      <c r="BH574" s="68">
        <v>83</v>
      </c>
      <c r="BI574" s="43" t="s">
        <v>1028</v>
      </c>
    </row>
    <row r="575" spans="59:61" ht="45" x14ac:dyDescent="0.3">
      <c r="BG575" s="43" t="s">
        <v>1239</v>
      </c>
      <c r="BH575" s="68">
        <v>84</v>
      </c>
      <c r="BI575" s="43" t="s">
        <v>1029</v>
      </c>
    </row>
    <row r="576" spans="59:61" ht="30" x14ac:dyDescent="0.3">
      <c r="BG576" s="43" t="s">
        <v>1240</v>
      </c>
      <c r="BH576" s="68">
        <v>85</v>
      </c>
      <c r="BI576" s="43" t="s">
        <v>1030</v>
      </c>
    </row>
    <row r="577" spans="59:61" ht="60" x14ac:dyDescent="0.3">
      <c r="BG577" s="43" t="s">
        <v>1241</v>
      </c>
      <c r="BH577" s="68">
        <v>86</v>
      </c>
      <c r="BI577" s="43" t="s">
        <v>1031</v>
      </c>
    </row>
    <row r="578" spans="59:61" ht="45" x14ac:dyDescent="0.3">
      <c r="BG578" s="43" t="s">
        <v>1242</v>
      </c>
      <c r="BH578" s="68">
        <v>87</v>
      </c>
      <c r="BI578" s="43" t="s">
        <v>1032</v>
      </c>
    </row>
    <row r="579" spans="59:61" ht="165" x14ac:dyDescent="0.3">
      <c r="BG579" s="43" t="s">
        <v>1243</v>
      </c>
      <c r="BH579" s="68">
        <v>88</v>
      </c>
      <c r="BI579" s="43" t="s">
        <v>1033</v>
      </c>
    </row>
    <row r="580" spans="59:61" ht="210" x14ac:dyDescent="0.3">
      <c r="BG580" s="43" t="s">
        <v>1244</v>
      </c>
      <c r="BH580" s="68">
        <v>89</v>
      </c>
      <c r="BI580" s="43" t="s">
        <v>1034</v>
      </c>
    </row>
    <row r="581" spans="59:61" ht="180" x14ac:dyDescent="0.3">
      <c r="BG581" s="43" t="s">
        <v>1245</v>
      </c>
      <c r="BH581" s="68">
        <v>90</v>
      </c>
      <c r="BI581" s="43" t="s">
        <v>1035</v>
      </c>
    </row>
    <row r="582" spans="59:61" ht="135" x14ac:dyDescent="0.3">
      <c r="BG582" s="43" t="s">
        <v>1246</v>
      </c>
      <c r="BH582" s="68">
        <v>91</v>
      </c>
      <c r="BI582" s="43" t="s">
        <v>972</v>
      </c>
    </row>
    <row r="583" spans="59:61" ht="45" x14ac:dyDescent="0.3">
      <c r="BG583" s="43" t="s">
        <v>1247</v>
      </c>
      <c r="BH583" s="68">
        <v>92</v>
      </c>
      <c r="BI583" s="43" t="s">
        <v>973</v>
      </c>
    </row>
    <row r="584" spans="59:61" ht="60" x14ac:dyDescent="0.3">
      <c r="BG584" s="43" t="s">
        <v>1248</v>
      </c>
      <c r="BH584" s="68">
        <v>93</v>
      </c>
      <c r="BI584" s="43" t="s">
        <v>974</v>
      </c>
    </row>
    <row r="585" spans="59:61" ht="165" x14ac:dyDescent="0.3">
      <c r="BG585" s="43" t="s">
        <v>1249</v>
      </c>
      <c r="BH585" s="68">
        <v>94</v>
      </c>
      <c r="BI585" s="43" t="s">
        <v>975</v>
      </c>
    </row>
    <row r="586" spans="59:61" ht="225" x14ac:dyDescent="0.3">
      <c r="BG586" s="43" t="s">
        <v>1250</v>
      </c>
      <c r="BH586" s="68">
        <v>95</v>
      </c>
      <c r="BI586" s="43" t="s">
        <v>976</v>
      </c>
    </row>
    <row r="587" spans="59:61" ht="210" x14ac:dyDescent="0.3">
      <c r="BG587" s="43" t="s">
        <v>1251</v>
      </c>
      <c r="BH587" s="68">
        <v>96</v>
      </c>
      <c r="BI587" s="43" t="s">
        <v>977</v>
      </c>
    </row>
    <row r="588" spans="59:61" ht="90" x14ac:dyDescent="0.3">
      <c r="BG588" s="43" t="s">
        <v>1252</v>
      </c>
      <c r="BH588" s="68">
        <v>97</v>
      </c>
      <c r="BI588" s="43" t="s">
        <v>978</v>
      </c>
    </row>
    <row r="589" spans="59:61" ht="409.5" x14ac:dyDescent="0.3">
      <c r="BG589" s="43" t="s">
        <v>1253</v>
      </c>
      <c r="BH589" s="68">
        <v>98</v>
      </c>
      <c r="BI589" s="43" t="s">
        <v>971</v>
      </c>
    </row>
    <row r="590" spans="59:61" ht="255" x14ac:dyDescent="0.3">
      <c r="BG590" s="43" t="s">
        <v>1254</v>
      </c>
      <c r="BH590" s="68">
        <v>99</v>
      </c>
      <c r="BI590" s="43" t="s">
        <v>968</v>
      </c>
    </row>
    <row r="591" spans="59:61" ht="135" x14ac:dyDescent="0.3">
      <c r="BG591" s="43" t="s">
        <v>1255</v>
      </c>
      <c r="BH591" s="68">
        <v>100</v>
      </c>
      <c r="BI591" s="43" t="s">
        <v>969</v>
      </c>
    </row>
    <row r="592" spans="59:61" ht="45" x14ac:dyDescent="0.3">
      <c r="BG592" s="43" t="s">
        <v>1256</v>
      </c>
      <c r="BH592" s="68">
        <v>101</v>
      </c>
      <c r="BI592" s="47"/>
    </row>
    <row r="593" spans="59:61" ht="135" x14ac:dyDescent="0.3">
      <c r="BG593" s="43" t="s">
        <v>1257</v>
      </c>
      <c r="BH593" s="68">
        <v>102</v>
      </c>
      <c r="BI593" s="43" t="s">
        <v>970</v>
      </c>
    </row>
    <row r="594" spans="59:61" ht="409.5" x14ac:dyDescent="0.3">
      <c r="BG594" s="43" t="s">
        <v>1258</v>
      </c>
      <c r="BH594" s="68">
        <v>103</v>
      </c>
      <c r="BI594" s="43" t="s">
        <v>967</v>
      </c>
    </row>
    <row r="595" spans="59:61" ht="409.5" x14ac:dyDescent="0.3">
      <c r="BG595" s="43" t="s">
        <v>1259</v>
      </c>
      <c r="BH595" s="68">
        <v>104</v>
      </c>
      <c r="BI595" s="43" t="s">
        <v>966</v>
      </c>
    </row>
    <row r="596" spans="59:61" ht="210" x14ac:dyDescent="0.3">
      <c r="BG596" s="43" t="s">
        <v>1260</v>
      </c>
      <c r="BH596" s="68">
        <v>105</v>
      </c>
      <c r="BI596" s="43" t="s">
        <v>947</v>
      </c>
    </row>
    <row r="597" spans="59:61" ht="105" x14ac:dyDescent="0.3">
      <c r="BG597" s="43" t="s">
        <v>1261</v>
      </c>
      <c r="BH597" s="68">
        <v>106</v>
      </c>
      <c r="BI597" s="43" t="s">
        <v>948</v>
      </c>
    </row>
    <row r="599" spans="59:61" x14ac:dyDescent="0.3">
      <c r="BG599" s="4" t="s">
        <v>1324</v>
      </c>
    </row>
    <row r="600" spans="59:61" x14ac:dyDescent="0.3">
      <c r="BG600" s="7" t="s">
        <v>1064</v>
      </c>
      <c r="BH600" s="53" t="s">
        <v>1099</v>
      </c>
      <c r="BI600" s="2" t="s">
        <v>1048</v>
      </c>
    </row>
    <row r="601" spans="59:61" x14ac:dyDescent="0.3">
      <c r="BG601" s="13"/>
      <c r="BH601" s="69"/>
      <c r="BI601" s="189" t="s">
        <v>1155</v>
      </c>
    </row>
    <row r="602" spans="59:61" ht="240" x14ac:dyDescent="0.3">
      <c r="BG602" s="188" t="s">
        <v>1407</v>
      </c>
      <c r="BH602" s="4">
        <v>1</v>
      </c>
      <c r="BI602" s="190" t="s">
        <v>1494</v>
      </c>
    </row>
    <row r="603" spans="59:61" ht="405" x14ac:dyDescent="0.3">
      <c r="BG603" s="188" t="s">
        <v>1408</v>
      </c>
      <c r="BH603" s="4">
        <v>2</v>
      </c>
      <c r="BI603" s="190" t="s">
        <v>1472</v>
      </c>
    </row>
    <row r="604" spans="59:61" ht="330" x14ac:dyDescent="0.3">
      <c r="BG604" s="188" t="s">
        <v>1409</v>
      </c>
      <c r="BH604" s="4">
        <v>3</v>
      </c>
      <c r="BI604" s="190" t="s">
        <v>1473</v>
      </c>
    </row>
    <row r="605" spans="59:61" ht="195" x14ac:dyDescent="0.3">
      <c r="BG605" s="188" t="s">
        <v>1410</v>
      </c>
      <c r="BH605" s="4">
        <v>4</v>
      </c>
      <c r="BI605" s="190" t="s">
        <v>1495</v>
      </c>
    </row>
    <row r="606" spans="59:61" ht="409.5" x14ac:dyDescent="0.3">
      <c r="BG606" s="188" t="s">
        <v>1411</v>
      </c>
      <c r="BH606" s="4">
        <v>5</v>
      </c>
      <c r="BI606" s="190" t="s">
        <v>1496</v>
      </c>
    </row>
    <row r="607" spans="59:61" ht="195" x14ac:dyDescent="0.3">
      <c r="BG607" s="188" t="s">
        <v>1412</v>
      </c>
      <c r="BH607" s="4">
        <v>6</v>
      </c>
      <c r="BI607" s="190" t="s">
        <v>1497</v>
      </c>
    </row>
    <row r="608" spans="59:61" ht="150" x14ac:dyDescent="0.3">
      <c r="BG608" s="188" t="s">
        <v>1413</v>
      </c>
      <c r="BH608" s="4">
        <v>7</v>
      </c>
      <c r="BI608" s="190" t="s">
        <v>1498</v>
      </c>
    </row>
    <row r="609" spans="59:61" ht="45" x14ac:dyDescent="0.3">
      <c r="BG609" s="188" t="s">
        <v>1414</v>
      </c>
      <c r="BH609" s="4">
        <v>8</v>
      </c>
      <c r="BI609" s="190" t="s">
        <v>1499</v>
      </c>
    </row>
    <row r="610" spans="59:61" ht="135" x14ac:dyDescent="0.3">
      <c r="BG610" s="188" t="s">
        <v>1415</v>
      </c>
      <c r="BH610" s="4">
        <v>9</v>
      </c>
      <c r="BI610" s="190" t="s">
        <v>1500</v>
      </c>
    </row>
    <row r="611" spans="59:61" ht="120" x14ac:dyDescent="0.3">
      <c r="BG611" s="188" t="s">
        <v>1416</v>
      </c>
      <c r="BH611" s="4">
        <v>10</v>
      </c>
      <c r="BI611" s="190" t="s">
        <v>1501</v>
      </c>
    </row>
    <row r="612" spans="59:61" ht="120" x14ac:dyDescent="0.3">
      <c r="BG612" s="188" t="s">
        <v>1417</v>
      </c>
      <c r="BH612" s="4">
        <v>11</v>
      </c>
      <c r="BI612" s="190" t="s">
        <v>1502</v>
      </c>
    </row>
    <row r="613" spans="59:61" ht="135" x14ac:dyDescent="0.3">
      <c r="BG613" s="188" t="s">
        <v>1418</v>
      </c>
      <c r="BH613" s="4">
        <v>12</v>
      </c>
      <c r="BI613" s="190" t="s">
        <v>1503</v>
      </c>
    </row>
    <row r="614" spans="59:61" ht="165" x14ac:dyDescent="0.3">
      <c r="BG614" s="188" t="s">
        <v>1419</v>
      </c>
      <c r="BH614" s="4">
        <v>13</v>
      </c>
      <c r="BI614" s="190" t="s">
        <v>1504</v>
      </c>
    </row>
    <row r="615" spans="59:61" ht="75" x14ac:dyDescent="0.3">
      <c r="BG615" s="188" t="s">
        <v>1420</v>
      </c>
      <c r="BH615" s="4">
        <v>14</v>
      </c>
      <c r="BI615" s="190" t="s">
        <v>1505</v>
      </c>
    </row>
    <row r="616" spans="59:61" ht="150" x14ac:dyDescent="0.3">
      <c r="BG616" s="188" t="s">
        <v>1421</v>
      </c>
      <c r="BH616" s="4">
        <v>15</v>
      </c>
      <c r="BI616" s="190" t="s">
        <v>1506</v>
      </c>
    </row>
    <row r="617" spans="59:61" ht="150" x14ac:dyDescent="0.3">
      <c r="BG617" s="188" t="s">
        <v>1422</v>
      </c>
      <c r="BH617" s="4">
        <v>16</v>
      </c>
      <c r="BI617" s="190" t="s">
        <v>1507</v>
      </c>
    </row>
    <row r="618" spans="59:61" ht="120" x14ac:dyDescent="0.3">
      <c r="BG618" s="188" t="s">
        <v>1423</v>
      </c>
      <c r="BH618" s="4">
        <v>17</v>
      </c>
      <c r="BI618" s="190" t="s">
        <v>1508</v>
      </c>
    </row>
    <row r="619" spans="59:61" ht="90" x14ac:dyDescent="0.3">
      <c r="BG619" s="188" t="s">
        <v>1424</v>
      </c>
      <c r="BH619" s="4">
        <v>18</v>
      </c>
      <c r="BI619" s="190" t="s">
        <v>1509</v>
      </c>
    </row>
    <row r="620" spans="59:61" ht="60" x14ac:dyDescent="0.3">
      <c r="BG620" s="188" t="s">
        <v>1425</v>
      </c>
      <c r="BH620" s="4">
        <v>19</v>
      </c>
      <c r="BI620" s="190" t="s">
        <v>1510</v>
      </c>
    </row>
    <row r="621" spans="59:61" ht="165" x14ac:dyDescent="0.3">
      <c r="BG621" s="188" t="s">
        <v>1426</v>
      </c>
      <c r="BH621" s="4">
        <v>20</v>
      </c>
      <c r="BI621" s="190" t="s">
        <v>1511</v>
      </c>
    </row>
    <row r="622" spans="59:61" ht="165" x14ac:dyDescent="0.3">
      <c r="BG622" s="188" t="s">
        <v>1427</v>
      </c>
      <c r="BH622" s="4">
        <v>21</v>
      </c>
      <c r="BI622" s="190" t="s">
        <v>1512</v>
      </c>
    </row>
    <row r="623" spans="59:61" ht="409.5" x14ac:dyDescent="0.3">
      <c r="BG623" s="188" t="s">
        <v>1428</v>
      </c>
      <c r="BH623" s="4">
        <v>22</v>
      </c>
      <c r="BI623" s="190" t="s">
        <v>1513</v>
      </c>
    </row>
    <row r="624" spans="59:61" ht="405" x14ac:dyDescent="0.3">
      <c r="BG624" s="188" t="s">
        <v>1429</v>
      </c>
      <c r="BH624" s="4">
        <v>23</v>
      </c>
      <c r="BI624" s="190" t="s">
        <v>1474</v>
      </c>
    </row>
    <row r="625" spans="59:61" ht="135" x14ac:dyDescent="0.3">
      <c r="BG625" s="188" t="s">
        <v>1430</v>
      </c>
      <c r="BH625" s="4">
        <v>24</v>
      </c>
      <c r="BI625" s="190" t="s">
        <v>1475</v>
      </c>
    </row>
    <row r="626" spans="59:61" ht="330" x14ac:dyDescent="0.3">
      <c r="BG626" s="188" t="s">
        <v>1431</v>
      </c>
      <c r="BH626" s="4">
        <v>25</v>
      </c>
      <c r="BI626" s="190" t="s">
        <v>1476</v>
      </c>
    </row>
    <row r="627" spans="59:61" ht="120" x14ac:dyDescent="0.3">
      <c r="BG627" s="188" t="s">
        <v>1432</v>
      </c>
      <c r="BH627" s="4">
        <v>26</v>
      </c>
      <c r="BI627" s="190" t="s">
        <v>1477</v>
      </c>
    </row>
    <row r="628" spans="59:61" ht="345" x14ac:dyDescent="0.3">
      <c r="BG628" s="188" t="s">
        <v>1433</v>
      </c>
      <c r="BH628" s="4">
        <v>27</v>
      </c>
      <c r="BI628" s="190" t="s">
        <v>1514</v>
      </c>
    </row>
    <row r="629" spans="59:61" ht="225" x14ac:dyDescent="0.3">
      <c r="BG629" s="188" t="s">
        <v>1434</v>
      </c>
      <c r="BH629" s="4">
        <v>28</v>
      </c>
      <c r="BI629" s="190" t="s">
        <v>1515</v>
      </c>
    </row>
    <row r="630" spans="59:61" ht="270" x14ac:dyDescent="0.3">
      <c r="BG630" s="188" t="s">
        <v>1435</v>
      </c>
      <c r="BH630" s="4">
        <v>29</v>
      </c>
      <c r="BI630" s="190" t="s">
        <v>1516</v>
      </c>
    </row>
    <row r="631" spans="59:61" ht="225" x14ac:dyDescent="0.3">
      <c r="BG631" s="188" t="s">
        <v>1436</v>
      </c>
      <c r="BH631" s="4">
        <v>30</v>
      </c>
      <c r="BI631" s="190" t="s">
        <v>1517</v>
      </c>
    </row>
    <row r="632" spans="59:61" ht="120" x14ac:dyDescent="0.3">
      <c r="BG632" s="188" t="s">
        <v>1437</v>
      </c>
      <c r="BH632" s="4">
        <v>31</v>
      </c>
      <c r="BI632" s="190" t="s">
        <v>1518</v>
      </c>
    </row>
    <row r="633" spans="59:61" ht="315" x14ac:dyDescent="0.3">
      <c r="BG633" s="188" t="s">
        <v>1438</v>
      </c>
      <c r="BH633" s="4">
        <v>32</v>
      </c>
      <c r="BI633" s="190" t="s">
        <v>1519</v>
      </c>
    </row>
    <row r="634" spans="59:61" ht="195" x14ac:dyDescent="0.3">
      <c r="BG634" s="188" t="s">
        <v>1439</v>
      </c>
      <c r="BH634" s="4">
        <v>33</v>
      </c>
      <c r="BI634" s="190" t="s">
        <v>1478</v>
      </c>
    </row>
    <row r="635" spans="59:61" ht="285" x14ac:dyDescent="0.3">
      <c r="BG635" s="188" t="s">
        <v>1440</v>
      </c>
      <c r="BH635" s="4">
        <v>34</v>
      </c>
      <c r="BI635" s="190" t="s">
        <v>1520</v>
      </c>
    </row>
    <row r="636" spans="59:61" ht="210" x14ac:dyDescent="0.3">
      <c r="BG636" s="188" t="s">
        <v>1441</v>
      </c>
      <c r="BH636" s="4">
        <v>35</v>
      </c>
      <c r="BI636" s="190" t="s">
        <v>1521</v>
      </c>
    </row>
    <row r="637" spans="59:61" ht="165" x14ac:dyDescent="0.3">
      <c r="BG637" s="188" t="s">
        <v>1442</v>
      </c>
      <c r="BH637" s="4">
        <v>36</v>
      </c>
      <c r="BI637" s="190" t="s">
        <v>1522</v>
      </c>
    </row>
    <row r="638" spans="59:61" ht="345" x14ac:dyDescent="0.3">
      <c r="BG638" s="188" t="s">
        <v>1443</v>
      </c>
      <c r="BH638" s="4">
        <v>37</v>
      </c>
      <c r="BI638" s="190" t="s">
        <v>1523</v>
      </c>
    </row>
    <row r="639" spans="59:61" ht="270" x14ac:dyDescent="0.3">
      <c r="BG639" s="188" t="s">
        <v>1444</v>
      </c>
      <c r="BH639" s="4">
        <v>38</v>
      </c>
      <c r="BI639" s="190" t="s">
        <v>1479</v>
      </c>
    </row>
    <row r="640" spans="59:61" ht="225" x14ac:dyDescent="0.3">
      <c r="BG640" s="188" t="s">
        <v>1445</v>
      </c>
      <c r="BH640" s="4">
        <v>39</v>
      </c>
      <c r="BI640" s="190" t="s">
        <v>1524</v>
      </c>
    </row>
    <row r="641" spans="59:61" ht="135" x14ac:dyDescent="0.3">
      <c r="BG641" s="188" t="s">
        <v>1446</v>
      </c>
      <c r="BH641" s="4">
        <v>40</v>
      </c>
      <c r="BI641" s="190" t="s">
        <v>1525</v>
      </c>
    </row>
    <row r="642" spans="59:61" ht="105" x14ac:dyDescent="0.3">
      <c r="BG642" s="188" t="s">
        <v>1447</v>
      </c>
      <c r="BH642" s="4">
        <v>41</v>
      </c>
      <c r="BI642" s="190" t="s">
        <v>1480</v>
      </c>
    </row>
    <row r="643" spans="59:61" ht="405" x14ac:dyDescent="0.3">
      <c r="BG643" s="188" t="s">
        <v>1448</v>
      </c>
      <c r="BH643" s="4">
        <v>42</v>
      </c>
      <c r="BI643" s="190" t="s">
        <v>1481</v>
      </c>
    </row>
    <row r="644" spans="59:61" ht="120" x14ac:dyDescent="0.3">
      <c r="BG644" s="188" t="s">
        <v>1449</v>
      </c>
      <c r="BH644" s="4">
        <v>43</v>
      </c>
      <c r="BI644" s="190" t="s">
        <v>1482</v>
      </c>
    </row>
    <row r="645" spans="59:61" ht="165" x14ac:dyDescent="0.3">
      <c r="BG645" s="188" t="s">
        <v>1450</v>
      </c>
      <c r="BH645" s="4">
        <v>44</v>
      </c>
      <c r="BI645" s="190" t="s">
        <v>1526</v>
      </c>
    </row>
    <row r="646" spans="59:61" ht="150" x14ac:dyDescent="0.3">
      <c r="BG646" s="188" t="s">
        <v>1451</v>
      </c>
      <c r="BH646" s="4">
        <v>45</v>
      </c>
      <c r="BI646" s="190" t="s">
        <v>1527</v>
      </c>
    </row>
    <row r="647" spans="59:61" ht="300" x14ac:dyDescent="0.3">
      <c r="BG647" s="188" t="s">
        <v>1452</v>
      </c>
      <c r="BH647" s="4">
        <v>46</v>
      </c>
      <c r="BI647" s="190" t="s">
        <v>1483</v>
      </c>
    </row>
    <row r="648" spans="59:61" ht="135" x14ac:dyDescent="0.3">
      <c r="BG648" s="188" t="s">
        <v>1453</v>
      </c>
      <c r="BH648" s="4">
        <v>47</v>
      </c>
      <c r="BI648" s="190" t="s">
        <v>1528</v>
      </c>
    </row>
    <row r="649" spans="59:61" ht="165" x14ac:dyDescent="0.3">
      <c r="BG649" s="188" t="s">
        <v>1454</v>
      </c>
      <c r="BH649" s="4">
        <v>48</v>
      </c>
      <c r="BI649" s="190" t="s">
        <v>1529</v>
      </c>
    </row>
    <row r="650" spans="59:61" ht="210" x14ac:dyDescent="0.3">
      <c r="BG650" s="188" t="s">
        <v>1455</v>
      </c>
      <c r="BH650" s="4">
        <v>49</v>
      </c>
      <c r="BI650" s="190" t="s">
        <v>1530</v>
      </c>
    </row>
    <row r="651" spans="59:61" ht="409.5" x14ac:dyDescent="0.3">
      <c r="BG651" s="188" t="s">
        <v>1456</v>
      </c>
      <c r="BH651" s="4">
        <v>50</v>
      </c>
      <c r="BI651" s="190" t="s">
        <v>1484</v>
      </c>
    </row>
    <row r="652" spans="59:61" ht="135" x14ac:dyDescent="0.3">
      <c r="BG652" s="188" t="s">
        <v>1457</v>
      </c>
      <c r="BH652" s="4">
        <v>51</v>
      </c>
      <c r="BI652" s="190" t="s">
        <v>1485</v>
      </c>
    </row>
    <row r="653" spans="59:61" ht="225" x14ac:dyDescent="0.3">
      <c r="BG653" s="188" t="s">
        <v>1458</v>
      </c>
      <c r="BH653" s="4">
        <v>52</v>
      </c>
      <c r="BI653" s="190" t="s">
        <v>1531</v>
      </c>
    </row>
    <row r="654" spans="59:61" ht="409.5" x14ac:dyDescent="0.3">
      <c r="BG654" s="188" t="s">
        <v>1459</v>
      </c>
      <c r="BH654" s="4">
        <v>53</v>
      </c>
      <c r="BI654" s="190" t="s">
        <v>1532</v>
      </c>
    </row>
    <row r="655" spans="59:61" ht="165" x14ac:dyDescent="0.3">
      <c r="BG655" s="188" t="s">
        <v>1460</v>
      </c>
      <c r="BH655" s="4">
        <v>54</v>
      </c>
      <c r="BI655" s="190" t="s">
        <v>1486</v>
      </c>
    </row>
    <row r="656" spans="59:61" ht="255" x14ac:dyDescent="0.3">
      <c r="BG656" s="188" t="s">
        <v>1461</v>
      </c>
      <c r="BH656" s="4">
        <v>55</v>
      </c>
      <c r="BI656" s="190" t="s">
        <v>1487</v>
      </c>
    </row>
    <row r="657" spans="59:61" ht="105" x14ac:dyDescent="0.3">
      <c r="BG657" s="188" t="s">
        <v>1462</v>
      </c>
      <c r="BH657" s="4">
        <v>56</v>
      </c>
      <c r="BI657" s="190" t="s">
        <v>1488</v>
      </c>
    </row>
    <row r="658" spans="59:61" ht="409.5" x14ac:dyDescent="0.3">
      <c r="BG658" s="188" t="s">
        <v>1463</v>
      </c>
      <c r="BH658" s="4">
        <v>57</v>
      </c>
      <c r="BI658" s="190" t="s">
        <v>1489</v>
      </c>
    </row>
    <row r="659" spans="59:61" ht="270" x14ac:dyDescent="0.3">
      <c r="BG659" s="188" t="s">
        <v>1464</v>
      </c>
      <c r="BH659" s="4">
        <v>58</v>
      </c>
      <c r="BI659" s="190" t="s">
        <v>1533</v>
      </c>
    </row>
    <row r="660" spans="59:61" ht="409.5" x14ac:dyDescent="0.3">
      <c r="BG660" s="188" t="s">
        <v>1465</v>
      </c>
      <c r="BH660" s="4">
        <v>59</v>
      </c>
      <c r="BI660" s="190" t="s">
        <v>1534</v>
      </c>
    </row>
    <row r="661" spans="59:61" ht="255" x14ac:dyDescent="0.3">
      <c r="BG661" s="188" t="s">
        <v>1466</v>
      </c>
      <c r="BH661" s="4">
        <v>60</v>
      </c>
      <c r="BI661" s="190" t="s">
        <v>1535</v>
      </c>
    </row>
    <row r="662" spans="59:61" ht="225" x14ac:dyDescent="0.3">
      <c r="BG662" s="188" t="s">
        <v>1467</v>
      </c>
      <c r="BH662" s="4">
        <v>61</v>
      </c>
      <c r="BI662" s="190" t="s">
        <v>1536</v>
      </c>
    </row>
    <row r="663" spans="59:61" ht="120" x14ac:dyDescent="0.3">
      <c r="BG663" s="188" t="s">
        <v>1468</v>
      </c>
      <c r="BH663" s="4">
        <v>62</v>
      </c>
      <c r="BI663" s="190" t="s">
        <v>1490</v>
      </c>
    </row>
    <row r="664" spans="59:61" ht="240" x14ac:dyDescent="0.3">
      <c r="BG664" s="188" t="s">
        <v>1469</v>
      </c>
      <c r="BH664" s="4">
        <v>63</v>
      </c>
      <c r="BI664" s="190" t="s">
        <v>1491</v>
      </c>
    </row>
    <row r="665" spans="59:61" ht="240" x14ac:dyDescent="0.3">
      <c r="BG665" s="188" t="s">
        <v>1470</v>
      </c>
      <c r="BH665" s="4">
        <v>64</v>
      </c>
      <c r="BI665" s="190" t="s">
        <v>1492</v>
      </c>
    </row>
    <row r="666" spans="59:61" ht="165" x14ac:dyDescent="0.3">
      <c r="BG666" s="188" t="s">
        <v>1471</v>
      </c>
      <c r="BH666" s="4">
        <v>65</v>
      </c>
      <c r="BI666" s="190" t="s">
        <v>1493</v>
      </c>
    </row>
    <row r="667" spans="59:61" ht="300" x14ac:dyDescent="0.3">
      <c r="BG667" s="201" t="s">
        <v>1549</v>
      </c>
      <c r="BH667" s="4">
        <v>66</v>
      </c>
      <c r="BI667" s="203" t="s">
        <v>1541</v>
      </c>
    </row>
    <row r="668" spans="59:61" ht="405" x14ac:dyDescent="0.3">
      <c r="BG668" s="201" t="s">
        <v>1550</v>
      </c>
      <c r="BH668" s="4">
        <v>67</v>
      </c>
      <c r="BI668" s="203" t="s">
        <v>1542</v>
      </c>
    </row>
    <row r="669" spans="59:61" ht="165" x14ac:dyDescent="0.3">
      <c r="BG669" s="201" t="s">
        <v>1551</v>
      </c>
      <c r="BH669" s="4">
        <v>68</v>
      </c>
      <c r="BI669" s="203" t="s">
        <v>1543</v>
      </c>
    </row>
    <row r="670" spans="59:61" ht="409.5" x14ac:dyDescent="0.3">
      <c r="BG670" s="202" t="s">
        <v>1552</v>
      </c>
      <c r="BH670" s="4">
        <v>69</v>
      </c>
      <c r="BI670" s="204" t="s">
        <v>1544</v>
      </c>
    </row>
    <row r="671" spans="59:61" ht="225" x14ac:dyDescent="0.3">
      <c r="BG671" s="201" t="s">
        <v>1553</v>
      </c>
      <c r="BH671" s="4">
        <v>70</v>
      </c>
      <c r="BI671" s="203" t="s">
        <v>1545</v>
      </c>
    </row>
    <row r="672" spans="59:61" ht="409.5" x14ac:dyDescent="0.3">
      <c r="BG672" s="202" t="s">
        <v>1554</v>
      </c>
      <c r="BH672" s="4">
        <v>71</v>
      </c>
      <c r="BI672" s="204" t="s">
        <v>1546</v>
      </c>
    </row>
    <row r="673" spans="59:61" ht="240" x14ac:dyDescent="0.3">
      <c r="BG673" s="201" t="s">
        <v>1555</v>
      </c>
      <c r="BH673" s="4">
        <v>72</v>
      </c>
      <c r="BI673" s="203" t="s">
        <v>1547</v>
      </c>
    </row>
  </sheetData>
  <sheetProtection password="E625" sheet="1" formatCells="0" formatColumns="0" formatRows="0"/>
  <mergeCells count="17">
    <mergeCell ref="AQ1:AQ3"/>
    <mergeCell ref="AE1:AE3"/>
    <mergeCell ref="E1:G1"/>
    <mergeCell ref="H1:J1"/>
    <mergeCell ref="AM1:AM3"/>
    <mergeCell ref="K2:M2"/>
    <mergeCell ref="AF1:AI1"/>
    <mergeCell ref="Z1:AC1"/>
    <mergeCell ref="AN1:AN3"/>
    <mergeCell ref="N2:P2"/>
    <mergeCell ref="AO1:AO3"/>
    <mergeCell ref="Q2:S2"/>
    <mergeCell ref="AP1:AP3"/>
    <mergeCell ref="W2:Y2"/>
    <mergeCell ref="AK1:AK3"/>
    <mergeCell ref="AL1:AL3"/>
    <mergeCell ref="T2:V2"/>
  </mergeCells>
  <phoneticPr fontId="0" type="noConversion"/>
  <conditionalFormatting sqref="AD4:AE33">
    <cfRule type="colorScale" priority="7">
      <colorScale>
        <cfvo type="num" val="1"/>
        <cfvo type="num" val="3"/>
        <cfvo type="num" val="6"/>
        <color rgb="FFFFFF99"/>
        <color rgb="FFFFC000"/>
        <color rgb="FFFF0000"/>
      </colorScale>
    </cfRule>
  </conditionalFormatting>
  <conditionalFormatting sqref="AE4:AE33">
    <cfRule type="cellIs" dxfId="46" priority="2" stopIfTrue="1" operator="equal">
      <formula>"N"</formula>
    </cfRule>
    <cfRule type="cellIs" dxfId="45" priority="3" stopIfTrue="1" operator="equal">
      <formula>"Y"</formula>
    </cfRule>
  </conditionalFormatting>
  <dataValidations count="15">
    <dataValidation type="whole" allowBlank="1" showInputMessage="1" showErrorMessage="1" sqref="F4:F33">
      <formula1>1</formula1>
      <formula2>29</formula2>
    </dataValidation>
    <dataValidation type="list" allowBlank="1" showInputMessage="1" showErrorMessage="1" sqref="E4:E33">
      <formula1>$BG$36:$BG$43</formula1>
    </dataValidation>
    <dataValidation type="list" allowBlank="1" showInputMessage="1" showErrorMessage="1" sqref="I4:I33">
      <formula1>$BG$152:$BG$213</formula1>
    </dataValidation>
    <dataValidation type="whole" allowBlank="1" showInputMessage="1" showErrorMessage="1" sqref="AA4:AC33">
      <formula1>0</formula1>
      <formula2>1</formula2>
    </dataValidation>
    <dataValidation type="list" allowBlank="1" showInputMessage="1" showErrorMessage="1" sqref="AF4:AF33 AI4:AI15 AJ4:AJ15">
      <formula1>$BO$36:$BO$40</formula1>
    </dataValidation>
    <dataValidation type="list" allowBlank="1" showInputMessage="1" showErrorMessage="1" sqref="L4:L33">
      <formula1>$BG$218:$BG$280</formula1>
    </dataValidation>
    <dataValidation type="list" allowBlank="1" showInputMessage="1" showErrorMessage="1" sqref="O4:O33">
      <formula1>$BG$285:$BG$434</formula1>
    </dataValidation>
    <dataValidation type="list" allowBlank="1" showInputMessage="1" showErrorMessage="1" sqref="R4:R33">
      <formula1>$BG$441:$BG$486</formula1>
    </dataValidation>
    <dataValidation type="list" allowBlank="1" showInputMessage="1" showErrorMessage="1" sqref="X4:X33">
      <formula1>$BG$491:$BG$597</formula1>
    </dataValidation>
    <dataValidation type="list" allowBlank="1" showInputMessage="1" showErrorMessage="1" sqref="U4:U33">
      <formula1>$BG$601:$BG$673</formula1>
    </dataValidation>
    <dataValidation type="list" allowBlank="1" showInputMessage="1" showErrorMessage="1" sqref="AE4:AE33">
      <formula1>"Y, N"</formula1>
    </dataValidation>
    <dataValidation type="list" allowBlank="1" showInputMessage="1" showErrorMessage="1" sqref="AG4:AG33">
      <formula1>$BP$36:$BP$40</formula1>
    </dataValidation>
    <dataValidation type="list" allowBlank="1" showInputMessage="1" showErrorMessage="1" sqref="AH4:AH33">
      <formula1>$BQ$36:$BQ$40</formula1>
    </dataValidation>
    <dataValidation type="list" allowBlank="1" showInputMessage="1" showErrorMessage="1" sqref="AI16:AI33">
      <formula1>$BR$36:$BR$40</formula1>
    </dataValidation>
    <dataValidation type="list" allowBlank="1" showInputMessage="1" showErrorMessage="1" sqref="AJ16:AJ33">
      <formula1>$BS$36:$BS$40</formula1>
    </dataValidation>
  </dataValidations>
  <pageMargins left="0.23622047244094491" right="0.23622047244094491" top="0.74803149606299213" bottom="0.74803149606299213" header="0.31496062992125984" footer="0.31496062992125984"/>
  <pageSetup scale="75" fitToWidth="0" fitToHeight="0" orientation="landscape" r:id="rId1"/>
  <headerFooter>
    <oddHeader>&amp;LMDSAP Nonconformity Grading and Exchange Form&amp;C&amp;A&amp;R&amp;F</oddHeader>
    <oddFooter>&amp;LMDSAP AU F0019.2.005&amp;RPage &amp;P of &amp;N</oddFooter>
  </headerFooter>
  <colBreaks count="3" manualBreakCount="3">
    <brk id="11" max="1048575" man="1"/>
    <brk id="20" max="1048575" man="1"/>
    <brk id="31"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5147" r:id="rId4" name="Option Button 27">
              <controlPr defaultSize="0" print="0" autoFill="0" autoLine="0" autoPict="0" macro="[0]!SetColumnWidthExpanded">
                <anchor moveWithCells="1" sizeWithCells="1">
                  <from>
                    <xdr:col>0</xdr:col>
                    <xdr:colOff>57150</xdr:colOff>
                    <xdr:row>1</xdr:row>
                    <xdr:rowOff>228600</xdr:rowOff>
                  </from>
                  <to>
                    <xdr:col>2</xdr:col>
                    <xdr:colOff>133350</xdr:colOff>
                    <xdr:row>1</xdr:row>
                    <xdr:rowOff>466725</xdr:rowOff>
                  </to>
                </anchor>
              </controlPr>
            </control>
          </mc:Choice>
        </mc:AlternateContent>
        <mc:AlternateContent xmlns:mc="http://schemas.openxmlformats.org/markup-compatibility/2006">
          <mc:Choice Requires="x14">
            <control shapeId="5148" r:id="rId5" name="Option Button 28">
              <controlPr defaultSize="0" print="0" autoFill="0" autoLine="0" autoPict="0" macro="[0]!SetColumnWidthNormal">
                <anchor moveWithCells="1" sizeWithCells="1">
                  <from>
                    <xdr:col>0</xdr:col>
                    <xdr:colOff>57150</xdr:colOff>
                    <xdr:row>1</xdr:row>
                    <xdr:rowOff>28575</xdr:rowOff>
                  </from>
                  <to>
                    <xdr:col>2</xdr:col>
                    <xdr:colOff>9525</xdr:colOff>
                    <xdr:row>1</xdr:row>
                    <xdr:rowOff>266700</xdr:rowOff>
                  </to>
                </anchor>
              </controlPr>
            </control>
          </mc:Choice>
        </mc:AlternateContent>
      </controls>
    </mc:Choice>
  </mc:AlternateContent>
  <tableParts count="9">
    <tablePart r:id="rId6"/>
    <tablePart r:id="rId7"/>
    <tablePart r:id="rId8"/>
    <tablePart r:id="rId9"/>
    <tablePart r:id="rId10"/>
    <tablePart r:id="rId11"/>
    <tablePart r:id="rId12"/>
    <tablePart r:id="rId13"/>
    <tablePart r:id="rId1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38"/>
  <sheetViews>
    <sheetView zoomScale="130" zoomScaleNormal="130" zoomScaleSheetLayoutView="160" workbookViewId="0">
      <selection activeCell="L23" sqref="L23"/>
    </sheetView>
  </sheetViews>
  <sheetFormatPr baseColWidth="10" defaultColWidth="9.140625" defaultRowHeight="15" x14ac:dyDescent="0.25"/>
  <cols>
    <col min="1" max="1" width="13.42578125" style="17" customWidth="1"/>
    <col min="2" max="2" width="13.85546875" style="6" customWidth="1"/>
    <col min="3" max="3" width="9.7109375" style="17" customWidth="1"/>
    <col min="4" max="5" width="8.42578125" style="6" customWidth="1"/>
    <col min="6" max="6" width="9.28515625" style="6" customWidth="1"/>
    <col min="7" max="8" width="9.85546875" style="6" customWidth="1"/>
    <col min="9" max="9" width="9.28515625" style="6" hidden="1" customWidth="1"/>
    <col min="10" max="16384" width="9.140625" style="6"/>
  </cols>
  <sheetData>
    <row r="1" spans="1:13" ht="15.75" thickBot="1" x14ac:dyDescent="0.3">
      <c r="A1" s="257" t="s">
        <v>1170</v>
      </c>
      <c r="B1" s="258"/>
      <c r="C1" s="258"/>
      <c r="D1" s="259"/>
      <c r="E1" s="132" t="str">
        <f ca="1">IF(C9="","No Nonconformity",IF(COUNTIF(J10:J17,"Alert")&gt;0,"ALERT","Nonconformities under the AO's control"))</f>
        <v>Nonconformities under the AO's control</v>
      </c>
    </row>
    <row r="2" spans="1:13" x14ac:dyDescent="0.25">
      <c r="A2" s="16"/>
      <c r="I2" s="39"/>
    </row>
    <row r="3" spans="1:13" x14ac:dyDescent="0.25">
      <c r="A3" s="40" t="s">
        <v>1053</v>
      </c>
      <c r="B3" s="20">
        <f>'1.Audit Information'!C1</f>
        <v>0</v>
      </c>
      <c r="G3" s="38"/>
      <c r="H3" s="38"/>
      <c r="I3" s="39"/>
    </row>
    <row r="4" spans="1:13" s="20" customFormat="1" ht="12.75" x14ac:dyDescent="0.2">
      <c r="A4" s="40" t="s">
        <v>1172</v>
      </c>
      <c r="B4" s="20" t="str">
        <f>'1.Audit Information'!B6</f>
        <v>yyyy-08-dd-AUR-GMED-69-016-8810</v>
      </c>
      <c r="C4" s="19"/>
      <c r="G4" s="38"/>
      <c r="H4" s="38"/>
      <c r="I4" s="41"/>
    </row>
    <row r="5" spans="1:13" s="20" customFormat="1" ht="12.75" x14ac:dyDescent="0.2">
      <c r="A5" s="153" t="s">
        <v>1314</v>
      </c>
      <c r="B5" s="42" t="str">
        <f>'1.Audit Information'!B9</f>
        <v>yyyy-08-dd-NGE-GMED-69-016-8810.000_GE ULTRASOUND KOREA, Ltd.xls</v>
      </c>
      <c r="C5" s="19"/>
      <c r="G5" s="38"/>
      <c r="H5" s="38"/>
      <c r="I5" s="41"/>
    </row>
    <row r="6" spans="1:13" ht="15.75" thickBot="1" x14ac:dyDescent="0.3">
      <c r="A6" s="19"/>
      <c r="B6" s="20"/>
      <c r="C6" s="19"/>
      <c r="D6" s="20"/>
      <c r="E6" s="20"/>
      <c r="F6" s="20"/>
      <c r="G6" s="20"/>
      <c r="H6" s="20"/>
    </row>
    <row r="7" spans="1:13" x14ac:dyDescent="0.25">
      <c r="A7" s="21"/>
      <c r="B7" s="191"/>
      <c r="C7" s="260" t="s">
        <v>1539</v>
      </c>
      <c r="D7" s="20"/>
      <c r="E7" s="20"/>
      <c r="F7" s="20"/>
      <c r="G7" s="20"/>
      <c r="H7" s="20"/>
    </row>
    <row r="8" spans="1:13" ht="15.75" thickBot="1" x14ac:dyDescent="0.3">
      <c r="A8" s="22" t="s">
        <v>1171</v>
      </c>
      <c r="B8" s="195" t="s">
        <v>1052</v>
      </c>
      <c r="C8" s="261"/>
      <c r="D8" s="20"/>
      <c r="E8" s="262" t="s">
        <v>1156</v>
      </c>
      <c r="F8" s="262"/>
      <c r="G8" s="262"/>
      <c r="H8" s="262"/>
      <c r="I8" s="262"/>
      <c r="J8" s="262"/>
      <c r="L8" s="206"/>
      <c r="M8" s="206"/>
    </row>
    <row r="9" spans="1:13" ht="34.5" x14ac:dyDescent="0.25">
      <c r="A9" s="154">
        <f>IF('2.Nonconformities'!A4=0,"",'2.Nonconformities'!A4)</f>
        <v>1</v>
      </c>
      <c r="B9" s="192">
        <f ca="1">IF('2.Nonconformities'!AD4=0,"",'2.Nonconformities'!AD4)</f>
        <v>3</v>
      </c>
      <c r="C9" s="198">
        <f>IF(OR('2.Nonconformities'!AE4="Y", '2.Nonconformities'!AE4="y"),1,0)</f>
        <v>0</v>
      </c>
      <c r="D9" s="20"/>
      <c r="E9" s="32" t="s">
        <v>1163</v>
      </c>
      <c r="F9" s="33" t="s">
        <v>1165</v>
      </c>
      <c r="G9" s="199" t="s">
        <v>1540</v>
      </c>
      <c r="H9" s="32" t="s">
        <v>1167</v>
      </c>
      <c r="I9" s="33" t="s">
        <v>1168</v>
      </c>
      <c r="J9" s="34" t="s">
        <v>1169</v>
      </c>
      <c r="L9" s="206"/>
      <c r="M9" s="38"/>
    </row>
    <row r="10" spans="1:13" x14ac:dyDescent="0.25">
      <c r="A10" s="23">
        <f>IF('2.Nonconformities'!A5=0,"",'2.Nonconformities'!A5)</f>
        <v>2</v>
      </c>
      <c r="B10" s="193">
        <f ca="1">IF('2.Nonconformities'!AD5=0,"",'2.Nonconformities'!AD5)</f>
        <v>2</v>
      </c>
      <c r="C10" s="24">
        <f>IF(OR('2.Nonconformities'!AE5="Y", '2.Nonconformities'!AE5="y"),1,0)</f>
        <v>0</v>
      </c>
      <c r="D10" s="20"/>
      <c r="E10" s="25">
        <v>1</v>
      </c>
      <c r="F10" s="26">
        <f ca="1">COUNTIFS(B$9:B$38,E10,C$9:C$38,0)</f>
        <v>0</v>
      </c>
      <c r="G10" s="193">
        <f ca="1">COUNTIFS(B$9:B$38,E10,C$9:C$38,1)</f>
        <v>0</v>
      </c>
      <c r="H10" s="25" t="s">
        <v>1147</v>
      </c>
      <c r="I10" s="26" t="s">
        <v>1147</v>
      </c>
      <c r="J10" s="67" t="str">
        <f t="shared" ref="J10:J16" ca="1" si="0">IF((F10+G10)&gt;=H10,"Alert","")</f>
        <v/>
      </c>
      <c r="L10" s="206"/>
      <c r="M10" s="193"/>
    </row>
    <row r="11" spans="1:13" x14ac:dyDescent="0.25">
      <c r="A11" s="23">
        <f>IF('2.Nonconformities'!A6=0,"",'2.Nonconformities'!A6)</f>
        <v>3</v>
      </c>
      <c r="B11" s="193">
        <f ca="1">IF('2.Nonconformities'!AD6=0,"",'2.Nonconformities'!AD6)</f>
        <v>3</v>
      </c>
      <c r="C11" s="24">
        <f>IF(OR('2.Nonconformities'!AE6="Y", '2.Nonconformities'!AE6="y"),1,0)</f>
        <v>0</v>
      </c>
      <c r="D11" s="20"/>
      <c r="E11" s="25">
        <v>2</v>
      </c>
      <c r="F11" s="26">
        <f ca="1">COUNTIFS(B$9:B$38,E11,C$9:C$38,0)</f>
        <v>1</v>
      </c>
      <c r="G11" s="193">
        <f ca="1">COUNTIFS(B$9:B$38,E11,C$9:C$38,1)</f>
        <v>0</v>
      </c>
      <c r="H11" s="25" t="s">
        <v>1147</v>
      </c>
      <c r="I11" s="26" t="s">
        <v>1147</v>
      </c>
      <c r="J11" s="67" t="str">
        <f t="shared" ca="1" si="0"/>
        <v/>
      </c>
      <c r="L11" s="206"/>
      <c r="M11" s="193"/>
    </row>
    <row r="12" spans="1:13" x14ac:dyDescent="0.25">
      <c r="A12" s="23">
        <f>IF('2.Nonconformities'!A7=0,"",'2.Nonconformities'!A7)</f>
        <v>4</v>
      </c>
      <c r="B12" s="193">
        <f ca="1">IF('2.Nonconformities'!AD7=0,"",'2.Nonconformities'!AD7)</f>
        <v>3</v>
      </c>
      <c r="C12" s="24">
        <f>IF(OR('2.Nonconformities'!AE7="Y", '2.Nonconformities'!AE7="y"),1,0)</f>
        <v>0</v>
      </c>
      <c r="D12" s="20"/>
      <c r="E12" s="25">
        <v>3</v>
      </c>
      <c r="F12" s="26">
        <f ca="1">COUNTIFS(B$9:B$38,E12,C$9:C$38,0)</f>
        <v>3</v>
      </c>
      <c r="G12" s="193">
        <f ca="1">COUNTIFS(B$9:B$38,E12,C$9:C$38,1)</f>
        <v>0</v>
      </c>
      <c r="H12" s="128" t="s">
        <v>1147</v>
      </c>
      <c r="I12" s="26" t="s">
        <v>1147</v>
      </c>
      <c r="J12" s="67" t="str">
        <f t="shared" ca="1" si="0"/>
        <v/>
      </c>
      <c r="L12" s="206"/>
      <c r="M12" s="207"/>
    </row>
    <row r="13" spans="1:13" x14ac:dyDescent="0.25">
      <c r="A13" s="23">
        <f>IF('2.Nonconformities'!A8=0,"",'2.Nonconformities'!A8)</f>
        <v>5</v>
      </c>
      <c r="B13" s="193" t="str">
        <f ca="1">IF('2.Nonconformities'!AD8=0,"",'2.Nonconformities'!AD8)</f>
        <v/>
      </c>
      <c r="C13" s="24">
        <f>IF(OR('2.Nonconformities'!AE8="Y", '2.Nonconformities'!AE8="y"),1,0)</f>
        <v>0</v>
      </c>
      <c r="D13" s="20"/>
      <c r="E13" s="25">
        <v>4</v>
      </c>
      <c r="F13" s="26">
        <f ca="1">COUNTIFS(B$9:B$38,E13,C$9:C$38,0)</f>
        <v>0</v>
      </c>
      <c r="G13" s="193">
        <f ca="1">COUNTIFS(B$9:B$38,E13,C$9:C$38,1)</f>
        <v>0</v>
      </c>
      <c r="H13" s="25">
        <v>3</v>
      </c>
      <c r="I13" s="26">
        <v>3</v>
      </c>
      <c r="J13" s="67" t="str">
        <f t="shared" ca="1" si="0"/>
        <v/>
      </c>
      <c r="L13" s="206"/>
      <c r="M13" s="193"/>
    </row>
    <row r="14" spans="1:13" x14ac:dyDescent="0.25">
      <c r="A14" s="23">
        <f>IF('2.Nonconformities'!A9=0,"",'2.Nonconformities'!A9)</f>
        <v>6</v>
      </c>
      <c r="B14" s="193" t="str">
        <f ca="1">IF('2.Nonconformities'!AD9=0,"",'2.Nonconformities'!AD9)</f>
        <v/>
      </c>
      <c r="C14" s="24">
        <f>IF(OR('2.Nonconformities'!AE9="Y", '2.Nonconformities'!AE9="y"),1,0)</f>
        <v>0</v>
      </c>
      <c r="D14" s="20"/>
      <c r="E14" s="25">
        <v>5</v>
      </c>
      <c r="F14" s="26">
        <f ca="1">COUNTIFS(B$9:B$38,E14,C$9:C$38,0)</f>
        <v>0</v>
      </c>
      <c r="G14" s="193">
        <f ca="1">COUNTIFS(B$9:B$38,E14,C$9:C$38,1)</f>
        <v>0</v>
      </c>
      <c r="H14" s="25">
        <v>1</v>
      </c>
      <c r="I14" s="26">
        <v>1</v>
      </c>
      <c r="J14" s="67" t="str">
        <f t="shared" ca="1" si="0"/>
        <v/>
      </c>
      <c r="L14" s="206"/>
      <c r="M14" s="193"/>
    </row>
    <row r="15" spans="1:13" x14ac:dyDescent="0.25">
      <c r="A15" s="23">
        <f>IF('2.Nonconformities'!A10=0,"",'2.Nonconformities'!A10)</f>
        <v>7</v>
      </c>
      <c r="B15" s="193" t="str">
        <f ca="1">IF('2.Nonconformities'!AD10=0,"",'2.Nonconformities'!AD10)</f>
        <v/>
      </c>
      <c r="C15" s="24">
        <f>IF(OR('2.Nonconformities'!AE10="Y", '2.Nonconformities'!AE10="y"),1,0)</f>
        <v>0</v>
      </c>
      <c r="D15" s="20"/>
      <c r="E15" s="27"/>
      <c r="F15" s="28"/>
      <c r="G15" s="193"/>
      <c r="H15" s="27" t="s">
        <v>1147</v>
      </c>
      <c r="I15" s="28"/>
      <c r="J15" s="67" t="str">
        <f t="shared" si="0"/>
        <v/>
      </c>
      <c r="L15" s="206"/>
      <c r="M15" s="193"/>
    </row>
    <row r="16" spans="1:13" x14ac:dyDescent="0.25">
      <c r="A16" s="23">
        <f>IF('2.Nonconformities'!A11=0,"",'2.Nonconformities'!A11)</f>
        <v>8</v>
      </c>
      <c r="B16" s="193" t="str">
        <f ca="1">IF('2.Nonconformities'!AD11=0,"",'2.Nonconformities'!AD11)</f>
        <v/>
      </c>
      <c r="C16" s="24">
        <f>IF(OR('2.Nonconformities'!AE11="Y", '2.Nonconformities'!AE11="y"),1,0)</f>
        <v>0</v>
      </c>
      <c r="D16" s="20"/>
      <c r="E16" s="35" t="s">
        <v>1166</v>
      </c>
      <c r="F16" s="36">
        <f ca="1">SUM(F10:F14)</f>
        <v>4</v>
      </c>
      <c r="G16" s="36">
        <f ca="1">SUM(G10:G14)</f>
        <v>0</v>
      </c>
      <c r="H16" s="217" t="s">
        <v>1147</v>
      </c>
      <c r="I16" s="37" t="s">
        <v>1147</v>
      </c>
      <c r="J16" s="67" t="str">
        <f t="shared" ca="1" si="0"/>
        <v/>
      </c>
      <c r="L16" s="206"/>
      <c r="M16" s="193"/>
    </row>
    <row r="17" spans="1:13" ht="23.25" x14ac:dyDescent="0.25">
      <c r="A17" s="23">
        <f>IF('2.Nonconformities'!A12=0,"",'2.Nonconformities'!A12)</f>
        <v>9</v>
      </c>
      <c r="B17" s="193" t="str">
        <f ca="1">IF('2.Nonconformities'!AD12=0,"",'2.Nonconformities'!AD12)</f>
        <v/>
      </c>
      <c r="C17" s="24">
        <f>IF(OR('2.Nonconformities'!AE12="Y", '2.Nonconformities'!AE12="y"),1,0)</f>
        <v>0</v>
      </c>
      <c r="D17" s="20"/>
      <c r="E17" s="65" t="s">
        <v>742</v>
      </c>
      <c r="F17" s="66">
        <f>COUNTIF('2.Nonconformities'!I4:I33,"4.2.1-f)")</f>
        <v>0</v>
      </c>
      <c r="G17" s="66"/>
      <c r="H17" s="66">
        <v>1</v>
      </c>
      <c r="I17" s="66" t="s">
        <v>1147</v>
      </c>
      <c r="J17" s="67" t="str">
        <f>IF(F17&gt;=H17,"Alert","")</f>
        <v/>
      </c>
      <c r="L17" s="206"/>
      <c r="M17" s="208"/>
    </row>
    <row r="18" spans="1:13" x14ac:dyDescent="0.25">
      <c r="A18" s="23">
        <f>IF('2.Nonconformities'!A13=0,"",'2.Nonconformities'!A13)</f>
        <v>10</v>
      </c>
      <c r="B18" s="193" t="str">
        <f ca="1">IF('2.Nonconformities'!AD13=0,"",'2.Nonconformities'!AD13)</f>
        <v/>
      </c>
      <c r="C18" s="24">
        <f>IF(OR('2.Nonconformities'!AE13="Y", '2.Nonconformities'!AE13="y"),1,0)</f>
        <v>0</v>
      </c>
      <c r="D18" s="20"/>
      <c r="E18" s="20"/>
      <c r="F18" s="20"/>
    </row>
    <row r="19" spans="1:13" x14ac:dyDescent="0.25">
      <c r="A19" s="23">
        <f>IF('2.Nonconformities'!A14=0,"",'2.Nonconformities'!A14)</f>
        <v>11</v>
      </c>
      <c r="B19" s="193" t="str">
        <f ca="1">IF('2.Nonconformities'!AD14=0,"",'2.Nonconformities'!AD14)</f>
        <v/>
      </c>
      <c r="C19" s="24">
        <f>IF(OR('2.Nonconformities'!AE14="Y", '2.Nonconformities'!AE14="y"),1,0)</f>
        <v>0</v>
      </c>
      <c r="D19" s="20"/>
      <c r="E19" s="20"/>
      <c r="F19" s="20"/>
      <c r="G19" s="20"/>
      <c r="H19" s="20"/>
    </row>
    <row r="20" spans="1:13" x14ac:dyDescent="0.25">
      <c r="A20" s="23">
        <f>IF('2.Nonconformities'!A15=0,"",'2.Nonconformities'!A15)</f>
        <v>12</v>
      </c>
      <c r="B20" s="193" t="str">
        <f ca="1">IF('2.Nonconformities'!AD15=0,"",'2.Nonconformities'!AD15)</f>
        <v/>
      </c>
      <c r="C20" s="24">
        <f>IF(OR('2.Nonconformities'!AE15="Y", '2.Nonconformities'!AE15="y"),1,0)</f>
        <v>0</v>
      </c>
      <c r="D20" s="20"/>
      <c r="E20" s="255" t="s">
        <v>1164</v>
      </c>
      <c r="F20" s="256"/>
      <c r="G20" s="20"/>
      <c r="H20" s="20"/>
    </row>
    <row r="21" spans="1:13" x14ac:dyDescent="0.25">
      <c r="A21" s="23">
        <f>IF('2.Nonconformities'!A16=0,"",'2.Nonconformities'!A16)</f>
        <v>13</v>
      </c>
      <c r="B21" s="193" t="str">
        <f ca="1">IF('2.Nonconformities'!AD16=0,"",'2.Nonconformities'!AD16)</f>
        <v/>
      </c>
      <c r="C21" s="24">
        <f>IF(OR('2.Nonconformities'!AE16="Y", '2.Nonconformities'!AE16="y"),1,0)</f>
        <v>0</v>
      </c>
      <c r="D21" s="20"/>
      <c r="E21" s="29" t="s">
        <v>1161</v>
      </c>
      <c r="F21" s="30">
        <f ca="1">COUNT(B9:B38)</f>
        <v>4</v>
      </c>
      <c r="G21" s="20"/>
      <c r="H21" s="20"/>
    </row>
    <row r="22" spans="1:13" x14ac:dyDescent="0.25">
      <c r="A22" s="23">
        <f>IF('2.Nonconformities'!A17=0,"",'2.Nonconformities'!A17)</f>
        <v>14</v>
      </c>
      <c r="B22" s="193" t="str">
        <f ca="1">IF('2.Nonconformities'!AD17=0,"",'2.Nonconformities'!AD17)</f>
        <v/>
      </c>
      <c r="C22" s="24">
        <f>IF(OR('2.Nonconformities'!AE17="Y", '2.Nonconformities'!AE17="y"),1,0)</f>
        <v>0</v>
      </c>
      <c r="D22" s="20"/>
      <c r="E22" s="25" t="s">
        <v>1157</v>
      </c>
      <c r="F22" s="26">
        <f ca="1">MIN(B9:B38)</f>
        <v>2</v>
      </c>
      <c r="G22" s="20"/>
      <c r="H22" s="20"/>
    </row>
    <row r="23" spans="1:13" x14ac:dyDescent="0.25">
      <c r="A23" s="23">
        <f>IF('2.Nonconformities'!A18=0,"",'2.Nonconformities'!A18)</f>
        <v>15</v>
      </c>
      <c r="B23" s="193" t="str">
        <f ca="1">IF('2.Nonconformities'!AD18=0,"",'2.Nonconformities'!AD18)</f>
        <v/>
      </c>
      <c r="C23" s="24">
        <f>IF(OR('2.Nonconformities'!AE18="Y", '2.Nonconformities'!AE18="y"),1,0)</f>
        <v>0</v>
      </c>
      <c r="D23" s="20"/>
      <c r="E23" s="25" t="s">
        <v>1158</v>
      </c>
      <c r="F23" s="26">
        <f ca="1">MAX(B9:B38)</f>
        <v>3</v>
      </c>
      <c r="G23" s="20"/>
      <c r="H23" s="20"/>
    </row>
    <row r="24" spans="1:13" x14ac:dyDescent="0.25">
      <c r="A24" s="23">
        <f>IF('2.Nonconformities'!A19=0,"",'2.Nonconformities'!A19)</f>
        <v>16</v>
      </c>
      <c r="B24" s="193" t="str">
        <f ca="1">IF('2.Nonconformities'!AD19=0,"",'2.Nonconformities'!AD19)</f>
        <v/>
      </c>
      <c r="C24" s="24">
        <f>IF(OR('2.Nonconformities'!AE19="Y", '2.Nonconformities'!AE19="y"),1,0)</f>
        <v>0</v>
      </c>
      <c r="D24" s="20"/>
      <c r="E24" s="25" t="s">
        <v>1159</v>
      </c>
      <c r="F24" s="31">
        <f ca="1">AVERAGE(B9:B38)</f>
        <v>2.75</v>
      </c>
      <c r="G24" s="20"/>
      <c r="H24" s="20"/>
    </row>
    <row r="25" spans="1:13" x14ac:dyDescent="0.25">
      <c r="A25" s="23">
        <f>IF('2.Nonconformities'!A20=0,"",'2.Nonconformities'!A20)</f>
        <v>17</v>
      </c>
      <c r="B25" s="193" t="str">
        <f ca="1">IF('2.Nonconformities'!AD20=0,"",'2.Nonconformities'!AD20)</f>
        <v/>
      </c>
      <c r="C25" s="24">
        <f>IF(OR('2.Nonconformities'!AE20="Y", '2.Nonconformities'!AE20="y"),1,0)</f>
        <v>0</v>
      </c>
      <c r="D25" s="20"/>
      <c r="E25" s="25" t="s">
        <v>1160</v>
      </c>
      <c r="F25" s="26">
        <f ca="1">MEDIAN(B9:B38)</f>
        <v>3</v>
      </c>
      <c r="G25" s="20"/>
      <c r="H25" s="20"/>
    </row>
    <row r="26" spans="1:13" x14ac:dyDescent="0.25">
      <c r="A26" s="23">
        <f>IF('2.Nonconformities'!A21=0,"",'2.Nonconformities'!A21)</f>
        <v>18</v>
      </c>
      <c r="B26" s="193" t="str">
        <f ca="1">IF('2.Nonconformities'!AD21=0,"",'2.Nonconformities'!AD21)</f>
        <v/>
      </c>
      <c r="C26" s="24">
        <f>IF(OR('2.Nonconformities'!AE21="Y", '2.Nonconformities'!AE21="y"),1,0)</f>
        <v>0</v>
      </c>
      <c r="D26" s="20"/>
      <c r="E26" s="27" t="s">
        <v>1162</v>
      </c>
      <c r="F26" s="28">
        <f ca="1">MODE(B9:B38)</f>
        <v>3</v>
      </c>
      <c r="G26" s="20"/>
      <c r="H26" s="20"/>
    </row>
    <row r="27" spans="1:13" x14ac:dyDescent="0.25">
      <c r="A27" s="23">
        <f>IF('2.Nonconformities'!A22=0,"",'2.Nonconformities'!A22)</f>
        <v>19</v>
      </c>
      <c r="B27" s="193" t="str">
        <f ca="1">IF('2.Nonconformities'!AD22=0,"",'2.Nonconformities'!AD22)</f>
        <v/>
      </c>
      <c r="C27" s="24">
        <f>IF(OR('2.Nonconformities'!AE22="Y", '2.Nonconformities'!AE22="y"),1,0)</f>
        <v>0</v>
      </c>
    </row>
    <row r="28" spans="1:13" x14ac:dyDescent="0.25">
      <c r="A28" s="23">
        <f>IF('2.Nonconformities'!A23=0,"",'2.Nonconformities'!A23)</f>
        <v>20</v>
      </c>
      <c r="B28" s="193" t="str">
        <f ca="1">IF('2.Nonconformities'!AD23=0,"",'2.Nonconformities'!AD23)</f>
        <v/>
      </c>
      <c r="C28" s="24">
        <f>IF(OR('2.Nonconformities'!AE23="Y", '2.Nonconformities'!AE23="y"),1,0)</f>
        <v>0</v>
      </c>
    </row>
    <row r="29" spans="1:13" x14ac:dyDescent="0.25">
      <c r="A29" s="23">
        <f>IF('2.Nonconformities'!A24=0,"",'2.Nonconformities'!A24)</f>
        <v>21</v>
      </c>
      <c r="B29" s="193" t="str">
        <f ca="1">IF('2.Nonconformities'!AD24=0,"",'2.Nonconformities'!AD24)</f>
        <v/>
      </c>
      <c r="C29" s="24">
        <f>IF(OR('2.Nonconformities'!AE24="Y", '2.Nonconformities'!AE24="y"),1,0)</f>
        <v>0</v>
      </c>
    </row>
    <row r="30" spans="1:13" x14ac:dyDescent="0.25">
      <c r="A30" s="23">
        <f>IF('2.Nonconformities'!A25=0,"",'2.Nonconformities'!A25)</f>
        <v>22</v>
      </c>
      <c r="B30" s="193" t="str">
        <f ca="1">IF('2.Nonconformities'!AD25=0,"",'2.Nonconformities'!AD25)</f>
        <v/>
      </c>
      <c r="C30" s="24">
        <f>IF(OR('2.Nonconformities'!AE25="Y", '2.Nonconformities'!AE25="y"),1,0)</f>
        <v>0</v>
      </c>
    </row>
    <row r="31" spans="1:13" x14ac:dyDescent="0.25">
      <c r="A31" s="23">
        <f>IF('2.Nonconformities'!A26=0,"",'2.Nonconformities'!A26)</f>
        <v>23</v>
      </c>
      <c r="B31" s="193" t="str">
        <f ca="1">IF('2.Nonconformities'!AD26=0,"",'2.Nonconformities'!AD26)</f>
        <v/>
      </c>
      <c r="C31" s="24">
        <f>IF(OR('2.Nonconformities'!AE26="Y", '2.Nonconformities'!AE26="y"),1,0)</f>
        <v>0</v>
      </c>
      <c r="D31" s="17"/>
    </row>
    <row r="32" spans="1:13" x14ac:dyDescent="0.25">
      <c r="A32" s="23">
        <f>IF('2.Nonconformities'!A27=0,"",'2.Nonconformities'!A27)</f>
        <v>24</v>
      </c>
      <c r="B32" s="193" t="str">
        <f ca="1">IF('2.Nonconformities'!AD27=0,"",'2.Nonconformities'!AD27)</f>
        <v/>
      </c>
      <c r="C32" s="24">
        <f>IF(OR('2.Nonconformities'!AE27="Y", '2.Nonconformities'!AE27="y"),1,0)</f>
        <v>0</v>
      </c>
      <c r="D32" s="17"/>
    </row>
    <row r="33" spans="1:4" x14ac:dyDescent="0.25">
      <c r="A33" s="23">
        <f>IF('2.Nonconformities'!A28=0,"",'2.Nonconformities'!A28)</f>
        <v>25</v>
      </c>
      <c r="B33" s="193" t="str">
        <f ca="1">IF('2.Nonconformities'!AD28=0,"",'2.Nonconformities'!AD28)</f>
        <v/>
      </c>
      <c r="C33" s="24">
        <f>IF(OR('2.Nonconformities'!AE28="Y", '2.Nonconformities'!AE28="y"),1,0)</f>
        <v>0</v>
      </c>
      <c r="D33" s="17"/>
    </row>
    <row r="34" spans="1:4" x14ac:dyDescent="0.25">
      <c r="A34" s="23">
        <f>IF('2.Nonconformities'!A29=0,"",'2.Nonconformities'!A29)</f>
        <v>26</v>
      </c>
      <c r="B34" s="193" t="str">
        <f ca="1">IF('2.Nonconformities'!AD29=0,"",'2.Nonconformities'!AD29)</f>
        <v/>
      </c>
      <c r="C34" s="24">
        <f>IF(OR('2.Nonconformities'!AE29="Y", '2.Nonconformities'!AE29="y"),1,0)</f>
        <v>0</v>
      </c>
      <c r="D34" s="17"/>
    </row>
    <row r="35" spans="1:4" x14ac:dyDescent="0.25">
      <c r="A35" s="23">
        <f>IF('2.Nonconformities'!A30=0,"",'2.Nonconformities'!A30)</f>
        <v>27</v>
      </c>
      <c r="B35" s="193" t="str">
        <f ca="1">IF('2.Nonconformities'!AD30=0,"",'2.Nonconformities'!AD30)</f>
        <v/>
      </c>
      <c r="C35" s="24">
        <f>IF(OR('2.Nonconformities'!AE30="Y", '2.Nonconformities'!AE30="y"),1,0)</f>
        <v>0</v>
      </c>
      <c r="D35" s="17"/>
    </row>
    <row r="36" spans="1:4" x14ac:dyDescent="0.25">
      <c r="A36" s="23">
        <f>IF('2.Nonconformities'!A31=0,"",'2.Nonconformities'!A31)</f>
        <v>28</v>
      </c>
      <c r="B36" s="193" t="str">
        <f ca="1">IF('2.Nonconformities'!AD31=0,"",'2.Nonconformities'!AD31)</f>
        <v/>
      </c>
      <c r="C36" s="24">
        <f>IF(OR('2.Nonconformities'!AE31="Y", '2.Nonconformities'!AE31="y"),1,0)</f>
        <v>0</v>
      </c>
      <c r="D36" s="17"/>
    </row>
    <row r="37" spans="1:4" x14ac:dyDescent="0.25">
      <c r="A37" s="23">
        <f>IF('2.Nonconformities'!A32=0,"",'2.Nonconformities'!A32)</f>
        <v>29</v>
      </c>
      <c r="B37" s="193" t="str">
        <f ca="1">IF('2.Nonconformities'!AD32=0,"",'2.Nonconformities'!AD32)</f>
        <v/>
      </c>
      <c r="C37" s="24">
        <f>IF(OR('2.Nonconformities'!AE32="Y", '2.Nonconformities'!AE32="y"),1,0)</f>
        <v>0</v>
      </c>
      <c r="D37" s="17"/>
    </row>
    <row r="38" spans="1:4" ht="15.75" thickBot="1" x14ac:dyDescent="0.3">
      <c r="A38" s="155">
        <f>IF('2.Nonconformities'!A33=0,"",'2.Nonconformities'!A33)</f>
        <v>30</v>
      </c>
      <c r="B38" s="194" t="str">
        <f ca="1">IF('2.Nonconformities'!AD33=0,"",'2.Nonconformities'!AD33)</f>
        <v/>
      </c>
      <c r="C38" s="18">
        <f>IF(OR('2.Nonconformities'!AE33="Y", '2.Nonconformities'!AE33="y"),1,0)</f>
        <v>0</v>
      </c>
      <c r="D38" s="17"/>
    </row>
  </sheetData>
  <mergeCells count="4">
    <mergeCell ref="E20:F20"/>
    <mergeCell ref="A1:D1"/>
    <mergeCell ref="C7:C8"/>
    <mergeCell ref="E8:J8"/>
  </mergeCells>
  <phoneticPr fontId="0" type="noConversion"/>
  <conditionalFormatting sqref="I2:I5 E1 J10:J17">
    <cfRule type="cellIs" dxfId="1" priority="5" operator="equal">
      <formula>"Alert"</formula>
    </cfRule>
    <cfRule type="cellIs" dxfId="0" priority="6" operator="equal">
      <formula>"Action"</formula>
    </cfRule>
  </conditionalFormatting>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4785D7C-5AB3-4742-BBF6-FC8D508266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2F8F0E57-CFE6-408E-A778-572F2AECE880}">
  <ds:schemaRefs>
    <ds:schemaRef ds:uri="http://schemas.microsoft.com/sharepoint/v3/contenttype/forms"/>
  </ds:schemaRefs>
</ds:datastoreItem>
</file>

<file path=customXml/itemProps3.xml><?xml version="1.0" encoding="utf-8"?>
<ds:datastoreItem xmlns:ds="http://schemas.openxmlformats.org/officeDocument/2006/customXml" ds:itemID="{AE05A528-2F56-4E6D-B553-3AC5B451931D}">
  <ds:schemaRefs>
    <ds:schemaRef ds:uri="http://schemas.microsoft.com/office/2006/metadata/properties"/>
    <ds:schemaRef ds:uri="http://purl.org/dc/dcmitype/"/>
    <ds:schemaRef ds:uri="http://schemas.microsoft.com/office/infopath/2007/PartnerControls"/>
    <ds:schemaRef ds:uri="http://purl.org/dc/elements/1.1/"/>
    <ds:schemaRef ds:uri="http://www.w3.org/XML/1998/namespace"/>
    <ds:schemaRef ds:uri="http://schemas.openxmlformats.org/package/2006/metadata/core-properties"/>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3</vt:i4>
      </vt:variant>
    </vt:vector>
  </HeadingPairs>
  <TitlesOfParts>
    <vt:vector size="6" baseType="lpstr">
      <vt:lpstr>1.Audit Information</vt:lpstr>
      <vt:lpstr>2.Nonconformities</vt:lpstr>
      <vt:lpstr>Flagging</vt:lpstr>
      <vt:lpstr>'2.Nonconformities'!Impression_des_titres</vt:lpstr>
      <vt:lpstr>'1.Audit Information'!Zone_d_impression</vt:lpstr>
      <vt:lpstr>'2.Nonconformities'!Zone_d_impression</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dc:creator>
  <cp:lastModifiedBy>Grec Michel</cp:lastModifiedBy>
  <cp:lastPrinted>2015-10-08T17:04:56Z</cp:lastPrinted>
  <dcterms:created xsi:type="dcterms:W3CDTF">2013-04-25T20:13:46Z</dcterms:created>
  <dcterms:modified xsi:type="dcterms:W3CDTF">2016-11-21T01:01:51Z</dcterms:modified>
</cp:coreProperties>
</file>