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ArkX\N2_Project\Year_2025\Sitara-Project\HW\Document\BOM\01_Required Part List\"/>
    </mc:Choice>
  </mc:AlternateContent>
  <xr:revisionPtr revIDLastSave="0" documentId="13_ncr:1_{DDE4189B-C92C-4D67-B1FE-B0D0FAB6471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eagleBoneBlack's Main P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" l="1"/>
  <c r="O22" i="1"/>
  <c r="O14" i="1"/>
  <c r="O20" i="1"/>
  <c r="O19" i="1"/>
  <c r="O18" i="1"/>
  <c r="O16" i="1"/>
  <c r="O13" i="1"/>
  <c r="O12" i="1"/>
  <c r="O11" i="1"/>
  <c r="O9" i="1"/>
  <c r="O8" i="1"/>
  <c r="O7" i="1"/>
  <c r="O6" i="1"/>
  <c r="O5" i="1"/>
  <c r="N6" i="1"/>
  <c r="N7" i="1"/>
  <c r="N8" i="1"/>
  <c r="N9" i="1"/>
  <c r="N11" i="1"/>
  <c r="N12" i="1"/>
  <c r="N13" i="1"/>
  <c r="N14" i="1"/>
  <c r="N15" i="1"/>
  <c r="N16" i="1"/>
  <c r="N18" i="1"/>
  <c r="N19" i="1"/>
  <c r="N20" i="1"/>
  <c r="N5" i="1"/>
  <c r="K6" i="1"/>
  <c r="K7" i="1"/>
  <c r="K8" i="1"/>
  <c r="K9" i="1"/>
  <c r="K11" i="1"/>
  <c r="K12" i="1"/>
  <c r="K13" i="1"/>
  <c r="K14" i="1"/>
  <c r="K16" i="1"/>
  <c r="K18" i="1"/>
  <c r="K19" i="1"/>
  <c r="K20" i="1"/>
  <c r="K5" i="1"/>
</calcChain>
</file>

<file path=xl/sharedStrings.xml><?xml version="1.0" encoding="utf-8"?>
<sst xmlns="http://schemas.openxmlformats.org/spreadsheetml/2006/main" count="149" uniqueCount="80">
  <si>
    <t>No.</t>
    <phoneticPr fontId="4" type="noConversion"/>
  </si>
  <si>
    <t>Category</t>
    <phoneticPr fontId="4" type="noConversion"/>
  </si>
  <si>
    <t>Sub Category</t>
    <phoneticPr fontId="4" type="noConversion"/>
  </si>
  <si>
    <t>Description</t>
    <phoneticPr fontId="4" type="noConversion"/>
  </si>
  <si>
    <t>Manufacturer</t>
    <phoneticPr fontId="4" type="noConversion"/>
  </si>
  <si>
    <t>Note</t>
    <phoneticPr fontId="4" type="noConversion"/>
  </si>
  <si>
    <t>Part Name</t>
    <phoneticPr fontId="4" type="noConversion"/>
  </si>
  <si>
    <t>TPS65217CRSLR</t>
    <phoneticPr fontId="3" type="noConversion"/>
  </si>
  <si>
    <t>Main Part List of BeagleBoneBlack</t>
    <phoneticPr fontId="4" type="noConversion"/>
  </si>
  <si>
    <t>IC</t>
    <phoneticPr fontId="3" type="noConversion"/>
  </si>
  <si>
    <t>PMIC</t>
    <phoneticPr fontId="3" type="noConversion"/>
  </si>
  <si>
    <t>Datasheet</t>
    <phoneticPr fontId="3" type="noConversion"/>
  </si>
  <si>
    <t>LDO</t>
    <phoneticPr fontId="3" type="noConversion"/>
  </si>
  <si>
    <t>500-mA Low-Noise Low-Dropout Voltage Regulator With Shutdown</t>
    <phoneticPr fontId="3" type="noConversion"/>
  </si>
  <si>
    <t>Single-Chip PMIC for Battery-Powered Systems</t>
    <phoneticPr fontId="3" type="noConversion"/>
  </si>
  <si>
    <t>TL5209DR</t>
    <phoneticPr fontId="3" type="noConversion"/>
  </si>
  <si>
    <t>SN74LVC1G07DCKR</t>
    <phoneticPr fontId="3" type="noConversion"/>
  </si>
  <si>
    <t>Single Buffer/Driver With Open-Drain Output</t>
    <phoneticPr fontId="3" type="noConversion"/>
  </si>
  <si>
    <t>Texas Instruments</t>
    <phoneticPr fontId="3" type="noConversion"/>
  </si>
  <si>
    <t>-</t>
    <phoneticPr fontId="3" type="noConversion"/>
  </si>
  <si>
    <t>Buffer</t>
    <phoneticPr fontId="3" type="noConversion"/>
  </si>
  <si>
    <t>SN74LVC1G74DCTR</t>
    <phoneticPr fontId="3" type="noConversion"/>
  </si>
  <si>
    <t>D-FlipFlop</t>
    <phoneticPr fontId="3" type="noConversion"/>
  </si>
  <si>
    <t>Single Positive-Edge-Triggered D-Type Flip-Flop with Clear and Preset</t>
    <phoneticPr fontId="3" type="noConversion"/>
  </si>
  <si>
    <t>SN74LVC1G06DCKR</t>
    <phoneticPr fontId="3" type="noConversion"/>
  </si>
  <si>
    <t>Inverter</t>
    <phoneticPr fontId="3" type="noConversion"/>
  </si>
  <si>
    <t>Single Inverter Buffer/Driver With Open-Drain Output</t>
    <phoneticPr fontId="3" type="noConversion"/>
  </si>
  <si>
    <t>24.576MHz Oscillator</t>
    <phoneticPr fontId="3" type="noConversion"/>
  </si>
  <si>
    <t>Osc</t>
    <phoneticPr fontId="3" type="noConversion"/>
  </si>
  <si>
    <t>제품 선정 필요</t>
    <phoneticPr fontId="3" type="noConversion"/>
  </si>
  <si>
    <t>AM3358BZCZ100</t>
    <phoneticPr fontId="3" type="noConversion"/>
  </si>
  <si>
    <t>MPU</t>
    <phoneticPr fontId="3" type="noConversion"/>
  </si>
  <si>
    <t>Up to 1GHz Sitrara ARM Cortex-A8 32-bit RISC Processor</t>
    <phoneticPr fontId="3" type="noConversion"/>
  </si>
  <si>
    <t>SN74LVC2G241DCUR</t>
    <phoneticPr fontId="3" type="noConversion"/>
  </si>
  <si>
    <t>Dual Buffer and Driver With 3-State Outputs</t>
    <phoneticPr fontId="3" type="noConversion"/>
  </si>
  <si>
    <t>TPS2051BDGNR</t>
    <phoneticPr fontId="3" type="noConversion"/>
  </si>
  <si>
    <t>Load Switch</t>
    <phoneticPr fontId="3" type="noConversion"/>
  </si>
  <si>
    <t>Current-Limited, Power-Distribution Switches</t>
    <phoneticPr fontId="3" type="noConversion"/>
  </si>
  <si>
    <t>TPD4S012DRYR</t>
    <phoneticPr fontId="3" type="noConversion"/>
  </si>
  <si>
    <t>Passive</t>
    <phoneticPr fontId="3" type="noConversion"/>
  </si>
  <si>
    <t>TVS Diode</t>
    <phoneticPr fontId="3" type="noConversion"/>
  </si>
  <si>
    <t>4-Channel ESD Solution for USB-HS/USB OTG/USB Charger Interface</t>
    <phoneticPr fontId="3" type="noConversion"/>
  </si>
  <si>
    <t>D2516ECMDXGJD-U</t>
    <phoneticPr fontId="3" type="noConversion"/>
  </si>
  <si>
    <t>DDR3L</t>
    <phoneticPr fontId="3" type="noConversion"/>
  </si>
  <si>
    <t>4G bits DDR3L SDRAM</t>
    <phoneticPr fontId="3" type="noConversion"/>
  </si>
  <si>
    <t>Kingston</t>
    <phoneticPr fontId="3" type="noConversion"/>
  </si>
  <si>
    <t>MT41K256M16TW-107 IT:P</t>
    <phoneticPr fontId="3" type="noConversion"/>
  </si>
  <si>
    <t>1.35V DDR3L SDRAM</t>
    <phoneticPr fontId="3" type="noConversion"/>
  </si>
  <si>
    <t>Micron</t>
    <phoneticPr fontId="3" type="noConversion"/>
  </si>
  <si>
    <t>MTFC4GLDEA-0M WT TR</t>
    <phoneticPr fontId="3" type="noConversion"/>
  </si>
  <si>
    <t>eMMC</t>
    <phoneticPr fontId="3" type="noConversion"/>
  </si>
  <si>
    <t>MultiMediaCard (MMC) controller and NAND Flash.
153- or 169-ball WFBGA/VFBGA/LFBGA (RoHS 6/6-compliant)</t>
    <phoneticPr fontId="3" type="noConversion"/>
  </si>
  <si>
    <t>EOL</t>
    <phoneticPr fontId="3" type="noConversion"/>
  </si>
  <si>
    <t>MTFC32GAZAQHD-WT</t>
    <phoneticPr fontId="3" type="noConversion"/>
  </si>
  <si>
    <t>FLASH - NAND Memory IC 256Gbit MMC 200 MHz 153-VFBGA (11.5x13)</t>
    <phoneticPr fontId="3" type="noConversion"/>
  </si>
  <si>
    <t>Local</t>
    <phoneticPr fontId="3" type="noConversion"/>
  </si>
  <si>
    <t>LAN8710A-EZC-TR</t>
    <phoneticPr fontId="3" type="noConversion"/>
  </si>
  <si>
    <t>Ethernet Trcv</t>
    <phoneticPr fontId="3" type="noConversion"/>
  </si>
  <si>
    <t>Small Footprint MII/RMII 10/100 Ethernet Transceiver with HP Auto-MDIX and flexPWR® Technology</t>
    <phoneticPr fontId="3" type="noConversion"/>
  </si>
  <si>
    <t>Microchip</t>
    <phoneticPr fontId="3" type="noConversion"/>
  </si>
  <si>
    <t>SN74AHC1G09DCKR</t>
    <phoneticPr fontId="3" type="noConversion"/>
  </si>
  <si>
    <t>Single 2–Input Positive-AND Gate With Open-Drain Output</t>
    <phoneticPr fontId="3" type="noConversion"/>
  </si>
  <si>
    <t>AND-Gate</t>
    <phoneticPr fontId="3" type="noConversion"/>
  </si>
  <si>
    <t>TDA19988BHN/C1,557</t>
    <phoneticPr fontId="3" type="noConversion"/>
  </si>
  <si>
    <t>HDMI</t>
    <phoneticPr fontId="3" type="noConversion"/>
  </si>
  <si>
    <t>Video Transmitter IC I2S HDMI 1.4a, ITU656 64-HVQFN (9x9) Package</t>
    <phoneticPr fontId="3" type="noConversion"/>
  </si>
  <si>
    <t>NXP</t>
    <phoneticPr fontId="3" type="noConversion"/>
  </si>
  <si>
    <t>Main</t>
    <phoneticPr fontId="3" type="noConversion"/>
  </si>
  <si>
    <t>Supplier 1 : JLCPCB (LCSC)</t>
    <phoneticPr fontId="3" type="noConversion"/>
  </si>
  <si>
    <t>Req. Qty</t>
    <phoneticPr fontId="4" type="noConversion"/>
  </si>
  <si>
    <t>Stock</t>
    <phoneticPr fontId="3" type="noConversion"/>
  </si>
  <si>
    <t>Unit Price</t>
    <phoneticPr fontId="3" type="noConversion"/>
  </si>
  <si>
    <t>Total Price</t>
    <phoneticPr fontId="3" type="noConversion"/>
  </si>
  <si>
    <t>Supplier 2 : Digikey</t>
    <phoneticPr fontId="3" type="noConversion"/>
  </si>
  <si>
    <t>Total Price (Dollar / Won)</t>
    <phoneticPr fontId="3" type="noConversion"/>
  </si>
  <si>
    <t>Purchase Price</t>
    <phoneticPr fontId="3" type="noConversion"/>
  </si>
  <si>
    <t>"D2516ECMDXGJD-U"의 대체품</t>
    <phoneticPr fontId="3" type="noConversion"/>
  </si>
  <si>
    <t>"MTFC4GLDEA-0M WT TR"의 대체품</t>
    <phoneticPr fontId="3" type="noConversion"/>
  </si>
  <si>
    <t>단종 =&gt; 대체품 검토 필요</t>
    <phoneticPr fontId="3" type="noConversion"/>
  </si>
  <si>
    <t>"MT41K256M16TW-107 IT:P"으로 대체 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</si>
</sst>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3" formatCode="\$#,##0.00"/>
    <numFmt numFmtId="184" formatCode="\$#,##0.000"/>
    <numFmt numFmtId="185" formatCode="#,##0_ "/>
    <numFmt numFmtId="187" formatCode="\$#,##0"/>
  </numFmts>
  <fonts count="8"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0" fillId="3" borderId="0" xfId="0" applyFill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left" vertical="center" indent="1"/>
    </xf>
    <xf numFmtId="0" fontId="1" fillId="0" borderId="4" xfId="1" applyBorder="1" applyAlignment="1">
      <alignment horizontal="center" vertical="center"/>
    </xf>
    <xf numFmtId="0" fontId="0" fillId="0" borderId="4" xfId="0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84" fontId="6" fillId="0" borderId="4" xfId="1" applyNumberFormat="1" applyFont="1" applyBorder="1" applyAlignment="1">
      <alignment horizontal="center" vertical="center"/>
    </xf>
    <xf numFmtId="184" fontId="6" fillId="0" borderId="4" xfId="0" applyNumberFormat="1" applyFont="1" applyBorder="1" applyAlignment="1">
      <alignment horizontal="center" vertical="center"/>
    </xf>
    <xf numFmtId="184" fontId="6" fillId="0" borderId="4" xfId="0" applyNumberFormat="1" applyFont="1" applyBorder="1" applyAlignment="1">
      <alignment horizontal="center" vertical="center" wrapText="1"/>
    </xf>
    <xf numFmtId="185" fontId="6" fillId="0" borderId="4" xfId="1" applyNumberFormat="1" applyFont="1" applyBorder="1" applyAlignment="1">
      <alignment horizontal="center" vertical="center"/>
    </xf>
    <xf numFmtId="185" fontId="6" fillId="0" borderId="4" xfId="0" applyNumberFormat="1" applyFont="1" applyBorder="1" applyAlignment="1">
      <alignment horizontal="center" vertical="center"/>
    </xf>
    <xf numFmtId="185" fontId="6" fillId="0" borderId="4" xfId="0" applyNumberFormat="1" applyFont="1" applyBorder="1" applyAlignment="1">
      <alignment horizontal="center" vertical="center" wrapText="1"/>
    </xf>
    <xf numFmtId="183" fontId="6" fillId="0" borderId="4" xfId="1" applyNumberFormat="1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 indent="1"/>
    </xf>
    <xf numFmtId="185" fontId="7" fillId="4" borderId="7" xfId="0" applyNumberFormat="1" applyFont="1" applyFill="1" applyBorder="1" applyAlignment="1">
      <alignment horizontal="center" vertical="center"/>
    </xf>
    <xf numFmtId="185" fontId="7" fillId="4" borderId="8" xfId="0" applyNumberFormat="1" applyFont="1" applyFill="1" applyBorder="1" applyAlignment="1">
      <alignment horizontal="center" vertical="center"/>
    </xf>
    <xf numFmtId="185" fontId="7" fillId="4" borderId="9" xfId="0" applyNumberFormat="1" applyFont="1" applyFill="1" applyBorder="1" applyAlignment="1">
      <alignment horizontal="center" vertical="center"/>
    </xf>
    <xf numFmtId="185" fontId="7" fillId="4" borderId="10" xfId="0" applyNumberFormat="1" applyFont="1" applyFill="1" applyBorder="1" applyAlignment="1">
      <alignment horizontal="center" vertical="center"/>
    </xf>
    <xf numFmtId="185" fontId="6" fillId="5" borderId="4" xfId="1" applyNumberFormat="1" applyFont="1" applyFill="1" applyBorder="1" applyAlignment="1">
      <alignment horizontal="center" vertical="center"/>
    </xf>
    <xf numFmtId="184" fontId="6" fillId="5" borderId="4" xfId="1" applyNumberFormat="1" applyFont="1" applyFill="1" applyBorder="1" applyAlignment="1">
      <alignment horizontal="center" vertical="center"/>
    </xf>
    <xf numFmtId="183" fontId="6" fillId="5" borderId="4" xfId="1" applyNumberFormat="1" applyFont="1" applyFill="1" applyBorder="1" applyAlignment="1">
      <alignment horizontal="center" vertical="center"/>
    </xf>
    <xf numFmtId="185" fontId="6" fillId="5" borderId="4" xfId="0" applyNumberFormat="1" applyFont="1" applyFill="1" applyBorder="1" applyAlignment="1">
      <alignment horizontal="center" vertical="center"/>
    </xf>
    <xf numFmtId="184" fontId="6" fillId="5" borderId="4" xfId="0" applyNumberFormat="1" applyFont="1" applyFill="1" applyBorder="1" applyAlignment="1">
      <alignment horizontal="center" vertical="center"/>
    </xf>
    <xf numFmtId="185" fontId="6" fillId="5" borderId="4" xfId="0" applyNumberFormat="1" applyFont="1" applyFill="1" applyBorder="1" applyAlignment="1">
      <alignment horizontal="center" vertical="center" wrapText="1"/>
    </xf>
    <xf numFmtId="184" fontId="6" fillId="5" borderId="4" xfId="0" applyNumberFormat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 indent="1"/>
    </xf>
    <xf numFmtId="185" fontId="6" fillId="6" borderId="4" xfId="0" applyNumberFormat="1" applyFont="1" applyFill="1" applyBorder="1" applyAlignment="1">
      <alignment horizontal="center" vertical="center"/>
    </xf>
    <xf numFmtId="184" fontId="6" fillId="6" borderId="4" xfId="0" applyNumberFormat="1" applyFont="1" applyFill="1" applyBorder="1" applyAlignment="1">
      <alignment horizontal="center" vertical="center"/>
    </xf>
    <xf numFmtId="183" fontId="6" fillId="6" borderId="4" xfId="1" applyNumberFormat="1" applyFont="1" applyFill="1" applyBorder="1" applyAlignment="1">
      <alignment horizontal="center" vertical="center"/>
    </xf>
    <xf numFmtId="0" fontId="1" fillId="6" borderId="4" xfId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indent="1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left" vertical="center" indent="1"/>
    </xf>
    <xf numFmtId="185" fontId="6" fillId="7" borderId="4" xfId="0" applyNumberFormat="1" applyFont="1" applyFill="1" applyBorder="1" applyAlignment="1">
      <alignment horizontal="center" vertical="center"/>
    </xf>
    <xf numFmtId="184" fontId="6" fillId="7" borderId="4" xfId="0" applyNumberFormat="1" applyFont="1" applyFill="1" applyBorder="1" applyAlignment="1">
      <alignment horizontal="center" vertical="center"/>
    </xf>
    <xf numFmtId="183" fontId="6" fillId="7" borderId="4" xfId="1" applyNumberFormat="1" applyFont="1" applyFill="1" applyBorder="1" applyAlignment="1">
      <alignment horizontal="center" vertical="center"/>
    </xf>
    <xf numFmtId="185" fontId="6" fillId="7" borderId="4" xfId="0" applyNumberFormat="1" applyFont="1" applyFill="1" applyBorder="1" applyAlignment="1">
      <alignment horizontal="center" vertical="center" wrapText="1"/>
    </xf>
    <xf numFmtId="184" fontId="6" fillId="7" borderId="4" xfId="0" applyNumberFormat="1" applyFont="1" applyFill="1" applyBorder="1" applyAlignment="1">
      <alignment horizontal="center" vertical="center" wrapText="1"/>
    </xf>
    <xf numFmtId="0" fontId="1" fillId="7" borderId="4" xfId="1" applyFill="1" applyBorder="1" applyAlignment="1">
      <alignment horizontal="center" vertical="center"/>
    </xf>
    <xf numFmtId="185" fontId="7" fillId="4" borderId="11" xfId="0" applyNumberFormat="1" applyFont="1" applyFill="1" applyBorder="1" applyAlignment="1">
      <alignment horizontal="center" vertical="center"/>
    </xf>
    <xf numFmtId="185" fontId="7" fillId="4" borderId="12" xfId="0" applyNumberFormat="1" applyFont="1" applyFill="1" applyBorder="1" applyAlignment="1">
      <alignment horizontal="center" vertical="center"/>
    </xf>
    <xf numFmtId="185" fontId="7" fillId="3" borderId="0" xfId="0" applyNumberFormat="1" applyFont="1" applyFill="1" applyBorder="1" applyAlignment="1">
      <alignment horizontal="center" vertical="center"/>
    </xf>
    <xf numFmtId="183" fontId="7" fillId="3" borderId="0" xfId="0" applyNumberFormat="1" applyFont="1" applyFill="1" applyBorder="1" applyAlignment="1">
      <alignment horizontal="center" vertical="center"/>
    </xf>
    <xf numFmtId="187" fontId="7" fillId="3" borderId="0" xfId="0" applyNumberFormat="1" applyFont="1" applyFill="1" applyBorder="1" applyAlignment="1">
      <alignment horizontal="center" vertical="center"/>
    </xf>
    <xf numFmtId="183" fontId="7" fillId="2" borderId="4" xfId="0" applyNumberFormat="1" applyFont="1" applyFill="1" applyBorder="1" applyAlignment="1">
      <alignment vertical="center"/>
    </xf>
    <xf numFmtId="187" fontId="7" fillId="2" borderId="4" xfId="0" applyNumberFormat="1" applyFont="1" applyFill="1" applyBorder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general/docs/suppproductinfo.tsp?distId=10&amp;gotoUrl=https%3A%2F%2Fwww.ti.com%2Flit%2Fgpn%2Ftps2051b" TargetMode="External"/><Relationship Id="rId13" Type="http://schemas.openxmlformats.org/officeDocument/2006/relationships/hyperlink" Target="https://www.ti.com/lit/ds/symlink/sn74ahc1g09.pdf?HQS=dis-dk-null-digikeymode-dsf-pf-null-wwe&amp;ts=1737065378387&amp;ref_url=https%253A%252F%252Fwww.ti.com%252Fgeneral%252Fdocs%252Fsuppproductinfo.tsp%253FdistId%253D10%2526gotoUrl%253Dhttps%253A%252F%252Fwww.ti.com%252Flit%252Fgpn%252Fsn74ahc1g09" TargetMode="External"/><Relationship Id="rId3" Type="http://schemas.openxmlformats.org/officeDocument/2006/relationships/hyperlink" Target="https://www.ti.com/general/docs/suppproductinfo.tsp?distId=10&amp;gotoUrl=https%3A%2F%2Fwww.ti.com%2Flit%2Fgpn%2Fsn74lvc1g74" TargetMode="External"/><Relationship Id="rId7" Type="http://schemas.openxmlformats.org/officeDocument/2006/relationships/hyperlink" Target="https://www.lcsc.com/datasheet/lcsc_datasheet_1809050016_Texas-Instruments-TPD4S012DRYR_C96506.pdf" TargetMode="External"/><Relationship Id="rId12" Type="http://schemas.openxmlformats.org/officeDocument/2006/relationships/hyperlink" Target="https://ww1.microchip.com/downloads/en/DeviceDoc/00002164B.pdf" TargetMode="External"/><Relationship Id="rId2" Type="http://schemas.openxmlformats.org/officeDocument/2006/relationships/hyperlink" Target="https://www.ti.com/lit/ds/symlink/sn74lvc1g07.pdf?ts=1695839538574&amp;ref_url=https%253A%252F%252Fwww.ti.com%252Fproduct%252FSN74LVC1G07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ti.com/lit/ds/symlink/tps65217.pdf?HQS=dis-dk-null-digikeymode-dsf-pf-null-wwe&amp;ts=1737040409403&amp;ref_url=https%253A%252F%252Fwww.ti.com%252Fgeneral%252Fdocs%252Fsuppproductinfo.tsp%253FdistId%253D10%2526gotoUrl%253Dhttps%253A%252F%252Fwww.ti.com%252Flit%252Fgpn%252Ftps65217" TargetMode="External"/><Relationship Id="rId6" Type="http://schemas.openxmlformats.org/officeDocument/2006/relationships/hyperlink" Target="https://www.ti.com/lit/ds/symlink/sn74lvc2g241.pdf?HQS=dis-dk-null-digikeymode-dsf-pf-null-wwe&amp;ts=1737021381568&amp;ref_url=https%253A%252F%252Fwww.ti.com%252Fgeneral%252Fdocs%252Fsuppproductinfo.tsp%253FdistId%253D10%2526gotoUrl%253Dhttps%253A%252F%252Fwww.ti.com%252Flit%252Fgpn%252Fsn74lvc2g241" TargetMode="External"/><Relationship Id="rId11" Type="http://schemas.openxmlformats.org/officeDocument/2006/relationships/hyperlink" Target="https://mm.digikey.com/Volume0/opasdata/d220001/medias/docus/1197/EMMC_Series.pdf" TargetMode="External"/><Relationship Id="rId5" Type="http://schemas.openxmlformats.org/officeDocument/2006/relationships/hyperlink" Target="https://www.ti.com/lit/ds/symlink/am3352.pdf?HQS=dis-dk-null-digikeymode-dsf-pf-null-wwe&amp;ts=1737014458424&amp;ref_url=https%253A%252F%252Fwww.ti.com%252Fgeneral%252Fdocs%252Fsuppproductinfo.tsp%253FdistId%253D10%2526gotoUrl%253Dhttps%253A%252F%252Fwww.ti.com%252Flit%252Fgpn%252Fam3352" TargetMode="External"/><Relationship Id="rId15" Type="http://schemas.openxmlformats.org/officeDocument/2006/relationships/hyperlink" Target="https://www.ti.com/general/docs/suppproductinfo.tsp?distId=10&amp;gotoUrl=https%3A%2F%2Fwww.ti.com%2Flit%2Fgpn%2Ftl5209" TargetMode="External"/><Relationship Id="rId10" Type="http://schemas.openxmlformats.org/officeDocument/2006/relationships/hyperlink" Target="https://wmsc.lcsc.com/wmsc/upload/file/pdf/v2/lcsc/2304140030_Micron-Tech-MT41K256M16TW-107-IT-P_C367428.pdf" TargetMode="External"/><Relationship Id="rId4" Type="http://schemas.openxmlformats.org/officeDocument/2006/relationships/hyperlink" Target="https://www.ti.com/lit/ds/symlink/sn74lvc1g06.pdf?HQS=dis-dk-null-digikeymode-dsf-pf-null-wwe&amp;ts=1737041288845&amp;ref_url=https%253A%252F%252Fwww.ti.com%252Fgeneral%252Fdocs%252Fsuppproductinfo.tsp%253FdistId%253D10%2526gotoUrl%253Dhttps%253A%252F%252Fwww.ti.com%252Flit%252Fgpn%252Fsn74lvc1g06" TargetMode="External"/><Relationship Id="rId9" Type="http://schemas.openxmlformats.org/officeDocument/2006/relationships/hyperlink" Target="https://mm.digikey.com/Volume0/opasdata/d220001/medias/docus/6165/D2516ECMDXG.pdf" TargetMode="External"/><Relationship Id="rId14" Type="http://schemas.openxmlformats.org/officeDocument/2006/relationships/hyperlink" Target="https://mm.digikey.com/Volume0/opasdata/d220001/medias/docus/957/TDA19988_DS_21_july_201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3"/>
  <sheetViews>
    <sheetView tabSelected="1" workbookViewId="0">
      <selection activeCell="H28" sqref="H28"/>
    </sheetView>
  </sheetViews>
  <sheetFormatPr defaultRowHeight="16.5"/>
  <cols>
    <col min="1" max="1" width="4.125" style="1" customWidth="1"/>
    <col min="2" max="2" width="9" style="1"/>
    <col min="3" max="3" width="12.625" style="1" customWidth="1"/>
    <col min="4" max="4" width="17.25" style="1" customWidth="1"/>
    <col min="5" max="5" width="29.75" style="1" customWidth="1"/>
    <col min="6" max="6" width="69.25" style="1" customWidth="1"/>
    <col min="7" max="7" width="17.5" style="1" customWidth="1"/>
    <col min="8" max="8" width="12.75" style="1" customWidth="1"/>
    <col min="9" max="14" width="14.625" style="1" customWidth="1"/>
    <col min="15" max="15" width="18.625" style="1" customWidth="1"/>
    <col min="16" max="16" width="13" style="1" customWidth="1"/>
    <col min="17" max="17" width="41.375" style="1" customWidth="1"/>
    <col min="18" max="16384" width="9" style="1"/>
  </cols>
  <sheetData>
    <row r="2" spans="2:17" ht="35.25" customHeight="1">
      <c r="B2" s="8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</row>
    <row r="3" spans="2:17" ht="23.25" customHeight="1">
      <c r="B3" s="14" t="s">
        <v>0</v>
      </c>
      <c r="C3" s="12" t="s">
        <v>1</v>
      </c>
      <c r="D3" s="13"/>
      <c r="E3" s="14" t="s">
        <v>6</v>
      </c>
      <c r="F3" s="14" t="s">
        <v>3</v>
      </c>
      <c r="G3" s="14" t="s">
        <v>4</v>
      </c>
      <c r="H3" s="14" t="s">
        <v>69</v>
      </c>
      <c r="I3" s="12" t="s">
        <v>68</v>
      </c>
      <c r="J3" s="16"/>
      <c r="K3" s="13"/>
      <c r="L3" s="12" t="s">
        <v>73</v>
      </c>
      <c r="M3" s="16"/>
      <c r="N3" s="13"/>
      <c r="O3" s="14" t="s">
        <v>75</v>
      </c>
      <c r="P3" s="14" t="s">
        <v>11</v>
      </c>
      <c r="Q3" s="14" t="s">
        <v>5</v>
      </c>
    </row>
    <row r="4" spans="2:17" ht="23.25" customHeight="1">
      <c r="B4" s="15"/>
      <c r="C4" s="11" t="s">
        <v>67</v>
      </c>
      <c r="D4" s="11" t="s">
        <v>2</v>
      </c>
      <c r="E4" s="15"/>
      <c r="F4" s="15"/>
      <c r="G4" s="15"/>
      <c r="H4" s="15"/>
      <c r="I4" s="2" t="s">
        <v>70</v>
      </c>
      <c r="J4" s="2" t="s">
        <v>71</v>
      </c>
      <c r="K4" s="2" t="s">
        <v>72</v>
      </c>
      <c r="L4" s="2" t="s">
        <v>70</v>
      </c>
      <c r="M4" s="2" t="s">
        <v>71</v>
      </c>
      <c r="N4" s="2" t="s">
        <v>72</v>
      </c>
      <c r="O4" s="15"/>
      <c r="P4" s="15"/>
      <c r="Q4" s="15"/>
    </row>
    <row r="5" spans="2:17">
      <c r="B5" s="3">
        <v>1</v>
      </c>
      <c r="C5" s="4" t="s">
        <v>9</v>
      </c>
      <c r="D5" s="4" t="s">
        <v>10</v>
      </c>
      <c r="E5" s="3" t="s">
        <v>7</v>
      </c>
      <c r="F5" s="5" t="s">
        <v>14</v>
      </c>
      <c r="G5" s="3" t="s">
        <v>18</v>
      </c>
      <c r="H5" s="3">
        <v>1</v>
      </c>
      <c r="I5" s="30">
        <v>305</v>
      </c>
      <c r="J5" s="31">
        <v>2.2305000000000001</v>
      </c>
      <c r="K5" s="32">
        <f>H5*J5</f>
        <v>2.2305000000000001</v>
      </c>
      <c r="L5" s="20">
        <v>2259</v>
      </c>
      <c r="M5" s="17">
        <v>5.2</v>
      </c>
      <c r="N5" s="23">
        <f>H5*M5</f>
        <v>5.2</v>
      </c>
      <c r="O5" s="23">
        <f>K5</f>
        <v>2.2305000000000001</v>
      </c>
      <c r="P5" s="6" t="s">
        <v>11</v>
      </c>
      <c r="Q5" s="5"/>
    </row>
    <row r="6" spans="2:17">
      <c r="B6" s="3">
        <v>2</v>
      </c>
      <c r="C6" s="3" t="s">
        <v>9</v>
      </c>
      <c r="D6" s="3" t="s">
        <v>12</v>
      </c>
      <c r="E6" s="3" t="s">
        <v>15</v>
      </c>
      <c r="F6" s="7" t="s">
        <v>13</v>
      </c>
      <c r="G6" s="3" t="s">
        <v>18</v>
      </c>
      <c r="H6" s="3">
        <v>1</v>
      </c>
      <c r="I6" s="30">
        <v>65</v>
      </c>
      <c r="J6" s="31">
        <v>1.125</v>
      </c>
      <c r="K6" s="32">
        <f t="shared" ref="K6:K20" si="0">H6*J6</f>
        <v>1.125</v>
      </c>
      <c r="L6" s="20">
        <v>0</v>
      </c>
      <c r="M6" s="17">
        <v>1.52</v>
      </c>
      <c r="N6" s="23">
        <f t="shared" ref="N6:N20" si="1">H6*M6</f>
        <v>1.52</v>
      </c>
      <c r="O6" s="23">
        <f>K6</f>
        <v>1.125</v>
      </c>
      <c r="P6" s="6" t="s">
        <v>11</v>
      </c>
    </row>
    <row r="7" spans="2:17">
      <c r="B7" s="3">
        <v>3</v>
      </c>
      <c r="C7" s="3" t="s">
        <v>9</v>
      </c>
      <c r="D7" s="3" t="s">
        <v>20</v>
      </c>
      <c r="E7" s="1" t="s">
        <v>16</v>
      </c>
      <c r="F7" s="7" t="s">
        <v>17</v>
      </c>
      <c r="G7" s="3" t="s">
        <v>18</v>
      </c>
      <c r="H7" s="3">
        <v>1</v>
      </c>
      <c r="I7" s="33">
        <v>11337</v>
      </c>
      <c r="J7" s="34">
        <v>4.7899999999999998E-2</v>
      </c>
      <c r="K7" s="32">
        <f t="shared" si="0"/>
        <v>4.7899999999999998E-2</v>
      </c>
      <c r="L7" s="21">
        <v>110269</v>
      </c>
      <c r="M7" s="18">
        <v>0.1</v>
      </c>
      <c r="N7" s="23">
        <f t="shared" si="1"/>
        <v>0.1</v>
      </c>
      <c r="O7" s="23">
        <f>K7</f>
        <v>4.7899999999999998E-2</v>
      </c>
      <c r="P7" s="6" t="s">
        <v>11</v>
      </c>
      <c r="Q7" s="5"/>
    </row>
    <row r="8" spans="2:17">
      <c r="B8" s="3">
        <v>4</v>
      </c>
      <c r="C8" s="3" t="s">
        <v>9</v>
      </c>
      <c r="D8" s="3" t="s">
        <v>22</v>
      </c>
      <c r="E8" s="3" t="s">
        <v>21</v>
      </c>
      <c r="F8" s="7" t="s">
        <v>23</v>
      </c>
      <c r="G8" s="3" t="s">
        <v>18</v>
      </c>
      <c r="H8" s="3">
        <v>1</v>
      </c>
      <c r="I8" s="33">
        <v>186</v>
      </c>
      <c r="J8" s="34">
        <v>0.35399999999999998</v>
      </c>
      <c r="K8" s="32">
        <f t="shared" si="0"/>
        <v>0.35399999999999998</v>
      </c>
      <c r="L8" s="21">
        <v>23303</v>
      </c>
      <c r="M8" s="18">
        <v>0.5</v>
      </c>
      <c r="N8" s="23">
        <f t="shared" si="1"/>
        <v>0.5</v>
      </c>
      <c r="O8" s="23">
        <f>K8</f>
        <v>0.35399999999999998</v>
      </c>
      <c r="P8" s="6" t="s">
        <v>11</v>
      </c>
      <c r="Q8" s="5"/>
    </row>
    <row r="9" spans="2:17">
      <c r="B9" s="3">
        <v>5</v>
      </c>
      <c r="C9" s="3" t="s">
        <v>9</v>
      </c>
      <c r="D9" s="3" t="s">
        <v>25</v>
      </c>
      <c r="E9" s="3" t="s">
        <v>24</v>
      </c>
      <c r="F9" s="5" t="s">
        <v>26</v>
      </c>
      <c r="G9" s="3" t="s">
        <v>18</v>
      </c>
      <c r="H9" s="3">
        <v>1</v>
      </c>
      <c r="I9" s="33">
        <v>1456</v>
      </c>
      <c r="J9" s="34">
        <v>6.5100000000000005E-2</v>
      </c>
      <c r="K9" s="32">
        <f t="shared" si="0"/>
        <v>6.5100000000000005E-2</v>
      </c>
      <c r="L9" s="21">
        <v>41948</v>
      </c>
      <c r="M9" s="18">
        <v>0.1</v>
      </c>
      <c r="N9" s="23">
        <f t="shared" si="1"/>
        <v>0.1</v>
      </c>
      <c r="O9" s="23">
        <f>K9</f>
        <v>6.5100000000000005E-2</v>
      </c>
      <c r="P9" s="6" t="s">
        <v>11</v>
      </c>
      <c r="Q9" s="5"/>
    </row>
    <row r="10" spans="2:17">
      <c r="B10" s="44">
        <v>6</v>
      </c>
      <c r="C10" s="44" t="s">
        <v>28</v>
      </c>
      <c r="D10" s="44" t="s">
        <v>28</v>
      </c>
      <c r="E10" s="44" t="s">
        <v>27</v>
      </c>
      <c r="F10" s="45" t="s">
        <v>27</v>
      </c>
      <c r="G10" s="44" t="s">
        <v>19</v>
      </c>
      <c r="H10" s="44">
        <v>1</v>
      </c>
      <c r="I10" s="46" t="s">
        <v>19</v>
      </c>
      <c r="J10" s="47" t="s">
        <v>19</v>
      </c>
      <c r="K10" s="48" t="s">
        <v>19</v>
      </c>
      <c r="L10" s="46" t="s">
        <v>19</v>
      </c>
      <c r="M10" s="47" t="s">
        <v>19</v>
      </c>
      <c r="N10" s="48" t="s">
        <v>19</v>
      </c>
      <c r="O10" s="48"/>
      <c r="P10" s="44"/>
      <c r="Q10" s="45" t="s">
        <v>29</v>
      </c>
    </row>
    <row r="11" spans="2:17">
      <c r="B11" s="3">
        <v>7</v>
      </c>
      <c r="C11" s="3" t="s">
        <v>9</v>
      </c>
      <c r="D11" s="3" t="s">
        <v>31</v>
      </c>
      <c r="E11" s="3" t="s">
        <v>30</v>
      </c>
      <c r="F11" s="5" t="s">
        <v>32</v>
      </c>
      <c r="G11" s="3" t="s">
        <v>18</v>
      </c>
      <c r="H11" s="3">
        <v>1</v>
      </c>
      <c r="I11" s="33">
        <v>219</v>
      </c>
      <c r="J11" s="34">
        <v>12.218999999999999</v>
      </c>
      <c r="K11" s="32">
        <f t="shared" si="0"/>
        <v>12.218999999999999</v>
      </c>
      <c r="L11" s="21">
        <v>149</v>
      </c>
      <c r="M11" s="18">
        <v>18.79</v>
      </c>
      <c r="N11" s="23">
        <f t="shared" si="1"/>
        <v>18.79</v>
      </c>
      <c r="O11" s="23">
        <f>K11</f>
        <v>12.218999999999999</v>
      </c>
      <c r="P11" s="6" t="s">
        <v>11</v>
      </c>
      <c r="Q11" s="5"/>
    </row>
    <row r="12" spans="2:17">
      <c r="B12" s="3">
        <v>8</v>
      </c>
      <c r="C12" s="3" t="s">
        <v>9</v>
      </c>
      <c r="D12" s="3" t="s">
        <v>20</v>
      </c>
      <c r="E12" s="3" t="s">
        <v>33</v>
      </c>
      <c r="F12" s="5" t="s">
        <v>34</v>
      </c>
      <c r="G12" s="3" t="s">
        <v>18</v>
      </c>
      <c r="H12" s="3">
        <v>1</v>
      </c>
      <c r="I12" s="33">
        <v>3266</v>
      </c>
      <c r="J12" s="34">
        <v>0.34139999999999998</v>
      </c>
      <c r="K12" s="32">
        <f t="shared" si="0"/>
        <v>0.34139999999999998</v>
      </c>
      <c r="L12" s="21">
        <v>14155</v>
      </c>
      <c r="M12" s="18">
        <v>0.45</v>
      </c>
      <c r="N12" s="23">
        <f t="shared" si="1"/>
        <v>0.45</v>
      </c>
      <c r="O12" s="23">
        <f>K12</f>
        <v>0.34139999999999998</v>
      </c>
      <c r="P12" s="6" t="s">
        <v>11</v>
      </c>
      <c r="Q12" s="5"/>
    </row>
    <row r="13" spans="2:17">
      <c r="B13" s="3">
        <v>9</v>
      </c>
      <c r="C13" s="3" t="s">
        <v>9</v>
      </c>
      <c r="D13" s="3" t="s">
        <v>36</v>
      </c>
      <c r="E13" s="3" t="s">
        <v>35</v>
      </c>
      <c r="F13" s="5" t="s">
        <v>37</v>
      </c>
      <c r="G13" s="3" t="s">
        <v>18</v>
      </c>
      <c r="H13" s="3">
        <v>1</v>
      </c>
      <c r="I13" s="22">
        <v>0</v>
      </c>
      <c r="J13" s="19">
        <v>0.96</v>
      </c>
      <c r="K13" s="23">
        <f t="shared" si="0"/>
        <v>0.96</v>
      </c>
      <c r="L13" s="35">
        <v>6079</v>
      </c>
      <c r="M13" s="36">
        <v>0.96</v>
      </c>
      <c r="N13" s="32">
        <f t="shared" si="1"/>
        <v>0.96</v>
      </c>
      <c r="O13" s="23">
        <f>N13</f>
        <v>0.96</v>
      </c>
      <c r="P13" s="6" t="s">
        <v>11</v>
      </c>
      <c r="Q13" s="5"/>
    </row>
    <row r="14" spans="2:17">
      <c r="B14" s="3">
        <v>10</v>
      </c>
      <c r="C14" s="3" t="s">
        <v>39</v>
      </c>
      <c r="D14" s="3" t="s">
        <v>40</v>
      </c>
      <c r="E14" s="3" t="s">
        <v>38</v>
      </c>
      <c r="F14" s="5" t="s">
        <v>41</v>
      </c>
      <c r="G14" s="3" t="s">
        <v>18</v>
      </c>
      <c r="H14" s="3">
        <v>2</v>
      </c>
      <c r="I14" s="33">
        <v>224</v>
      </c>
      <c r="J14" s="34">
        <v>0.16969999999999999</v>
      </c>
      <c r="K14" s="32">
        <f t="shared" si="0"/>
        <v>0.33939999999999998</v>
      </c>
      <c r="L14" s="21">
        <v>27863</v>
      </c>
      <c r="M14" s="18">
        <v>0.69</v>
      </c>
      <c r="N14" s="23">
        <f t="shared" si="1"/>
        <v>1.38</v>
      </c>
      <c r="O14" s="23">
        <f>K14</f>
        <v>0.33939999999999998</v>
      </c>
      <c r="P14" s="6" t="s">
        <v>11</v>
      </c>
      <c r="Q14" s="5"/>
    </row>
    <row r="15" spans="2:17">
      <c r="B15" s="44">
        <v>11</v>
      </c>
      <c r="C15" s="44" t="s">
        <v>9</v>
      </c>
      <c r="D15" s="44" t="s">
        <v>43</v>
      </c>
      <c r="E15" s="44" t="s">
        <v>42</v>
      </c>
      <c r="F15" s="45" t="s">
        <v>44</v>
      </c>
      <c r="G15" s="44" t="s">
        <v>45</v>
      </c>
      <c r="H15" s="44">
        <v>1</v>
      </c>
      <c r="I15" s="49" t="s">
        <v>19</v>
      </c>
      <c r="J15" s="50" t="s">
        <v>19</v>
      </c>
      <c r="K15" s="48" t="s">
        <v>19</v>
      </c>
      <c r="L15" s="49">
        <v>259</v>
      </c>
      <c r="M15" s="50">
        <v>3.98</v>
      </c>
      <c r="N15" s="48">
        <f t="shared" si="1"/>
        <v>3.98</v>
      </c>
      <c r="O15" s="48"/>
      <c r="P15" s="51" t="s">
        <v>11</v>
      </c>
      <c r="Q15" s="45" t="s">
        <v>79</v>
      </c>
    </row>
    <row r="16" spans="2:17">
      <c r="B16" s="3">
        <v>12</v>
      </c>
      <c r="C16" s="3" t="s">
        <v>9</v>
      </c>
      <c r="D16" s="3" t="s">
        <v>43</v>
      </c>
      <c r="E16" s="3" t="s">
        <v>46</v>
      </c>
      <c r="F16" s="5" t="s">
        <v>47</v>
      </c>
      <c r="G16" s="3" t="s">
        <v>48</v>
      </c>
      <c r="H16" s="3">
        <v>1</v>
      </c>
      <c r="I16" s="33">
        <v>2576</v>
      </c>
      <c r="J16" s="34">
        <v>1.476</v>
      </c>
      <c r="K16" s="32">
        <f t="shared" si="0"/>
        <v>1.476</v>
      </c>
      <c r="L16" s="21">
        <v>1211</v>
      </c>
      <c r="M16" s="18">
        <v>6.4</v>
      </c>
      <c r="N16" s="23">
        <f t="shared" si="1"/>
        <v>6.4</v>
      </c>
      <c r="O16" s="23">
        <f>K16</f>
        <v>1.476</v>
      </c>
      <c r="P16" s="6" t="s">
        <v>11</v>
      </c>
      <c r="Q16" s="5" t="s">
        <v>76</v>
      </c>
    </row>
    <row r="17" spans="2:17" ht="33">
      <c r="B17" s="37">
        <v>13</v>
      </c>
      <c r="C17" s="37" t="s">
        <v>9</v>
      </c>
      <c r="D17" s="37" t="s">
        <v>50</v>
      </c>
      <c r="E17" s="37" t="s">
        <v>49</v>
      </c>
      <c r="F17" s="38" t="s">
        <v>51</v>
      </c>
      <c r="G17" s="37" t="s">
        <v>48</v>
      </c>
      <c r="H17" s="37">
        <v>1</v>
      </c>
      <c r="I17" s="39" t="s">
        <v>52</v>
      </c>
      <c r="J17" s="40" t="s">
        <v>19</v>
      </c>
      <c r="K17" s="41" t="s">
        <v>19</v>
      </c>
      <c r="L17" s="39" t="s">
        <v>52</v>
      </c>
      <c r="M17" s="40" t="s">
        <v>19</v>
      </c>
      <c r="N17" s="41" t="s">
        <v>19</v>
      </c>
      <c r="O17" s="41"/>
      <c r="P17" s="42" t="s">
        <v>11</v>
      </c>
      <c r="Q17" s="43" t="s">
        <v>78</v>
      </c>
    </row>
    <row r="18" spans="2:17">
      <c r="B18" s="3">
        <v>14</v>
      </c>
      <c r="C18" s="3" t="s">
        <v>9</v>
      </c>
      <c r="D18" s="3" t="s">
        <v>50</v>
      </c>
      <c r="E18" s="3" t="s">
        <v>53</v>
      </c>
      <c r="F18" s="5" t="s">
        <v>54</v>
      </c>
      <c r="G18" s="3" t="s">
        <v>48</v>
      </c>
      <c r="H18" s="3">
        <v>1</v>
      </c>
      <c r="I18" s="21">
        <v>0</v>
      </c>
      <c r="J18" s="18">
        <v>20.175000000000001</v>
      </c>
      <c r="K18" s="23">
        <f t="shared" si="0"/>
        <v>20.175000000000001</v>
      </c>
      <c r="L18" s="33">
        <v>794</v>
      </c>
      <c r="M18" s="34">
        <v>18.71</v>
      </c>
      <c r="N18" s="32">
        <f t="shared" si="1"/>
        <v>18.71</v>
      </c>
      <c r="O18" s="23">
        <f>N18</f>
        <v>18.71</v>
      </c>
      <c r="P18" s="3" t="s">
        <v>55</v>
      </c>
      <c r="Q18" s="5" t="s">
        <v>77</v>
      </c>
    </row>
    <row r="19" spans="2:17">
      <c r="B19" s="3">
        <v>15</v>
      </c>
      <c r="C19" s="3" t="s">
        <v>9</v>
      </c>
      <c r="D19" s="3" t="s">
        <v>57</v>
      </c>
      <c r="E19" s="3" t="s">
        <v>56</v>
      </c>
      <c r="F19" s="5" t="s">
        <v>58</v>
      </c>
      <c r="G19" s="3" t="s">
        <v>59</v>
      </c>
      <c r="H19" s="3">
        <v>1</v>
      </c>
      <c r="I19" s="33">
        <v>17582</v>
      </c>
      <c r="J19" s="34">
        <v>0.64500000000000002</v>
      </c>
      <c r="K19" s="32">
        <f t="shared" si="0"/>
        <v>0.64500000000000002</v>
      </c>
      <c r="L19" s="21">
        <v>5178</v>
      </c>
      <c r="M19" s="18">
        <v>1.58</v>
      </c>
      <c r="N19" s="23">
        <f t="shared" si="1"/>
        <v>1.58</v>
      </c>
      <c r="O19" s="23">
        <f>K19</f>
        <v>0.64500000000000002</v>
      </c>
      <c r="P19" s="6" t="s">
        <v>11</v>
      </c>
      <c r="Q19" s="5"/>
    </row>
    <row r="20" spans="2:17">
      <c r="B20" s="3">
        <v>16</v>
      </c>
      <c r="C20" s="3" t="s">
        <v>9</v>
      </c>
      <c r="D20" s="3" t="s">
        <v>62</v>
      </c>
      <c r="E20" s="3" t="s">
        <v>60</v>
      </c>
      <c r="F20" s="5" t="s">
        <v>61</v>
      </c>
      <c r="G20" s="3" t="s">
        <v>18</v>
      </c>
      <c r="H20" s="3">
        <v>1</v>
      </c>
      <c r="I20" s="21">
        <v>1</v>
      </c>
      <c r="J20" s="18">
        <v>5.3999999999999999E-2</v>
      </c>
      <c r="K20" s="23">
        <f t="shared" si="0"/>
        <v>5.3999999999999999E-2</v>
      </c>
      <c r="L20" s="33">
        <v>4613</v>
      </c>
      <c r="M20" s="34">
        <v>0.12</v>
      </c>
      <c r="N20" s="32">
        <f t="shared" si="1"/>
        <v>0.12</v>
      </c>
      <c r="O20" s="23">
        <f>N20</f>
        <v>0.12</v>
      </c>
      <c r="P20" s="6" t="s">
        <v>11</v>
      </c>
      <c r="Q20" s="5"/>
    </row>
    <row r="21" spans="2:17">
      <c r="B21" s="37">
        <v>17</v>
      </c>
      <c r="C21" s="37" t="s">
        <v>9</v>
      </c>
      <c r="D21" s="37" t="s">
        <v>64</v>
      </c>
      <c r="E21" s="37" t="s">
        <v>63</v>
      </c>
      <c r="F21" s="43" t="s">
        <v>65</v>
      </c>
      <c r="G21" s="37" t="s">
        <v>66</v>
      </c>
      <c r="H21" s="37">
        <v>1</v>
      </c>
      <c r="I21" s="39" t="s">
        <v>52</v>
      </c>
      <c r="J21" s="40" t="s">
        <v>19</v>
      </c>
      <c r="K21" s="41" t="s">
        <v>19</v>
      </c>
      <c r="L21" s="39" t="s">
        <v>52</v>
      </c>
      <c r="M21" s="40" t="s">
        <v>19</v>
      </c>
      <c r="N21" s="41" t="s">
        <v>19</v>
      </c>
      <c r="O21" s="41"/>
      <c r="P21" s="42" t="s">
        <v>11</v>
      </c>
      <c r="Q21" s="43" t="s">
        <v>78</v>
      </c>
    </row>
    <row r="22" spans="2:17" ht="24.75" customHeight="1">
      <c r="B22" s="24"/>
      <c r="C22" s="24"/>
      <c r="D22" s="24"/>
      <c r="E22" s="24"/>
      <c r="F22" s="25"/>
      <c r="G22" s="24"/>
      <c r="H22" s="24"/>
      <c r="I22" s="54"/>
      <c r="J22" s="54"/>
      <c r="K22" s="55"/>
      <c r="L22" s="26" t="s">
        <v>74</v>
      </c>
      <c r="M22" s="52"/>
      <c r="N22" s="27"/>
      <c r="O22" s="57">
        <f>SUM(O5:O20)</f>
        <v>38.633300000000006</v>
      </c>
      <c r="P22" s="24"/>
      <c r="Q22" s="25"/>
    </row>
    <row r="23" spans="2:17" ht="24.75" customHeight="1">
      <c r="B23" s="24"/>
      <c r="C23" s="24"/>
      <c r="D23" s="24"/>
      <c r="E23" s="24"/>
      <c r="F23" s="25"/>
      <c r="G23" s="24"/>
      <c r="H23" s="24"/>
      <c r="I23" s="54"/>
      <c r="J23" s="54"/>
      <c r="K23" s="56"/>
      <c r="L23" s="28"/>
      <c r="M23" s="53"/>
      <c r="N23" s="29"/>
      <c r="O23" s="58">
        <f>O22*1458.42</f>
        <v>56343.577386000012</v>
      </c>
      <c r="P23" s="24"/>
      <c r="Q23" s="25"/>
    </row>
  </sheetData>
  <mergeCells count="14">
    <mergeCell ref="Q3:Q4"/>
    <mergeCell ref="I22:J23"/>
    <mergeCell ref="B2:Q2"/>
    <mergeCell ref="O3:O4"/>
    <mergeCell ref="L22:N23"/>
    <mergeCell ref="L3:N3"/>
    <mergeCell ref="F3:F4"/>
    <mergeCell ref="G3:G4"/>
    <mergeCell ref="H3:H4"/>
    <mergeCell ref="P3:P4"/>
    <mergeCell ref="C3:D3"/>
    <mergeCell ref="B3:B4"/>
    <mergeCell ref="E3:E4"/>
    <mergeCell ref="I3:K3"/>
  </mergeCells>
  <phoneticPr fontId="3" type="noConversion"/>
  <hyperlinks>
    <hyperlink ref="P5" r:id="rId1" display="TPS65217CRSLR" xr:uid="{C38B443D-9DD6-4D2F-A1DF-3D540EC809F3}"/>
    <hyperlink ref="P7" r:id="rId2" display="datasheet" xr:uid="{A9698075-3496-4A6E-8C45-A6DFBF054255}"/>
    <hyperlink ref="P8" r:id="rId3" display="datasheet" xr:uid="{A2C04BE9-C0C3-4414-B929-E84CB8EB736B}"/>
    <hyperlink ref="P9" r:id="rId4" display="datasheet" xr:uid="{265477D9-2CAB-4889-98C2-1D47281D675D}"/>
    <hyperlink ref="P11" r:id="rId5" display="datasheet" xr:uid="{C4A65BB4-CDE4-493D-9742-36AE25802A7F}"/>
    <hyperlink ref="P12" r:id="rId6" display="datasheet" xr:uid="{3DE2207F-D282-40BE-AB8A-440830D3897C}"/>
    <hyperlink ref="P14" r:id="rId7" xr:uid="{5457D6EB-B77F-4B66-9685-204FBE9E6040}"/>
    <hyperlink ref="P13" r:id="rId8" xr:uid="{EF2917AD-7B5C-4130-AE51-F04D45F15F85}"/>
    <hyperlink ref="P15" r:id="rId9" xr:uid="{BA7D6580-37E1-41D2-BD25-23D43F41FBE3}"/>
    <hyperlink ref="P16" r:id="rId10" xr:uid="{2D41F206-A264-40B3-8A58-B64CA9CE3C58}"/>
    <hyperlink ref="P17" r:id="rId11" xr:uid="{54188DED-DFF0-4DEB-A50E-4AF8B72040A4}"/>
    <hyperlink ref="P19" r:id="rId12" xr:uid="{EDA22CE8-4D53-4B6E-9752-05048FC3A978}"/>
    <hyperlink ref="P20" r:id="rId13" xr:uid="{0C089BA7-A4C0-4BBB-9175-349197AF810E}"/>
    <hyperlink ref="P21" r:id="rId14" xr:uid="{834D5270-5E11-4F21-9C04-2D451E0CB47E}"/>
    <hyperlink ref="P6" r:id="rId15" xr:uid="{D7FBDDC9-9CB4-4BF5-9693-F10559AA02EF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BeagleBoneBlack's Main 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Ganghyeok Lim</dc:creator>
  <cp:lastModifiedBy>Ganghyeok Lim</cp:lastModifiedBy>
  <dcterms:created xsi:type="dcterms:W3CDTF">2015-06-05T18:19:34Z</dcterms:created>
  <dcterms:modified xsi:type="dcterms:W3CDTF">2025-01-16T22:53:41Z</dcterms:modified>
</cp:coreProperties>
</file>