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\Business Analyst\1st Excel\Assignment\"/>
    </mc:Choice>
  </mc:AlternateContent>
  <bookViews>
    <workbookView xWindow="0" yWindow="0" windowWidth="23040" windowHeight="9192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2" i="1" l="1"/>
  <c r="H31" i="1"/>
  <c r="I31" i="1"/>
  <c r="G31" i="1"/>
  <c r="G12" i="1" s="1"/>
  <c r="I10" i="1"/>
  <c r="I8" i="1"/>
  <c r="H30" i="1"/>
  <c r="I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B31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11" i="1"/>
  <c r="D10" i="1"/>
  <c r="D7" i="1"/>
  <c r="D8" i="1"/>
  <c r="D5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14" i="1" s="1"/>
  <c r="I5" i="1" l="1"/>
  <c r="G10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<sst xmlns="http://schemas.openxmlformats.org/spreadsheetml/2006/main" count="60" uniqueCount="51">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</sst>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" zoomScale="82" zoomScaleNormal="72" workbookViewId="0">
      <selection activeCell="J14" sqref="J1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0" t="s">
        <v>10</v>
      </c>
      <c r="B1" s="91"/>
      <c r="C1" s="91"/>
      <c r="D1" s="91"/>
      <c r="E1" s="91"/>
      <c r="F1" s="91"/>
      <c r="G1" s="91"/>
      <c r="H1" s="91"/>
      <c r="I1" s="92"/>
    </row>
    <row r="2" spans="1:12" s="2" customFormat="1" ht="25.8" thickTop="1" thickBot="1" x14ac:dyDescent="0.3">
      <c r="A2" s="93" t="s">
        <v>11</v>
      </c>
      <c r="B2" s="94"/>
      <c r="C2" s="94"/>
      <c r="D2" s="94"/>
      <c r="E2" s="94"/>
      <c r="F2" s="94"/>
      <c r="G2" s="94"/>
      <c r="H2" s="94"/>
      <c r="I2" s="95"/>
      <c r="L2" s="86" t="s">
        <v>50</v>
      </c>
    </row>
    <row r="3" spans="1:12" s="1" customFormat="1" ht="31.2" thickTop="1" thickBot="1" x14ac:dyDescent="0.3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6" thickTop="1" thickBot="1" x14ac:dyDescent="0.3">
      <c r="A4" s="87" t="s">
        <v>16</v>
      </c>
      <c r="B4" s="88"/>
      <c r="C4" s="88"/>
      <c r="D4" s="89"/>
      <c r="E4" s="7"/>
      <c r="F4" s="61"/>
      <c r="G4" s="61"/>
      <c r="H4" s="61"/>
      <c r="I4" s="61"/>
    </row>
    <row r="5" spans="1:12" s="2" customFormat="1" ht="15" thickTop="1" thickBot="1" x14ac:dyDescent="0.3">
      <c r="A5" s="22" t="s">
        <v>18</v>
      </c>
      <c r="B5" s="23">
        <v>250000</v>
      </c>
      <c r="C5" s="23">
        <v>215000</v>
      </c>
      <c r="D5" s="24">
        <f>$C5-$B5</f>
        <v>-35000</v>
      </c>
      <c r="E5" s="8"/>
      <c r="F5" s="74" t="str">
        <f>A14</f>
        <v>Total Investments</v>
      </c>
      <c r="G5" s="75">
        <f t="shared" ref="G5:I5" si="0">B14</f>
        <v>600000</v>
      </c>
      <c r="H5" s="75">
        <f t="shared" si="0"/>
        <v>610000</v>
      </c>
      <c r="I5" s="75">
        <f t="shared" si="0"/>
        <v>10000</v>
      </c>
    </row>
    <row r="6" spans="1:12" s="2" customFormat="1" ht="15" thickTop="1" thickBot="1" x14ac:dyDescent="0.3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>$C6-$B6</f>
        <v>50000</v>
      </c>
      <c r="E6" s="8"/>
      <c r="F6" s="63"/>
      <c r="G6" s="71"/>
      <c r="H6" s="71"/>
      <c r="I6" s="71"/>
    </row>
    <row r="7" spans="1:12" s="2" customFormat="1" ht="15" thickTop="1" thickBot="1" x14ac:dyDescent="0.3">
      <c r="A7" s="27" t="s">
        <v>17</v>
      </c>
      <c r="B7" s="28"/>
      <c r="C7" s="28"/>
      <c r="D7" s="24">
        <f t="shared" ref="D7" si="1">$C7-$B7</f>
        <v>0</v>
      </c>
      <c r="E7" s="8"/>
      <c r="F7" s="63"/>
      <c r="G7" s="71"/>
      <c r="H7" s="71"/>
      <c r="I7" s="71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8"/>
      <c r="F8" s="79" t="str">
        <f>A31</f>
        <v>Total Fixed Costs</v>
      </c>
      <c r="G8" s="80">
        <f>B31</f>
        <v>230200</v>
      </c>
      <c r="H8" s="80">
        <f>C31</f>
        <v>205466</v>
      </c>
      <c r="I8" s="80">
        <f>H8-G8</f>
        <v>-24734</v>
      </c>
    </row>
    <row r="9" spans="1:12" s="1" customFormat="1" ht="15.6" customHeight="1" thickTop="1" thickBot="1" x14ac:dyDescent="0.3">
      <c r="A9" s="87" t="s">
        <v>2</v>
      </c>
      <c r="B9" s="88"/>
      <c r="C9" s="88"/>
      <c r="D9" s="89"/>
      <c r="E9" s="8"/>
      <c r="F9" s="62"/>
      <c r="G9" s="68"/>
      <c r="H9" s="68"/>
      <c r="I9" s="68"/>
      <c r="J9" s="85"/>
    </row>
    <row r="10" spans="1:12" s="2" customFormat="1" ht="15" thickTop="1" thickBot="1" x14ac:dyDescent="0.3">
      <c r="A10" s="22" t="s">
        <v>19</v>
      </c>
      <c r="B10" s="23">
        <v>50000</v>
      </c>
      <c r="C10" s="23">
        <v>50000</v>
      </c>
      <c r="D10" s="32">
        <f>IF(C10="","",C10-B10)</f>
        <v>0</v>
      </c>
      <c r="E10" s="8"/>
      <c r="F10" s="81" t="str">
        <f>F30</f>
        <v>Total Monthly Costs</v>
      </c>
      <c r="G10" s="82">
        <f>G30</f>
        <v>240600</v>
      </c>
      <c r="H10" s="82">
        <f>H30</f>
        <v>244920</v>
      </c>
      <c r="I10" s="82">
        <f>H10-G10</f>
        <v>4320</v>
      </c>
    </row>
    <row r="11" spans="1:12" s="2" customFormat="1" thickTop="1" x14ac:dyDescent="0.25">
      <c r="A11" s="25" t="s">
        <v>20</v>
      </c>
      <c r="B11" s="26">
        <v>100000</v>
      </c>
      <c r="C11" s="26">
        <v>95000</v>
      </c>
      <c r="D11" s="32">
        <f>IF(C11="","",C11-B11)</f>
        <v>-5000</v>
      </c>
      <c r="E11" s="8"/>
      <c r="F11" s="62"/>
      <c r="G11" s="68"/>
      <c r="H11" s="68"/>
      <c r="I11" s="68"/>
    </row>
    <row r="12" spans="1:12" s="2" customFormat="1" thickBot="1" x14ac:dyDescent="0.3">
      <c r="A12" s="33" t="s">
        <v>21</v>
      </c>
      <c r="B12" s="34"/>
      <c r="C12" s="34"/>
      <c r="D12" s="29"/>
      <c r="E12" s="8"/>
      <c r="F12" s="83" t="str">
        <f>F31</f>
        <v>Total Cost (Fixed + Recurring)</v>
      </c>
      <c r="G12" s="84">
        <f>G31</f>
        <v>470800</v>
      </c>
      <c r="H12" s="84">
        <f>H31</f>
        <v>450386</v>
      </c>
      <c r="I12" s="84">
        <f>H12-G12</f>
        <v>-20414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8"/>
      <c r="F13" s="64"/>
      <c r="G13" s="69"/>
      <c r="H13" s="69"/>
      <c r="I13" s="69"/>
    </row>
    <row r="14" spans="1:12" s="1" customFormat="1" ht="16.8" thickTop="1" thickBot="1" x14ac:dyDescent="0.3">
      <c r="A14" s="72" t="s">
        <v>22</v>
      </c>
      <c r="B14" s="73">
        <f>B8+B13</f>
        <v>600000</v>
      </c>
      <c r="C14" s="73">
        <f>C8+C13</f>
        <v>610000</v>
      </c>
      <c r="D14" s="73">
        <f>D8+D13</f>
        <v>10000</v>
      </c>
      <c r="E14" s="8"/>
      <c r="F14" s="60" t="s">
        <v>9</v>
      </c>
      <c r="G14" s="70">
        <f>G5-G10</f>
        <v>359400</v>
      </c>
      <c r="H14" s="70">
        <f>H5-H10</f>
        <v>365080</v>
      </c>
      <c r="I14" s="57">
        <f>H14-G14</f>
        <v>5680</v>
      </c>
    </row>
    <row r="15" spans="1:12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.2" thickTop="1" thickBot="1" x14ac:dyDescent="0.3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8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8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8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8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2"/>
        <v>1200</v>
      </c>
      <c r="E21" s="8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8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2"/>
        <v>-44</v>
      </c>
      <c r="E23" s="8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8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8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8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8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2"/>
        <v>0</v>
      </c>
      <c r="E28" s="8"/>
      <c r="F28" s="76" t="s">
        <v>7</v>
      </c>
      <c r="G28" s="77">
        <f>SUM(G17:G27)</f>
        <v>40100</v>
      </c>
      <c r="H28" s="77">
        <f t="shared" ref="H28" si="4">SUM(H17:H27)</f>
        <v>40820</v>
      </c>
      <c r="I28" s="77">
        <f>SUM(I17:I27)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9"/>
      <c r="F29" s="39" t="s">
        <v>47</v>
      </c>
      <c r="G29" s="58">
        <v>6</v>
      </c>
      <c r="H29" s="59"/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8"/>
      <c r="F30" s="78" t="s">
        <v>8</v>
      </c>
      <c r="G30" s="77">
        <f>G28*$G$29</f>
        <v>240600</v>
      </c>
      <c r="H30" s="77">
        <f t="shared" ref="H30:I30" si="5">H28*$G$29</f>
        <v>244920</v>
      </c>
      <c r="I30" s="77">
        <f t="shared" si="5"/>
        <v>4320</v>
      </c>
    </row>
    <row r="31" spans="1:9" s="2" customFormat="1" ht="16.8" thickTop="1" thickBot="1" x14ac:dyDescent="0.3">
      <c r="A31" s="66" t="s">
        <v>6</v>
      </c>
      <c r="B31" s="67">
        <f>SUM(B17:B30)</f>
        <v>230200</v>
      </c>
      <c r="C31" s="67">
        <f>SUM(C17:C30)</f>
        <v>205466</v>
      </c>
      <c r="D31" s="67">
        <f>SUM(D17:D30)</f>
        <v>-24734</v>
      </c>
      <c r="E31" s="8"/>
      <c r="F31" s="65" t="s">
        <v>48</v>
      </c>
      <c r="G31" s="57">
        <f>B31+G30</f>
        <v>470800</v>
      </c>
      <c r="H31" s="57">
        <f t="shared" ref="H31:I31" si="6">C31+H30</f>
        <v>450386</v>
      </c>
      <c r="I31" s="57">
        <f t="shared" si="6"/>
        <v>-20414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27 I29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Shashwat Yadav</cp:lastModifiedBy>
  <dcterms:created xsi:type="dcterms:W3CDTF">2017-04-05T05:31:46Z</dcterms:created>
  <dcterms:modified xsi:type="dcterms:W3CDTF">2023-11-02T10:04:58Z</dcterms:modified>
</cp:coreProperties>
</file>