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neduau-my.sharepoint.com/personal/c3426441_uon_edu_au/Documents/"/>
    </mc:Choice>
  </mc:AlternateContent>
  <xr:revisionPtr revIDLastSave="0" documentId="8_{A3849911-DB5A-48B4-9F30-94CDBE38251F}" xr6:coauthVersionLast="47" xr6:coauthVersionMax="47" xr10:uidLastSave="{00000000-0000-0000-0000-000000000000}"/>
  <bookViews>
    <workbookView xWindow="-108" yWindow="-108" windowWidth="23256" windowHeight="12456" xr2:uid="{A8E25215-7954-4256-9316-EA1324E5BCC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K20" i="1"/>
  <c r="L20" i="1"/>
  <c r="M20" i="1"/>
  <c r="N20" i="1"/>
  <c r="O20" i="1"/>
  <c r="P20" i="1"/>
  <c r="R20" i="1"/>
  <c r="T20" i="1"/>
  <c r="U20" i="1"/>
  <c r="V20" i="1"/>
  <c r="W20" i="1"/>
  <c r="X20" i="1"/>
  <c r="Y20" i="1"/>
  <c r="Z20" i="1"/>
  <c r="G18" i="1"/>
  <c r="G23" i="1"/>
  <c r="G24" i="1"/>
  <c r="G22" i="1"/>
  <c r="G21" i="1"/>
  <c r="G17" i="1"/>
  <c r="G15" i="1"/>
  <c r="G25" i="1"/>
  <c r="G26" i="1"/>
  <c r="G9" i="1"/>
  <c r="G10" i="1"/>
  <c r="G7" i="1"/>
  <c r="G12" i="1"/>
  <c r="G16" i="1"/>
  <c r="G11" i="1"/>
  <c r="G13" i="1"/>
  <c r="G14" i="1"/>
  <c r="G8" i="1"/>
  <c r="K4" i="1"/>
  <c r="L4" i="1" l="1"/>
  <c r="K23" i="1"/>
  <c r="K22" i="1"/>
  <c r="K21" i="1"/>
  <c r="F44" i="1"/>
  <c r="F46" i="1"/>
  <c r="F45" i="1"/>
  <c r="F43" i="1"/>
  <c r="L11" i="1"/>
  <c r="L26" i="1"/>
  <c r="K16" i="1"/>
  <c r="K14" i="1"/>
  <c r="K13" i="1"/>
  <c r="K26" i="1"/>
  <c r="L25" i="1"/>
  <c r="L16" i="1"/>
  <c r="K11" i="1"/>
  <c r="L14" i="1"/>
  <c r="K25" i="1"/>
  <c r="L24" i="1"/>
  <c r="L13" i="1"/>
  <c r="K24" i="1"/>
  <c r="L18" i="1"/>
  <c r="K18" i="1"/>
  <c r="L15" i="1"/>
  <c r="K15" i="1"/>
  <c r="L17" i="1"/>
  <c r="K17" i="1"/>
  <c r="K9" i="1"/>
  <c r="L8" i="1"/>
  <c r="K8" i="1"/>
  <c r="L9" i="1"/>
  <c r="K12" i="1"/>
  <c r="L10" i="1"/>
  <c r="K7" i="1"/>
  <c r="L7" i="1"/>
  <c r="K10" i="1"/>
  <c r="K2" i="1"/>
  <c r="K3" i="1"/>
  <c r="M4" i="1"/>
  <c r="M23" i="1" l="1"/>
  <c r="M22" i="1"/>
  <c r="M21" i="1"/>
  <c r="L12" i="1"/>
  <c r="L23" i="1"/>
  <c r="L22" i="1"/>
  <c r="L21" i="1"/>
  <c r="M17" i="1"/>
  <c r="M15" i="1"/>
  <c r="M18" i="1"/>
  <c r="M25" i="1"/>
  <c r="M11" i="1"/>
  <c r="M24" i="1"/>
  <c r="M26" i="1"/>
  <c r="M13" i="1"/>
  <c r="M14" i="1"/>
  <c r="M16" i="1"/>
  <c r="N4" i="1"/>
  <c r="M12" i="1"/>
  <c r="M7" i="1"/>
  <c r="M10" i="1"/>
  <c r="M9" i="1"/>
  <c r="M8" i="1"/>
  <c r="N23" i="1" l="1"/>
  <c r="N22" i="1"/>
  <c r="N21" i="1"/>
  <c r="N17" i="1"/>
  <c r="N15" i="1"/>
  <c r="N13" i="1"/>
  <c r="N18" i="1"/>
  <c r="N26" i="1"/>
  <c r="N16" i="1"/>
  <c r="N11" i="1"/>
  <c r="N24" i="1"/>
  <c r="N25" i="1"/>
  <c r="N14" i="1"/>
  <c r="O4" i="1"/>
  <c r="N12" i="1"/>
  <c r="N7" i="1"/>
  <c r="N10" i="1"/>
  <c r="N9" i="1"/>
  <c r="N8" i="1"/>
  <c r="O23" i="1" l="1"/>
  <c r="O22" i="1"/>
  <c r="R21" i="1"/>
  <c r="O16" i="1"/>
  <c r="O21" i="1"/>
  <c r="O17" i="1"/>
  <c r="O15" i="1"/>
  <c r="O13" i="1"/>
  <c r="O11" i="1"/>
  <c r="O18" i="1"/>
  <c r="O24" i="1"/>
  <c r="O25" i="1"/>
  <c r="O26" i="1"/>
  <c r="O14" i="1"/>
  <c r="P4" i="1"/>
  <c r="O12" i="1"/>
  <c r="O7" i="1"/>
  <c r="O9" i="1"/>
  <c r="O10" i="1"/>
  <c r="O8" i="1"/>
  <c r="P23" i="1" l="1"/>
  <c r="P22" i="1"/>
  <c r="P21" i="1"/>
  <c r="P16" i="1"/>
  <c r="P17" i="1"/>
  <c r="P24" i="1"/>
  <c r="P25" i="1"/>
  <c r="P11" i="1"/>
  <c r="P15" i="1"/>
  <c r="P18" i="1"/>
  <c r="P13" i="1"/>
  <c r="P26" i="1"/>
  <c r="P14" i="1"/>
  <c r="P12" i="1"/>
  <c r="P10" i="1"/>
  <c r="P9" i="1"/>
  <c r="P7" i="1"/>
  <c r="P8" i="1"/>
  <c r="Q4" i="1"/>
  <c r="O3" i="1"/>
  <c r="O2" i="1"/>
  <c r="Q23" i="1" l="1"/>
  <c r="Q22" i="1"/>
  <c r="Q16" i="1"/>
  <c r="Q13" i="1"/>
  <c r="Q17" i="1"/>
  <c r="Q25" i="1"/>
  <c r="Q14" i="1"/>
  <c r="Q15" i="1"/>
  <c r="Q18" i="1"/>
  <c r="Q24" i="1"/>
  <c r="Q26" i="1"/>
  <c r="Q11" i="1"/>
  <c r="R4" i="1"/>
  <c r="Q10" i="1"/>
  <c r="Q12" i="1"/>
  <c r="Q7" i="1"/>
  <c r="Q9" i="1"/>
  <c r="Q8" i="1"/>
  <c r="R23" i="1" l="1"/>
  <c r="R22" i="1"/>
  <c r="R17" i="1"/>
  <c r="R15" i="1"/>
  <c r="R18" i="1"/>
  <c r="R24" i="1"/>
  <c r="R25" i="1"/>
  <c r="R26" i="1"/>
  <c r="R13" i="1"/>
  <c r="R14" i="1"/>
  <c r="R11" i="1"/>
  <c r="R16" i="1"/>
  <c r="S4" i="1"/>
  <c r="S22" i="1" s="1"/>
  <c r="R7" i="1"/>
  <c r="R10" i="1"/>
  <c r="R12" i="1"/>
  <c r="R9" i="1"/>
  <c r="R8" i="1"/>
  <c r="S26" i="1" l="1"/>
  <c r="S13" i="1"/>
  <c r="S14" i="1"/>
  <c r="S11" i="1"/>
  <c r="S24" i="1"/>
  <c r="S17" i="1"/>
  <c r="S15" i="1"/>
  <c r="S18" i="1"/>
  <c r="S23" i="1"/>
  <c r="S25" i="1"/>
  <c r="S16" i="1"/>
  <c r="T4" i="1"/>
  <c r="S12" i="1"/>
  <c r="S7" i="1"/>
  <c r="S10" i="1"/>
  <c r="S9" i="1"/>
  <c r="S8" i="1"/>
  <c r="T21" i="1" l="1"/>
  <c r="T22" i="1"/>
  <c r="T25" i="1"/>
  <c r="T14" i="1"/>
  <c r="T16" i="1"/>
  <c r="T23" i="1"/>
  <c r="T17" i="1"/>
  <c r="T15" i="1"/>
  <c r="T18" i="1"/>
  <c r="T24" i="1"/>
  <c r="T26" i="1"/>
  <c r="T13" i="1"/>
  <c r="T11" i="1"/>
  <c r="T12" i="1"/>
  <c r="T10" i="1"/>
  <c r="T9" i="1"/>
  <c r="T7" i="1"/>
  <c r="T8" i="1"/>
  <c r="U4" i="1"/>
  <c r="S2" i="1"/>
  <c r="S3" i="1"/>
  <c r="U21" i="1" l="1"/>
  <c r="U22" i="1"/>
  <c r="U24" i="1"/>
  <c r="U13" i="1"/>
  <c r="U11" i="1"/>
  <c r="U26" i="1"/>
  <c r="U14" i="1"/>
  <c r="U16" i="1"/>
  <c r="U17" i="1"/>
  <c r="U18" i="1"/>
  <c r="U15" i="1"/>
  <c r="U23" i="1"/>
  <c r="U25" i="1"/>
  <c r="V4" i="1"/>
  <c r="U7" i="1"/>
  <c r="U10" i="1"/>
  <c r="U12" i="1"/>
  <c r="U9" i="1"/>
  <c r="U8" i="1"/>
  <c r="V21" i="1" l="1"/>
  <c r="V22" i="1"/>
  <c r="V23" i="1"/>
  <c r="V24" i="1"/>
  <c r="V25" i="1"/>
  <c r="V26" i="1"/>
  <c r="V13" i="1"/>
  <c r="V14" i="1"/>
  <c r="V11" i="1"/>
  <c r="V16" i="1"/>
  <c r="V15" i="1"/>
  <c r="V17" i="1"/>
  <c r="V18" i="1"/>
  <c r="W4" i="1"/>
  <c r="V7" i="1"/>
  <c r="V10" i="1"/>
  <c r="V9" i="1"/>
  <c r="V12" i="1"/>
  <c r="V8" i="1"/>
  <c r="W21" i="1" l="1"/>
  <c r="W22" i="1"/>
  <c r="W18" i="1"/>
  <c r="W24" i="1"/>
  <c r="W25" i="1"/>
  <c r="W16" i="1"/>
  <c r="W26" i="1"/>
  <c r="W13" i="1"/>
  <c r="W14" i="1"/>
  <c r="W11" i="1"/>
  <c r="W17" i="1"/>
  <c r="W15" i="1"/>
  <c r="W23" i="1"/>
  <c r="X4" i="1"/>
  <c r="W7" i="1"/>
  <c r="W12" i="1"/>
  <c r="W10" i="1"/>
  <c r="W9" i="1"/>
  <c r="W8" i="1"/>
  <c r="X21" i="1" l="1"/>
  <c r="X22" i="1"/>
  <c r="X15" i="1"/>
  <c r="X18" i="1"/>
  <c r="X23" i="1"/>
  <c r="X24" i="1"/>
  <c r="X14" i="1"/>
  <c r="X17" i="1"/>
  <c r="X25" i="1"/>
  <c r="X26" i="1"/>
  <c r="X16" i="1"/>
  <c r="X13" i="1"/>
  <c r="X11" i="1"/>
  <c r="X8" i="1"/>
  <c r="X7" i="1"/>
  <c r="X9" i="1"/>
  <c r="X10" i="1"/>
  <c r="X12" i="1"/>
  <c r="W3" i="1"/>
  <c r="Y4" i="1"/>
  <c r="W2" i="1"/>
  <c r="Y21" i="1" l="1"/>
  <c r="Y22" i="1"/>
  <c r="Y18" i="1"/>
  <c r="Y23" i="1"/>
  <c r="Y24" i="1"/>
  <c r="Y25" i="1"/>
  <c r="Y26" i="1"/>
  <c r="Y13" i="1"/>
  <c r="Y14" i="1"/>
  <c r="Y11" i="1"/>
  <c r="Y16" i="1"/>
  <c r="Y17" i="1"/>
  <c r="Y15" i="1"/>
  <c r="Z4" i="1"/>
  <c r="Y9" i="1"/>
  <c r="Y8" i="1"/>
  <c r="Y10" i="1"/>
  <c r="Y12" i="1"/>
  <c r="Y7" i="1"/>
  <c r="Z21" i="1" l="1"/>
  <c r="Z22" i="1"/>
  <c r="Z17" i="1"/>
  <c r="Z15" i="1"/>
  <c r="Z18" i="1"/>
  <c r="Z23" i="1"/>
  <c r="Z24" i="1"/>
  <c r="Z25" i="1"/>
  <c r="Z11" i="1"/>
  <c r="Z26" i="1"/>
  <c r="Z13" i="1"/>
  <c r="Z14" i="1"/>
  <c r="Z16" i="1"/>
  <c r="Z10" i="1"/>
  <c r="Z9" i="1"/>
  <c r="Z8" i="1"/>
  <c r="Z12" i="1"/>
  <c r="Z7" i="1"/>
</calcChain>
</file>

<file path=xl/sharedStrings.xml><?xml version="1.0" encoding="utf-8"?>
<sst xmlns="http://schemas.openxmlformats.org/spreadsheetml/2006/main" count="78" uniqueCount="49">
  <si>
    <t>Project Start Date:</t>
  </si>
  <si>
    <t xml:space="preserve"> Project End Date:</t>
  </si>
  <si>
    <t xml:space="preserve">Project Name: </t>
  </si>
  <si>
    <t>UON Course
Planner Project</t>
  </si>
  <si>
    <t>Group:</t>
  </si>
  <si>
    <t>#3 (BIT)</t>
  </si>
  <si>
    <t>Week Starting:</t>
  </si>
  <si>
    <t>#</t>
  </si>
  <si>
    <t>Activity</t>
  </si>
  <si>
    <t>Assigned To</t>
  </si>
  <si>
    <t>Start</t>
  </si>
  <si>
    <t>End</t>
  </si>
  <si>
    <t>Days</t>
  </si>
  <si>
    <t>Status</t>
  </si>
  <si>
    <t>%Done</t>
  </si>
  <si>
    <t>Sprint 1</t>
  </si>
  <si>
    <t>Establish Comm Channels</t>
  </si>
  <si>
    <t>All</t>
  </si>
  <si>
    <t>Complete</t>
  </si>
  <si>
    <t>Compile Course Data</t>
  </si>
  <si>
    <t>Diing Yang</t>
  </si>
  <si>
    <t>Conduct Feasibility Study</t>
  </si>
  <si>
    <t>Gather Requirements</t>
  </si>
  <si>
    <t>Perform System Analysis</t>
  </si>
  <si>
    <t>Complete Pre-Action Plan</t>
  </si>
  <si>
    <t>Li Yang, Marcus</t>
  </si>
  <si>
    <t>Write Project Plan</t>
  </si>
  <si>
    <t>Marcus, Kennedy</t>
  </si>
  <si>
    <t>Create product backlog</t>
  </si>
  <si>
    <t>Design use case diagram</t>
  </si>
  <si>
    <t>Kennedy, An, Suhain</t>
  </si>
  <si>
    <t>Write Business Rules</t>
  </si>
  <si>
    <t>Diing Yang, Suhain</t>
  </si>
  <si>
    <t>Design UI</t>
  </si>
  <si>
    <t>Kennedy, An,
Suhain, Diing Yang</t>
  </si>
  <si>
    <t>Write Use Case Description</t>
  </si>
  <si>
    <t>Sprint 2</t>
  </si>
  <si>
    <t>Update UI Design</t>
  </si>
  <si>
    <t>Design activity diagram</t>
  </si>
  <si>
    <t>Create GitHub Repository</t>
  </si>
  <si>
    <t>Marcus</t>
  </si>
  <si>
    <t>Learn Node.js</t>
  </si>
  <si>
    <t>Li Yang, Marcus,
Diing Yang</t>
  </si>
  <si>
    <t>Learn React</t>
  </si>
  <si>
    <t>Write Report</t>
  </si>
  <si>
    <t>Complete Presentation Slides</t>
  </si>
  <si>
    <t>Statuses</t>
  </si>
  <si>
    <t>Not started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</si>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</sst>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Wingdings"/>
      <charset val="2"/>
    </font>
    <font>
      <sz val="7"/>
      <color theme="1"/>
      <name val="Calibri"/>
      <family val="2"/>
      <scheme val="minor"/>
    </font>
    <font>
      <b/>
      <sz val="10"/>
      <color rgb="FF000000"/>
      <name val="Calibri"/>
      <scheme val="minor"/>
    </font>
    <font>
      <sz val="8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5" fontId="0" fillId="2" borderId="0" xfId="0" applyNumberForma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2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 indent="1"/>
    </xf>
    <xf numFmtId="1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 textRotation="90"/>
    </xf>
    <xf numFmtId="16" fontId="5" fillId="0" borderId="8" xfId="0" applyNumberFormat="1" applyFont="1" applyBorder="1" applyAlignment="1">
      <alignment horizontal="center" vertical="center" textRotation="90"/>
    </xf>
    <xf numFmtId="16" fontId="5" fillId="0" borderId="9" xfId="0" applyNumberFormat="1" applyFont="1" applyBorder="1" applyAlignment="1">
      <alignment horizontal="center" vertical="center" textRotation="90"/>
    </xf>
    <xf numFmtId="0" fontId="6" fillId="4" borderId="1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 indent="2"/>
    </xf>
    <xf numFmtId="0" fontId="5" fillId="6" borderId="0" xfId="0" applyFont="1" applyFill="1" applyAlignment="1">
      <alignment horizontal="right" indent="2"/>
    </xf>
    <xf numFmtId="9" fontId="5" fillId="0" borderId="10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quotePrefix="1"/>
    <xf numFmtId="15" fontId="0" fillId="2" borderId="0" xfId="0" applyNumberFormat="1" applyFill="1"/>
    <xf numFmtId="0" fontId="2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 indent="1"/>
    </xf>
    <xf numFmtId="0" fontId="2" fillId="7" borderId="10" xfId="0" applyFont="1" applyFill="1" applyBorder="1" applyAlignment="1">
      <alignment horizontal="center" vertical="center"/>
    </xf>
    <xf numFmtId="0" fontId="0" fillId="7" borderId="0" xfId="0" applyFill="1"/>
    <xf numFmtId="0" fontId="0" fillId="7" borderId="10" xfId="0" applyFill="1" applyBorder="1"/>
    <xf numFmtId="0" fontId="9" fillId="7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 indent="1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border>
        <left style="thin">
          <color auto="1"/>
        </left>
        <vertical/>
        <horizontal/>
      </border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9F9F9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DD4E-150A-4C3D-8792-E4C7EADE4409}">
  <dimension ref="B2:Z46"/>
  <sheetViews>
    <sheetView showGridLines="0" tabSelected="1" topLeftCell="A13" zoomScale="85" zoomScaleNormal="85" workbookViewId="0">
      <selection activeCell="F26" sqref="F26"/>
    </sheetView>
  </sheetViews>
  <sheetFormatPr defaultRowHeight="14.45"/>
  <cols>
    <col min="2" max="2" width="3.42578125" style="2" customWidth="1"/>
    <col min="3" max="3" width="26.5703125" customWidth="1"/>
    <col min="4" max="4" width="17.7109375" customWidth="1"/>
    <col min="8" max="8" width="9.7109375" customWidth="1"/>
    <col min="9" max="9" width="9.5703125" customWidth="1"/>
    <col min="10" max="10" width="1.140625" customWidth="1"/>
    <col min="11" max="26" width="3.7109375" customWidth="1"/>
  </cols>
  <sheetData>
    <row r="2" spans="2:26">
      <c r="K2" s="35">
        <f>L4</f>
        <v>45306</v>
      </c>
      <c r="L2" s="36"/>
      <c r="M2" s="36"/>
      <c r="N2" s="36"/>
      <c r="O2" s="37">
        <f t="shared" ref="O2" si="0">P4</f>
        <v>45334</v>
      </c>
      <c r="P2" s="37"/>
      <c r="Q2" s="37"/>
      <c r="R2" s="37"/>
      <c r="S2" s="36">
        <f t="shared" ref="S2" si="1">T4</f>
        <v>45362</v>
      </c>
      <c r="T2" s="36"/>
      <c r="U2" s="36"/>
      <c r="V2" s="36"/>
      <c r="W2" s="37">
        <f t="shared" ref="W2" si="2">X4</f>
        <v>45390</v>
      </c>
      <c r="X2" s="37"/>
      <c r="Y2" s="37"/>
      <c r="Z2" s="38"/>
    </row>
    <row r="3" spans="2:26">
      <c r="C3" s="3" t="s">
        <v>0</v>
      </c>
      <c r="D3" s="5">
        <v>45299</v>
      </c>
      <c r="E3" s="24" t="s">
        <v>1</v>
      </c>
      <c r="G3" s="23">
        <v>45383</v>
      </c>
      <c r="K3" s="31">
        <f>L4</f>
        <v>45306</v>
      </c>
      <c r="L3" s="32"/>
      <c r="M3" s="32"/>
      <c r="N3" s="32"/>
      <c r="O3" s="33">
        <f t="shared" ref="O3" si="3">P4</f>
        <v>45334</v>
      </c>
      <c r="P3" s="33"/>
      <c r="Q3" s="33"/>
      <c r="R3" s="33"/>
      <c r="S3" s="32">
        <f t="shared" ref="S3" si="4">T4</f>
        <v>45362</v>
      </c>
      <c r="T3" s="32"/>
      <c r="U3" s="32"/>
      <c r="V3" s="32"/>
      <c r="W3" s="33">
        <f t="shared" ref="W3" si="5">X4</f>
        <v>45390</v>
      </c>
      <c r="X3" s="33"/>
      <c r="Y3" s="33"/>
      <c r="Z3" s="34"/>
    </row>
    <row r="4" spans="2:26" ht="48" customHeight="1">
      <c r="C4" s="3" t="s">
        <v>2</v>
      </c>
      <c r="D4" s="8" t="s">
        <v>3</v>
      </c>
      <c r="E4" s="3" t="s">
        <v>4</v>
      </c>
      <c r="F4" s="2" t="s">
        <v>5</v>
      </c>
      <c r="G4" s="2"/>
      <c r="I4" s="1" t="s">
        <v>6</v>
      </c>
      <c r="K4" s="14">
        <f>D3</f>
        <v>45299</v>
      </c>
      <c r="L4" s="15">
        <f>K4+7</f>
        <v>45306</v>
      </c>
      <c r="M4" s="15">
        <f t="shared" ref="M4:Z4" si="6">L4+7</f>
        <v>45313</v>
      </c>
      <c r="N4" s="15">
        <f t="shared" si="6"/>
        <v>45320</v>
      </c>
      <c r="O4" s="15">
        <f t="shared" si="6"/>
        <v>45327</v>
      </c>
      <c r="P4" s="15">
        <f t="shared" si="6"/>
        <v>45334</v>
      </c>
      <c r="Q4" s="15">
        <f t="shared" si="6"/>
        <v>45341</v>
      </c>
      <c r="R4" s="15">
        <f t="shared" si="6"/>
        <v>45348</v>
      </c>
      <c r="S4" s="15">
        <f t="shared" si="6"/>
        <v>45355</v>
      </c>
      <c r="T4" s="15">
        <f t="shared" si="6"/>
        <v>45362</v>
      </c>
      <c r="U4" s="15">
        <f t="shared" si="6"/>
        <v>45369</v>
      </c>
      <c r="V4" s="15">
        <f t="shared" si="6"/>
        <v>45376</v>
      </c>
      <c r="W4" s="15">
        <f t="shared" si="6"/>
        <v>45383</v>
      </c>
      <c r="X4" s="15">
        <f t="shared" si="6"/>
        <v>45390</v>
      </c>
      <c r="Y4" s="15">
        <f t="shared" si="6"/>
        <v>45397</v>
      </c>
      <c r="Z4" s="16">
        <f t="shared" si="6"/>
        <v>45404</v>
      </c>
    </row>
    <row r="5" spans="2:26" ht="19.899999999999999" customHeight="1">
      <c r="B5" s="6" t="s">
        <v>7</v>
      </c>
      <c r="C5" s="9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9.899999999999999" customHeight="1">
      <c r="B6" s="26"/>
      <c r="C6" s="29" t="s">
        <v>15</v>
      </c>
      <c r="D6" s="26"/>
      <c r="E6" s="26"/>
      <c r="F6" s="26"/>
      <c r="G6" s="26"/>
      <c r="H6" s="26"/>
      <c r="I6" s="26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2:26" ht="19.899999999999999" customHeight="1">
      <c r="B7" s="4">
        <v>1</v>
      </c>
      <c r="C7" s="10" t="s">
        <v>16</v>
      </c>
      <c r="D7" s="11" t="s">
        <v>17</v>
      </c>
      <c r="E7" s="12">
        <v>45299</v>
      </c>
      <c r="F7" s="12">
        <v>45300</v>
      </c>
      <c r="G7" s="17">
        <f>IF(F7="","",NETWORKDAYS(E7,F7))</f>
        <v>2</v>
      </c>
      <c r="H7" s="13" t="s">
        <v>18</v>
      </c>
      <c r="I7" s="20">
        <v>1</v>
      </c>
      <c r="K7" s="21" t="str">
        <f t="shared" ref="K7:Z7" si="7">IF(K$4=($F7-WEEKDAY($F7,2)+1),"u","")</f>
        <v>u</v>
      </c>
      <c r="L7" s="21" t="str">
        <f t="shared" si="7"/>
        <v/>
      </c>
      <c r="M7" s="21" t="str">
        <f t="shared" si="7"/>
        <v/>
      </c>
      <c r="N7" s="21" t="str">
        <f t="shared" si="7"/>
        <v/>
      </c>
      <c r="O7" s="21" t="str">
        <f t="shared" si="7"/>
        <v/>
      </c>
      <c r="P7" s="21" t="str">
        <f t="shared" si="7"/>
        <v/>
      </c>
      <c r="Q7" s="21" t="str">
        <f t="shared" si="7"/>
        <v/>
      </c>
      <c r="R7" s="21" t="str">
        <f t="shared" si="7"/>
        <v/>
      </c>
      <c r="S7" s="21" t="str">
        <f t="shared" si="7"/>
        <v/>
      </c>
      <c r="T7" s="21" t="str">
        <f t="shared" si="7"/>
        <v/>
      </c>
      <c r="U7" s="21" t="str">
        <f t="shared" si="7"/>
        <v/>
      </c>
      <c r="V7" s="21" t="str">
        <f t="shared" si="7"/>
        <v/>
      </c>
      <c r="W7" s="21" t="str">
        <f t="shared" si="7"/>
        <v/>
      </c>
      <c r="X7" s="21" t="str">
        <f t="shared" si="7"/>
        <v/>
      </c>
      <c r="Y7" s="21" t="str">
        <f t="shared" si="7"/>
        <v/>
      </c>
      <c r="Z7" s="21" t="str">
        <f t="shared" si="7"/>
        <v/>
      </c>
    </row>
    <row r="8" spans="2:26" ht="19.899999999999999" customHeight="1">
      <c r="B8" s="4">
        <v>2</v>
      </c>
      <c r="C8" s="10" t="s">
        <v>19</v>
      </c>
      <c r="D8" s="11" t="s">
        <v>20</v>
      </c>
      <c r="E8" s="12">
        <v>45299</v>
      </c>
      <c r="F8" s="12">
        <v>45300</v>
      </c>
      <c r="G8" s="17">
        <f>IF(F8="","",NETWORKDAYS(E8,F8))</f>
        <v>2</v>
      </c>
      <c r="H8" s="13" t="s">
        <v>18</v>
      </c>
      <c r="I8" s="20">
        <v>1</v>
      </c>
      <c r="K8" s="21" t="str">
        <f>IF(K$4=($F8-WEEKDAY($F8,2)+1),"u","")</f>
        <v>u</v>
      </c>
      <c r="L8" s="21" t="str">
        <f t="shared" ref="L8:Z8" si="8">IF(L$4=($F8-WEEKDAY($F8,2)+1),"u","")</f>
        <v/>
      </c>
      <c r="M8" s="21" t="str">
        <f t="shared" si="8"/>
        <v/>
      </c>
      <c r="N8" s="21" t="str">
        <f t="shared" si="8"/>
        <v/>
      </c>
      <c r="O8" s="21" t="str">
        <f t="shared" si="8"/>
        <v/>
      </c>
      <c r="P8" s="21" t="str">
        <f t="shared" si="8"/>
        <v/>
      </c>
      <c r="Q8" s="21" t="str">
        <f t="shared" si="8"/>
        <v/>
      </c>
      <c r="R8" s="21" t="str">
        <f t="shared" si="8"/>
        <v/>
      </c>
      <c r="S8" s="21" t="str">
        <f t="shared" si="8"/>
        <v/>
      </c>
      <c r="T8" s="21" t="str">
        <f t="shared" si="8"/>
        <v/>
      </c>
      <c r="U8" s="21" t="str">
        <f t="shared" si="8"/>
        <v/>
      </c>
      <c r="V8" s="21" t="str">
        <f t="shared" si="8"/>
        <v/>
      </c>
      <c r="W8" s="21" t="str">
        <f t="shared" si="8"/>
        <v/>
      </c>
      <c r="X8" s="21" t="str">
        <f t="shared" si="8"/>
        <v/>
      </c>
      <c r="Y8" s="21" t="str">
        <f t="shared" si="8"/>
        <v/>
      </c>
      <c r="Z8" s="21" t="str">
        <f t="shared" si="8"/>
        <v/>
      </c>
    </row>
    <row r="9" spans="2:26" ht="19.899999999999999" customHeight="1">
      <c r="B9" s="4">
        <v>3</v>
      </c>
      <c r="C9" s="10" t="s">
        <v>21</v>
      </c>
      <c r="D9" s="11" t="s">
        <v>17</v>
      </c>
      <c r="E9" s="12">
        <v>45299</v>
      </c>
      <c r="F9" s="12">
        <v>45306</v>
      </c>
      <c r="G9" s="17">
        <f t="shared" ref="G9:G14" si="9">IF(F9="","",NETWORKDAYS(E9,F9))</f>
        <v>6</v>
      </c>
      <c r="H9" s="13" t="s">
        <v>18</v>
      </c>
      <c r="I9" s="20">
        <v>1</v>
      </c>
      <c r="K9" s="21" t="str">
        <f t="shared" ref="K9:Z25" si="10">IF(K$4=($F9-WEEKDAY($F9,2)+1),"u","")</f>
        <v/>
      </c>
      <c r="L9" s="21" t="str">
        <f t="shared" si="10"/>
        <v>u</v>
      </c>
      <c r="M9" s="21" t="str">
        <f t="shared" si="10"/>
        <v/>
      </c>
      <c r="N9" s="21" t="str">
        <f t="shared" si="10"/>
        <v/>
      </c>
      <c r="O9" s="21" t="str">
        <f t="shared" si="10"/>
        <v/>
      </c>
      <c r="P9" s="21" t="str">
        <f t="shared" si="10"/>
        <v/>
      </c>
      <c r="Q9" s="21" t="str">
        <f t="shared" si="10"/>
        <v/>
      </c>
      <c r="R9" s="21" t="str">
        <f t="shared" si="10"/>
        <v/>
      </c>
      <c r="S9" s="21" t="str">
        <f t="shared" si="10"/>
        <v/>
      </c>
      <c r="T9" s="21" t="str">
        <f t="shared" si="10"/>
        <v/>
      </c>
      <c r="U9" s="21" t="str">
        <f t="shared" si="10"/>
        <v/>
      </c>
      <c r="V9" s="21" t="str">
        <f t="shared" si="10"/>
        <v/>
      </c>
      <c r="W9" s="21" t="str">
        <f t="shared" si="10"/>
        <v/>
      </c>
      <c r="X9" s="21" t="str">
        <f t="shared" si="10"/>
        <v/>
      </c>
      <c r="Y9" s="21" t="str">
        <f t="shared" si="10"/>
        <v/>
      </c>
      <c r="Z9" s="21" t="str">
        <f t="shared" si="10"/>
        <v/>
      </c>
    </row>
    <row r="10" spans="2:26" ht="19.899999999999999" customHeight="1">
      <c r="B10" s="4">
        <v>4</v>
      </c>
      <c r="C10" s="10" t="s">
        <v>22</v>
      </c>
      <c r="D10" s="11" t="s">
        <v>17</v>
      </c>
      <c r="E10" s="12">
        <v>45299</v>
      </c>
      <c r="F10" s="12">
        <v>45306</v>
      </c>
      <c r="G10" s="17">
        <f t="shared" si="9"/>
        <v>6</v>
      </c>
      <c r="H10" s="13" t="s">
        <v>18</v>
      </c>
      <c r="I10" s="20">
        <v>1</v>
      </c>
      <c r="K10" s="21" t="str">
        <f t="shared" si="10"/>
        <v/>
      </c>
      <c r="L10" s="21" t="str">
        <f t="shared" si="10"/>
        <v>u</v>
      </c>
      <c r="M10" s="21" t="str">
        <f t="shared" si="10"/>
        <v/>
      </c>
      <c r="N10" s="21" t="str">
        <f t="shared" si="10"/>
        <v/>
      </c>
      <c r="O10" s="21" t="str">
        <f t="shared" si="10"/>
        <v/>
      </c>
      <c r="P10" s="21" t="str">
        <f t="shared" si="10"/>
        <v/>
      </c>
      <c r="Q10" s="21" t="str">
        <f t="shared" si="10"/>
        <v/>
      </c>
      <c r="R10" s="21" t="str">
        <f t="shared" si="10"/>
        <v/>
      </c>
      <c r="S10" s="21" t="str">
        <f t="shared" si="10"/>
        <v/>
      </c>
      <c r="T10" s="21" t="str">
        <f t="shared" si="10"/>
        <v/>
      </c>
      <c r="U10" s="21" t="str">
        <f t="shared" si="10"/>
        <v/>
      </c>
      <c r="V10" s="21" t="str">
        <f t="shared" si="10"/>
        <v/>
      </c>
      <c r="W10" s="21" t="str">
        <f t="shared" si="10"/>
        <v/>
      </c>
      <c r="X10" s="21" t="str">
        <f t="shared" si="10"/>
        <v/>
      </c>
      <c r="Y10" s="21" t="str">
        <f t="shared" si="10"/>
        <v/>
      </c>
      <c r="Z10" s="21" t="str">
        <f t="shared" si="10"/>
        <v/>
      </c>
    </row>
    <row r="11" spans="2:26" ht="19.899999999999999" customHeight="1">
      <c r="B11" s="4">
        <v>5</v>
      </c>
      <c r="C11" s="10" t="s">
        <v>23</v>
      </c>
      <c r="D11" s="11" t="s">
        <v>17</v>
      </c>
      <c r="E11" s="12">
        <v>45299</v>
      </c>
      <c r="F11" s="12">
        <v>45320</v>
      </c>
      <c r="G11" s="17">
        <f>IF(F11="","",NETWORKDAYS(E11,F11))</f>
        <v>16</v>
      </c>
      <c r="H11" s="13" t="s">
        <v>18</v>
      </c>
      <c r="I11" s="20">
        <v>1</v>
      </c>
      <c r="K11" s="21" t="str">
        <f>IF(K$4=($F11-WEEKDAY($F11,2)+1),"u","")</f>
        <v/>
      </c>
      <c r="L11" s="21" t="str">
        <f>IF(L$4=($F11-WEEKDAY($F11,2)+1),"u","")</f>
        <v/>
      </c>
      <c r="M11" s="21" t="str">
        <f>IF(M$4=($F11-WEEKDAY($F11,2)+1),"u","")</f>
        <v/>
      </c>
      <c r="N11" s="21" t="str">
        <f>IF(N$4=($F11-WEEKDAY($F11,2)+1),"u","")</f>
        <v>u</v>
      </c>
      <c r="O11" s="21" t="str">
        <f>IF(O$4=($F11-WEEKDAY($F11,2)+1),"u","")</f>
        <v/>
      </c>
      <c r="P11" s="21" t="str">
        <f>IF(P$4=($F11-WEEKDAY($F11,2)+1),"u","")</f>
        <v/>
      </c>
      <c r="Q11" s="21" t="str">
        <f>IF(Q$4=($F11-WEEKDAY($F11,2)+1),"u","")</f>
        <v/>
      </c>
      <c r="R11" s="21" t="str">
        <f>IF(R$4=($F11-WEEKDAY($F11,2)+1),"u","")</f>
        <v/>
      </c>
      <c r="S11" s="21" t="str">
        <f>IF(S$4=($F11-WEEKDAY($F11,2)+1),"u","")</f>
        <v/>
      </c>
      <c r="T11" s="21" t="str">
        <f>IF(T$4=($F11-WEEKDAY($F11,2)+1),"u","")</f>
        <v/>
      </c>
      <c r="U11" s="21" t="str">
        <f>IF(U$4=($F11-WEEKDAY($F11,2)+1),"u","")</f>
        <v/>
      </c>
      <c r="V11" s="21" t="str">
        <f>IF(V$4=($F11-WEEKDAY($F11,2)+1),"u","")</f>
        <v/>
      </c>
      <c r="W11" s="21" t="str">
        <f>IF(W$4=($F11-WEEKDAY($F11,2)+1),"u","")</f>
        <v/>
      </c>
      <c r="X11" s="21" t="str">
        <f>IF(X$4=($F11-WEEKDAY($F11,2)+1),"u","")</f>
        <v/>
      </c>
      <c r="Y11" s="21" t="str">
        <f>IF(Y$4=($F11-WEEKDAY($F11,2)+1),"u","")</f>
        <v/>
      </c>
      <c r="Z11" s="21" t="str">
        <f>IF(Z$4=($F11-WEEKDAY($F11,2)+1),"u","")</f>
        <v/>
      </c>
    </row>
    <row r="12" spans="2:26" ht="19.899999999999999" customHeight="1">
      <c r="B12" s="4">
        <v>6</v>
      </c>
      <c r="C12" s="10" t="s">
        <v>24</v>
      </c>
      <c r="D12" s="11" t="s">
        <v>25</v>
      </c>
      <c r="E12" s="12">
        <v>45306</v>
      </c>
      <c r="F12" s="12">
        <v>45307</v>
      </c>
      <c r="G12" s="17">
        <f t="shared" si="9"/>
        <v>2</v>
      </c>
      <c r="H12" s="13" t="s">
        <v>18</v>
      </c>
      <c r="I12" s="20">
        <v>1</v>
      </c>
      <c r="K12" s="21" t="str">
        <f t="shared" si="10"/>
        <v/>
      </c>
      <c r="L12" s="21" t="str">
        <f t="shared" si="10"/>
        <v>u</v>
      </c>
      <c r="M12" s="21" t="str">
        <f t="shared" si="10"/>
        <v/>
      </c>
      <c r="N12" s="21" t="str">
        <f t="shared" si="10"/>
        <v/>
      </c>
      <c r="O12" s="21" t="str">
        <f t="shared" si="10"/>
        <v/>
      </c>
      <c r="P12" s="21" t="str">
        <f t="shared" si="10"/>
        <v/>
      </c>
      <c r="Q12" s="21" t="str">
        <f t="shared" si="10"/>
        <v/>
      </c>
      <c r="R12" s="21" t="str">
        <f t="shared" si="10"/>
        <v/>
      </c>
      <c r="S12" s="21" t="str">
        <f t="shared" si="10"/>
        <v/>
      </c>
      <c r="T12" s="21" t="str">
        <f t="shared" si="10"/>
        <v/>
      </c>
      <c r="U12" s="21" t="str">
        <f t="shared" si="10"/>
        <v/>
      </c>
      <c r="V12" s="21" t="str">
        <f t="shared" si="10"/>
        <v/>
      </c>
      <c r="W12" s="21" t="str">
        <f t="shared" si="10"/>
        <v/>
      </c>
      <c r="X12" s="21" t="str">
        <f t="shared" si="10"/>
        <v/>
      </c>
      <c r="Y12" s="21" t="str">
        <f t="shared" si="10"/>
        <v/>
      </c>
      <c r="Z12" s="21" t="str">
        <f t="shared" si="10"/>
        <v/>
      </c>
    </row>
    <row r="13" spans="2:26" ht="19.899999999999999" customHeight="1">
      <c r="B13" s="4">
        <v>7</v>
      </c>
      <c r="C13" s="10" t="s">
        <v>26</v>
      </c>
      <c r="D13" s="11" t="s">
        <v>27</v>
      </c>
      <c r="E13" s="12">
        <v>45306</v>
      </c>
      <c r="F13" s="12">
        <v>45330</v>
      </c>
      <c r="G13" s="17">
        <f t="shared" si="9"/>
        <v>19</v>
      </c>
      <c r="H13" s="13" t="s">
        <v>18</v>
      </c>
      <c r="I13" s="20">
        <v>1</v>
      </c>
      <c r="K13" s="21" t="str">
        <f t="shared" si="10"/>
        <v/>
      </c>
      <c r="L13" s="21" t="str">
        <f t="shared" si="10"/>
        <v/>
      </c>
      <c r="M13" s="21" t="str">
        <f t="shared" si="10"/>
        <v/>
      </c>
      <c r="N13" s="21" t="str">
        <f t="shared" si="10"/>
        <v/>
      </c>
      <c r="O13" s="21" t="str">
        <f t="shared" si="10"/>
        <v>u</v>
      </c>
      <c r="P13" s="21" t="str">
        <f t="shared" si="10"/>
        <v/>
      </c>
      <c r="Q13" s="21" t="str">
        <f t="shared" si="10"/>
        <v/>
      </c>
      <c r="R13" s="21" t="str">
        <f t="shared" si="10"/>
        <v/>
      </c>
      <c r="S13" s="21" t="str">
        <f t="shared" si="10"/>
        <v/>
      </c>
      <c r="T13" s="21" t="str">
        <f t="shared" si="10"/>
        <v/>
      </c>
      <c r="U13" s="21" t="str">
        <f t="shared" si="10"/>
        <v/>
      </c>
      <c r="V13" s="21" t="str">
        <f t="shared" si="10"/>
        <v/>
      </c>
      <c r="W13" s="21" t="str">
        <f t="shared" si="10"/>
        <v/>
      </c>
      <c r="X13" s="21" t="str">
        <f t="shared" si="10"/>
        <v/>
      </c>
      <c r="Y13" s="21" t="str">
        <f t="shared" si="10"/>
        <v/>
      </c>
      <c r="Z13" s="21" t="str">
        <f t="shared" si="10"/>
        <v/>
      </c>
    </row>
    <row r="14" spans="2:26" ht="19.899999999999999" customHeight="1">
      <c r="B14" s="4">
        <v>8</v>
      </c>
      <c r="C14" s="10" t="s">
        <v>28</v>
      </c>
      <c r="D14" s="11" t="s">
        <v>25</v>
      </c>
      <c r="E14" s="12">
        <v>45306</v>
      </c>
      <c r="F14" s="12">
        <v>45313</v>
      </c>
      <c r="G14" s="17">
        <f t="shared" si="9"/>
        <v>6</v>
      </c>
      <c r="H14" s="13" t="s">
        <v>18</v>
      </c>
      <c r="I14" s="20">
        <v>1</v>
      </c>
      <c r="K14" s="21" t="str">
        <f t="shared" si="10"/>
        <v/>
      </c>
      <c r="L14" s="21" t="str">
        <f t="shared" si="10"/>
        <v/>
      </c>
      <c r="M14" s="21" t="str">
        <f t="shared" si="10"/>
        <v>u</v>
      </c>
      <c r="N14" s="21" t="str">
        <f t="shared" si="10"/>
        <v/>
      </c>
      <c r="O14" s="21" t="str">
        <f t="shared" si="10"/>
        <v/>
      </c>
      <c r="P14" s="21" t="str">
        <f t="shared" si="10"/>
        <v/>
      </c>
      <c r="Q14" s="21" t="str">
        <f t="shared" si="10"/>
        <v/>
      </c>
      <c r="R14" s="21" t="str">
        <f t="shared" si="10"/>
        <v/>
      </c>
      <c r="S14" s="21" t="str">
        <f t="shared" si="10"/>
        <v/>
      </c>
      <c r="T14" s="21" t="str">
        <f t="shared" si="10"/>
        <v/>
      </c>
      <c r="U14" s="21" t="str">
        <f t="shared" si="10"/>
        <v/>
      </c>
      <c r="V14" s="21" t="str">
        <f t="shared" si="10"/>
        <v/>
      </c>
      <c r="W14" s="21" t="str">
        <f t="shared" si="10"/>
        <v/>
      </c>
      <c r="X14" s="21" t="str">
        <f t="shared" si="10"/>
        <v/>
      </c>
      <c r="Y14" s="21" t="str">
        <f t="shared" si="10"/>
        <v/>
      </c>
      <c r="Z14" s="21" t="str">
        <f t="shared" si="10"/>
        <v/>
      </c>
    </row>
    <row r="15" spans="2:26" ht="19.899999999999999" customHeight="1">
      <c r="B15" s="4">
        <v>9</v>
      </c>
      <c r="C15" s="10" t="s">
        <v>29</v>
      </c>
      <c r="D15" s="11" t="s">
        <v>30</v>
      </c>
      <c r="E15" s="12">
        <v>45306</v>
      </c>
      <c r="F15" s="12">
        <v>45313</v>
      </c>
      <c r="G15" s="17">
        <f>IF(F15="","",NETWORKDAYS(E15,F15))</f>
        <v>6</v>
      </c>
      <c r="H15" s="13" t="s">
        <v>18</v>
      </c>
      <c r="I15" s="20">
        <v>1</v>
      </c>
      <c r="K15" s="21" t="str">
        <f t="shared" ref="K15:Z16" si="11">IF(K$4=($F15-WEEKDAY($F15,2)+1),"u","")</f>
        <v/>
      </c>
      <c r="L15" s="21" t="str">
        <f t="shared" si="11"/>
        <v/>
      </c>
      <c r="M15" s="21" t="str">
        <f t="shared" si="11"/>
        <v>u</v>
      </c>
      <c r="N15" s="21" t="str">
        <f t="shared" si="11"/>
        <v/>
      </c>
      <c r="O15" s="21" t="str">
        <f t="shared" si="11"/>
        <v/>
      </c>
      <c r="P15" s="21" t="str">
        <f t="shared" si="11"/>
        <v/>
      </c>
      <c r="Q15" s="21" t="str">
        <f t="shared" si="11"/>
        <v/>
      </c>
      <c r="R15" s="21" t="str">
        <f t="shared" si="11"/>
        <v/>
      </c>
      <c r="S15" s="21" t="str">
        <f t="shared" si="11"/>
        <v/>
      </c>
      <c r="T15" s="21" t="str">
        <f t="shared" si="11"/>
        <v/>
      </c>
      <c r="U15" s="21" t="str">
        <f t="shared" si="11"/>
        <v/>
      </c>
      <c r="V15" s="21" t="str">
        <f t="shared" si="11"/>
        <v/>
      </c>
      <c r="W15" s="21" t="str">
        <f t="shared" si="11"/>
        <v/>
      </c>
      <c r="X15" s="21" t="str">
        <f t="shared" si="11"/>
        <v/>
      </c>
      <c r="Y15" s="21" t="str">
        <f t="shared" si="11"/>
        <v/>
      </c>
      <c r="Z15" s="21" t="str">
        <f t="shared" si="11"/>
        <v/>
      </c>
    </row>
    <row r="16" spans="2:26" ht="19.899999999999999" customHeight="1">
      <c r="B16" s="4">
        <v>10</v>
      </c>
      <c r="C16" s="10" t="s">
        <v>31</v>
      </c>
      <c r="D16" s="11" t="s">
        <v>32</v>
      </c>
      <c r="E16" s="12">
        <v>45306</v>
      </c>
      <c r="F16" s="12">
        <v>45327</v>
      </c>
      <c r="G16" s="17">
        <f>IF(F16="","",NETWORKDAYS(E16,F16))</f>
        <v>16</v>
      </c>
      <c r="H16" s="13" t="s">
        <v>18</v>
      </c>
      <c r="I16" s="20">
        <v>1</v>
      </c>
      <c r="K16" s="21" t="str">
        <f t="shared" si="11"/>
        <v/>
      </c>
      <c r="L16" s="21" t="str">
        <f t="shared" si="11"/>
        <v/>
      </c>
      <c r="M16" s="21" t="str">
        <f t="shared" si="11"/>
        <v/>
      </c>
      <c r="N16" s="21" t="str">
        <f t="shared" si="11"/>
        <v/>
      </c>
      <c r="O16" s="21" t="str">
        <f>IF(O$4=($F16-WEEKDAY($F16,2)+1),"u","")</f>
        <v>u</v>
      </c>
      <c r="P16" s="21" t="str">
        <f t="shared" si="11"/>
        <v/>
      </c>
      <c r="Q16" s="21" t="str">
        <f t="shared" si="11"/>
        <v/>
      </c>
      <c r="R16" s="21" t="str">
        <f t="shared" si="11"/>
        <v/>
      </c>
      <c r="S16" s="21" t="str">
        <f t="shared" si="11"/>
        <v/>
      </c>
      <c r="T16" s="21" t="str">
        <f t="shared" si="11"/>
        <v/>
      </c>
      <c r="U16" s="21" t="str">
        <f t="shared" si="11"/>
        <v/>
      </c>
      <c r="V16" s="21" t="str">
        <f t="shared" si="11"/>
        <v/>
      </c>
      <c r="W16" s="21" t="str">
        <f t="shared" si="11"/>
        <v/>
      </c>
      <c r="X16" s="21" t="str">
        <f t="shared" si="11"/>
        <v/>
      </c>
      <c r="Y16" s="21" t="str">
        <f t="shared" si="11"/>
        <v/>
      </c>
      <c r="Z16" s="21" t="str">
        <f t="shared" si="11"/>
        <v/>
      </c>
    </row>
    <row r="17" spans="2:26" ht="19.899999999999999" customHeight="1">
      <c r="B17" s="4">
        <v>11</v>
      </c>
      <c r="C17" s="10" t="s">
        <v>33</v>
      </c>
      <c r="D17" s="25" t="s">
        <v>34</v>
      </c>
      <c r="E17" s="12">
        <v>45306</v>
      </c>
      <c r="F17" s="12">
        <v>45327</v>
      </c>
      <c r="G17" s="17">
        <f t="shared" ref="G17:G26" si="12">IF(F17="","",NETWORKDAYS(E17,F17))</f>
        <v>16</v>
      </c>
      <c r="H17" s="13" t="s">
        <v>18</v>
      </c>
      <c r="I17" s="20">
        <v>1</v>
      </c>
      <c r="K17" s="21" t="str">
        <f t="shared" si="10"/>
        <v/>
      </c>
      <c r="L17" s="21" t="str">
        <f t="shared" si="10"/>
        <v/>
      </c>
      <c r="M17" s="21" t="str">
        <f t="shared" si="10"/>
        <v/>
      </c>
      <c r="N17" s="21" t="str">
        <f t="shared" si="10"/>
        <v/>
      </c>
      <c r="O17" s="21" t="str">
        <f t="shared" si="10"/>
        <v>u</v>
      </c>
      <c r="P17" s="21" t="str">
        <f t="shared" si="10"/>
        <v/>
      </c>
      <c r="Q17" s="21" t="str">
        <f t="shared" si="10"/>
        <v/>
      </c>
      <c r="R17" s="21" t="str">
        <f t="shared" si="10"/>
        <v/>
      </c>
      <c r="S17" s="21" t="str">
        <f t="shared" si="10"/>
        <v/>
      </c>
      <c r="T17" s="21" t="str">
        <f t="shared" si="10"/>
        <v/>
      </c>
      <c r="U17" s="21" t="str">
        <f t="shared" si="10"/>
        <v/>
      </c>
      <c r="V17" s="21" t="str">
        <f t="shared" si="10"/>
        <v/>
      </c>
      <c r="W17" s="21" t="str">
        <f t="shared" si="10"/>
        <v/>
      </c>
      <c r="X17" s="21" t="str">
        <f t="shared" si="10"/>
        <v/>
      </c>
      <c r="Y17" s="21" t="str">
        <f t="shared" si="10"/>
        <v/>
      </c>
      <c r="Z17" s="21" t="str">
        <f t="shared" si="10"/>
        <v/>
      </c>
    </row>
    <row r="18" spans="2:26" ht="19.899999999999999" customHeight="1">
      <c r="B18" s="4">
        <v>12</v>
      </c>
      <c r="C18" s="10" t="s">
        <v>35</v>
      </c>
      <c r="D18" s="11" t="s">
        <v>17</v>
      </c>
      <c r="E18" s="12">
        <v>45320</v>
      </c>
      <c r="F18" s="12">
        <v>45374</v>
      </c>
      <c r="G18" s="17">
        <f>IF(F18="","",NETWORKDAYS(E18,F18))</f>
        <v>40</v>
      </c>
      <c r="H18" s="13" t="s">
        <v>18</v>
      </c>
      <c r="I18" s="20">
        <v>1</v>
      </c>
      <c r="K18" s="21" t="str">
        <f t="shared" ref="K18:Z18" si="13">IF(K$4=($F18-WEEKDAY($F18,2)+1),"u","")</f>
        <v/>
      </c>
      <c r="L18" s="21" t="str">
        <f t="shared" si="13"/>
        <v/>
      </c>
      <c r="M18" s="21" t="str">
        <f t="shared" si="13"/>
        <v/>
      </c>
      <c r="N18" s="21" t="str">
        <f t="shared" si="13"/>
        <v/>
      </c>
      <c r="O18" s="21" t="str">
        <f t="shared" si="13"/>
        <v/>
      </c>
      <c r="P18" s="21" t="str">
        <f t="shared" si="13"/>
        <v/>
      </c>
      <c r="Q18" s="21" t="str">
        <f t="shared" si="13"/>
        <v/>
      </c>
      <c r="R18" s="21" t="str">
        <f t="shared" si="13"/>
        <v/>
      </c>
      <c r="S18" s="21" t="str">
        <f t="shared" si="13"/>
        <v/>
      </c>
      <c r="T18" s="21" t="str">
        <f t="shared" si="13"/>
        <v/>
      </c>
      <c r="U18" s="21" t="str">
        <f t="shared" si="13"/>
        <v>u</v>
      </c>
      <c r="V18" s="21" t="str">
        <f t="shared" si="13"/>
        <v/>
      </c>
      <c r="W18" s="21" t="str">
        <f t="shared" si="13"/>
        <v/>
      </c>
      <c r="X18" s="21" t="str">
        <f t="shared" si="13"/>
        <v/>
      </c>
      <c r="Y18" s="21" t="str">
        <f t="shared" si="13"/>
        <v/>
      </c>
      <c r="Z18" s="21" t="str">
        <f t="shared" si="13"/>
        <v/>
      </c>
    </row>
    <row r="19" spans="2:26" ht="19.899999999999999" customHeight="1">
      <c r="B19" s="26"/>
      <c r="C19" s="29" t="s">
        <v>36</v>
      </c>
      <c r="D19" s="26"/>
      <c r="E19" s="26"/>
      <c r="F19" s="26"/>
      <c r="G19" s="26"/>
      <c r="H19" s="26"/>
      <c r="I19" s="26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19.899999999999999" customHeight="1">
      <c r="B20" s="4">
        <v>13</v>
      </c>
      <c r="C20" s="10" t="s">
        <v>37</v>
      </c>
      <c r="D20" s="11" t="s">
        <v>17</v>
      </c>
      <c r="E20" s="12">
        <v>45327</v>
      </c>
      <c r="F20" s="12">
        <v>45371</v>
      </c>
      <c r="G20" s="17">
        <f>IF(F20="","",NETWORKDAYS(E20,F20))</f>
        <v>33</v>
      </c>
      <c r="H20" s="13" t="s">
        <v>18</v>
      </c>
      <c r="I20" s="20">
        <v>1</v>
      </c>
      <c r="K20" s="21" t="str">
        <f>IF(K$4=($F20-WEEKDAY($F20,2)+1),"u","")</f>
        <v/>
      </c>
      <c r="L20" s="21" t="str">
        <f>IF(L$4=($F20-WEEKDAY($F20,2)+1),"u","")</f>
        <v/>
      </c>
      <c r="M20" s="21" t="str">
        <f>IF(M$4=($F20-WEEKDAY($F20,2)+1),"u","")</f>
        <v/>
      </c>
      <c r="N20" s="21" t="str">
        <f>IF(N$4=($F20-WEEKDAY($F20,2)+1),"u","")</f>
        <v/>
      </c>
      <c r="O20" s="21" t="str">
        <f>IF(O$4=($F20-WEEKDAY($F20,2)+1),"u","")</f>
        <v/>
      </c>
      <c r="P20" s="21" t="str">
        <f>IF(P$4=($F20-WEEKDAY($F20,2)+1),"u","")</f>
        <v/>
      </c>
      <c r="Q20" s="21"/>
      <c r="R20" s="21" t="str">
        <f>IF(O$4=($F15-WEEKDAY($F15,2)+1),"u","")</f>
        <v/>
      </c>
      <c r="S20" s="21"/>
      <c r="T20" s="21" t="str">
        <f>IF(T$4=($F20-WEEKDAY($F20,2)+1),"u","")</f>
        <v/>
      </c>
      <c r="U20" s="21" t="str">
        <f>IF(U$4=($F20-WEEKDAY($F20,2)+1),"u","")</f>
        <v>u</v>
      </c>
      <c r="V20" s="21" t="str">
        <f>IF(V$4=($F20-WEEKDAY($F20,2)+1),"u","")</f>
        <v/>
      </c>
      <c r="W20" s="21" t="str">
        <f>IF(W$4=($F20-WEEKDAY($F20,2)+1),"u","")</f>
        <v/>
      </c>
      <c r="X20" s="21" t="str">
        <f>IF(X$4=($F20-WEEKDAY($F20,2)+1),"u","")</f>
        <v/>
      </c>
      <c r="Y20" s="21" t="str">
        <f>IF(Y$4=($F20-WEEKDAY($F20,2)+1),"u","")</f>
        <v/>
      </c>
      <c r="Z20" s="21" t="str">
        <f>IF(Z$4=($F20-WEEKDAY($F20,2)+1),"u","")</f>
        <v/>
      </c>
    </row>
    <row r="21" spans="2:26" ht="19.899999999999999" customHeight="1">
      <c r="B21" s="4">
        <v>14</v>
      </c>
      <c r="C21" s="10" t="s">
        <v>38</v>
      </c>
      <c r="D21" s="11" t="s">
        <v>17</v>
      </c>
      <c r="E21" s="12">
        <v>45327</v>
      </c>
      <c r="F21" s="12">
        <v>45349</v>
      </c>
      <c r="G21" s="17">
        <f>IF(F21="","",NETWORKDAYS(E21,F21))</f>
        <v>17</v>
      </c>
      <c r="H21" s="13" t="s">
        <v>18</v>
      </c>
      <c r="I21" s="20">
        <v>1</v>
      </c>
      <c r="K21" s="21" t="str">
        <f>IF(K$4=($F21-WEEKDAY($F21,2)+1),"u","")</f>
        <v/>
      </c>
      <c r="L21" s="21" t="str">
        <f>IF(L$4=($F21-WEEKDAY($F21,2)+1),"u","")</f>
        <v/>
      </c>
      <c r="M21" s="21" t="str">
        <f>IF(M$4=($F21-WEEKDAY($F21,2)+1),"u","")</f>
        <v/>
      </c>
      <c r="N21" s="21" t="str">
        <f>IF(N$4=($F21-WEEKDAY($F21,2)+1),"u","")</f>
        <v/>
      </c>
      <c r="O21" s="21" t="str">
        <f>IF(O$4=($F21-WEEKDAY($F21,2)+1),"u","")</f>
        <v/>
      </c>
      <c r="P21" s="21" t="str">
        <f>IF(P$4=($F21-WEEKDAY($F21,2)+1),"u","")</f>
        <v/>
      </c>
      <c r="Q21" s="21"/>
      <c r="R21" s="21" t="str">
        <f>IF(O$4=($F16-WEEKDAY($F16,2)+1),"u","")</f>
        <v>u</v>
      </c>
      <c r="S21" s="21"/>
      <c r="T21" s="21" t="str">
        <f>IF(T$4=($F21-WEEKDAY($F21,2)+1),"u","")</f>
        <v/>
      </c>
      <c r="U21" s="21" t="str">
        <f>IF(U$4=($F21-WEEKDAY($F21,2)+1),"u","")</f>
        <v/>
      </c>
      <c r="V21" s="21" t="str">
        <f>IF(V$4=($F21-WEEKDAY($F21,2)+1),"u","")</f>
        <v/>
      </c>
      <c r="W21" s="21" t="str">
        <f>IF(W$4=($F21-WEEKDAY($F21,2)+1),"u","")</f>
        <v/>
      </c>
      <c r="X21" s="21" t="str">
        <f>IF(X$4=($F21-WEEKDAY($F21,2)+1),"u","")</f>
        <v/>
      </c>
      <c r="Y21" s="21" t="str">
        <f>IF(Y$4=($F21-WEEKDAY($F21,2)+1),"u","")</f>
        <v/>
      </c>
      <c r="Z21" s="21" t="str">
        <f>IF(Z$4=($F21-WEEKDAY($F21,2)+1),"u","")</f>
        <v/>
      </c>
    </row>
    <row r="22" spans="2:26" ht="19.899999999999999" customHeight="1">
      <c r="B22" s="4">
        <v>15</v>
      </c>
      <c r="C22" s="10" t="s">
        <v>39</v>
      </c>
      <c r="D22" s="11" t="s">
        <v>40</v>
      </c>
      <c r="E22" s="12">
        <v>45346</v>
      </c>
      <c r="F22" s="12">
        <v>45348</v>
      </c>
      <c r="G22" s="17">
        <f>IF(F22="","",NETWORKDAYS(E22,F22))</f>
        <v>1</v>
      </c>
      <c r="H22" s="13" t="s">
        <v>18</v>
      </c>
      <c r="I22" s="20">
        <v>1</v>
      </c>
      <c r="K22" s="21" t="str">
        <f>IF(K$4=($F22-WEEKDAY($F22,2)+1),"u","")</f>
        <v/>
      </c>
      <c r="L22" s="21" t="str">
        <f>IF(L$4=($F22-WEEKDAY($F22,2)+1),"u","")</f>
        <v/>
      </c>
      <c r="M22" s="21" t="str">
        <f>IF(M$4=($F22-WEEKDAY($F22,2)+1),"u","")</f>
        <v/>
      </c>
      <c r="N22" s="21" t="str">
        <f>IF(N$4=($F22-WEEKDAY($F22,2)+1),"u","")</f>
        <v/>
      </c>
      <c r="O22" s="21" t="str">
        <f>IF(O$4=($F22-WEEKDAY($F22,2)+1),"u","")</f>
        <v/>
      </c>
      <c r="P22" s="21" t="str">
        <f>IF(P$4=($F22-WEEKDAY($F22,2)+1),"u","")</f>
        <v/>
      </c>
      <c r="Q22" s="21" t="str">
        <f>IF(Q$4=($F22-WEEKDAY($F22,2)+1),"u","")</f>
        <v/>
      </c>
      <c r="R22" s="21" t="str">
        <f>IF(R$4=($F22-WEEKDAY($F22,2)+1),"u","")</f>
        <v>u</v>
      </c>
      <c r="S22" s="21" t="str">
        <f>IF(S$4=($F22-WEEKDAY($F22,2)+1),"u","")</f>
        <v/>
      </c>
      <c r="T22" s="21" t="str">
        <f>IF(T$4=($F22-WEEKDAY($F22,2)+1),"u","")</f>
        <v/>
      </c>
      <c r="U22" s="21" t="str">
        <f>IF(U$4=($F22-WEEKDAY($F22,2)+1),"u","")</f>
        <v/>
      </c>
      <c r="V22" s="21" t="str">
        <f>IF(V$4=($F22-WEEKDAY($F22,2)+1),"u","")</f>
        <v/>
      </c>
      <c r="W22" s="21" t="str">
        <f>IF(W$4=($F22-WEEKDAY($F22,2)+1),"u","")</f>
        <v/>
      </c>
      <c r="X22" s="21" t="str">
        <f>IF(X$4=($F22-WEEKDAY($F22,2)+1),"u","")</f>
        <v/>
      </c>
      <c r="Y22" s="21" t="str">
        <f>IF(Y$4=($F22-WEEKDAY($F22,2)+1),"u","")</f>
        <v/>
      </c>
      <c r="Z22" s="21" t="str">
        <f>IF(Z$4=($F22-WEEKDAY($F22,2)+1),"u","")</f>
        <v/>
      </c>
    </row>
    <row r="23" spans="2:26" ht="19.899999999999999" customHeight="1">
      <c r="B23" s="4">
        <v>16</v>
      </c>
      <c r="C23" s="10" t="s">
        <v>41</v>
      </c>
      <c r="D23" s="30" t="s">
        <v>42</v>
      </c>
      <c r="E23" s="12">
        <v>45348</v>
      </c>
      <c r="F23" s="12">
        <v>45361</v>
      </c>
      <c r="G23" s="17">
        <f>IF(F24="","",NETWORKDAYS(E24,F24))</f>
        <v>10</v>
      </c>
      <c r="H23" s="13" t="s">
        <v>18</v>
      </c>
      <c r="I23" s="20">
        <v>1</v>
      </c>
      <c r="K23" s="21" t="str">
        <f>IF(K$4=($F23-WEEKDAY($F22,2)+1),"u","")</f>
        <v/>
      </c>
      <c r="L23" s="21" t="str">
        <f t="shared" ref="L23:R23" si="14">IF(L$4=($F23-WEEKDAY($F22,2)+1),"u","")</f>
        <v/>
      </c>
      <c r="M23" s="21" t="str">
        <f t="shared" si="14"/>
        <v/>
      </c>
      <c r="N23" s="21" t="str">
        <f t="shared" si="14"/>
        <v/>
      </c>
      <c r="O23" s="21" t="str">
        <f t="shared" si="14"/>
        <v/>
      </c>
      <c r="P23" s="21" t="str">
        <f t="shared" si="14"/>
        <v/>
      </c>
      <c r="Q23" s="21" t="str">
        <f t="shared" si="14"/>
        <v/>
      </c>
      <c r="R23" s="21" t="str">
        <f t="shared" si="14"/>
        <v/>
      </c>
      <c r="S23" s="21" t="str">
        <f>IF(S$4=($F23-WEEKDAY($F23,2)+1),"u","")</f>
        <v>u</v>
      </c>
      <c r="T23" s="21" t="str">
        <f>IF(T$4=($F23-WEEKDAY($F23,2)+1),"u","")</f>
        <v/>
      </c>
      <c r="U23" s="21" t="str">
        <f>IF(U$4=($F23-WEEKDAY($F23,2)+1),"u","")</f>
        <v/>
      </c>
      <c r="V23" s="21" t="str">
        <f>IF(V$4=($F23-WEEKDAY($F23,2)+1),"u","")</f>
        <v/>
      </c>
      <c r="W23" s="21" t="str">
        <f>IF(W$4=($F23-WEEKDAY($F23,2)+1),"u","")</f>
        <v/>
      </c>
      <c r="X23" s="21" t="str">
        <f>IF(X$4=($F23-WEEKDAY($F23,2)+1),"u","")</f>
        <v/>
      </c>
      <c r="Y23" s="21" t="str">
        <f>IF(Y$4=($F23-WEEKDAY($F23,2)+1),"u","")</f>
        <v/>
      </c>
      <c r="Z23" s="21" t="str">
        <f>IF(Z$4=($F23-WEEKDAY($F23,2)+1),"u","")</f>
        <v/>
      </c>
    </row>
    <row r="24" spans="2:26" ht="19.899999999999999" customHeight="1">
      <c r="B24" s="4">
        <v>17</v>
      </c>
      <c r="C24" s="10" t="s">
        <v>43</v>
      </c>
      <c r="D24" s="30" t="s">
        <v>42</v>
      </c>
      <c r="E24" s="12">
        <v>45348</v>
      </c>
      <c r="F24" s="12">
        <v>45361</v>
      </c>
      <c r="G24" s="17">
        <f>IF(F24="","",NETWORKDAYS(E24,F24))</f>
        <v>10</v>
      </c>
      <c r="H24" s="13" t="s">
        <v>18</v>
      </c>
      <c r="I24" s="20">
        <v>1</v>
      </c>
      <c r="K24" s="21" t="str">
        <f t="shared" si="10"/>
        <v/>
      </c>
      <c r="L24" s="21" t="str">
        <f t="shared" si="10"/>
        <v/>
      </c>
      <c r="M24" s="21" t="str">
        <f t="shared" si="10"/>
        <v/>
      </c>
      <c r="N24" s="21" t="str">
        <f t="shared" si="10"/>
        <v/>
      </c>
      <c r="O24" s="21" t="str">
        <f t="shared" si="10"/>
        <v/>
      </c>
      <c r="P24" s="21" t="str">
        <f t="shared" si="10"/>
        <v/>
      </c>
      <c r="Q24" s="21" t="str">
        <f t="shared" si="10"/>
        <v/>
      </c>
      <c r="R24" s="21" t="str">
        <f t="shared" si="10"/>
        <v/>
      </c>
      <c r="S24" s="21" t="str">
        <f t="shared" si="10"/>
        <v>u</v>
      </c>
      <c r="T24" s="21" t="str">
        <f t="shared" si="10"/>
        <v/>
      </c>
      <c r="U24" s="21" t="str">
        <f t="shared" si="10"/>
        <v/>
      </c>
      <c r="V24" s="21" t="str">
        <f t="shared" si="10"/>
        <v/>
      </c>
      <c r="W24" s="21" t="str">
        <f t="shared" si="10"/>
        <v/>
      </c>
      <c r="X24" s="21" t="str">
        <f t="shared" si="10"/>
        <v/>
      </c>
      <c r="Y24" s="21" t="str">
        <f t="shared" si="10"/>
        <v/>
      </c>
      <c r="Z24" s="21" t="str">
        <f t="shared" si="10"/>
        <v/>
      </c>
    </row>
    <row r="25" spans="2:26" ht="19.899999999999999" customHeight="1">
      <c r="B25" s="4">
        <v>18</v>
      </c>
      <c r="C25" s="10" t="s">
        <v>44</v>
      </c>
      <c r="D25" s="11" t="s">
        <v>17</v>
      </c>
      <c r="E25" s="12">
        <v>45348</v>
      </c>
      <c r="F25" s="12">
        <v>45382</v>
      </c>
      <c r="G25" s="17">
        <f t="shared" si="12"/>
        <v>25</v>
      </c>
      <c r="H25" s="13" t="s">
        <v>18</v>
      </c>
      <c r="I25" s="20">
        <v>1</v>
      </c>
      <c r="K25" s="21" t="str">
        <f t="shared" si="10"/>
        <v/>
      </c>
      <c r="L25" s="21" t="str">
        <f t="shared" si="10"/>
        <v/>
      </c>
      <c r="M25" s="21" t="str">
        <f t="shared" si="10"/>
        <v/>
      </c>
      <c r="N25" s="21" t="str">
        <f t="shared" si="10"/>
        <v/>
      </c>
      <c r="O25" s="21" t="str">
        <f t="shared" si="10"/>
        <v/>
      </c>
      <c r="P25" s="21" t="str">
        <f t="shared" si="10"/>
        <v/>
      </c>
      <c r="Q25" s="21" t="str">
        <f t="shared" si="10"/>
        <v/>
      </c>
      <c r="R25" s="21" t="str">
        <f t="shared" si="10"/>
        <v/>
      </c>
      <c r="S25" s="21" t="str">
        <f t="shared" si="10"/>
        <v/>
      </c>
      <c r="T25" s="21" t="str">
        <f t="shared" si="10"/>
        <v/>
      </c>
      <c r="U25" s="21" t="str">
        <f t="shared" si="10"/>
        <v/>
      </c>
      <c r="V25" s="21" t="str">
        <f t="shared" si="10"/>
        <v>u</v>
      </c>
      <c r="W25" s="21" t="str">
        <f t="shared" si="10"/>
        <v/>
      </c>
      <c r="X25" s="21" t="str">
        <f t="shared" si="10"/>
        <v/>
      </c>
      <c r="Y25" s="21" t="str">
        <f t="shared" si="10"/>
        <v/>
      </c>
      <c r="Z25" s="21" t="str">
        <f t="shared" ref="K25:Z26" si="15">IF(Z$4=($F25-WEEKDAY($F25,2)+1),"u","")</f>
        <v/>
      </c>
    </row>
    <row r="26" spans="2:26" ht="20.25" customHeight="1">
      <c r="B26" s="4">
        <v>19</v>
      </c>
      <c r="C26" s="10" t="s">
        <v>45</v>
      </c>
      <c r="D26" s="11" t="s">
        <v>17</v>
      </c>
      <c r="E26" s="12">
        <v>45348</v>
      </c>
      <c r="F26" s="12">
        <v>45382</v>
      </c>
      <c r="G26" s="17">
        <f t="shared" si="12"/>
        <v>25</v>
      </c>
      <c r="H26" s="13" t="s">
        <v>18</v>
      </c>
      <c r="I26" s="20">
        <v>1</v>
      </c>
      <c r="K26" s="21" t="str">
        <f t="shared" si="15"/>
        <v/>
      </c>
      <c r="L26" s="21" t="str">
        <f t="shared" si="15"/>
        <v/>
      </c>
      <c r="M26" s="21" t="str">
        <f t="shared" si="15"/>
        <v/>
      </c>
      <c r="N26" s="21" t="str">
        <f t="shared" si="15"/>
        <v/>
      </c>
      <c r="O26" s="21" t="str">
        <f t="shared" si="15"/>
        <v/>
      </c>
      <c r="P26" s="21" t="str">
        <f t="shared" si="15"/>
        <v/>
      </c>
      <c r="Q26" s="21" t="str">
        <f t="shared" si="15"/>
        <v/>
      </c>
      <c r="R26" s="21" t="str">
        <f t="shared" si="15"/>
        <v/>
      </c>
      <c r="S26" s="21" t="str">
        <f t="shared" si="15"/>
        <v/>
      </c>
      <c r="T26" s="21" t="str">
        <f t="shared" si="15"/>
        <v/>
      </c>
      <c r="U26" s="21" t="str">
        <f t="shared" si="15"/>
        <v/>
      </c>
      <c r="V26" s="21" t="str">
        <f t="shared" si="15"/>
        <v>u</v>
      </c>
      <c r="W26" s="21" t="str">
        <f t="shared" si="15"/>
        <v/>
      </c>
      <c r="X26" s="21" t="str">
        <f t="shared" si="15"/>
        <v/>
      </c>
      <c r="Y26" s="21" t="str">
        <f t="shared" si="15"/>
        <v/>
      </c>
      <c r="Z26" s="21" t="str">
        <f t="shared" si="15"/>
        <v/>
      </c>
    </row>
    <row r="28" spans="2:26" ht="15" customHeight="1"/>
    <row r="30" spans="2:26" ht="15" customHeight="1"/>
    <row r="32" spans="2:26" ht="15" customHeight="1"/>
    <row r="34" spans="3:6" ht="15" customHeight="1"/>
    <row r="36" spans="3:6" ht="45" customHeight="1"/>
    <row r="38" spans="3:6" ht="15" customHeight="1"/>
    <row r="40" spans="3:6" ht="15" customHeight="1"/>
    <row r="42" spans="3:6" ht="30" customHeight="1"/>
    <row r="43" spans="3:6" ht="15" customHeight="1">
      <c r="C43" s="18" t="s">
        <v>46</v>
      </c>
      <c r="F43" t="b">
        <f ca="1">K$4=(TODAY()-WEEKDAY(TODAY(),2)+1)</f>
        <v>0</v>
      </c>
    </row>
    <row r="44" spans="3:6" ht="15" customHeight="1">
      <c r="C44" s="19" t="s">
        <v>47</v>
      </c>
      <c r="F44" t="b">
        <f>AND(K$4&gt;=$E8-(WEEKDAY($E8,2)+1),K$4&lt;=$F8)</f>
        <v>1</v>
      </c>
    </row>
    <row r="45" spans="3:6" ht="15" customHeight="1">
      <c r="C45" s="19" t="s">
        <v>48</v>
      </c>
      <c r="F45" s="22" t="b">
        <f>AND($I8&gt;0,K$4&lt;=($E8+($F8-$E8)*$I8)-WEEKDAY(($E8+($F8-$E8)*$I8),2)+1, K$4 &gt;= $E8 - WEEKDAY($E8,2)+1)</f>
        <v>1</v>
      </c>
    </row>
    <row r="46" spans="3:6">
      <c r="C46" s="19" t="s">
        <v>18</v>
      </c>
      <c r="F46" t="b">
        <f>AND($H8="Complete", K$4 = $F8 - WEEKDAY($F8,2)+1)</f>
        <v>1</v>
      </c>
    </row>
  </sheetData>
  <mergeCells count="8">
    <mergeCell ref="K3:N3"/>
    <mergeCell ref="O3:R3"/>
    <mergeCell ref="S3:V3"/>
    <mergeCell ref="W3:Z3"/>
    <mergeCell ref="K2:N2"/>
    <mergeCell ref="O2:R2"/>
    <mergeCell ref="S2:V2"/>
    <mergeCell ref="W2:Z2"/>
  </mergeCells>
  <phoneticPr fontId="4" type="noConversion"/>
  <conditionalFormatting sqref="K7:Z18 K20:Z26">
    <cfRule type="expression" dxfId="3" priority="1">
      <formula>AND($H7="Complete", K$4 = $F7 - WEEKDAY($F7,2)+1)</formula>
    </cfRule>
    <cfRule type="expression" dxfId="2" priority="2">
      <formula>AND($I7&gt;0,K$4&lt;=($E7+($F7-$E7)*$I7)-WEEKDAY(($E7+($F7-$E7)*$I7),2)+1, K$4 &gt;= $E7 - WEEKDAY($E7,2)+1)</formula>
    </cfRule>
    <cfRule type="expression" dxfId="1" priority="3">
      <formula>AND(K$4&gt;=$E7-(WEEKDAY($E7,2)+1),K$4&lt;=$F7)</formula>
    </cfRule>
    <cfRule type="expression" dxfId="0" priority="4">
      <formula>K$4=(TODAY()-WEEKDAY(TODAY(),2)+1)</formula>
    </cfRule>
  </conditionalFormatting>
  <dataValidations count="1">
    <dataValidation type="list" allowBlank="1" showInputMessage="1" showErrorMessage="1" sqref="H7:H18 H20:H26" xr:uid="{49E79D10-3436-4BFD-B78C-CD15AA37FBFD}">
      <formula1>$C$44:$C$46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A20C32F35F02408E815B4FF346B239" ma:contentTypeVersion="4" ma:contentTypeDescription="Create a new document." ma:contentTypeScope="" ma:versionID="c4667b920ef33e186760d029b3d70b65">
  <xsd:schema xmlns:xsd="http://www.w3.org/2001/XMLSchema" xmlns:xs="http://www.w3.org/2001/XMLSchema" xmlns:p="http://schemas.microsoft.com/office/2006/metadata/properties" xmlns:ns3="57992113-1c87-4e35-81ef-03fa1d2a17b8" targetNamespace="http://schemas.microsoft.com/office/2006/metadata/properties" ma:root="true" ma:fieldsID="c2c3c47c7c369731fe2f63dcd3b71413" ns3:_="">
    <xsd:import namespace="57992113-1c87-4e35-81ef-03fa1d2a17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92113-1c87-4e35-81ef-03fa1d2a17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4FCB03-563F-4201-B081-2873F9779A57}"/>
</file>

<file path=customXml/itemProps2.xml><?xml version="1.0" encoding="utf-8"?>
<ds:datastoreItem xmlns:ds="http://schemas.openxmlformats.org/officeDocument/2006/customXml" ds:itemID="{3B401ED9-B21C-4B03-A563-60DF444C516D}"/>
</file>

<file path=customXml/itemProps3.xml><?xml version="1.0" encoding="utf-8"?>
<ds:datastoreItem xmlns:ds="http://schemas.openxmlformats.org/officeDocument/2006/customXml" ds:itemID="{ED411183-2FE6-4D74-AFF6-DDAEB44FF6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Yang</dc:creator>
  <cp:keywords/>
  <dc:description/>
  <cp:lastModifiedBy/>
  <cp:revision/>
  <dcterms:created xsi:type="dcterms:W3CDTF">2024-02-04T05:52:11Z</dcterms:created>
  <dcterms:modified xsi:type="dcterms:W3CDTF">2024-03-27T13:30:41Z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0x010100ACA20C32F35F02408E815B4FF346B239</vt:lpwstr>
  </property>
</Properties>
</file>