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xr:revisionPtr revIDLastSave="0" documentId="8_{8E0ABDE6-788D-4C87-B9A1-EE5F4C6B653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ayfa1" sheetId="1" r:id="rId1"/>
    <sheet name="Sayf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5" i="2"/>
  <c r="B26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0" i="2"/>
  <c r="B21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0" i="2"/>
  <c r="B11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  <c r="B6" i="2" s="1"/>
  <c r="E9" i="1"/>
  <c r="O9" i="1"/>
  <c r="P9" i="1"/>
  <c r="P7" i="1"/>
  <c r="O7" i="1"/>
  <c r="C9" i="1"/>
  <c r="D9" i="1"/>
  <c r="F9" i="1"/>
  <c r="H9" i="1"/>
  <c r="I9" i="1"/>
  <c r="J9" i="1"/>
  <c r="K9" i="1"/>
  <c r="L9" i="1"/>
  <c r="M9" i="1"/>
  <c r="N9" i="1"/>
  <c r="B9" i="1"/>
  <c r="C7" i="1"/>
  <c r="D7" i="1"/>
  <c r="B10" i="1"/>
  <c r="F7" i="1"/>
  <c r="G7" i="1"/>
  <c r="G9" i="1" s="1"/>
  <c r="H7" i="1"/>
  <c r="I7" i="1"/>
  <c r="J7" i="1"/>
  <c r="K7" i="1"/>
  <c r="L7" i="1"/>
  <c r="M7" i="1"/>
  <c r="N7" i="1"/>
  <c r="B7" i="1"/>
  <c r="C27" i="2" l="1"/>
  <c r="C28" i="2" s="1"/>
  <c r="D27" i="2"/>
  <c r="D28" i="2" s="1"/>
  <c r="E27" i="2"/>
  <c r="B16" i="2"/>
  <c r="B27" i="2" s="1"/>
</calcChain>
</file>

<file path=xl/sharedStrings.xml><?xml version="1.0" encoding="utf-8"?>
<sst xmlns="http://schemas.openxmlformats.org/spreadsheetml/2006/main" count="127" uniqueCount="32">
  <si>
    <t>Platforms</t>
  </si>
  <si>
    <t>polygon</t>
  </si>
  <si>
    <t>cardano</t>
  </si>
  <si>
    <t>stellar</t>
  </si>
  <si>
    <t>ethereum</t>
  </si>
  <si>
    <t>bloktopia</t>
  </si>
  <si>
    <t>xrp</t>
  </si>
  <si>
    <t>humans-ai</t>
  </si>
  <si>
    <t>cryowar</t>
  </si>
  <si>
    <t>bitcoin</t>
  </si>
  <si>
    <t>decentraland</t>
  </si>
  <si>
    <t>filecoin</t>
  </si>
  <si>
    <t>solana</t>
  </si>
  <si>
    <t>avalanche</t>
  </si>
  <si>
    <t>polkadot</t>
  </si>
  <si>
    <t>bonfida</t>
  </si>
  <si>
    <t>BinanceTR</t>
  </si>
  <si>
    <t>Binance</t>
  </si>
  <si>
    <t>Huobi</t>
  </si>
  <si>
    <t>Kucoin</t>
  </si>
  <si>
    <t>Paribu</t>
  </si>
  <si>
    <t>Total</t>
  </si>
  <si>
    <t>Purchase prices</t>
  </si>
  <si>
    <t>Costs</t>
  </si>
  <si>
    <t>Total cost</t>
  </si>
  <si>
    <t>Investments</t>
  </si>
  <si>
    <t>polkadot-new</t>
  </si>
  <si>
    <t>amount</t>
  </si>
  <si>
    <t>price</t>
  </si>
  <si>
    <t>cost</t>
  </si>
  <si>
    <t>total cost</t>
  </si>
  <si>
    <t>Overall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</si>
</sst>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"/>
  </numFmts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/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N1" sqref="N1"/>
    </sheetView>
  </sheetViews>
  <sheetFormatPr defaultRowHeight="15"/>
  <cols>
    <col min="1" max="1" width="12.5703125" bestFit="1" customWidth="1"/>
    <col min="4" max="4" width="9.85546875" bestFit="1" customWidth="1"/>
    <col min="5" max="5" width="11.42578125" bestFit="1" customWidth="1"/>
    <col min="6" max="6" width="19.85546875" bestFit="1" customWidth="1"/>
    <col min="7" max="7" width="10.42578125" bestFit="1" customWidth="1"/>
    <col min="10" max="10" width="9.28515625" bestFit="1" customWidth="1"/>
  </cols>
  <sheetData>
    <row r="1" spans="1:16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6">
        <v>0</v>
      </c>
      <c r="C2" s="6">
        <v>0</v>
      </c>
      <c r="D2" s="6">
        <v>0</v>
      </c>
      <c r="E2" s="2">
        <v>0.29509999999999997</v>
      </c>
      <c r="F2" s="6">
        <v>0</v>
      </c>
      <c r="G2" s="1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>
      <c r="A3" t="s">
        <v>17</v>
      </c>
      <c r="B3" s="6">
        <v>0</v>
      </c>
      <c r="C3" s="6">
        <v>0</v>
      </c>
      <c r="D3" s="6">
        <v>0</v>
      </c>
      <c r="E3" s="2">
        <v>0.21629999999999999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3">
        <v>2.6634099999999998</v>
      </c>
      <c r="N3" s="3">
        <v>2.9735900000000002</v>
      </c>
      <c r="O3" s="2">
        <v>17.510000000000002</v>
      </c>
      <c r="P3" s="2">
        <v>204</v>
      </c>
    </row>
    <row r="4" spans="1:16">
      <c r="A4" t="s">
        <v>18</v>
      </c>
      <c r="B4" s="6">
        <v>0</v>
      </c>
      <c r="C4" s="6">
        <v>0</v>
      </c>
      <c r="D4" s="6">
        <v>0</v>
      </c>
      <c r="E4" s="1">
        <v>9.0368039999999997E-2</v>
      </c>
      <c r="F4" s="6">
        <v>0</v>
      </c>
      <c r="G4" s="1">
        <v>232.5</v>
      </c>
      <c r="H4" s="6">
        <v>0</v>
      </c>
      <c r="I4" s="6">
        <v>0</v>
      </c>
      <c r="J4" s="2">
        <v>6.3946899999999997E-3</v>
      </c>
      <c r="K4" s="3">
        <v>8.0438799999999997</v>
      </c>
      <c r="L4" s="4">
        <v>0.33932000000000001</v>
      </c>
      <c r="M4" s="6">
        <v>0</v>
      </c>
      <c r="N4" s="6">
        <v>0</v>
      </c>
      <c r="O4" s="6">
        <v>0</v>
      </c>
      <c r="P4" s="6">
        <v>0</v>
      </c>
    </row>
    <row r="5" spans="1:16">
      <c r="A5" t="s">
        <v>19</v>
      </c>
      <c r="B5" s="1">
        <v>200</v>
      </c>
      <c r="C5" s="1">
        <v>200</v>
      </c>
      <c r="D5" s="1">
        <v>952.86450000000002</v>
      </c>
      <c r="E5" s="4">
        <v>3.6492999999999998E-2</v>
      </c>
      <c r="F5" s="5">
        <v>6744.2320096000003</v>
      </c>
      <c r="G5" s="4">
        <v>101.7246</v>
      </c>
      <c r="H5" s="4">
        <v>150</v>
      </c>
      <c r="I5" s="3">
        <v>31.3704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>
      <c r="A6" t="s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">
        <v>1.7265949999999999E-2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>
      <c r="A7" t="s">
        <v>21</v>
      </c>
      <c r="B7">
        <f>SUM(B2:B6)</f>
        <v>200</v>
      </c>
      <c r="C7">
        <f t="shared" ref="C7:N7" si="0">SUM(C2:C6)</f>
        <v>200</v>
      </c>
      <c r="D7">
        <f t="shared" si="0"/>
        <v>952.86450000000002</v>
      </c>
      <c r="E7" s="7">
        <v>0.54789299999999996</v>
      </c>
      <c r="F7">
        <f t="shared" si="0"/>
        <v>6744.2320096000003</v>
      </c>
      <c r="G7">
        <f t="shared" si="0"/>
        <v>334.22460000000001</v>
      </c>
      <c r="H7">
        <f t="shared" si="0"/>
        <v>150</v>
      </c>
      <c r="I7">
        <f t="shared" si="0"/>
        <v>31.3704</v>
      </c>
      <c r="J7">
        <f t="shared" si="0"/>
        <v>2.3660639999999997E-2</v>
      </c>
      <c r="K7">
        <f t="shared" si="0"/>
        <v>8.0438799999999997</v>
      </c>
      <c r="L7">
        <f t="shared" si="0"/>
        <v>0.33932000000000001</v>
      </c>
      <c r="M7">
        <f t="shared" si="0"/>
        <v>2.6634099999999998</v>
      </c>
      <c r="N7">
        <f t="shared" si="0"/>
        <v>2.9735900000000002</v>
      </c>
      <c r="O7">
        <f>SUM(O2:O6)</f>
        <v>17.510000000000002</v>
      </c>
      <c r="P7">
        <f>SUM(P2:P6)</f>
        <v>204</v>
      </c>
    </row>
    <row r="8" spans="1:16">
      <c r="A8" t="s">
        <v>22</v>
      </c>
      <c r="B8">
        <v>1.7202999999999999</v>
      </c>
      <c r="C8">
        <v>1.1909099999999999</v>
      </c>
      <c r="D8">
        <v>0.23321</v>
      </c>
      <c r="E8" s="9">
        <v>3339.4457211170702</v>
      </c>
      <c r="F8">
        <v>1.9162999999999999E-2</v>
      </c>
      <c r="G8">
        <v>0.86241517540000001</v>
      </c>
      <c r="H8">
        <v>0.18859999999999999</v>
      </c>
      <c r="I8">
        <v>1.3603000000000001</v>
      </c>
      <c r="J8">
        <v>47214.94</v>
      </c>
      <c r="K8" s="9">
        <v>2.7770999999999999</v>
      </c>
      <c r="L8">
        <v>25.6</v>
      </c>
      <c r="M8">
        <v>90.33</v>
      </c>
      <c r="N8">
        <v>81.209999999999994</v>
      </c>
      <c r="O8">
        <v>22.84</v>
      </c>
      <c r="P8">
        <v>1.96</v>
      </c>
    </row>
    <row r="9" spans="1:16">
      <c r="A9" t="s">
        <v>23</v>
      </c>
      <c r="B9">
        <f>PRODUCT(B7,B8)</f>
        <v>344.06</v>
      </c>
      <c r="C9">
        <f t="shared" ref="C9:P9" si="1">PRODUCT(C7,C8)</f>
        <v>238.18199999999999</v>
      </c>
      <c r="D9">
        <f t="shared" si="1"/>
        <v>222.21753004500002</v>
      </c>
      <c r="E9">
        <f>PRODUCT(E7,E8)</f>
        <v>1829.6589344799947</v>
      </c>
      <c r="F9">
        <f t="shared" si="1"/>
        <v>129.2397179999648</v>
      </c>
      <c r="G9">
        <f t="shared" si="1"/>
        <v>288.24036703199488</v>
      </c>
      <c r="H9">
        <f t="shared" si="1"/>
        <v>28.29</v>
      </c>
      <c r="I9">
        <f t="shared" si="1"/>
        <v>42.673155120000004</v>
      </c>
      <c r="J9">
        <f t="shared" si="1"/>
        <v>1117.1356979615998</v>
      </c>
      <c r="K9">
        <f t="shared" si="1"/>
        <v>22.338659147999998</v>
      </c>
      <c r="L9">
        <f t="shared" si="1"/>
        <v>8.686592000000001</v>
      </c>
      <c r="M9">
        <f t="shared" si="1"/>
        <v>240.58582529999998</v>
      </c>
      <c r="N9">
        <f t="shared" si="1"/>
        <v>241.4852439</v>
      </c>
      <c r="O9">
        <f t="shared" si="1"/>
        <v>399.92840000000001</v>
      </c>
      <c r="P9">
        <f t="shared" si="1"/>
        <v>399.84</v>
      </c>
    </row>
    <row r="10" spans="1:16">
      <c r="A10" t="s">
        <v>24</v>
      </c>
      <c r="B10">
        <f>SUM(B9:P9)</f>
        <v>5552.5621229865537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CABE-A0EC-4740-8828-75F2E9B60942}">
  <dimension ref="A1:Q29"/>
  <sheetViews>
    <sheetView tabSelected="1" topLeftCell="A8" workbookViewId="0">
      <selection activeCell="H14" sqref="H14"/>
    </sheetView>
  </sheetViews>
  <sheetFormatPr defaultRowHeight="15"/>
  <cols>
    <col min="1" max="2" width="11.42578125" style="12" bestFit="1" customWidth="1"/>
    <col min="3" max="3" width="10.42578125" style="12" bestFit="1" customWidth="1"/>
    <col min="4" max="5" width="9.28515625" style="12" bestFit="1" customWidth="1"/>
    <col min="6" max="6" width="9.140625" style="12"/>
    <col min="7" max="7" width="13.42578125" style="12" bestFit="1" customWidth="1"/>
    <col min="8" max="8" width="11.42578125" style="12" bestFit="1" customWidth="1"/>
    <col min="9" max="9" width="12.7109375" style="12" bestFit="1" customWidth="1"/>
    <col min="10" max="10" width="9.140625" style="12"/>
    <col min="11" max="13" width="9.28515625" style="12" bestFit="1" customWidth="1"/>
    <col min="14" max="14" width="10.42578125" style="12" bestFit="1" customWidth="1"/>
    <col min="15" max="15" width="10.28515625" style="12" bestFit="1" customWidth="1"/>
    <col min="16" max="16384" width="9.140625" style="12"/>
  </cols>
  <sheetData>
    <row r="1" spans="1:17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>
      <c r="A2" s="10" t="s">
        <v>17</v>
      </c>
      <c r="B2" s="10" t="s">
        <v>9</v>
      </c>
      <c r="C2" s="10" t="s">
        <v>4</v>
      </c>
      <c r="D2" s="10" t="s">
        <v>6</v>
      </c>
      <c r="E2" s="10" t="s">
        <v>12</v>
      </c>
      <c r="F2" s="10" t="s">
        <v>13</v>
      </c>
      <c r="G2" s="10" t="s">
        <v>26</v>
      </c>
      <c r="H2" s="10" t="s">
        <v>15</v>
      </c>
      <c r="I2" s="10" t="s">
        <v>10</v>
      </c>
      <c r="J2" s="10" t="s">
        <v>11</v>
      </c>
      <c r="K2" s="10" t="s">
        <v>1</v>
      </c>
      <c r="L2" s="10" t="s">
        <v>2</v>
      </c>
      <c r="M2" s="10" t="s">
        <v>3</v>
      </c>
      <c r="N2" s="10" t="s">
        <v>5</v>
      </c>
      <c r="O2" s="10" t="s">
        <v>7</v>
      </c>
      <c r="P2" s="10" t="s">
        <v>8</v>
      </c>
      <c r="Q2" s="11"/>
    </row>
    <row r="3" spans="1:17">
      <c r="A3" s="10" t="s">
        <v>27</v>
      </c>
      <c r="B3" s="10">
        <v>0</v>
      </c>
      <c r="C3" s="10">
        <v>0.21629999999999999</v>
      </c>
      <c r="D3" s="10">
        <v>0</v>
      </c>
      <c r="E3" s="10">
        <v>2.66</v>
      </c>
      <c r="F3" s="10">
        <v>2.97</v>
      </c>
      <c r="G3" s="10">
        <v>17.510000000000002</v>
      </c>
      <c r="H3" s="10">
        <v>204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1"/>
    </row>
    <row r="4" spans="1:17">
      <c r="A4" s="10" t="s">
        <v>28</v>
      </c>
      <c r="B4" s="10">
        <v>0</v>
      </c>
      <c r="C4" s="10">
        <v>3401.9</v>
      </c>
      <c r="D4" s="10">
        <v>0</v>
      </c>
      <c r="E4" s="10">
        <v>90.33</v>
      </c>
      <c r="F4" s="10">
        <v>81.209999999999994</v>
      </c>
      <c r="G4" s="10">
        <v>22.84</v>
      </c>
      <c r="H4" s="10">
        <v>1.96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1"/>
    </row>
    <row r="5" spans="1:17">
      <c r="A5" s="10" t="s">
        <v>29</v>
      </c>
      <c r="B5" s="10">
        <f>PRODUCT(B3:B4)</f>
        <v>0</v>
      </c>
      <c r="C5" s="10">
        <f t="shared" ref="C5:P5" si="0">PRODUCT(C3:C4)</f>
        <v>735.83096999999998</v>
      </c>
      <c r="D5" s="10">
        <f t="shared" si="0"/>
        <v>0</v>
      </c>
      <c r="E5" s="10">
        <f t="shared" si="0"/>
        <v>240.27780000000001</v>
      </c>
      <c r="F5" s="10">
        <f t="shared" si="0"/>
        <v>241.19370000000001</v>
      </c>
      <c r="G5" s="10">
        <f t="shared" si="0"/>
        <v>399.92840000000001</v>
      </c>
      <c r="H5" s="10">
        <f t="shared" si="0"/>
        <v>399.84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1"/>
    </row>
    <row r="6" spans="1:17">
      <c r="A6" s="10" t="s">
        <v>30</v>
      </c>
      <c r="B6" s="10">
        <f>SUM(5:5)</f>
        <v>2017.07087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>
      <c r="A7" s="13" t="s">
        <v>16</v>
      </c>
      <c r="B7" s="13" t="s">
        <v>9</v>
      </c>
      <c r="C7" s="13" t="s">
        <v>4</v>
      </c>
      <c r="D7" s="13" t="s">
        <v>6</v>
      </c>
      <c r="E7" s="13" t="s">
        <v>12</v>
      </c>
      <c r="F7" s="13" t="s">
        <v>13</v>
      </c>
      <c r="G7" s="13" t="s">
        <v>26</v>
      </c>
      <c r="H7" s="13" t="s">
        <v>15</v>
      </c>
      <c r="I7" s="13" t="s">
        <v>10</v>
      </c>
      <c r="J7" s="13" t="s">
        <v>11</v>
      </c>
      <c r="K7" s="13" t="s">
        <v>1</v>
      </c>
      <c r="L7" s="13" t="s">
        <v>2</v>
      </c>
      <c r="M7" s="13" t="s">
        <v>3</v>
      </c>
      <c r="N7" s="13" t="s">
        <v>5</v>
      </c>
      <c r="O7" s="13" t="s">
        <v>7</v>
      </c>
      <c r="P7" s="13" t="s">
        <v>8</v>
      </c>
      <c r="Q7" s="11"/>
    </row>
    <row r="8" spans="1:17">
      <c r="A8" s="13" t="s">
        <v>27</v>
      </c>
      <c r="B8" s="13">
        <v>0</v>
      </c>
      <c r="C8" s="13">
        <v>0.29509999999999997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1"/>
    </row>
    <row r="9" spans="1:17">
      <c r="A9" s="13" t="s">
        <v>28</v>
      </c>
      <c r="B9" s="13">
        <v>0</v>
      </c>
      <c r="C9" s="13">
        <v>3344.01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1"/>
    </row>
    <row r="10" spans="1:17">
      <c r="A10" s="13" t="s">
        <v>29</v>
      </c>
      <c r="B10" s="13">
        <f>PRODUCT(B8:B9)</f>
        <v>0</v>
      </c>
      <c r="C10" s="13">
        <f t="shared" ref="C10:P10" si="1">PRODUCT(C8:C9)</f>
        <v>986.81735100000003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1"/>
    </row>
    <row r="11" spans="1:17">
      <c r="A11" s="13" t="s">
        <v>30</v>
      </c>
      <c r="B11" s="13">
        <f>SUM(10:10)</f>
        <v>986.81735100000003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1"/>
    </row>
    <row r="12" spans="1:17">
      <c r="A12" s="14" t="s">
        <v>18</v>
      </c>
      <c r="B12" s="14" t="s">
        <v>9</v>
      </c>
      <c r="C12" s="14" t="s">
        <v>4</v>
      </c>
      <c r="D12" s="14" t="s">
        <v>6</v>
      </c>
      <c r="E12" s="14" t="s">
        <v>12</v>
      </c>
      <c r="F12" s="14" t="s">
        <v>13</v>
      </c>
      <c r="G12" s="14" t="s">
        <v>26</v>
      </c>
      <c r="H12" s="14" t="s">
        <v>15</v>
      </c>
      <c r="I12" s="14" t="s">
        <v>10</v>
      </c>
      <c r="J12" s="14" t="s">
        <v>11</v>
      </c>
      <c r="K12" s="14" t="s">
        <v>1</v>
      </c>
      <c r="L12" s="14" t="s">
        <v>2</v>
      </c>
      <c r="M12" s="14" t="s">
        <v>3</v>
      </c>
      <c r="N12" s="14" t="s">
        <v>5</v>
      </c>
      <c r="O12" s="14" t="s">
        <v>7</v>
      </c>
      <c r="P12" s="14" t="s">
        <v>8</v>
      </c>
      <c r="Q12" s="11"/>
    </row>
    <row r="13" spans="1:17">
      <c r="A13" s="14" t="s">
        <v>27</v>
      </c>
      <c r="B13" s="14">
        <v>6.3946899999999997E-3</v>
      </c>
      <c r="C13" s="14">
        <v>9.0368039999999997E-2</v>
      </c>
      <c r="D13" s="14">
        <v>232.5</v>
      </c>
      <c r="E13" s="14">
        <v>0</v>
      </c>
      <c r="F13" s="14">
        <v>0</v>
      </c>
      <c r="G13" s="14">
        <v>0</v>
      </c>
      <c r="H13" s="14">
        <v>0</v>
      </c>
      <c r="I13" s="14">
        <v>8.0438799999999997</v>
      </c>
      <c r="J13" s="14">
        <v>0.33932000000000001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1"/>
    </row>
    <row r="14" spans="1:17">
      <c r="A14" s="14" t="s">
        <v>28</v>
      </c>
      <c r="B14" s="14">
        <v>47214.94</v>
      </c>
      <c r="C14" s="14">
        <v>3344.79</v>
      </c>
      <c r="D14" s="14">
        <v>0.86782000000000004</v>
      </c>
      <c r="E14" s="14">
        <v>0</v>
      </c>
      <c r="F14" s="14">
        <v>0</v>
      </c>
      <c r="G14" s="14">
        <v>0</v>
      </c>
      <c r="H14" s="14">
        <v>0</v>
      </c>
      <c r="I14" s="14">
        <v>3.3119999999999998</v>
      </c>
      <c r="J14" s="14">
        <v>26.130800000000001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1"/>
    </row>
    <row r="15" spans="1:17">
      <c r="A15" s="14" t="s">
        <v>29</v>
      </c>
      <c r="B15" s="14">
        <f>PRODUCT(B13:B14)</f>
        <v>301.92490466859999</v>
      </c>
      <c r="C15" s="14">
        <f t="shared" ref="C15:P15" si="2">PRODUCT(C13:C14)</f>
        <v>302.26211651159997</v>
      </c>
      <c r="D15" s="14">
        <f t="shared" si="2"/>
        <v>201.76815000000002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26.641330559999997</v>
      </c>
      <c r="J15" s="14">
        <f t="shared" si="2"/>
        <v>8.8667030560000004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 t="shared" si="2"/>
        <v>0</v>
      </c>
      <c r="Q15" s="11"/>
    </row>
    <row r="16" spans="1:17">
      <c r="A16" s="14" t="s">
        <v>30</v>
      </c>
      <c r="B16" s="14">
        <f>SUM(15:15)</f>
        <v>841.46320479619999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1"/>
    </row>
    <row r="17" spans="1:17">
      <c r="A17" s="15" t="s">
        <v>20</v>
      </c>
      <c r="B17" s="15" t="s">
        <v>9</v>
      </c>
      <c r="C17" s="15" t="s">
        <v>4</v>
      </c>
      <c r="D17" s="15" t="s">
        <v>6</v>
      </c>
      <c r="E17" s="15" t="s">
        <v>12</v>
      </c>
      <c r="F17" s="15" t="s">
        <v>13</v>
      </c>
      <c r="G17" s="15" t="s">
        <v>26</v>
      </c>
      <c r="H17" s="15" t="s">
        <v>15</v>
      </c>
      <c r="I17" s="15" t="s">
        <v>10</v>
      </c>
      <c r="J17" s="15" t="s">
        <v>11</v>
      </c>
      <c r="K17" s="15" t="s">
        <v>1</v>
      </c>
      <c r="L17" s="15" t="s">
        <v>2</v>
      </c>
      <c r="M17" s="15" t="s">
        <v>3</v>
      </c>
      <c r="N17" s="15" t="s">
        <v>5</v>
      </c>
      <c r="O17" s="15" t="s">
        <v>7</v>
      </c>
      <c r="P17" s="15" t="s">
        <v>8</v>
      </c>
      <c r="Q17" s="11"/>
    </row>
    <row r="18" spans="1:17">
      <c r="A18" s="15" t="s">
        <v>27</v>
      </c>
      <c r="B18" s="15">
        <v>1.7265949999999999E-2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1"/>
    </row>
    <row r="19" spans="1:17">
      <c r="A19" s="15" t="s">
        <v>28</v>
      </c>
      <c r="B19" s="15">
        <v>47649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1"/>
    </row>
    <row r="20" spans="1:17">
      <c r="A20" s="15" t="s">
        <v>29</v>
      </c>
      <c r="B20" s="15">
        <f>PRODUCT(B18:B19)</f>
        <v>822.70525154999996</v>
      </c>
      <c r="C20" s="15">
        <f t="shared" ref="C20:P20" si="3">PRODUCT(C18:C19)</f>
        <v>0</v>
      </c>
      <c r="D20" s="15">
        <f t="shared" si="3"/>
        <v>0</v>
      </c>
      <c r="E20" s="15">
        <f t="shared" si="3"/>
        <v>0</v>
      </c>
      <c r="F20" s="15">
        <f t="shared" si="3"/>
        <v>0</v>
      </c>
      <c r="G20" s="15">
        <f t="shared" si="3"/>
        <v>0</v>
      </c>
      <c r="H20" s="15">
        <f t="shared" si="3"/>
        <v>0</v>
      </c>
      <c r="I20" s="15">
        <f t="shared" si="3"/>
        <v>0</v>
      </c>
      <c r="J20" s="15">
        <f t="shared" si="3"/>
        <v>0</v>
      </c>
      <c r="K20" s="15">
        <f t="shared" si="3"/>
        <v>0</v>
      </c>
      <c r="L20" s="15">
        <f t="shared" si="3"/>
        <v>0</v>
      </c>
      <c r="M20" s="15">
        <f t="shared" si="3"/>
        <v>0</v>
      </c>
      <c r="N20" s="15">
        <f t="shared" si="3"/>
        <v>0</v>
      </c>
      <c r="O20" s="15">
        <f t="shared" si="3"/>
        <v>0</v>
      </c>
      <c r="P20" s="15">
        <f t="shared" si="3"/>
        <v>0</v>
      </c>
      <c r="Q20" s="11"/>
    </row>
    <row r="21" spans="1:17">
      <c r="A21" s="15" t="s">
        <v>30</v>
      </c>
      <c r="B21" s="15">
        <f>SUM(20:20)</f>
        <v>822.70525154999996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1"/>
    </row>
    <row r="22" spans="1:17">
      <c r="A22" s="16" t="s">
        <v>19</v>
      </c>
      <c r="B22" s="16" t="s">
        <v>9</v>
      </c>
      <c r="C22" s="16" t="s">
        <v>4</v>
      </c>
      <c r="D22" s="16" t="s">
        <v>6</v>
      </c>
      <c r="E22" s="16" t="s">
        <v>12</v>
      </c>
      <c r="F22" s="16" t="s">
        <v>13</v>
      </c>
      <c r="G22" s="16" t="s">
        <v>26</v>
      </c>
      <c r="H22" s="16" t="s">
        <v>15</v>
      </c>
      <c r="I22" s="16" t="s">
        <v>10</v>
      </c>
      <c r="J22" s="16" t="s">
        <v>11</v>
      </c>
      <c r="K22" s="16" t="s">
        <v>1</v>
      </c>
      <c r="L22" s="16" t="s">
        <v>2</v>
      </c>
      <c r="M22" s="16" t="s">
        <v>3</v>
      </c>
      <c r="N22" s="16" t="s">
        <v>5</v>
      </c>
      <c r="O22" s="16" t="s">
        <v>7</v>
      </c>
      <c r="P22" s="16" t="s">
        <v>8</v>
      </c>
      <c r="Q22" s="11"/>
    </row>
    <row r="23" spans="1:17">
      <c r="A23" s="16" t="s">
        <v>27</v>
      </c>
      <c r="B23" s="16">
        <v>0</v>
      </c>
      <c r="C23" s="16">
        <v>3.9380600000000002E-2</v>
      </c>
      <c r="D23" s="16">
        <v>101.7246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200</v>
      </c>
      <c r="L23" s="16">
        <v>200</v>
      </c>
      <c r="M23" s="16">
        <v>952.86450000000002</v>
      </c>
      <c r="N23" s="16">
        <v>6744.2320096000003</v>
      </c>
      <c r="O23" s="16">
        <v>150</v>
      </c>
      <c r="P23" s="16">
        <v>31.3704</v>
      </c>
      <c r="Q23" s="11"/>
    </row>
    <row r="24" spans="1:17">
      <c r="A24" s="16" t="s">
        <v>28</v>
      </c>
      <c r="B24" s="16">
        <v>0</v>
      </c>
      <c r="C24" s="16">
        <v>2932.36</v>
      </c>
      <c r="D24" s="16">
        <v>0.76115999999999995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1.7202999999999999</v>
      </c>
      <c r="L24" s="16">
        <v>1.1909099999999999</v>
      </c>
      <c r="M24" s="16">
        <v>0.23321</v>
      </c>
      <c r="N24" s="16">
        <v>1.9162999999999999E-2</v>
      </c>
      <c r="O24" s="16">
        <v>4.6899999999999997E-2</v>
      </c>
      <c r="P24" s="16">
        <v>0.21809999999999999</v>
      </c>
      <c r="Q24" s="11"/>
    </row>
    <row r="25" spans="1:17">
      <c r="A25" s="16" t="s">
        <v>29</v>
      </c>
      <c r="B25" s="16">
        <f>PRODUCT(B23:B24)</f>
        <v>0</v>
      </c>
      <c r="C25" s="16">
        <f t="shared" ref="C25:P25" si="4">PRODUCT(C23:C24)</f>
        <v>115.47809621600001</v>
      </c>
      <c r="D25" s="16">
        <f t="shared" si="4"/>
        <v>77.42869653599999</v>
      </c>
      <c r="E25" s="16">
        <f t="shared" si="4"/>
        <v>0</v>
      </c>
      <c r="F25" s="16">
        <f t="shared" si="4"/>
        <v>0</v>
      </c>
      <c r="G25" s="16">
        <f t="shared" si="4"/>
        <v>0</v>
      </c>
      <c r="H25" s="16">
        <f t="shared" si="4"/>
        <v>0</v>
      </c>
      <c r="I25" s="16">
        <f t="shared" si="4"/>
        <v>0</v>
      </c>
      <c r="J25" s="16">
        <f t="shared" si="4"/>
        <v>0</v>
      </c>
      <c r="K25" s="16">
        <f t="shared" si="4"/>
        <v>344.06</v>
      </c>
      <c r="L25" s="16">
        <f t="shared" si="4"/>
        <v>238.18199999999999</v>
      </c>
      <c r="M25" s="16">
        <f t="shared" si="4"/>
        <v>222.21753004500002</v>
      </c>
      <c r="N25" s="16">
        <f t="shared" si="4"/>
        <v>129.2397179999648</v>
      </c>
      <c r="O25" s="16">
        <f t="shared" si="4"/>
        <v>7.0349999999999993</v>
      </c>
      <c r="P25" s="16">
        <f t="shared" si="4"/>
        <v>6.8418842399999997</v>
      </c>
      <c r="Q25" s="11"/>
    </row>
    <row r="26" spans="1:17">
      <c r="A26" s="16" t="s">
        <v>30</v>
      </c>
      <c r="B26" s="16">
        <f>SUM(25:25)</f>
        <v>1140.4829250369648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1"/>
    </row>
    <row r="27" spans="1:17">
      <c r="A27" s="17" t="s">
        <v>31</v>
      </c>
      <c r="B27" s="17">
        <f>SUM(B11,B16,B21,B26,B6)</f>
        <v>5808.5396023831654</v>
      </c>
      <c r="C27" s="17">
        <f>SUM(E5,F5)</f>
        <v>481.47149999999999</v>
      </c>
      <c r="D27" s="17">
        <f>SUM(C5,G5,H5,C10,C15,D15,B20,K25,L25,M25,B15)</f>
        <v>4955.5366737752001</v>
      </c>
      <c r="E27" s="17">
        <f>SUM(C25,D25,N25)</f>
        <v>322.1465107519648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"/>
    </row>
    <row r="28" spans="1:17">
      <c r="A28" s="11"/>
      <c r="B28" s="11"/>
      <c r="C28" s="11">
        <f>495.4-C27</f>
        <v>13.928499999999985</v>
      </c>
      <c r="D28" s="11">
        <f>5000-D27</f>
        <v>44.463326224799857</v>
      </c>
      <c r="E28" s="11">
        <v>10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2022-03-28T11:19:36Z</dcterms:created>
  <dcterms:modified xsi:type="dcterms:W3CDTF">2022-03-31T12:11:50Z</dcterms:modified>
  <cp:category/>
  <cp:contentStatus/>
</cp:coreProperties>
</file>