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GitHub\L3T\"/>
    </mc:Choice>
  </mc:AlternateContent>
  <bookViews>
    <workbookView xWindow="0" yWindow="0" windowWidth="24000" windowHeight="9735"/>
  </bookViews>
  <sheets>
    <sheet name="Ressources" sheetId="1" r:id="rId1"/>
    <sheet name="Batim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4" i="1" s="1"/>
  <c r="D19" i="1"/>
  <c r="D17" i="1"/>
  <c r="I19" i="1"/>
  <c r="I39" i="1" s="1"/>
  <c r="I33" i="1" s="1"/>
  <c r="K19" i="1"/>
  <c r="K39" i="1" s="1"/>
  <c r="K37" i="1" s="1"/>
  <c r="H19" i="1"/>
  <c r="H39" i="1" s="1"/>
  <c r="G19" i="1"/>
  <c r="G39" i="1" s="1"/>
  <c r="G33" i="1" s="1"/>
  <c r="F19" i="1"/>
  <c r="F39" i="1" s="1"/>
  <c r="E19" i="1"/>
  <c r="E39" i="1" s="1"/>
  <c r="C19" i="1"/>
  <c r="C39" i="1" s="1"/>
  <c r="C35" i="1" s="1"/>
  <c r="H36" i="1" l="1"/>
  <c r="H37" i="1"/>
  <c r="E34" i="1"/>
  <c r="E36" i="1"/>
  <c r="E37" i="1"/>
  <c r="E38" i="1"/>
  <c r="C33" i="1"/>
  <c r="I34" i="1"/>
  <c r="C34" i="1"/>
  <c r="C38" i="1"/>
  <c r="D37" i="1"/>
  <c r="K35" i="1"/>
  <c r="K34" i="1"/>
  <c r="K15" i="1"/>
  <c r="J19" i="1"/>
  <c r="D18" i="1"/>
  <c r="D13" i="1"/>
  <c r="D33" i="1" l="1"/>
  <c r="J17" i="1"/>
  <c r="J39" i="1"/>
  <c r="K17" i="1"/>
  <c r="K38" i="1"/>
  <c r="K40" i="1"/>
  <c r="I13" i="1"/>
  <c r="J37" i="1" l="1"/>
  <c r="J35" i="1"/>
  <c r="I14" i="1"/>
  <c r="I20" i="1"/>
  <c r="G13" i="1" l="1"/>
  <c r="G20" i="1" s="1"/>
  <c r="F15" i="1"/>
  <c r="F20" i="1" s="1"/>
  <c r="J38" i="1" l="1"/>
  <c r="I38" i="1"/>
  <c r="C40" i="1"/>
  <c r="H16" i="1"/>
  <c r="H17" i="1"/>
  <c r="E17" i="1"/>
  <c r="E14" i="1"/>
  <c r="E16" i="1"/>
  <c r="D14" i="1"/>
  <c r="G38" i="1"/>
  <c r="C14" i="1"/>
  <c r="C13" i="1"/>
  <c r="C15" i="1"/>
  <c r="H38" i="1"/>
  <c r="G40" i="1" l="1"/>
  <c r="E20" i="1"/>
  <c r="C20" i="1"/>
  <c r="J40" i="1"/>
  <c r="I40" i="1"/>
  <c r="H40" i="1"/>
  <c r="D40" i="1"/>
  <c r="E40" i="1"/>
  <c r="D20" i="1"/>
  <c r="H20" i="1"/>
  <c r="J15" i="1"/>
  <c r="J20" i="1" s="1"/>
  <c r="K14" i="1"/>
  <c r="K20" i="1" s="1"/>
  <c r="F38" i="1"/>
  <c r="F35" i="1"/>
  <c r="F40" i="1" s="1"/>
</calcChain>
</file>

<file path=xl/sharedStrings.xml><?xml version="1.0" encoding="utf-8"?>
<sst xmlns="http://schemas.openxmlformats.org/spreadsheetml/2006/main" count="215" uniqueCount="95">
  <si>
    <t>Agriculture</t>
  </si>
  <si>
    <t>Elevage</t>
  </si>
  <si>
    <t>Bois</t>
  </si>
  <si>
    <t>Pierre</t>
  </si>
  <si>
    <t>Minerais</t>
  </si>
  <si>
    <t>Plaine</t>
  </si>
  <si>
    <t>Coteau</t>
  </si>
  <si>
    <t>Montagne</t>
  </si>
  <si>
    <t>Forêts</t>
  </si>
  <si>
    <t>T.Arables</t>
  </si>
  <si>
    <t>Désert</t>
  </si>
  <si>
    <t>Steppes</t>
  </si>
  <si>
    <t>Pisciculture</t>
  </si>
  <si>
    <t>Proba de reroll</t>
  </si>
  <si>
    <t>Pêche</t>
  </si>
  <si>
    <t>Espérance</t>
  </si>
  <si>
    <t>Resources pour des provinces cotières après reroll (REEL)</t>
  </si>
  <si>
    <t>Resources pour des provinces cotières (CODE)</t>
  </si>
  <si>
    <t>Resources pour des provinces terrestres (CODE)</t>
  </si>
  <si>
    <t>Resources pour des provinces terrestres après reroll (REEL)</t>
  </si>
  <si>
    <t>Jungle</t>
  </si>
  <si>
    <t>Car lois de Bernoulli et espérance linéaire</t>
  </si>
  <si>
    <t>*</t>
  </si>
  <si>
    <t>* Somme de 0 à l'infini indicée par k, des probabilités des réalisations après exactement k reroll</t>
  </si>
  <si>
    <t>Probabilité de réalisation après exactement k reroll &lt;-&gt; proba du code * proba de k reroll</t>
  </si>
  <si>
    <t>BOURG FEODAL</t>
  </si>
  <si>
    <t>CA_AGRI_moulin</t>
  </si>
  <si>
    <t>céréales</t>
  </si>
  <si>
    <t>&gt;</t>
  </si>
  <si>
    <t>farine</t>
  </si>
  <si>
    <t>CA_AGRI_boulangerie</t>
  </si>
  <si>
    <t>pain</t>
  </si>
  <si>
    <t>CA_FISH_fumoir</t>
  </si>
  <si>
    <t>poisson</t>
  </si>
  <si>
    <t>poisson fumé</t>
  </si>
  <si>
    <t>CA_ELEV_cheval</t>
  </si>
  <si>
    <t>REQUIERT STEPPE</t>
  </si>
  <si>
    <t>elevage</t>
  </si>
  <si>
    <t>cheval</t>
  </si>
  <si>
    <t>CITE VOC INDUSTRIELLE</t>
  </si>
  <si>
    <t>CT_ELEV_boucherie</t>
  </si>
  <si>
    <t>bœuf</t>
  </si>
  <si>
    <t>viande</t>
  </si>
  <si>
    <t>MONASTERE</t>
  </si>
  <si>
    <t>Production locale (ressource requise uniquement dans la province); fichier ECO_bats_PROD</t>
  </si>
  <si>
    <t>Production industrielle (ressource requise dans la province ou province voisine); fichier ECO_BATS_IND</t>
  </si>
  <si>
    <t>CT_AGRI_moulin</t>
  </si>
  <si>
    <t>CT_AGRI_boulangerie</t>
  </si>
  <si>
    <t>CT_FISH_fumoir</t>
  </si>
  <si>
    <t>TP_AGRI_moulin</t>
  </si>
  <si>
    <t>TP_AGRI_boulangerie</t>
  </si>
  <si>
    <t>TP_FISH_fumoir</t>
  </si>
  <si>
    <t>CA_atelier</t>
  </si>
  <si>
    <t>laine</t>
  </si>
  <si>
    <t>étoffe</t>
  </si>
  <si>
    <t>CA_draperie</t>
  </si>
  <si>
    <t>drap</t>
  </si>
  <si>
    <t>REQUIS</t>
  </si>
  <si>
    <t>PERMET</t>
  </si>
  <si>
    <t>CA_scierie</t>
  </si>
  <si>
    <t>bois</t>
  </si>
  <si>
    <t>planche</t>
  </si>
  <si>
    <t>CA_four</t>
  </si>
  <si>
    <t>charbon</t>
  </si>
  <si>
    <t>fer</t>
  </si>
  <si>
    <t>verre</t>
  </si>
  <si>
    <t>CA_pierre_taille</t>
  </si>
  <si>
    <t>pierre brute</t>
  </si>
  <si>
    <t>pierre taillée</t>
  </si>
  <si>
    <t>CA_fonderie</t>
  </si>
  <si>
    <t>métal</t>
  </si>
  <si>
    <t>CA_outilleur</t>
  </si>
  <si>
    <t>outils</t>
  </si>
  <si>
    <t>CT_tannerie</t>
  </si>
  <si>
    <t>cuir</t>
  </si>
  <si>
    <t>CT_scierie</t>
  </si>
  <si>
    <t>CITE VOC INDUSTRIELLE (niveau 4 et 5 requiers CITE_L2)</t>
  </si>
  <si>
    <t>CT_four</t>
  </si>
  <si>
    <t>CT_pierre_taille</t>
  </si>
  <si>
    <t>CT_sel_raffine</t>
  </si>
  <si>
    <t>sel gemme</t>
  </si>
  <si>
    <t>sel raffiné</t>
  </si>
  <si>
    <t>CT_saline</t>
  </si>
  <si>
    <t>salaison</t>
  </si>
  <si>
    <t>CITE EPISCOPALE</t>
  </si>
  <si>
    <t>TP_four</t>
  </si>
  <si>
    <t>BATIMENTS QUE J'AI AJOUTE A PARTIR DES MODIFIERS ET CE QUI ÉTAIT DÉJÀ FAIT, ET NON DE TES GRAPHES</t>
  </si>
  <si>
    <t>CT_saloir</t>
  </si>
  <si>
    <t>PROPOSITION QUE TU M'AVAIS FAIT, QUE JE N'AI PAS CODE CAR TU VOULAIS REVOIR TES SCHEMAS</t>
  </si>
  <si>
    <t>CITE FORTIFIEE</t>
  </si>
  <si>
    <t>CT_atelier</t>
  </si>
  <si>
    <t>CT_draperie</t>
  </si>
  <si>
    <t>CA_armurerie</t>
  </si>
  <si>
    <t>armes</t>
  </si>
  <si>
    <t>Arctique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</si>
</sst>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0" xfId="0" applyFont="1"/>
    <xf numFmtId="0" fontId="0" fillId="2" borderId="1" xfId="0" applyFill="1" applyBorder="1"/>
    <xf numFmtId="9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0" xfId="0" applyFont="1"/>
    <xf numFmtId="9" fontId="3" fillId="0" borderId="0" xfId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9" fontId="4" fillId="0" borderId="1" xfId="0" applyNumberFormat="1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right"/>
    </xf>
    <xf numFmtId="2" fontId="5" fillId="3" borderId="1" xfId="0" applyNumberFormat="1" applyFont="1" applyFill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9" fontId="4" fillId="0" borderId="0" xfId="0" applyNumberFormat="1" applyFont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ourcentag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tabSelected="1" workbookViewId="0">
      <selection activeCell="D11" sqref="D11"/>
    </sheetView>
  </sheetViews>
  <sheetFormatPr baseColWidth="10" defaultRowHeight="15" x14ac:dyDescent="0.25"/>
  <cols>
    <col min="2" max="2" width="15" customWidth="1"/>
    <col min="3" max="11" width="12" customWidth="1"/>
  </cols>
  <sheetData>
    <row r="2" spans="2:21" x14ac:dyDescent="0.25">
      <c r="B2" t="s">
        <v>18</v>
      </c>
    </row>
    <row r="3" spans="2:21" x14ac:dyDescent="0.25">
      <c r="B3" s="4"/>
      <c r="C3" s="5" t="s">
        <v>5</v>
      </c>
      <c r="D3" s="25" t="s">
        <v>6</v>
      </c>
      <c r="E3" s="25" t="s">
        <v>7</v>
      </c>
      <c r="F3" s="5" t="s">
        <v>8</v>
      </c>
      <c r="G3" s="25" t="s">
        <v>9</v>
      </c>
      <c r="H3" s="5" t="s">
        <v>10</v>
      </c>
      <c r="I3" s="5" t="s">
        <v>11</v>
      </c>
      <c r="J3" s="5" t="s">
        <v>20</v>
      </c>
      <c r="K3" s="5" t="s">
        <v>94</v>
      </c>
      <c r="M3" s="17" t="s">
        <v>23</v>
      </c>
      <c r="N3" s="16"/>
    </row>
    <row r="4" spans="2:21" x14ac:dyDescent="0.25">
      <c r="B4" s="4" t="s">
        <v>0</v>
      </c>
      <c r="C4" s="6">
        <v>0.8</v>
      </c>
      <c r="D4" s="29">
        <v>0.2</v>
      </c>
      <c r="E4" s="6"/>
      <c r="F4" s="6"/>
      <c r="G4" s="6">
        <v>1</v>
      </c>
      <c r="H4" s="6"/>
      <c r="I4" s="6">
        <v>0.3</v>
      </c>
      <c r="J4" s="5"/>
      <c r="K4" s="6"/>
      <c r="M4" t="s">
        <v>24</v>
      </c>
    </row>
    <row r="5" spans="2:21" x14ac:dyDescent="0.25">
      <c r="B5" s="19" t="s">
        <v>1</v>
      </c>
      <c r="C5" s="20">
        <v>0.3</v>
      </c>
      <c r="D5" s="30">
        <v>0.4</v>
      </c>
      <c r="E5" s="20">
        <v>0.5</v>
      </c>
      <c r="F5" s="20"/>
      <c r="G5" s="20"/>
      <c r="H5" s="20"/>
      <c r="I5" s="20">
        <v>0.9</v>
      </c>
      <c r="J5" s="21"/>
      <c r="K5" s="20">
        <v>0.25</v>
      </c>
    </row>
    <row r="6" spans="2:21" x14ac:dyDescent="0.25">
      <c r="B6" s="4" t="s">
        <v>2</v>
      </c>
      <c r="C6" s="6">
        <v>0.35</v>
      </c>
      <c r="D6" s="29"/>
      <c r="E6" s="6"/>
      <c r="F6" s="6">
        <v>1</v>
      </c>
      <c r="G6" s="6"/>
      <c r="H6" s="6"/>
      <c r="I6" s="5"/>
      <c r="J6" s="6">
        <v>0.6</v>
      </c>
      <c r="K6" s="6">
        <v>0.6</v>
      </c>
    </row>
    <row r="7" spans="2:21" x14ac:dyDescent="0.25">
      <c r="B7" s="19" t="s">
        <v>3</v>
      </c>
      <c r="C7" s="20"/>
      <c r="D7" s="30"/>
      <c r="E7" s="20">
        <v>0.7</v>
      </c>
      <c r="F7" s="20"/>
      <c r="G7" s="20"/>
      <c r="H7" s="20">
        <v>0.3</v>
      </c>
      <c r="I7" s="21"/>
      <c r="J7" s="21"/>
      <c r="K7" s="20"/>
      <c r="M7" s="26"/>
    </row>
    <row r="8" spans="2:21" x14ac:dyDescent="0.25">
      <c r="B8" s="4" t="s">
        <v>4</v>
      </c>
      <c r="C8" s="6"/>
      <c r="D8" s="29">
        <v>0.6</v>
      </c>
      <c r="E8" s="6">
        <v>0.25</v>
      </c>
      <c r="F8" s="6"/>
      <c r="G8" s="6"/>
      <c r="H8" s="6">
        <v>0.7</v>
      </c>
      <c r="I8" s="5"/>
      <c r="J8" s="6">
        <v>0.25</v>
      </c>
      <c r="K8" s="6">
        <v>0.25</v>
      </c>
    </row>
    <row r="9" spans="2:21" x14ac:dyDescent="0.25">
      <c r="B9" s="19" t="s">
        <v>12</v>
      </c>
      <c r="C9" s="20"/>
      <c r="D9" s="30">
        <v>0.35</v>
      </c>
      <c r="E9" s="21"/>
      <c r="F9" s="21"/>
      <c r="G9" s="21"/>
      <c r="H9" s="21"/>
      <c r="I9" s="21"/>
      <c r="J9" s="21"/>
      <c r="K9" s="20"/>
      <c r="M9" s="8"/>
      <c r="N9" s="8"/>
      <c r="O9" s="8"/>
      <c r="P9" s="8"/>
      <c r="Q9" s="8"/>
      <c r="R9" s="8"/>
      <c r="S9" s="8"/>
      <c r="T9" s="8"/>
      <c r="U9" s="8"/>
    </row>
    <row r="10" spans="2:21" x14ac:dyDescent="0.25">
      <c r="B10" s="8"/>
      <c r="C10" s="14"/>
      <c r="D10" s="31"/>
      <c r="E10" s="13"/>
      <c r="F10" s="13"/>
      <c r="G10" s="13"/>
      <c r="H10" s="13"/>
      <c r="I10" s="13"/>
      <c r="J10" s="13"/>
      <c r="K10" s="13"/>
      <c r="M10" s="8"/>
      <c r="N10" s="8"/>
      <c r="O10" s="8"/>
      <c r="P10" s="8"/>
      <c r="Q10" s="8"/>
      <c r="R10" s="8"/>
      <c r="S10" s="8"/>
      <c r="T10" s="8"/>
      <c r="U10" s="8"/>
    </row>
    <row r="11" spans="2:21" x14ac:dyDescent="0.25">
      <c r="B11" t="s">
        <v>19</v>
      </c>
      <c r="D11" s="32"/>
      <c r="M11" s="8"/>
      <c r="N11" s="8"/>
      <c r="O11" s="8"/>
      <c r="P11" s="8"/>
      <c r="Q11" s="8"/>
      <c r="R11" s="8"/>
      <c r="S11" s="8"/>
      <c r="T11" s="8"/>
      <c r="U11" s="8"/>
    </row>
    <row r="12" spans="2:21" x14ac:dyDescent="0.25">
      <c r="B12" s="4"/>
      <c r="C12" s="5" t="s">
        <v>5</v>
      </c>
      <c r="D12" s="25" t="s">
        <v>6</v>
      </c>
      <c r="E12" s="25" t="s">
        <v>7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20</v>
      </c>
      <c r="K12" s="5" t="s">
        <v>94</v>
      </c>
      <c r="M12" s="13"/>
      <c r="N12" s="13"/>
      <c r="O12" s="13"/>
      <c r="P12" s="13"/>
      <c r="Q12" s="13"/>
      <c r="R12" s="13"/>
      <c r="S12" s="13"/>
      <c r="T12" s="13"/>
      <c r="U12" s="8"/>
    </row>
    <row r="13" spans="2:21" x14ac:dyDescent="0.25">
      <c r="B13" s="4" t="s">
        <v>0</v>
      </c>
      <c r="C13" s="7">
        <f>C4/(1-C$19)</f>
        <v>0.86021505376344087</v>
      </c>
      <c r="D13" s="33">
        <f>D4/(1-D$19)</f>
        <v>0.22321428571428573</v>
      </c>
      <c r="E13" s="7"/>
      <c r="F13" s="7"/>
      <c r="G13" s="7">
        <f>G4/(1-G$19)</f>
        <v>1</v>
      </c>
      <c r="H13" s="7"/>
      <c r="I13" s="7">
        <f>I4/(1-I$19)</f>
        <v>0.32258064516129031</v>
      </c>
      <c r="J13" s="7"/>
      <c r="K13" s="7"/>
      <c r="M13" s="8"/>
      <c r="N13" s="8"/>
      <c r="O13" s="8"/>
      <c r="P13" s="8"/>
      <c r="Q13" s="8"/>
      <c r="R13" s="8"/>
      <c r="S13" s="8"/>
      <c r="T13" s="8"/>
      <c r="U13" s="8"/>
    </row>
    <row r="14" spans="2:21" x14ac:dyDescent="0.25">
      <c r="B14" s="19" t="s">
        <v>1</v>
      </c>
      <c r="C14" s="22">
        <f>C5/(1-C$19)</f>
        <v>0.32258064516129031</v>
      </c>
      <c r="D14" s="34">
        <f>D5/(1-D$19)</f>
        <v>0.44642857142857145</v>
      </c>
      <c r="E14" s="22">
        <f>E5/(1-E$19)</f>
        <v>0.54054054054054046</v>
      </c>
      <c r="F14" s="22"/>
      <c r="G14" s="22"/>
      <c r="H14" s="22"/>
      <c r="I14" s="22">
        <f>I5/(1-I$19)</f>
        <v>0.96774193548387089</v>
      </c>
      <c r="J14" s="22"/>
      <c r="K14" s="22">
        <f>K5/(1-K$19)</f>
        <v>0.3125</v>
      </c>
      <c r="M14" s="8"/>
      <c r="N14" s="8"/>
      <c r="O14" s="8"/>
      <c r="P14" s="8"/>
      <c r="Q14" s="8"/>
      <c r="R14" s="8"/>
      <c r="S14" s="8"/>
      <c r="T14" s="8"/>
      <c r="U14" s="8"/>
    </row>
    <row r="15" spans="2:21" x14ac:dyDescent="0.25">
      <c r="B15" s="4" t="s">
        <v>2</v>
      </c>
      <c r="C15" s="7">
        <f>C6/(1-C$19)</f>
        <v>0.37634408602150532</v>
      </c>
      <c r="D15" s="33"/>
      <c r="E15" s="7"/>
      <c r="F15" s="7">
        <f>F6/(1-F$19)</f>
        <v>1</v>
      </c>
      <c r="G15" s="7"/>
      <c r="H15" s="7"/>
      <c r="I15" s="7"/>
      <c r="J15" s="7">
        <f>J6/(1-J$19)</f>
        <v>0.85714285714285721</v>
      </c>
      <c r="K15" s="7">
        <f>K6/(1-K$19)</f>
        <v>0.74999999999999989</v>
      </c>
      <c r="M15" s="13"/>
      <c r="N15" s="13"/>
      <c r="O15" s="13"/>
      <c r="P15" s="13"/>
      <c r="Q15" s="13"/>
      <c r="R15" s="13"/>
      <c r="S15" s="13"/>
      <c r="T15" s="13"/>
      <c r="U15" s="8"/>
    </row>
    <row r="16" spans="2:21" x14ac:dyDescent="0.25">
      <c r="B16" s="19" t="s">
        <v>3</v>
      </c>
      <c r="C16" s="22"/>
      <c r="D16" s="34"/>
      <c r="E16" s="22">
        <f>E7/(1-E$19)</f>
        <v>0.75675675675675669</v>
      </c>
      <c r="F16" s="22"/>
      <c r="G16" s="22"/>
      <c r="H16" s="22">
        <f>H7/(1-H$19)</f>
        <v>0.37974683544303794</v>
      </c>
      <c r="I16" s="22"/>
      <c r="J16" s="22"/>
      <c r="K16" s="22"/>
      <c r="M16" s="8"/>
      <c r="N16" s="8"/>
      <c r="O16" s="8"/>
      <c r="P16" s="8"/>
      <c r="Q16" s="8"/>
      <c r="R16" s="8"/>
      <c r="S16" s="8"/>
      <c r="T16" s="8"/>
      <c r="U16" s="8"/>
    </row>
    <row r="17" spans="2:21" x14ac:dyDescent="0.25">
      <c r="B17" s="4" t="s">
        <v>4</v>
      </c>
      <c r="C17" s="7"/>
      <c r="D17" s="33">
        <f>D8/(1-D$19)</f>
        <v>0.6696428571428571</v>
      </c>
      <c r="E17" s="7">
        <f>E8/(1-E$19)</f>
        <v>0.27027027027027023</v>
      </c>
      <c r="F17" s="7"/>
      <c r="G17" s="7"/>
      <c r="H17" s="7">
        <f>H8/(1-H$19)</f>
        <v>0.88607594936708856</v>
      </c>
      <c r="I17" s="7"/>
      <c r="J17" s="7">
        <f>J8/(1-J$19)</f>
        <v>0.35714285714285715</v>
      </c>
      <c r="K17" s="7">
        <f>K8/(1-K$19)</f>
        <v>0.3125</v>
      </c>
      <c r="M17" s="8"/>
      <c r="N17" s="8"/>
      <c r="O17" s="8"/>
      <c r="P17" s="8"/>
      <c r="Q17" s="8"/>
      <c r="R17" s="8"/>
      <c r="S17" s="8"/>
      <c r="T17" s="8"/>
      <c r="U17" s="8"/>
    </row>
    <row r="18" spans="2:21" x14ac:dyDescent="0.25">
      <c r="B18" s="19" t="s">
        <v>12</v>
      </c>
      <c r="C18" s="22"/>
      <c r="D18" s="34">
        <f>D9/(1-D$19)</f>
        <v>0.39062499999999994</v>
      </c>
      <c r="E18" s="22"/>
      <c r="F18" s="22"/>
      <c r="G18" s="22"/>
      <c r="H18" s="22"/>
      <c r="I18" s="22"/>
      <c r="J18" s="22"/>
      <c r="K18" s="22"/>
      <c r="M18" s="8"/>
      <c r="N18" s="8"/>
      <c r="O18" s="8"/>
      <c r="P18" s="8"/>
      <c r="Q18" s="8"/>
      <c r="R18" s="8"/>
      <c r="S18" s="8"/>
      <c r="T18" s="8"/>
      <c r="U18" s="8"/>
    </row>
    <row r="19" spans="2:21" x14ac:dyDescent="0.25">
      <c r="B19" s="4" t="s">
        <v>13</v>
      </c>
      <c r="C19" s="11">
        <f>(1-C4)*(1-C5-C6)</f>
        <v>6.9999999999999979E-2</v>
      </c>
      <c r="D19" s="35">
        <f>(1-D4-D5)*(1-D8)*(1-D9)</f>
        <v>0.10400000000000002</v>
      </c>
      <c r="E19" s="11">
        <f>(1-E7)*(1-E5-E8)</f>
        <v>7.5000000000000011E-2</v>
      </c>
      <c r="F19" s="11">
        <f>(1-F6)</f>
        <v>0</v>
      </c>
      <c r="G19" s="11">
        <f>(1-G4)</f>
        <v>0</v>
      </c>
      <c r="H19" s="11">
        <f>(1-H4)*(1-H5)*(1-H6)*(1-H7)*(1-H8)*(1-H9)</f>
        <v>0.21000000000000002</v>
      </c>
      <c r="I19" s="11">
        <f>(1-I4)*(1-I5)*(1-I6)*(1-I7)*(1-I8)*(1-I9)</f>
        <v>6.9999999999999979E-2</v>
      </c>
      <c r="J19" s="11">
        <f>(1-J4)*(1-J5)*(1-J6)*(1-J7)*(1-J8)*(1-J9)</f>
        <v>0.30000000000000004</v>
      </c>
      <c r="K19" s="11">
        <f>(1-K6)*(1-K5-K8)</f>
        <v>0.2</v>
      </c>
      <c r="M19" t="s">
        <v>22</v>
      </c>
    </row>
    <row r="20" spans="2:21" x14ac:dyDescent="0.25">
      <c r="B20" s="23" t="s">
        <v>15</v>
      </c>
      <c r="C20" s="24">
        <f>SUM(C13:C18)</f>
        <v>1.5591397849462365</v>
      </c>
      <c r="D20" s="36">
        <f t="shared" ref="D20:I20" si="0">SUM(D13:D18)</f>
        <v>1.7299107142857144</v>
      </c>
      <c r="E20" s="24">
        <f t="shared" si="0"/>
        <v>1.5675675675675673</v>
      </c>
      <c r="F20" s="24">
        <f t="shared" si="0"/>
        <v>1</v>
      </c>
      <c r="G20" s="24">
        <f t="shared" si="0"/>
        <v>1</v>
      </c>
      <c r="H20" s="24">
        <f t="shared" si="0"/>
        <v>1.2658227848101264</v>
      </c>
      <c r="I20" s="24">
        <f t="shared" si="0"/>
        <v>1.2903225806451613</v>
      </c>
      <c r="J20" s="24">
        <f>SUM(J13:J18)</f>
        <v>1.2142857142857144</v>
      </c>
      <c r="K20" s="24">
        <f>SUM(K13:K18)</f>
        <v>1.375</v>
      </c>
      <c r="M20" t="s">
        <v>21</v>
      </c>
    </row>
    <row r="21" spans="2:21" x14ac:dyDescent="0.25">
      <c r="B21" s="15"/>
      <c r="C21" s="12"/>
      <c r="D21" s="37"/>
      <c r="E21" s="12"/>
      <c r="F21" s="12"/>
      <c r="G21" s="12"/>
      <c r="H21" s="12"/>
      <c r="I21" s="12"/>
      <c r="J21" s="12"/>
      <c r="K21" s="12"/>
    </row>
    <row r="22" spans="2:21" x14ac:dyDescent="0.25">
      <c r="B22" t="s">
        <v>17</v>
      </c>
      <c r="C22" s="3"/>
      <c r="D22" s="38"/>
      <c r="E22" s="3"/>
      <c r="F22" s="3"/>
      <c r="G22" s="3"/>
      <c r="H22" s="3"/>
      <c r="I22" s="3"/>
      <c r="J22" s="3"/>
      <c r="K22" s="3"/>
    </row>
    <row r="23" spans="2:21" x14ac:dyDescent="0.25">
      <c r="B23" s="4"/>
      <c r="C23" s="5" t="s">
        <v>5</v>
      </c>
      <c r="D23" s="25" t="s">
        <v>6</v>
      </c>
      <c r="E23" s="5" t="s">
        <v>7</v>
      </c>
      <c r="F23" s="5" t="s">
        <v>8</v>
      </c>
      <c r="G23" s="5" t="s">
        <v>9</v>
      </c>
      <c r="H23" s="5" t="s">
        <v>10</v>
      </c>
      <c r="I23" s="5" t="s">
        <v>11</v>
      </c>
      <c r="J23" s="5" t="s">
        <v>20</v>
      </c>
      <c r="K23" s="5" t="s">
        <v>94</v>
      </c>
    </row>
    <row r="24" spans="2:21" x14ac:dyDescent="0.25">
      <c r="B24" s="4" t="s">
        <v>0</v>
      </c>
      <c r="C24" s="39"/>
      <c r="D24" s="40"/>
      <c r="E24" s="39"/>
      <c r="F24" s="39"/>
      <c r="G24" s="39"/>
      <c r="H24" s="39"/>
      <c r="I24" s="39"/>
      <c r="J24" s="39"/>
      <c r="K24" s="39"/>
    </row>
    <row r="25" spans="2:21" x14ac:dyDescent="0.25">
      <c r="B25" s="19" t="s">
        <v>1</v>
      </c>
      <c r="C25" s="39"/>
      <c r="D25" s="40"/>
      <c r="E25" s="39"/>
      <c r="F25" s="39"/>
      <c r="G25" s="39"/>
      <c r="H25" s="39"/>
      <c r="I25" s="39"/>
      <c r="J25" s="39"/>
      <c r="K25" s="39"/>
    </row>
    <row r="26" spans="2:21" x14ac:dyDescent="0.25">
      <c r="B26" s="4" t="s">
        <v>2</v>
      </c>
      <c r="C26" s="39"/>
      <c r="D26" s="40"/>
      <c r="E26" s="39"/>
      <c r="F26" s="39"/>
      <c r="G26" s="39"/>
      <c r="H26" s="39"/>
      <c r="I26" s="39"/>
      <c r="J26" s="39"/>
      <c r="K26" s="39"/>
    </row>
    <row r="27" spans="2:21" x14ac:dyDescent="0.25">
      <c r="B27" s="19" t="s">
        <v>3</v>
      </c>
      <c r="C27" s="39"/>
      <c r="D27" s="40"/>
      <c r="E27" s="39"/>
      <c r="F27" s="39"/>
      <c r="G27" s="39"/>
      <c r="H27" s="39"/>
      <c r="I27" s="39"/>
      <c r="J27" s="39"/>
      <c r="K27" s="39"/>
    </row>
    <row r="28" spans="2:21" x14ac:dyDescent="0.25">
      <c r="B28" s="4" t="s">
        <v>4</v>
      </c>
      <c r="C28" s="39"/>
      <c r="D28" s="40"/>
      <c r="E28" s="39"/>
      <c r="F28" s="39"/>
      <c r="G28" s="39"/>
      <c r="H28" s="39"/>
      <c r="I28" s="39"/>
      <c r="J28" s="39"/>
      <c r="K28" s="39"/>
    </row>
    <row r="29" spans="2:21" x14ac:dyDescent="0.25">
      <c r="B29" s="19" t="s">
        <v>14</v>
      </c>
      <c r="C29" s="20">
        <v>0.35</v>
      </c>
      <c r="D29" s="30">
        <v>0.35</v>
      </c>
      <c r="E29" s="20">
        <v>0.35</v>
      </c>
      <c r="F29" s="20">
        <v>0.35</v>
      </c>
      <c r="G29" s="20">
        <v>0.35</v>
      </c>
      <c r="H29" s="20">
        <v>0.35</v>
      </c>
      <c r="I29" s="20">
        <v>0.35</v>
      </c>
      <c r="J29" s="20">
        <v>0.35</v>
      </c>
      <c r="K29" s="20">
        <v>0.35</v>
      </c>
    </row>
    <row r="30" spans="2:21" x14ac:dyDescent="0.25">
      <c r="B30" s="8"/>
      <c r="C30" s="14"/>
      <c r="D30" s="27"/>
      <c r="E30" s="14"/>
      <c r="F30" s="14"/>
      <c r="G30" s="14"/>
      <c r="H30" s="14"/>
      <c r="I30" s="14"/>
      <c r="J30" s="14"/>
      <c r="K30" s="14"/>
    </row>
    <row r="31" spans="2:21" x14ac:dyDescent="0.25">
      <c r="B31" t="s">
        <v>16</v>
      </c>
      <c r="C31" s="9"/>
      <c r="D31" s="28"/>
      <c r="E31" s="9"/>
      <c r="F31" s="9"/>
      <c r="G31" s="9"/>
      <c r="H31" s="9"/>
      <c r="I31" s="9"/>
      <c r="J31" s="9"/>
      <c r="K31" s="9"/>
    </row>
    <row r="32" spans="2:21" x14ac:dyDescent="0.25">
      <c r="B32" s="4"/>
      <c r="C32" s="5" t="s">
        <v>5</v>
      </c>
      <c r="D32" s="25" t="s">
        <v>6</v>
      </c>
      <c r="E32" s="5" t="s">
        <v>7</v>
      </c>
      <c r="F32" s="5" t="s">
        <v>8</v>
      </c>
      <c r="G32" s="5" t="s">
        <v>9</v>
      </c>
      <c r="H32" s="5" t="s">
        <v>10</v>
      </c>
      <c r="I32" s="5" t="s">
        <v>11</v>
      </c>
      <c r="J32" s="5" t="s">
        <v>20</v>
      </c>
      <c r="K32" s="5" t="s">
        <v>94</v>
      </c>
      <c r="L32" s="1"/>
    </row>
    <row r="33" spans="2:13" x14ac:dyDescent="0.25">
      <c r="B33" s="4" t="s">
        <v>0</v>
      </c>
      <c r="C33" s="7">
        <f>C4/(1-C$39)</f>
        <v>0.83813514929282351</v>
      </c>
      <c r="D33" s="33">
        <f>D4/(1-D$39)</f>
        <v>0.23809523809523811</v>
      </c>
      <c r="E33" s="7"/>
      <c r="F33" s="7"/>
      <c r="G33" s="7">
        <f>G4/(1-G$39)</f>
        <v>1</v>
      </c>
      <c r="H33" s="7"/>
      <c r="I33" s="7">
        <f>I4/(1-I$39)</f>
        <v>0.31430068098480879</v>
      </c>
      <c r="J33" s="7"/>
      <c r="K33" s="7"/>
      <c r="L33" s="1"/>
    </row>
    <row r="34" spans="2:13" x14ac:dyDescent="0.25">
      <c r="B34" s="19" t="s">
        <v>1</v>
      </c>
      <c r="C34" s="22">
        <f>C5/(1-C$39)</f>
        <v>0.31430068098480879</v>
      </c>
      <c r="D34" s="34">
        <f>D5/(1-D$39)</f>
        <v>0.47619047619047622</v>
      </c>
      <c r="E34" s="22">
        <f>E5/(1-E$39)</f>
        <v>0.52562417871222078</v>
      </c>
      <c r="F34" s="22"/>
      <c r="G34" s="22"/>
      <c r="H34" s="22"/>
      <c r="I34" s="22">
        <f>I5/(1-I$39)</f>
        <v>0.94290204295442637</v>
      </c>
      <c r="J34" s="22"/>
      <c r="K34" s="22">
        <f>K5/(1-K$39)</f>
        <v>0.28735632183908044</v>
      </c>
      <c r="L34" s="1"/>
    </row>
    <row r="35" spans="2:13" x14ac:dyDescent="0.25">
      <c r="B35" s="4" t="s">
        <v>2</v>
      </c>
      <c r="C35" s="7">
        <f>C6/(1-C$39)</f>
        <v>0.36668412781561022</v>
      </c>
      <c r="D35" s="33"/>
      <c r="E35" s="7"/>
      <c r="F35" s="7">
        <f>F6/(1-F$39)</f>
        <v>1</v>
      </c>
      <c r="G35" s="7"/>
      <c r="H35" s="7"/>
      <c r="I35" s="7"/>
      <c r="J35" s="7">
        <f>J6/(1-J$39)</f>
        <v>0.74534161490683237</v>
      </c>
      <c r="K35" s="7">
        <f>K6/(1-K$39)</f>
        <v>0.68965517241379304</v>
      </c>
      <c r="L35" s="1"/>
    </row>
    <row r="36" spans="2:13" x14ac:dyDescent="0.25">
      <c r="B36" s="19" t="s">
        <v>3</v>
      </c>
      <c r="C36" s="22"/>
      <c r="D36" s="34"/>
      <c r="E36" s="22">
        <f>E7/(1-E$39)</f>
        <v>0.73587385019710894</v>
      </c>
      <c r="F36" s="22"/>
      <c r="G36" s="22"/>
      <c r="H36" s="22">
        <f>H7/(1-H$39)</f>
        <v>0.34742327735958312</v>
      </c>
      <c r="I36" s="22"/>
      <c r="J36" s="22"/>
      <c r="K36" s="22"/>
      <c r="L36" s="1"/>
    </row>
    <row r="37" spans="2:13" x14ac:dyDescent="0.25">
      <c r="B37" s="4" t="s">
        <v>4</v>
      </c>
      <c r="C37" s="7"/>
      <c r="D37" s="33">
        <f>D8/(1-D$39)</f>
        <v>0.7142857142857143</v>
      </c>
      <c r="E37" s="7">
        <f>E8/(1-E$39)</f>
        <v>0.26281208935611039</v>
      </c>
      <c r="F37" s="7"/>
      <c r="G37" s="7"/>
      <c r="H37" s="7">
        <f>H8/(1-H$39)</f>
        <v>0.8106543138390272</v>
      </c>
      <c r="I37" s="7"/>
      <c r="J37" s="7">
        <f>J8/(1-J$39)</f>
        <v>0.31055900621118016</v>
      </c>
      <c r="K37" s="7">
        <f>K8/(1-K$39)</f>
        <v>0.28735632183908044</v>
      </c>
      <c r="L37" s="1"/>
    </row>
    <row r="38" spans="2:13" x14ac:dyDescent="0.25">
      <c r="B38" s="19" t="s">
        <v>14</v>
      </c>
      <c r="C38" s="22">
        <f>C29/(1-C$39)</f>
        <v>0.36668412781561022</v>
      </c>
      <c r="D38" s="34"/>
      <c r="E38" s="22">
        <f t="shared" ref="E38:K38" si="1">E29/(1-E$39)</f>
        <v>0.36793692509855447</v>
      </c>
      <c r="F38" s="22">
        <f t="shared" si="1"/>
        <v>0.35</v>
      </c>
      <c r="G38" s="22">
        <f t="shared" si="1"/>
        <v>0.35</v>
      </c>
      <c r="H38" s="22">
        <f t="shared" si="1"/>
        <v>0.4053271569195136</v>
      </c>
      <c r="I38" s="22">
        <f t="shared" si="1"/>
        <v>0.36668412781561022</v>
      </c>
      <c r="J38" s="22">
        <f t="shared" si="1"/>
        <v>0.43478260869565216</v>
      </c>
      <c r="K38" s="22">
        <f t="shared" si="1"/>
        <v>0.4022988505747126</v>
      </c>
      <c r="L38" s="10"/>
    </row>
    <row r="39" spans="2:13" x14ac:dyDescent="0.25">
      <c r="B39" s="4" t="s">
        <v>13</v>
      </c>
      <c r="C39" s="11">
        <f>C19*(1-C29)</f>
        <v>4.5499999999999985E-2</v>
      </c>
      <c r="D39" s="11">
        <f>(1-D4-D5)*(1-D8)</f>
        <v>0.16000000000000003</v>
      </c>
      <c r="E39" s="11">
        <f>E19*(1-E29)</f>
        <v>4.8750000000000009E-2</v>
      </c>
      <c r="F39" s="11">
        <f>F19*(1-F29)</f>
        <v>0</v>
      </c>
      <c r="G39" s="11">
        <f>G19*(1-G29)</f>
        <v>0</v>
      </c>
      <c r="H39" s="11">
        <f t="shared" ref="H39:K39" si="2">H19*(1-H29)</f>
        <v>0.13650000000000001</v>
      </c>
      <c r="I39" s="11">
        <f t="shared" si="2"/>
        <v>4.5499999999999985E-2</v>
      </c>
      <c r="J39" s="11">
        <f t="shared" si="2"/>
        <v>0.19500000000000003</v>
      </c>
      <c r="K39" s="11">
        <f t="shared" si="2"/>
        <v>0.13</v>
      </c>
      <c r="L39" s="1"/>
      <c r="M39" t="s">
        <v>22</v>
      </c>
    </row>
    <row r="40" spans="2:13" x14ac:dyDescent="0.25">
      <c r="B40" s="23" t="s">
        <v>15</v>
      </c>
      <c r="C40" s="24">
        <f>SUM(C33:C38)</f>
        <v>1.8858040859088527</v>
      </c>
      <c r="D40" s="36">
        <f t="shared" ref="D40:J40" si="3">SUM(D33:D38)</f>
        <v>1.4285714285714286</v>
      </c>
      <c r="E40" s="24">
        <f t="shared" si="3"/>
        <v>1.8922470433639944</v>
      </c>
      <c r="F40" s="24">
        <f t="shared" si="3"/>
        <v>1.35</v>
      </c>
      <c r="G40" s="24">
        <f t="shared" si="3"/>
        <v>1.35</v>
      </c>
      <c r="H40" s="24">
        <f t="shared" si="3"/>
        <v>1.5634047481181239</v>
      </c>
      <c r="I40" s="24">
        <f t="shared" si="3"/>
        <v>1.6238868517548455</v>
      </c>
      <c r="J40" s="24">
        <f t="shared" si="3"/>
        <v>1.4906832298136645</v>
      </c>
      <c r="K40" s="24">
        <f t="shared" ref="K40" si="4">SUM(K33:K38)</f>
        <v>1.6666666666666665</v>
      </c>
      <c r="M40" t="s">
        <v>21</v>
      </c>
    </row>
    <row r="41" spans="2:13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2:13" x14ac:dyDescent="0.25">
      <c r="M4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C51" sqref="C51:F51"/>
    </sheetView>
  </sheetViews>
  <sheetFormatPr baseColWidth="10" defaultRowHeight="15" x14ac:dyDescent="0.25"/>
  <cols>
    <col min="2" max="2" width="15.140625" customWidth="1"/>
    <col min="3" max="3" width="22" customWidth="1"/>
    <col min="5" max="5" width="2.28515625" customWidth="1"/>
    <col min="6" max="6" width="13.5703125" customWidth="1"/>
  </cols>
  <sheetData>
    <row r="1" spans="1:7" x14ac:dyDescent="0.25">
      <c r="A1" s="18" t="s">
        <v>86</v>
      </c>
    </row>
    <row r="3" spans="1:7" x14ac:dyDescent="0.25">
      <c r="A3" t="s">
        <v>44</v>
      </c>
    </row>
    <row r="4" spans="1:7" x14ac:dyDescent="0.25">
      <c r="B4" t="s">
        <v>25</v>
      </c>
      <c r="D4" s="18" t="s">
        <v>57</v>
      </c>
      <c r="F4" s="18" t="s">
        <v>58</v>
      </c>
    </row>
    <row r="5" spans="1:7" x14ac:dyDescent="0.25">
      <c r="C5" t="s">
        <v>26</v>
      </c>
      <c r="D5" t="s">
        <v>27</v>
      </c>
      <c r="E5" t="s">
        <v>28</v>
      </c>
      <c r="F5" t="s">
        <v>29</v>
      </c>
    </row>
    <row r="6" spans="1:7" x14ac:dyDescent="0.25">
      <c r="C6" t="s">
        <v>30</v>
      </c>
      <c r="D6" t="s">
        <v>29</v>
      </c>
      <c r="E6" t="s">
        <v>28</v>
      </c>
      <c r="F6" t="s">
        <v>31</v>
      </c>
    </row>
    <row r="7" spans="1:7" x14ac:dyDescent="0.25">
      <c r="C7" t="s">
        <v>32</v>
      </c>
      <c r="D7" t="s">
        <v>33</v>
      </c>
      <c r="E7" t="s">
        <v>28</v>
      </c>
      <c r="F7" t="s">
        <v>34</v>
      </c>
    </row>
    <row r="8" spans="1:7" x14ac:dyDescent="0.25">
      <c r="C8" t="s">
        <v>35</v>
      </c>
      <c r="D8" t="s">
        <v>37</v>
      </c>
      <c r="E8" t="s">
        <v>28</v>
      </c>
      <c r="F8" t="s">
        <v>38</v>
      </c>
      <c r="G8" s="18" t="s">
        <v>36</v>
      </c>
    </row>
    <row r="10" spans="1:7" x14ac:dyDescent="0.25">
      <c r="B10" t="s">
        <v>39</v>
      </c>
    </row>
    <row r="11" spans="1:7" x14ac:dyDescent="0.25">
      <c r="C11" t="s">
        <v>46</v>
      </c>
      <c r="D11" t="s">
        <v>27</v>
      </c>
      <c r="E11" t="s">
        <v>28</v>
      </c>
      <c r="F11" t="s">
        <v>29</v>
      </c>
    </row>
    <row r="12" spans="1:7" x14ac:dyDescent="0.25">
      <c r="C12" t="s">
        <v>47</v>
      </c>
      <c r="D12" t="s">
        <v>29</v>
      </c>
      <c r="E12" t="s">
        <v>28</v>
      </c>
      <c r="F12" t="s">
        <v>31</v>
      </c>
    </row>
    <row r="13" spans="1:7" x14ac:dyDescent="0.25">
      <c r="C13" t="s">
        <v>40</v>
      </c>
      <c r="D13" t="s">
        <v>41</v>
      </c>
      <c r="E13" t="s">
        <v>28</v>
      </c>
      <c r="F13" t="s">
        <v>42</v>
      </c>
    </row>
    <row r="14" spans="1:7" x14ac:dyDescent="0.25">
      <c r="C14" t="s">
        <v>48</v>
      </c>
      <c r="D14" t="s">
        <v>33</v>
      </c>
      <c r="E14" t="s">
        <v>28</v>
      </c>
      <c r="F14" t="s">
        <v>34</v>
      </c>
    </row>
    <row r="16" spans="1:7" x14ac:dyDescent="0.25">
      <c r="B16" t="s">
        <v>43</v>
      </c>
    </row>
    <row r="17" spans="1:6" x14ac:dyDescent="0.25">
      <c r="C17" t="s">
        <v>49</v>
      </c>
      <c r="D17" t="s">
        <v>27</v>
      </c>
      <c r="E17" t="s">
        <v>28</v>
      </c>
      <c r="F17" t="s">
        <v>29</v>
      </c>
    </row>
    <row r="18" spans="1:6" x14ac:dyDescent="0.25">
      <c r="C18" t="s">
        <v>50</v>
      </c>
      <c r="D18" t="s">
        <v>29</v>
      </c>
      <c r="E18" t="s">
        <v>28</v>
      </c>
      <c r="F18" t="s">
        <v>31</v>
      </c>
    </row>
    <row r="19" spans="1:6" x14ac:dyDescent="0.25">
      <c r="C19" t="s">
        <v>51</v>
      </c>
      <c r="D19" t="s">
        <v>33</v>
      </c>
      <c r="E19" t="s">
        <v>28</v>
      </c>
      <c r="F19" t="s">
        <v>34</v>
      </c>
    </row>
    <row r="21" spans="1:6" x14ac:dyDescent="0.25">
      <c r="A21" t="s">
        <v>45</v>
      </c>
    </row>
    <row r="22" spans="1:6" x14ac:dyDescent="0.25">
      <c r="B22" t="s">
        <v>25</v>
      </c>
    </row>
    <row r="23" spans="1:6" x14ac:dyDescent="0.25">
      <c r="C23" t="s">
        <v>52</v>
      </c>
      <c r="D23" t="s">
        <v>53</v>
      </c>
      <c r="E23" t="s">
        <v>28</v>
      </c>
      <c r="F23" t="s">
        <v>54</v>
      </c>
    </row>
    <row r="24" spans="1:6" x14ac:dyDescent="0.25">
      <c r="C24" t="s">
        <v>55</v>
      </c>
      <c r="D24" t="s">
        <v>54</v>
      </c>
      <c r="E24" t="s">
        <v>28</v>
      </c>
      <c r="F24" t="s">
        <v>56</v>
      </c>
    </row>
    <row r="25" spans="1:6" x14ac:dyDescent="0.25">
      <c r="C25" t="s">
        <v>59</v>
      </c>
      <c r="D25" t="s">
        <v>60</v>
      </c>
      <c r="E25" t="s">
        <v>28</v>
      </c>
      <c r="F25" t="s">
        <v>61</v>
      </c>
    </row>
    <row r="26" spans="1:6" x14ac:dyDescent="0.25">
      <c r="C26" t="s">
        <v>62</v>
      </c>
      <c r="D26" t="s">
        <v>63</v>
      </c>
      <c r="E26" t="s">
        <v>28</v>
      </c>
      <c r="F26" t="s">
        <v>65</v>
      </c>
    </row>
    <row r="27" spans="1:6" x14ac:dyDescent="0.25">
      <c r="C27" t="s">
        <v>66</v>
      </c>
      <c r="D27" t="s">
        <v>67</v>
      </c>
      <c r="E27" t="s">
        <v>28</v>
      </c>
      <c r="F27" t="s">
        <v>68</v>
      </c>
    </row>
    <row r="28" spans="1:6" x14ac:dyDescent="0.25">
      <c r="C28" t="s">
        <v>69</v>
      </c>
      <c r="D28" t="s">
        <v>64</v>
      </c>
      <c r="E28" t="s">
        <v>28</v>
      </c>
      <c r="F28" t="s">
        <v>70</v>
      </c>
    </row>
    <row r="29" spans="1:6" x14ac:dyDescent="0.25">
      <c r="C29" t="s">
        <v>71</v>
      </c>
      <c r="D29" t="s">
        <v>70</v>
      </c>
      <c r="E29" t="s">
        <v>28</v>
      </c>
      <c r="F29" t="s">
        <v>72</v>
      </c>
    </row>
    <row r="30" spans="1:6" x14ac:dyDescent="0.25">
      <c r="C30" t="s">
        <v>92</v>
      </c>
      <c r="D30" t="s">
        <v>70</v>
      </c>
      <c r="E30" t="s">
        <v>28</v>
      </c>
      <c r="F30" t="s">
        <v>93</v>
      </c>
    </row>
    <row r="32" spans="1:6" x14ac:dyDescent="0.25">
      <c r="B32" t="s">
        <v>76</v>
      </c>
    </row>
    <row r="33" spans="1:6" x14ac:dyDescent="0.25">
      <c r="C33" t="s">
        <v>73</v>
      </c>
      <c r="D33" t="s">
        <v>41</v>
      </c>
      <c r="E33" t="s">
        <v>28</v>
      </c>
      <c r="F33" t="s">
        <v>74</v>
      </c>
    </row>
    <row r="34" spans="1:6" x14ac:dyDescent="0.25">
      <c r="C34" t="s">
        <v>75</v>
      </c>
      <c r="D34" t="s">
        <v>60</v>
      </c>
      <c r="E34" t="s">
        <v>28</v>
      </c>
      <c r="F34" t="s">
        <v>61</v>
      </c>
    </row>
    <row r="35" spans="1:6" x14ac:dyDescent="0.25">
      <c r="C35" t="s">
        <v>77</v>
      </c>
      <c r="D35" t="s">
        <v>63</v>
      </c>
      <c r="E35" t="s">
        <v>28</v>
      </c>
      <c r="F35" t="s">
        <v>65</v>
      </c>
    </row>
    <row r="36" spans="1:6" x14ac:dyDescent="0.25">
      <c r="C36" t="s">
        <v>78</v>
      </c>
      <c r="D36" t="s">
        <v>67</v>
      </c>
      <c r="E36" t="s">
        <v>28</v>
      </c>
      <c r="F36" t="s">
        <v>68</v>
      </c>
    </row>
    <row r="37" spans="1:6" x14ac:dyDescent="0.25">
      <c r="C37" t="s">
        <v>79</v>
      </c>
      <c r="D37" t="s">
        <v>80</v>
      </c>
      <c r="E37" t="s">
        <v>28</v>
      </c>
      <c r="F37" t="s">
        <v>81</v>
      </c>
    </row>
    <row r="38" spans="1:6" x14ac:dyDescent="0.25">
      <c r="C38" t="s">
        <v>82</v>
      </c>
      <c r="D38" t="s">
        <v>80</v>
      </c>
      <c r="E38" t="s">
        <v>28</v>
      </c>
      <c r="F38" t="s">
        <v>83</v>
      </c>
    </row>
    <row r="40" spans="1:6" x14ac:dyDescent="0.25">
      <c r="B40" t="s">
        <v>84</v>
      </c>
    </row>
    <row r="41" spans="1:6" x14ac:dyDescent="0.25">
      <c r="C41" t="s">
        <v>85</v>
      </c>
      <c r="D41" t="s">
        <v>63</v>
      </c>
      <c r="E41" t="s">
        <v>28</v>
      </c>
      <c r="F41" t="s">
        <v>65</v>
      </c>
    </row>
    <row r="43" spans="1:6" x14ac:dyDescent="0.25">
      <c r="A43" s="18" t="s">
        <v>88</v>
      </c>
    </row>
    <row r="44" spans="1:6" x14ac:dyDescent="0.25">
      <c r="A44" s="18"/>
      <c r="B44" t="s">
        <v>76</v>
      </c>
    </row>
    <row r="45" spans="1:6" x14ac:dyDescent="0.25">
      <c r="C45" s="41" t="s">
        <v>87</v>
      </c>
      <c r="D45" t="s">
        <v>42</v>
      </c>
      <c r="E45" t="s">
        <v>28</v>
      </c>
      <c r="F45" s="41" t="s">
        <v>83</v>
      </c>
    </row>
    <row r="46" spans="1:6" x14ac:dyDescent="0.25">
      <c r="C46" s="41"/>
      <c r="D46" t="s">
        <v>80</v>
      </c>
      <c r="E46" t="s">
        <v>28</v>
      </c>
      <c r="F46" s="41"/>
    </row>
    <row r="47" spans="1:6" x14ac:dyDescent="0.25">
      <c r="C47" t="s">
        <v>90</v>
      </c>
      <c r="D47" t="s">
        <v>53</v>
      </c>
      <c r="E47" t="s">
        <v>28</v>
      </c>
      <c r="F47" t="s">
        <v>54</v>
      </c>
    </row>
    <row r="48" spans="1:6" x14ac:dyDescent="0.25">
      <c r="C48" t="s">
        <v>91</v>
      </c>
      <c r="D48" t="s">
        <v>54</v>
      </c>
      <c r="E48" t="s">
        <v>28</v>
      </c>
      <c r="F48" t="s">
        <v>56</v>
      </c>
    </row>
    <row r="49" spans="2:6" x14ac:dyDescent="0.25">
      <c r="B49" t="s">
        <v>89</v>
      </c>
    </row>
    <row r="50" spans="2:6" x14ac:dyDescent="0.25">
      <c r="C50" t="s">
        <v>52</v>
      </c>
      <c r="D50" t="s">
        <v>53</v>
      </c>
      <c r="E50" t="s">
        <v>28</v>
      </c>
      <c r="F50" t="s">
        <v>54</v>
      </c>
    </row>
    <row r="51" spans="2:6" x14ac:dyDescent="0.25">
      <c r="C51" t="s">
        <v>92</v>
      </c>
      <c r="D51" t="s">
        <v>70</v>
      </c>
      <c r="E51" t="s">
        <v>28</v>
      </c>
      <c r="F51" t="s">
        <v>93</v>
      </c>
    </row>
  </sheetData>
  <mergeCells count="2">
    <mergeCell ref="C45:C46"/>
    <mergeCell ref="F45:F46"/>
  </mergeCells>
  <conditionalFormatting sqref="D26:F26">
    <cfRule type="duplicateValues" dxfId="2" priority="3"/>
  </conditionalFormatting>
  <conditionalFormatting sqref="D35:F35">
    <cfRule type="duplicateValues" dxfId="1" priority="2"/>
  </conditionalFormatting>
  <conditionalFormatting sqref="D41:F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Ressources</vt:lpstr>
      <vt:lpstr>Batiments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2014-08-27T17:59:09Z</dcterms:created>
  <dcterms:modified xsi:type="dcterms:W3CDTF">2015-09-09T20:30:28Z</dcterms:modified>
</cp:coreProperties>
</file>