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GH\Desktop\HAZIRA\"/>
    </mc:Choice>
  </mc:AlternateContent>
  <bookViews>
    <workbookView xWindow="-120" yWindow="-120" windowWidth="29040" windowHeight="15720" activeTab="2"/>
  </bookViews>
  <sheets>
    <sheet name="Technical Comments" sheetId="1" r:id="rId1"/>
    <sheet name="Opex Trend" sheetId="2" r:id="rId2"/>
    <sheet name="Hazira_With Unrecover" sheetId="3" r:id="rId3"/>
    <sheet name="Reservoir" sheetId="5" r:id="rId4"/>
    <sheet name="HAZIRA_Without Unreco" sheetId="4"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s>
  <definedNames>
    <definedName name="\0">'[1]PNT-QUOT-#3'!#REF!</definedName>
    <definedName name="\1">'[1]PNT-QUOT-#3'!#REF!</definedName>
    <definedName name="\a">'[2]April-00'!#REF!</definedName>
    <definedName name="\d">'[3]合成単価作成・-BLDG'!#REF!</definedName>
    <definedName name="\e">'[3]合成単価作成・-BLDG'!#REF!</definedName>
    <definedName name="\f">'[3]合成単価作成・-BLDG'!#REF!</definedName>
    <definedName name="\g">'[3]合成単価作成・-BLDG'!#REF!</definedName>
    <definedName name="\h">'[3]合成単価作成・-BLDG'!#REF!</definedName>
    <definedName name="\i">'[3]合成単価作成・-BLDG'!#REF!</definedName>
    <definedName name="\j">'[3]合成単価作成・-BLDG'!#REF!</definedName>
    <definedName name="\k">'[3]合成単価作成・-BLDG'!#REF!</definedName>
    <definedName name="\l">'[3]合成単価作成・-BLDG'!#REF!</definedName>
    <definedName name="\m">'[3]合成単価作成・-BLDG'!#REF!</definedName>
    <definedName name="\n">'[3]合成単価作成・-BLDG'!#REF!</definedName>
    <definedName name="\o">'[3]合成単価作成・-BLDG'!#REF!</definedName>
    <definedName name="\p">#N/A</definedName>
    <definedName name="\z">'[1]COAT&amp;WRAP-QIOT-#3'!#REF!</definedName>
    <definedName name="_______________________GRT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_________wrn1" hidden="1">{"EE4 Budget months only in USD",#N/A,TRUE,"Profit and Loss";"EE4 Budget months only in USD",#N/A,TRUE,"Firm capex";"EE4 Budget months only in USD",#N/A,TRUE,"Cashflow";"EE4 Budget months only in USD",#N/A,TRUE,"Balance Sheet"}</definedName>
    <definedName name="______________________ch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________grt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_______GRT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_______wrn1" hidden="1">{"EE4 Budget months only in USD",#N/A,TRUE,"Profit and Loss";"EE4 Budget months only in USD",#N/A,TRUE,"Firm capex";"EE4 Budget months only in USD",#N/A,TRUE,"Cashflow";"EE4 Budget months only in USD",#N/A,TRUE,"Balance Sheet"}</definedName>
    <definedName name="____________________ch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______grt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______GRT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______wrn1" hidden="1">{"EE4 Budget months only in USD",#N/A,TRUE,"Profit and Loss";"EE4 Budget months only in USD",#N/A,TRUE,"Firm capex";"EE4 Budget months only in USD",#N/A,TRUE,"Cashflow";"EE4 Budget months only in USD",#N/A,TRUE,"Balance Sheet"}</definedName>
    <definedName name="___________________ch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_____grt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_____GRT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_____wrn1" hidden="1">{"EE4 Budget months only in USD",#N/A,TRUE,"Profit and Loss";"EE4 Budget months only in USD",#N/A,TRUE,"Firm capex";"EE4 Budget months only in USD",#N/A,TRUE,"Cashflow";"EE4 Budget months only in USD",#N/A,TRUE,"Balance Sheet"}</definedName>
    <definedName name="__________________ch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____grt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____GRT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____wrn1" hidden="1">{"EE4 Budget months only in USD",#N/A,TRUE,"Profit and Loss";"EE4 Budget months only in USD",#N/A,TRUE,"Firm capex";"EE4 Budget months only in USD",#N/A,TRUE,"Cashflow";"EE4 Budget months only in USD",#N/A,TRUE,"Balance Sheet"}</definedName>
    <definedName name="_________________ch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___grt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___GRT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___wrn1" hidden="1">{"EE4 Budget months only in USD",#N/A,TRUE,"Profit and Loss";"EE4 Budget months only in USD",#N/A,TRUE,"Firm capex";"EE4 Budget months only in USD",#N/A,TRUE,"Cashflow";"EE4 Budget months only in USD",#N/A,TRUE,"Balance Sheet"}</definedName>
    <definedName name="________________ch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__grt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__GRT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__wrn1" hidden="1">{"EE4 Budget months only in USD",#N/A,TRUE,"Profit and Loss";"EE4 Budget months only in USD",#N/A,TRUE,"Firm capex";"EE4 Budget months only in USD",#N/A,TRUE,"Cashflow";"EE4 Budget months only in USD",#N/A,TRUE,"Balance Sheet"}</definedName>
    <definedName name="_______________ch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_grt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_GRT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_wrn1" hidden="1">{"EE4 Budget months only in USD",#N/A,TRUE,"Profit and Loss";"EE4 Budget months only in USD",#N/A,TRUE,"Firm capex";"EE4 Budget months only in USD",#N/A,TRUE,"Cashflow";"EE4 Budget months only in USD",#N/A,TRUE,"Balance Sheet"}</definedName>
    <definedName name="______________ch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grt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GRT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_wrn1" hidden="1">{"EE4 Budget months only in USD",#N/A,TRUE,"Profit and Loss";"EE4 Budget months only in USD",#N/A,TRUE,"Firm capex";"EE4 Budget months only in USD",#N/A,TRUE,"Cashflow";"EE4 Budget months only in USD",#N/A,TRUE,"Balance Sheet"}</definedName>
    <definedName name="_____________ch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grt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GRT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_wrn1" hidden="1">{"EE4 Budget months only in USD",#N/A,TRUE,"Profit and Loss";"EE4 Budget months only in USD",#N/A,TRUE,"Firm capex";"EE4 Budget months only in USD",#N/A,TRUE,"Cashflow";"EE4 Budget months only in USD",#N/A,TRUE,"Balance Sheet"}</definedName>
    <definedName name="____________ch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grt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GRT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_wrn1" hidden="1">{"EE4 Budget months only in USD",#N/A,TRUE,"Profit and Loss";"EE4 Budget months only in USD",#N/A,TRUE,"Firm capex";"EE4 Budget months only in USD",#N/A,TRUE,"Cashflow";"EE4 Budget months only in USD",#N/A,TRUE,"Balance Sheet"}</definedName>
    <definedName name="___________ch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grt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GRT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_wrn1" hidden="1">{"EE4 Budget months only in USD",#N/A,TRUE,"Profit and Loss";"EE4 Budget months only in USD",#N/A,TRUE,"Firm capex";"EE4 Budget months only in USD",#N/A,TRUE,"Cashflow";"EE4 Budget months only in USD",#N/A,TRUE,"Balance Sheet"}</definedName>
    <definedName name="__________ch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grt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GRT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_wrn1" hidden="1">{"EE4 Budget months only in USD",#N/A,TRUE,"Profit and Loss";"EE4 Budget months only in USD",#N/A,TRUE,"Firm capex";"EE4 Budget months only in USD",#N/A,TRUE,"Cashflow";"EE4 Budget months only in USD",#N/A,TRUE,"Balance Sheet"}</definedName>
    <definedName name="_________ch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grt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GRT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_wrn1" hidden="1">{"EE4 Budget months only in USD",#N/A,TRUE,"Profit and Loss";"EE4 Budget months only in USD",#N/A,TRUE,"Firm capex";"EE4 Budget months only in USD",#N/A,TRUE,"Cashflow";"EE4 Budget months only in USD",#N/A,TRUE,"Balance Sheet"}</definedName>
    <definedName name="________ch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ch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grt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GRT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_wrn1" hidden="1">{"EE4 Budget months only in USD",#N/A,TRUE,"Profit and Loss";"EE4 Budget months only in USD",#N/A,TRUE,"Firm capex";"EE4 Budget months only in USD",#N/A,TRUE,"Cashflow";"EE4 Budget months only in USD",#N/A,TRUE,"Balance Sheet"}</definedName>
    <definedName name="_______ch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grt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GRT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_wrn1" hidden="1">{"EE4 Budget months only in USD",#N/A,TRUE,"Profit and Loss";"EE4 Budget months only in USD",#N/A,TRUE,"Firm capex";"EE4 Budget months only in USD",#N/A,TRUE,"Cashflow";"EE4 Budget months only in USD",#N/A,TRUE,"Balance Sheet"}</definedName>
    <definedName name="______ch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ch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grt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GRT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_wrn1" hidden="1">{"EE4 Budget months only in USD",#N/A,TRUE,"Profit and Loss";"EE4 Budget months only in USD",#N/A,TRUE,"Firm capex";"EE4 Budget months only in USD",#N/A,TRUE,"Cashflow";"EE4 Budget months only in USD",#N/A,TRUE,"Balance Sheet"}</definedName>
    <definedName name="_____ch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ch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grt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GRT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_wrn1" hidden="1">{"EE4 Budget months only in USD",#N/A,TRUE,"Profit and Loss";"EE4 Budget months only in USD",#N/A,TRUE,"Firm capex";"EE4 Budget months only in USD",#N/A,TRUE,"Cashflow";"EE4 Budget months only in USD",#N/A,TRUE,"Balance Sheet"}</definedName>
    <definedName name="____ch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ch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grt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GRT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_wrn1" hidden="1">{"EE4 Budget months only in USD",#N/A,TRUE,"Profit and Loss";"EE4 Budget months only in USD",#N/A,TRUE,"Firm capex";"EE4 Budget months only in USD",#N/A,TRUE,"Cashflow";"EE4 Budget months only in USD",#N/A,TRUE,"Balance Sheet"}</definedName>
    <definedName name="____xlnm.Print_Area_1">#REF!</definedName>
    <definedName name="___ch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ch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DAT10">#REF!</definedName>
    <definedName name="___DAT11">#REF!</definedName>
    <definedName name="___DAT14">#REF!</definedName>
    <definedName name="___DAT15">#REF!</definedName>
    <definedName name="___DAT20">#REF!</definedName>
    <definedName name="___DAT3">#REF!</definedName>
    <definedName name="___DAT7">#REF!</definedName>
    <definedName name="___DAT9">#REF!</definedName>
    <definedName name="___Exp1">[2]Exp!#REF!</definedName>
    <definedName name="___grt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GRT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_k888888">[2]B.S!#REF!</definedName>
    <definedName name="___NPV2">#REF!</definedName>
    <definedName name="___PV1">[2]MISC!#REF!</definedName>
    <definedName name="___Sch10">'[2]Schedules PL'!#REF!</definedName>
    <definedName name="___Sch11">'[2]Schedules PL'!#REF!</definedName>
    <definedName name="___Sch12">'[2]Schedules PL'!#REF!</definedName>
    <definedName name="___Sch13">'[2]Schedules PL'!#REF!</definedName>
    <definedName name="___Sch14">'[2]Schedules PL'!#REF!</definedName>
    <definedName name="___Sch15">'[2]Schedules PL'!#REF!</definedName>
    <definedName name="___Sch2">'[2]Schedules PL'!#REF!</definedName>
    <definedName name="___Sch4">'[2]Schedules PL'!#REF!</definedName>
    <definedName name="___Sch5">'[2]Schedules PL'!#REF!</definedName>
    <definedName name="___Sch6">'[2]Schedules PL'!#REF!</definedName>
    <definedName name="___Sch7">'[2]Schedules PL'!#REF!</definedName>
    <definedName name="___Sch8">'[2]Schedules PL'!#REF!</definedName>
    <definedName name="___Sch9">'[2]Schedules BS'!#REF!</definedName>
    <definedName name="___wrn1" hidden="1">{"EE4 Budget months only in USD",#N/A,TRUE,"Profit and Loss";"EE4 Budget months only in USD",#N/A,TRUE,"Firm capex";"EE4 Budget months only in USD",#N/A,TRUE,"Cashflow";"EE4 Budget months only in USD",#N/A,TRUE,"Balance Sheet"}</definedName>
    <definedName name="___xlnm.Print_Area_1">#REF!</definedName>
    <definedName name="___xlnm.Print_Area_2">#REF!</definedName>
    <definedName name="__1__123Graph_ACHART_2" hidden="1">[4]A!$BS$12:$BS$23</definedName>
    <definedName name="__123Graph_A" hidden="1">'[5]ANN-3CD'!#REF!</definedName>
    <definedName name="__123Graph_B" hidden="1">'[5]ANN-3CD'!#REF!</definedName>
    <definedName name="__123Graph_C" hidden="1">'[5]ANN-3CD'!#REF!</definedName>
    <definedName name="__123Graph_D" hidden="1">'[5]ANN-3CD'!#REF!</definedName>
    <definedName name="__123Graph_E" hidden="1">'[6]8P-GAS P'!#REF!</definedName>
    <definedName name="__123Graph_F" hidden="1">'[6]8P-GAS P'!#REF!</definedName>
    <definedName name="__123Graph_X" hidden="1">'[6]8P-GAS P'!#REF!</definedName>
    <definedName name="__14__123Graph_BCHART_1" hidden="1">#REF!</definedName>
    <definedName name="__2">'[7]1) COMMON FACILITIES'!#REF!</definedName>
    <definedName name="__2__123Graph_XCHART_2" hidden="1">[4]A!$BR$12:$BR$23</definedName>
    <definedName name="__AAA1">[2]POLY!$E$9:$E$214</definedName>
    <definedName name="__ACK1">#REF!</definedName>
    <definedName name="__ch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ch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DAT1">#REF!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17">#REF!</definedName>
    <definedName name="__DAT18">#REF!</definedName>
    <definedName name="__DAT19">#REF!</definedName>
    <definedName name="__DAT2">#REF!</definedName>
    <definedName name="__DAT20">#REF!</definedName>
    <definedName name="__DAT21">#REF!</definedName>
    <definedName name="__DAT22">#REF!</definedName>
    <definedName name="__DAT23">#REF!</definedName>
    <definedName name="__DAT24">#REF!</definedName>
    <definedName name="__DAT25">#REF!</definedName>
    <definedName name="__DAT26">#REF!</definedName>
    <definedName name="__DAT27">#REF!</definedName>
    <definedName name="__DAT28">#REF!</definedName>
    <definedName name="__DAT29">#REF!</definedName>
    <definedName name="__DAT3">#REF!</definedName>
    <definedName name="__DAT30">#REF!</definedName>
    <definedName name="__DAT31">#REF!</definedName>
    <definedName name="__DAT32">#REF!</definedName>
    <definedName name="__DAT33">#REF!</definedName>
    <definedName name="__DAT37">#REF!</definedName>
    <definedName name="__DAT38">#REF!</definedName>
    <definedName name="__DAT39">#REF!</definedName>
    <definedName name="__DAT4">#REF!</definedName>
    <definedName name="__DAT40">#REF!</definedName>
    <definedName name="__DAT41">#REF!</definedName>
    <definedName name="__DAT5">#REF!</definedName>
    <definedName name="__DAT6">#REF!</definedName>
    <definedName name="__DAT7">#REF!</definedName>
    <definedName name="__DAT8">#REF!</definedName>
    <definedName name="__DAT9">#REF!</definedName>
    <definedName name="__Exp1">[2]Exp!#REF!</definedName>
    <definedName name="__Grp12">#REF!</definedName>
    <definedName name="__Grp13">#REF!</definedName>
    <definedName name="__Grp14">#REF!</definedName>
    <definedName name="__Grp15">#REF!</definedName>
    <definedName name="__Grp2">#REF!</definedName>
    <definedName name="__grt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GRT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_ICW1">#REF!</definedName>
    <definedName name="__ICW2">#REF!</definedName>
    <definedName name="__IntlFixup" hidden="1">TRUE</definedName>
    <definedName name="__k888888">[2]B.S!#REF!</definedName>
    <definedName name="__LFW1">#REF!</definedName>
    <definedName name="__MKT1">#REF!</definedName>
    <definedName name="__MKT10">#REF!</definedName>
    <definedName name="__MKT11">#REF!</definedName>
    <definedName name="__MKT2">#REF!</definedName>
    <definedName name="__MKT3">#REF!</definedName>
    <definedName name="__MKT4">#REF!</definedName>
    <definedName name="__MKT5">#REF!</definedName>
    <definedName name="__MKT6">#REF!</definedName>
    <definedName name="__MKT7">#REF!</definedName>
    <definedName name="__MKT8">#REF!</definedName>
    <definedName name="__MKT9">#REF!</definedName>
    <definedName name="__New1">#REF!</definedName>
    <definedName name="__NO1">#REF!</definedName>
    <definedName name="__NO2">#REF!</definedName>
    <definedName name="__NO3">#REF!</definedName>
    <definedName name="__NO4">#REF!</definedName>
    <definedName name="__NO5">#REF!</definedName>
    <definedName name="__NO6">#REF!</definedName>
    <definedName name="__npv1">'[2]P90 NPV'!$L$7</definedName>
    <definedName name="__NPV2">#REF!</definedName>
    <definedName name="__P1">#REF!</definedName>
    <definedName name="__PEX1">#REF!</definedName>
    <definedName name="__PG2">#REF!</definedName>
    <definedName name="__PG3">#REF!</definedName>
    <definedName name="__PG4">#REF!</definedName>
    <definedName name="__PG5">#REF!</definedName>
    <definedName name="__PG6">#REF!</definedName>
    <definedName name="__PG7">#REF!</definedName>
    <definedName name="__PLO1">#REF!</definedName>
    <definedName name="__PRN1">#REF!</definedName>
    <definedName name="__PV1">[2]MISC!#REF!</definedName>
    <definedName name="__PV2">#REF!</definedName>
    <definedName name="__Sch10">'[2]Schedules PL'!#REF!</definedName>
    <definedName name="__Sch11">'[2]Schedules PL'!#REF!</definedName>
    <definedName name="__Sch12">'[2]Schedules PL'!#REF!</definedName>
    <definedName name="__Sch13">'[2]Schedules PL'!#REF!</definedName>
    <definedName name="__Sch14">'[2]Schedules PL'!#REF!</definedName>
    <definedName name="__Sch15">'[2]Schedules PL'!#REF!</definedName>
    <definedName name="__Sch2">'[2]Schedules PL'!#REF!</definedName>
    <definedName name="__Sch4">'[2]Schedules PL'!#REF!</definedName>
    <definedName name="__Sch5">'[2]Schedules PL'!#REF!</definedName>
    <definedName name="__Sch6">'[2]Schedules PL'!#REF!</definedName>
    <definedName name="__Sch7">'[2]Schedules PL'!#REF!</definedName>
    <definedName name="__Sch8">'[2]Schedules PL'!#REF!</definedName>
    <definedName name="__Sch9">'[2]Schedules BS'!#REF!</definedName>
    <definedName name="__SR1">#REF!</definedName>
    <definedName name="__TAX1">[2]FINAL!$A$10:$B$28</definedName>
    <definedName name="__TOT1">#REF!</definedName>
    <definedName name="__ts1">#REF!</definedName>
    <definedName name="__ts2">#REF!</definedName>
    <definedName name="__wrn1" hidden="1">{"EE4 Budget months only in USD",#N/A,TRUE,"Profit and Loss";"EE4 Budget months only in USD",#N/A,TRUE,"Firm capex";"EE4 Budget months only in USD",#N/A,TRUE,"Cashflow";"EE4 Budget months only in USD",#N/A,TRUE,"Balance Sheet"}</definedName>
    <definedName name="__xlnm.Print_Area_1">#REF!</definedName>
    <definedName name="__xlnm.Print_Area_2">#REF!</definedName>
    <definedName name="_0">NA()</definedName>
    <definedName name="_1">#REF!</definedName>
    <definedName name="_1_________123Graph_ACHART_1" hidden="1">#REF!</definedName>
    <definedName name="_1_______123Graph_ACHART_2" hidden="1">[4]A!$BS$12:$BS$23</definedName>
    <definedName name="_1_____123Graph_ACHART_1" hidden="1">#REF!</definedName>
    <definedName name="_1___123Graph_ACHART_1" hidden="1">#REF!</definedName>
    <definedName name="_1__123Graph_ACHART_1" hidden="1">#REF!</definedName>
    <definedName name="_1__123Graph_ACHART_15" hidden="1">[8]USGC!$B$34:$B$53</definedName>
    <definedName name="_1__123Graph_ACHART_2" hidden="1">[9]pt!$A$25:$A$58</definedName>
    <definedName name="_10_________123Graph_BCHART_4" hidden="1">#REF!</definedName>
    <definedName name="_10_____123Graph_BCHART_4" hidden="1">#REF!</definedName>
    <definedName name="_10___123Graph_BCHART_4" hidden="1">#REF!</definedName>
    <definedName name="_10___123Graph_XCHART_2" hidden="1">[4]A!$BR$12:$BR$23</definedName>
    <definedName name="_10__123Graph_ACHART_2" hidden="1">#REF!</definedName>
    <definedName name="_10__123Graph_ACHART_3" hidden="1">#REF!</definedName>
    <definedName name="_10__123Graph_ACHART_4" hidden="1">#REF!</definedName>
    <definedName name="_10__123Graph_ACHART_5" hidden="1">#REF!</definedName>
    <definedName name="_10__123Graph_BCHART_2" hidden="1">#REF!</definedName>
    <definedName name="_10__123Graph_BCHART_4" hidden="1">#REF!</definedName>
    <definedName name="_10__123Graph_XCHART_15" hidden="1">[8]USGC!$A$34:$A$53</definedName>
    <definedName name="_100_________________________________________________________________________________________________123Graph_ACHART_5" hidden="1">#REF!</definedName>
    <definedName name="_100___123Graph_BCHART_4" hidden="1">#REF!</definedName>
    <definedName name="_101_________________________________________________________________________________________________123Graph_ACHART_6" hidden="1">#REF!</definedName>
    <definedName name="_101___123Graph_BCHART_5" hidden="1">#REF!</definedName>
    <definedName name="_102_________________________________________________________________________________________________123Graph_BCHART_1" hidden="1">#REF!</definedName>
    <definedName name="_102___123Graph_BCHART_6" hidden="1">#REF!</definedName>
    <definedName name="_103_________________________________________________________________________________________________123Graph_BCHART_2" hidden="1">#REF!</definedName>
    <definedName name="_103___123Graph_XCHART_1" hidden="1">#REF!</definedName>
    <definedName name="_104_________________________________________________________________________________________________123Graph_BCHART_3" hidden="1">#REF!</definedName>
    <definedName name="_104___123Graph_XCHART_2" hidden="1">#REF!</definedName>
    <definedName name="_105_________________________________________________________________________________________________123Graph_BCHART_4" hidden="1">#REF!</definedName>
    <definedName name="_105___123Graph_XCHART_3" hidden="1">#REF!</definedName>
    <definedName name="_106_________________________________________________________________________________________________123Graph_BCHART_5" hidden="1">#REF!</definedName>
    <definedName name="_106___123Graph_XCHART_4" hidden="1">#REF!</definedName>
    <definedName name="_107_________________________________________________________________________________________________123Graph_BCHART_6" hidden="1">#REF!</definedName>
    <definedName name="_107___123Graph_XCHART_5" hidden="1">#REF!</definedName>
    <definedName name="_108_________________________________________________________________________________________________123Graph_XCHART_1" hidden="1">#REF!</definedName>
    <definedName name="_108___123Graph_XCHART_6" hidden="1">#REF!</definedName>
    <definedName name="_109_________________________________________________________________________________________________123Graph_XCHART_2" hidden="1">#REF!</definedName>
    <definedName name="_11_________123Graph_BCHART_5" hidden="1">#REF!</definedName>
    <definedName name="_11_____123Graph_BCHART_5" hidden="1">#REF!</definedName>
    <definedName name="_11___123Graph_BCHART_5" hidden="1">#REF!</definedName>
    <definedName name="_11__123Graph_ACHART_2" hidden="1">[4]A!$BS$12:$BS$23</definedName>
    <definedName name="_11__123Graph_ACHART_3" hidden="1">#REF!</definedName>
    <definedName name="_11__123Graph_ACHART_4" hidden="1">#REF!</definedName>
    <definedName name="_11__123Graph_ACHART_5" hidden="1">#REF!</definedName>
    <definedName name="_11__123Graph_BCHART_3" hidden="1">#REF!</definedName>
    <definedName name="_11__123Graph_BCHART_5" hidden="1">#REF!</definedName>
    <definedName name="_110_________________________________________________________________________________________________123Graph_XCHART_3" hidden="1">#REF!</definedName>
    <definedName name="_110__123Graph_ACHART_1" hidden="1">#REF!</definedName>
    <definedName name="_111_________________________________________________________________________________________________123Graph_XCHART_4" hidden="1">#REF!</definedName>
    <definedName name="_112_________________________________________________________________________________________________123Graph_XCHART_5" hidden="1">#REF!</definedName>
    <definedName name="_112__123Graph_ACHART_2" hidden="1">#REF!</definedName>
    <definedName name="_113_________________________________________________________________________________________________123Graph_XCHART_6" hidden="1">#REF!</definedName>
    <definedName name="_114_______________________________________________________________________________________________123Graph_ACHART_1" hidden="1">#REF!</definedName>
    <definedName name="_114__123Graph_ACHART_3" hidden="1">#REF!</definedName>
    <definedName name="_115_______________________________________________________________________________________________123Graph_ACHART_2" hidden="1">#REF!</definedName>
    <definedName name="_116_______________________________________________________________________________________________123Graph_ACHART_3" hidden="1">#REF!</definedName>
    <definedName name="_116__123Graph_ACHART_4" hidden="1">#REF!</definedName>
    <definedName name="_117_______________________________________________________________________________________________123Graph_ACHART_4" hidden="1">#REF!</definedName>
    <definedName name="_118_______________________________________________________________________________________________123Graph_ACHART_5" hidden="1">#REF!</definedName>
    <definedName name="_118__123Graph_ACHART_5" hidden="1">#REF!</definedName>
    <definedName name="_119_______________________________________________________________________________________________123Graph_ACHART_6" hidden="1">#REF!</definedName>
    <definedName name="_12_________123Graph_BCHART_6" hidden="1">#REF!</definedName>
    <definedName name="_12_____123Graph_BCHART_6" hidden="1">#REF!</definedName>
    <definedName name="_12___123Graph_BCHART_6" hidden="1">#REF!</definedName>
    <definedName name="_12__123Graph_ACHART_4" hidden="1">#REF!</definedName>
    <definedName name="_12__123Graph_ACHART_5" hidden="1">#REF!</definedName>
    <definedName name="_12__123Graph_ACHART_6" hidden="1">#REF!</definedName>
    <definedName name="_12__123Graph_BCHART_4" hidden="1">#REF!</definedName>
    <definedName name="_12__123Graph_BCHART_6" hidden="1">#REF!</definedName>
    <definedName name="_12__123Graph_XCHART_2" hidden="1">[4]A!$BR$12:$BR$23</definedName>
    <definedName name="_120_______________________________________________________________________________________________123Graph_BCHART_1" hidden="1">#REF!</definedName>
    <definedName name="_120__123Graph_ACHART_6" hidden="1">#REF!</definedName>
    <definedName name="_121_______________________________________________________________________________________________123Graph_BCHART_2" hidden="1">#REF!</definedName>
    <definedName name="_122_______________________________________________________________________________________________123Graph_BCHART_3" hidden="1">#REF!</definedName>
    <definedName name="_122__123Graph_BCHART_1" hidden="1">#REF!</definedName>
    <definedName name="_123_______________________________________________________________________________________________123Graph_BCHART_4" hidden="1">#REF!</definedName>
    <definedName name="_124_______________________________________________________________________________________________123Graph_BCHART_5" hidden="1">#REF!</definedName>
    <definedName name="_124__123Graph_BCHART_2" hidden="1">#REF!</definedName>
    <definedName name="_125_______________________________________________________________________________________________123Graph_BCHART_6" hidden="1">#REF!</definedName>
    <definedName name="_126_______________________________________________________________________________________________123Graph_XCHART_1" hidden="1">#REF!</definedName>
    <definedName name="_126__123Graph_BCHART_3" hidden="1">#REF!</definedName>
    <definedName name="_127_______________________________________________________________________________________________123Graph_XCHART_2" hidden="1">#REF!</definedName>
    <definedName name="_128_______________________________________________________________________________________________123Graph_XCHART_3" hidden="1">#REF!</definedName>
    <definedName name="_128__123Graph_BCHART_4" hidden="1">#REF!</definedName>
    <definedName name="_129_______________________________________________________________________________________________123Graph_XCHART_4" hidden="1">#REF!</definedName>
    <definedName name="_13_________123Graph_XCHART_1" hidden="1">#REF!</definedName>
    <definedName name="_13_____123Graph_XCHART_1" hidden="1">#REF!</definedName>
    <definedName name="_13___123Graph_XCHART_1" hidden="1">#REF!</definedName>
    <definedName name="_13__123Graph_ACHART_5" hidden="1">#REF!</definedName>
    <definedName name="_13__123Graph_ACHART_6" hidden="1">#REF!</definedName>
    <definedName name="_13__123Graph_BCHART_1" hidden="1">#REF!</definedName>
    <definedName name="_13__123Graph_BCHART_5" hidden="1">#REF!</definedName>
    <definedName name="_13__123Graph_XCHART_1" hidden="1">#REF!</definedName>
    <definedName name="_130_______________________________________________________________________________________________123Graph_XCHART_5" hidden="1">#REF!</definedName>
    <definedName name="_130__123Graph_BCHART_5" hidden="1">#REF!</definedName>
    <definedName name="_131_______________________________________________________________________________________________123Graph_XCHART_6" hidden="1">#REF!</definedName>
    <definedName name="_132_____________________________________________________________________________________________123Graph_ACHART_1" hidden="1">#REF!</definedName>
    <definedName name="_132__123Graph_BCHART_6" hidden="1">#REF!</definedName>
    <definedName name="_133_____________________________________________________________________________________________123Graph_ACHART_2" hidden="1">#REF!</definedName>
    <definedName name="_134_____________________________________________________________________________________________123Graph_ACHART_3" hidden="1">#REF!</definedName>
    <definedName name="_134__123Graph_XCHART_1" hidden="1">#REF!</definedName>
    <definedName name="_135_____________________________________________________________________________________________123Graph_ACHART_4" hidden="1">#REF!</definedName>
    <definedName name="_136_____________________________________________________________________________________________123Graph_ACHART_5" hidden="1">#REF!</definedName>
    <definedName name="_136__123Graph_XCHART_2" hidden="1">#REF!</definedName>
    <definedName name="_137_____________________________________________________________________________________________123Graph_ACHART_6" hidden="1">#REF!</definedName>
    <definedName name="_138_____________________________________________________________________________________________123Graph_BCHART_1" hidden="1">#REF!</definedName>
    <definedName name="_138__123Graph_XCHART_3" hidden="1">#REF!</definedName>
    <definedName name="_139_____________________________________________________________________________________________123Graph_BCHART_2" hidden="1">#REF!</definedName>
    <definedName name="_14_________123Graph_XCHART_2" hidden="1">#REF!</definedName>
    <definedName name="_14_____123Graph_XCHART_2" hidden="1">#REF!</definedName>
    <definedName name="_14___123Graph_XCHART_2" hidden="1">#REF!</definedName>
    <definedName name="_14__123Graph_ACHART_6" hidden="1">#REF!</definedName>
    <definedName name="_14__123Graph_BCHART_1" hidden="1">#REF!</definedName>
    <definedName name="_14__123Graph_BCHART_2" hidden="1">#REF!</definedName>
    <definedName name="_14__123Graph_BCHART_6" hidden="1">#REF!</definedName>
    <definedName name="_14__123Graph_XCHART_2" hidden="1">#REF!</definedName>
    <definedName name="_140_____________________________________________________________________________________________123Graph_BCHART_3" hidden="1">#REF!</definedName>
    <definedName name="_140__123Graph_XCHART_4" hidden="1">#REF!</definedName>
    <definedName name="_141_____________________________________________________________________________________________123Graph_BCHART_4" hidden="1">#REF!</definedName>
    <definedName name="_142_____________________________________________________________________________________________123Graph_BCHART_5" hidden="1">#REF!</definedName>
    <definedName name="_142__123Graph_XCHART_5" hidden="1">#REF!</definedName>
    <definedName name="_143_____________________________________________________________________________________________123Graph_BCHART_6" hidden="1">#REF!</definedName>
    <definedName name="_144_____________________________________________________________________________________________123Graph_XCHART_1" hidden="1">#REF!</definedName>
    <definedName name="_144__123Graph_XCHART_6" hidden="1">#REF!</definedName>
    <definedName name="_145_____________________________________________________________________________________________123Graph_XCHART_2" hidden="1">#REF!</definedName>
    <definedName name="_146_____________________________________________________________________________________________123Graph_XCHART_3" hidden="1">#REF!</definedName>
    <definedName name="_147_____________________________________________________________________________________________123Graph_XCHART_4" hidden="1">#REF!</definedName>
    <definedName name="_148_____________________________________________________________________________________________123Graph_XCHART_5" hidden="1">#REF!</definedName>
    <definedName name="_149_____________________________________________________________________________________________123Graph_XCHART_6" hidden="1">#REF!</definedName>
    <definedName name="_15_________123Graph_XCHART_3" hidden="1">#REF!</definedName>
    <definedName name="_15_____123Graph_XCHART_3" hidden="1">#REF!</definedName>
    <definedName name="_15___123Graph_XCHART_3" hidden="1">#REF!</definedName>
    <definedName name="_15__123Graph_BCHART_1" hidden="1">#REF!</definedName>
    <definedName name="_15__123Graph_BCHART_2" hidden="1">#REF!</definedName>
    <definedName name="_15__123Graph_BCHART_3" hidden="1">#REF!</definedName>
    <definedName name="_15__123Graph_XCHART_1" hidden="1">#REF!</definedName>
    <definedName name="_15__123Graph_XCHART_3" hidden="1">#REF!</definedName>
    <definedName name="_150___________________________________________________________________________________________123Graph_ACHART_1" hidden="1">#REF!</definedName>
    <definedName name="_151___________________________________________________________________________________________123Graph_ACHART_2" hidden="1">#REF!</definedName>
    <definedName name="_152___________________________________________________________________________________________123Graph_ACHART_3" hidden="1">#REF!</definedName>
    <definedName name="_153___________________________________________________________________________________________123Graph_ACHART_4" hidden="1">#REF!</definedName>
    <definedName name="_154___________________________________________________________________________________________123Graph_ACHART_5" hidden="1">#REF!</definedName>
    <definedName name="_155___________________________________________________________________________________________123Graph_ACHART_6" hidden="1">#REF!</definedName>
    <definedName name="_156___________________________________________________________________________________________123Graph_BCHART_1" hidden="1">#REF!</definedName>
    <definedName name="_157___________________________________________________________________________________________123Graph_BCHART_2" hidden="1">#REF!</definedName>
    <definedName name="_158___________________________________________________________________________________________123Graph_BCHART_3" hidden="1">#REF!</definedName>
    <definedName name="_159___________________________________________________________________________________________123Graph_BCHART_4" hidden="1">#REF!</definedName>
    <definedName name="_16_________123Graph_XCHART_4" hidden="1">#REF!</definedName>
    <definedName name="_16_____123Graph_XCHART_4" hidden="1">#REF!</definedName>
    <definedName name="_16___123Graph_XCHART_4" hidden="1">#REF!</definedName>
    <definedName name="_16__123Graph_ACHART_1" hidden="1">#REF!</definedName>
    <definedName name="_16__123Graph_BCHART_2" hidden="1">#REF!</definedName>
    <definedName name="_16__123Graph_BCHART_3" hidden="1">#REF!</definedName>
    <definedName name="_16__123Graph_BCHART_4" hidden="1">#REF!</definedName>
    <definedName name="_16__123Graph_XCHART_2" hidden="1">#REF!</definedName>
    <definedName name="_16__123Graph_XCHART_4" hidden="1">#REF!</definedName>
    <definedName name="_160___________________________________________________________________________________________123Graph_BCHART_5" hidden="1">#REF!</definedName>
    <definedName name="_161___________________________________________________________________________________________123Graph_BCHART_6" hidden="1">#REF!</definedName>
    <definedName name="_162___________________________________________________________________________________________123Graph_XCHART_1" hidden="1">#REF!</definedName>
    <definedName name="_163___________________________________________________________________________________________123Graph_XCHART_2" hidden="1">#REF!</definedName>
    <definedName name="_164___________________________________________________________________________________________123Graph_XCHART_3" hidden="1">#REF!</definedName>
    <definedName name="_165___________________________________________________________________________________________123Graph_XCHART_4" hidden="1">#REF!</definedName>
    <definedName name="_166___________________________________________________________________________________________123Graph_XCHART_5" hidden="1">#REF!</definedName>
    <definedName name="_167___________________________________________________________________________________________123Graph_XCHART_6" hidden="1">#REF!</definedName>
    <definedName name="_168_________________________________________________________________________________________123Graph_ACHART_1" hidden="1">#REF!</definedName>
    <definedName name="_169_________________________________________________________________________________________123Graph_ACHART_2" hidden="1">#REF!</definedName>
    <definedName name="_17_________123Graph_XCHART_5" hidden="1">#REF!</definedName>
    <definedName name="_17_____123Graph_XCHART_5" hidden="1">#REF!</definedName>
    <definedName name="_17___123Graph_XCHART_5" hidden="1">#REF!</definedName>
    <definedName name="_17__123Graph_ACHART_2" hidden="1">#REF!</definedName>
    <definedName name="_17__123Graph_BCHART_3" hidden="1">#REF!</definedName>
    <definedName name="_17__123Graph_BCHART_4" hidden="1">#REF!</definedName>
    <definedName name="_17__123Graph_BCHART_5" hidden="1">#REF!</definedName>
    <definedName name="_17__123Graph_XCHART_3" hidden="1">#REF!</definedName>
    <definedName name="_17__123Graph_XCHART_5" hidden="1">#REF!</definedName>
    <definedName name="_170_________________________________________________________________________________________123Graph_ACHART_3" hidden="1">#REF!</definedName>
    <definedName name="_171_________________________________________________________________________________________123Graph_ACHART_4" hidden="1">#REF!</definedName>
    <definedName name="_172_________________________________________________________________________________________123Graph_ACHART_5" hidden="1">#REF!</definedName>
    <definedName name="_173_________________________________________________________________________________________123Graph_ACHART_6" hidden="1">#REF!</definedName>
    <definedName name="_174_________________________________________________________________________________________123Graph_BCHART_1" hidden="1">#REF!</definedName>
    <definedName name="_175_________________________________________________________________________________________123Graph_BCHART_2" hidden="1">#REF!</definedName>
    <definedName name="_176_________________________________________________________________________________________123Graph_BCHART_3" hidden="1">#REF!</definedName>
    <definedName name="_177_________________________________________________________________________________________123Graph_BCHART_4" hidden="1">#REF!</definedName>
    <definedName name="_178_________________________________________________________________________________________123Graph_BCHART_5" hidden="1">#REF!</definedName>
    <definedName name="_179_________________________________________________________________________________________123Graph_BCHART_6" hidden="1">#REF!</definedName>
    <definedName name="_18_________123Graph_XCHART_6" hidden="1">#REF!</definedName>
    <definedName name="_18_____123Graph_XCHART_6" hidden="1">#REF!</definedName>
    <definedName name="_18___123Graph_XCHART_6" hidden="1">#REF!</definedName>
    <definedName name="_18__123Graph_ACHART_3" hidden="1">#REF!</definedName>
    <definedName name="_18__123Graph_BCHART_3" hidden="1">#REF!</definedName>
    <definedName name="_18__123Graph_BCHART_4" hidden="1">#REF!</definedName>
    <definedName name="_18__123Graph_BCHART_5" hidden="1">#REF!</definedName>
    <definedName name="_18__123Graph_BCHART_6" hidden="1">#REF!</definedName>
    <definedName name="_18__123Graph_XCHART_4" hidden="1">#REF!</definedName>
    <definedName name="_18__123Graph_XCHART_6" hidden="1">#REF!</definedName>
    <definedName name="_180_________________________________________________________________________________________123Graph_XCHART_1" hidden="1">#REF!</definedName>
    <definedName name="_181_________________________________________________________________________________________123Graph_XCHART_2" hidden="1">#REF!</definedName>
    <definedName name="_182_________________________________________________________________________________________123Graph_XCHART_3" hidden="1">#REF!</definedName>
    <definedName name="_183_________________________________________________________________________________________123Graph_XCHART_4" hidden="1">#REF!</definedName>
    <definedName name="_184_________________________________________________________________________________________123Graph_XCHART_5" hidden="1">#REF!</definedName>
    <definedName name="_185_________________________________________________________________________________________123Graph_XCHART_6" hidden="1">#REF!</definedName>
    <definedName name="_186________________________________________________________________________________________123Graph_ACHART_1" hidden="1">#REF!</definedName>
    <definedName name="_187________________________________________________________________________________________123Graph_ACHART_2" hidden="1">#REF!</definedName>
    <definedName name="_188________________________________________________________________________________________123Graph_ACHART_3" hidden="1">#REF!</definedName>
    <definedName name="_189________________________________________________________________________________________123Graph_ACHART_4" hidden="1">#REF!</definedName>
    <definedName name="_19________123Graph_ACHART_1" hidden="1">#REF!</definedName>
    <definedName name="_19____123Graph_ACHART_1" hidden="1">#REF!</definedName>
    <definedName name="_19__123Graph_ACHART_4" hidden="1">#REF!</definedName>
    <definedName name="_19__123Graph_BCHART_5" hidden="1">#REF!</definedName>
    <definedName name="_19__123Graph_BCHART_6" hidden="1">#REF!</definedName>
    <definedName name="_19__123Graph_XCHART_1" hidden="1">#REF!</definedName>
    <definedName name="_19__123Graph_XCHART_5" hidden="1">#REF!</definedName>
    <definedName name="_190________________________________________________________________________________________123Graph_ACHART_5" hidden="1">#REF!</definedName>
    <definedName name="_191________________________________________________________________________________________123Graph_ACHART_6" hidden="1">#REF!</definedName>
    <definedName name="_192________________________________________________________________________________________123Graph_BCHART_1" hidden="1">#REF!</definedName>
    <definedName name="_193________________________________________________________________________________________123Graph_BCHART_2" hidden="1">#REF!</definedName>
    <definedName name="_194________________________________________________________________________________________123Graph_BCHART_3" hidden="1">#REF!</definedName>
    <definedName name="_195________________________________________________________________________________________123Graph_BCHART_4" hidden="1">#REF!</definedName>
    <definedName name="_196________________________________________________________________________________________123Graph_BCHART_5" hidden="1">#REF!</definedName>
    <definedName name="_197________________________________________________________________________________________123Graph_BCHART_6" hidden="1">#REF!</definedName>
    <definedName name="_198________________________________________________________________________________________123Graph_XCHART_1" hidden="1">#REF!</definedName>
    <definedName name="_199________________________________________________________________________________________123Graph_XCHART_2" hidden="1">#REF!</definedName>
    <definedName name="_2">#REF!</definedName>
    <definedName name="_2_________123Graph_ACHART_2" hidden="1">#REF!</definedName>
    <definedName name="_2_______123Graph_XCHART_2" hidden="1">[4]A!$BR$12:$BR$23</definedName>
    <definedName name="_2_____123Graph_ACHART_2" hidden="1">#REF!</definedName>
    <definedName name="_2___123Graph_ACHART_2" hidden="1">#REF!</definedName>
    <definedName name="_2__123Graph_ACHART_1" hidden="1">#REF!</definedName>
    <definedName name="_2__123Graph_ACHART_2" hidden="1">#REF!</definedName>
    <definedName name="_2__123Graph_BCHART_10" hidden="1">[8]USGC!$L$34:$L$53</definedName>
    <definedName name="_2__123Graph_BCHART_2" hidden="1">[9]pt!$B$25:$B$51</definedName>
    <definedName name="_2__123Graph_XCHART_2" hidden="1">[4]A!$BR$12:$BR$23</definedName>
    <definedName name="_20________123Graph_ACHART_2" hidden="1">#REF!</definedName>
    <definedName name="_20____123Graph_ACHART_2" hidden="1">#REF!</definedName>
    <definedName name="_20__123Graph_ACHART_1" hidden="1">#REF!</definedName>
    <definedName name="_20__123Graph_ACHART_5" hidden="1">#REF!</definedName>
    <definedName name="_20__123Graph_BCHART_4" hidden="1">#REF!</definedName>
    <definedName name="_20__123Graph_BCHART_6" hidden="1">#REF!</definedName>
    <definedName name="_20__123Graph_XCHART_1" hidden="1">#REF!</definedName>
    <definedName name="_20__123Graph_XCHART_2" hidden="1">#REF!</definedName>
    <definedName name="_20__123Graph_XCHART_6" hidden="1">#REF!</definedName>
    <definedName name="_200________________________________________________________________________________________123Graph_XCHART_3" hidden="1">#REF!</definedName>
    <definedName name="_201________________________________________________________________________________________123Graph_XCHART_4" hidden="1">#REF!</definedName>
    <definedName name="_202________________________________________________________________________________________123Graph_XCHART_5" hidden="1">#REF!</definedName>
    <definedName name="_203________________________________________________________________________________________123Graph_XCHART_6" hidden="1">#REF!</definedName>
    <definedName name="_204_______________________________________________________________________________________123Graph_ACHART_1" hidden="1">#REF!</definedName>
    <definedName name="_205_______________________________________________________________________________________123Graph_ACHART_2" hidden="1">#REF!</definedName>
    <definedName name="_206_______________________________________________________________________________________123Graph_ACHART_3" hidden="1">#REF!</definedName>
    <definedName name="_207_______________________________________________________________________________________123Graph_ACHART_4" hidden="1">#REF!</definedName>
    <definedName name="_208_______________________________________________________________________________________123Graph_ACHART_5" hidden="1">#REF!</definedName>
    <definedName name="_209_______________________________________________________________________________________123Graph_ACHART_6" hidden="1">#REF!</definedName>
    <definedName name="_21________123Graph_ACHART_3" hidden="1">#REF!</definedName>
    <definedName name="_21____123Graph_ACHART_3" hidden="1">#REF!</definedName>
    <definedName name="_21__123Graph_ACHART_6" hidden="1">#REF!</definedName>
    <definedName name="_21__123Graph_XCHART_1" hidden="1">#REF!</definedName>
    <definedName name="_21__123Graph_XCHART_2" hidden="1">#REF!</definedName>
    <definedName name="_21__123Graph_XCHART_3" hidden="1">#REF!</definedName>
    <definedName name="_210_______________________________________________________________________________________123Graph_BCHART_1" hidden="1">#REF!</definedName>
    <definedName name="_211_______________________________________________________________________________________123Graph_BCHART_2" hidden="1">#REF!</definedName>
    <definedName name="_212_______________________________________________________________________________________123Graph_BCHART_3" hidden="1">#REF!</definedName>
    <definedName name="_213_______________________________________________________________________________________123Graph_BCHART_4" hidden="1">#REF!</definedName>
    <definedName name="_214_______________________________________________________________________________________123Graph_BCHART_5" hidden="1">#REF!</definedName>
    <definedName name="_215_______________________________________________________________________________________123Graph_BCHART_6" hidden="1">#REF!</definedName>
    <definedName name="_216_______________________________________________________________________________________123Graph_XCHART_1" hidden="1">#REF!</definedName>
    <definedName name="_217_______________________________________________________________________________________123Graph_XCHART_2" hidden="1">#REF!</definedName>
    <definedName name="_218_______________________________________________________________________________________123Graph_XCHART_3" hidden="1">#REF!</definedName>
    <definedName name="_219_______________________________________________________________________________________123Graph_XCHART_4" hidden="1">#REF!</definedName>
    <definedName name="_22________123Graph_ACHART_4" hidden="1">#REF!</definedName>
    <definedName name="_22____123Graph_ACHART_4" hidden="1">#REF!</definedName>
    <definedName name="_22__123Graph_ACHART_2" hidden="1">#REF!</definedName>
    <definedName name="_22__123Graph_BCHART_1" hidden="1">#REF!</definedName>
    <definedName name="_22__123Graph_BCHART_5" hidden="1">#REF!</definedName>
    <definedName name="_22__123Graph_XCHART_2" hidden="1">#REF!</definedName>
    <definedName name="_22__123Graph_XCHART_3" hidden="1">#REF!</definedName>
    <definedName name="_22__123Graph_XCHART_4" hidden="1">#REF!</definedName>
    <definedName name="_220_______________________________________________________________________________________123Graph_XCHART_5" hidden="1">#REF!</definedName>
    <definedName name="_221_______________________________________________________________________________________123Graph_XCHART_6" hidden="1">#REF!</definedName>
    <definedName name="_222______________________________________________________________________________________123Graph_ACHART_1" hidden="1">#REF!</definedName>
    <definedName name="_223______________________________________________________________________________________123Graph_ACHART_2" hidden="1">#REF!</definedName>
    <definedName name="_224______________________________________________________________________________________123Graph_ACHART_3" hidden="1">#REF!</definedName>
    <definedName name="_225______________________________________________________________________________________123Graph_ACHART_4" hidden="1">#REF!</definedName>
    <definedName name="_226______________________________________________________________________________________123Graph_ACHART_5" hidden="1">#REF!</definedName>
    <definedName name="_227______________________________________________________________________________________123Graph_ACHART_6" hidden="1">#REF!</definedName>
    <definedName name="_228______________________________________________________________________________________123Graph_BCHART_1" hidden="1">#REF!</definedName>
    <definedName name="_229______________________________________________________________________________________123Graph_BCHART_2" hidden="1">#REF!</definedName>
    <definedName name="_23________123Graph_ACHART_5" hidden="1">#REF!</definedName>
    <definedName name="_23____123Graph_ACHART_5" hidden="1">#REF!</definedName>
    <definedName name="_23__123Graph_BCHART_2" hidden="1">#REF!</definedName>
    <definedName name="_23__123Graph_XCHART_3" hidden="1">#REF!</definedName>
    <definedName name="_23__123Graph_XCHART_4" hidden="1">#REF!</definedName>
    <definedName name="_23__123Graph_XCHART_5" hidden="1">#REF!</definedName>
    <definedName name="_230______________________________________________________________________________________123Graph_BCHART_3" hidden="1">#REF!</definedName>
    <definedName name="_231______________________________________________________________________________________123Graph_BCHART_4" hidden="1">#REF!</definedName>
    <definedName name="_232______________________________________________________________________________________123Graph_BCHART_5" hidden="1">#REF!</definedName>
    <definedName name="_233______________________________________________________________________________________123Graph_BCHART_6" hidden="1">#REF!</definedName>
    <definedName name="_234______________________________________________________________________________________123Graph_XCHART_1" hidden="1">#REF!</definedName>
    <definedName name="_235______________________________________________________________________________________123Graph_XCHART_2" hidden="1">#REF!</definedName>
    <definedName name="_236______________________________________________________________________________________123Graph_XCHART_3" hidden="1">#REF!</definedName>
    <definedName name="_237______________________________________________________________________________________123Graph_XCHART_4" hidden="1">#REF!</definedName>
    <definedName name="_238______________________________________________________________________________________123Graph_XCHART_5" hidden="1">#REF!</definedName>
    <definedName name="_239______________________________________________________________________________________123Graph_XCHART_6" hidden="1">#REF!</definedName>
    <definedName name="_24___________________________________________________________________________________________________________123Graph_ACHART_1" hidden="1">#REF!</definedName>
    <definedName name="_24________123Graph_ACHART_6" hidden="1">#REF!</definedName>
    <definedName name="_24____123Graph_ACHART_6" hidden="1">#REF!</definedName>
    <definedName name="_24__123Graph_ACHART_3" hidden="1">#REF!</definedName>
    <definedName name="_24__123Graph_BCHART_3" hidden="1">#REF!</definedName>
    <definedName name="_24__123Graph_BCHART_6" hidden="1">#REF!</definedName>
    <definedName name="_24__123Graph_XCHART_4" hidden="1">#REF!</definedName>
    <definedName name="_24__123Graph_XCHART_5" hidden="1">#REF!</definedName>
    <definedName name="_24__123Graph_XCHART_6" hidden="1">#REF!</definedName>
    <definedName name="_240_____________________________________________________________________________________123Graph_ACHART_1" hidden="1">#REF!</definedName>
    <definedName name="_241_____________________________________________________________________________________123Graph_ACHART_2" hidden="1">#REF!</definedName>
    <definedName name="_242_____________________________________________________________________________________123Graph_ACHART_3" hidden="1">#REF!</definedName>
    <definedName name="_243_____________________________________________________________________________________123Graph_ACHART_4" hidden="1">#REF!</definedName>
    <definedName name="_244_____________________________________________________________________________________123Graph_ACHART_5" hidden="1">#REF!</definedName>
    <definedName name="_245_____________________________________________________________________________________123Graph_ACHART_6" hidden="1">#REF!</definedName>
    <definedName name="_246_____________________________________________________________________________________123Graph_BCHART_1" hidden="1">#REF!</definedName>
    <definedName name="_247_____________________________________________________________________________________123Graph_BCHART_2" hidden="1">#REF!</definedName>
    <definedName name="_248_____________________________________________________________________________________123Graph_BCHART_3" hidden="1">#REF!</definedName>
    <definedName name="_249_____________________________________________________________________________________123Graph_BCHART_4" hidden="1">#REF!</definedName>
    <definedName name="_25___________________________________________________________________________________________________________123Graph_ACHART_2" hidden="1">#REF!</definedName>
    <definedName name="_25________123Graph_BCHART_1" hidden="1">#REF!</definedName>
    <definedName name="_25____123Graph_BCHART_1" hidden="1">#REF!</definedName>
    <definedName name="_25__123Graph_BCHART_4" hidden="1">#REF!</definedName>
    <definedName name="_25__123Graph_XCHART_5" hidden="1">#REF!</definedName>
    <definedName name="_25__123Graph_XCHART_6" hidden="1">#REF!</definedName>
    <definedName name="_250_____________________________________________________________________________________123Graph_BCHART_5" hidden="1">#REF!</definedName>
    <definedName name="_251_____________________________________________________________________________________123Graph_BCHART_6" hidden="1">#REF!</definedName>
    <definedName name="_252_____________________________________________________________________________________123Graph_XCHART_1" hidden="1">#REF!</definedName>
    <definedName name="_253_____________________________________________________________________________________123Graph_XCHART_2" hidden="1">#REF!</definedName>
    <definedName name="_254_____________________________________________________________________________________123Graph_XCHART_3" hidden="1">#REF!</definedName>
    <definedName name="_255_____________________________________________________________________________________123Graph_XCHART_4" hidden="1">#REF!</definedName>
    <definedName name="_256_____________________________________________________________________________________123Graph_XCHART_5" hidden="1">#REF!</definedName>
    <definedName name="_257_____________________________________________________________________________________123Graph_XCHART_6" hidden="1">#REF!</definedName>
    <definedName name="_258____________________________________________________________________________________123Graph_ACHART_1" hidden="1">#REF!</definedName>
    <definedName name="_259____________________________________________________________________________________123Graph_ACHART_2" hidden="1">#REF!</definedName>
    <definedName name="_26___________________________________________________________________________________________________________123Graph_ACHART_3" hidden="1">#REF!</definedName>
    <definedName name="_26________123Graph_BCHART_2" hidden="1">#REF!</definedName>
    <definedName name="_26____123Graph_BCHART_2" hidden="1">#REF!</definedName>
    <definedName name="_26__123Graph_ACHART_4" hidden="1">#REF!</definedName>
    <definedName name="_26__123Graph_BCHART_5" hidden="1">#REF!</definedName>
    <definedName name="_26__123Graph_XCHART_1" hidden="1">#REF!</definedName>
    <definedName name="_26__123Graph_XCHART_6" hidden="1">#REF!</definedName>
    <definedName name="_260____________________________________________________________________________________123Graph_ACHART_3" hidden="1">#REF!</definedName>
    <definedName name="_261____________________________________________________________________________________123Graph_ACHART_4" hidden="1">#REF!</definedName>
    <definedName name="_262____________________________________________________________________________________123Graph_ACHART_5" hidden="1">#REF!</definedName>
    <definedName name="_263____________________________________________________________________________________123Graph_ACHART_6" hidden="1">#REF!</definedName>
    <definedName name="_264____________________________________________________________________________________123Graph_BCHART_1" hidden="1">#REF!</definedName>
    <definedName name="_265____________________________________________________________________________________123Graph_BCHART_2" hidden="1">#REF!</definedName>
    <definedName name="_266____________________________________________________________________________________123Graph_BCHART_3" hidden="1">#REF!</definedName>
    <definedName name="_267____________________________________________________________________________________123Graph_BCHART_4" hidden="1">#REF!</definedName>
    <definedName name="_268____________________________________________________________________________________123Graph_BCHART_5" hidden="1">#REF!</definedName>
    <definedName name="_269____________________________________________________________________________________123Graph_BCHART_6" hidden="1">#REF!</definedName>
    <definedName name="_27___________________________________________________________________________________________________________123Graph_ACHART_4" hidden="1">#REF!</definedName>
    <definedName name="_27________123Graph_BCHART_3" hidden="1">#REF!</definedName>
    <definedName name="_27____123Graph_BCHART_3" hidden="1">#REF!</definedName>
    <definedName name="_27__123Graph_BCHART_6" hidden="1">#REF!</definedName>
    <definedName name="_270____________________________________________________________________________________123Graph_XCHART_1" hidden="1">#REF!</definedName>
    <definedName name="_271____________________________________________________________________________________123Graph_XCHART_2" hidden="1">#REF!</definedName>
    <definedName name="_272____________________________________________________________________________________123Graph_XCHART_3" hidden="1">#REF!</definedName>
    <definedName name="_273____________________________________________________________________________________123Graph_XCHART_4" hidden="1">#REF!</definedName>
    <definedName name="_274____________________________________________________________________________________123Graph_XCHART_5" hidden="1">#REF!</definedName>
    <definedName name="_275____________________________________________________________________________________123Graph_XCHART_6" hidden="1">#REF!</definedName>
    <definedName name="_276___________________________________________________________________________________123Graph_ACHART_1" hidden="1">#REF!</definedName>
    <definedName name="_277___________________________________________________________________________________123Graph_ACHART_2" hidden="1">#REF!</definedName>
    <definedName name="_278___________________________________________________________________________________123Graph_ACHART_3" hidden="1">#REF!</definedName>
    <definedName name="_279___________________________________________________________________________________123Graph_ACHART_4" hidden="1">#REF!</definedName>
    <definedName name="_28___________________________________________________________________________________________________________123Graph_ACHART_5" hidden="1">#REF!</definedName>
    <definedName name="_28________123Graph_BCHART_4" hidden="1">#REF!</definedName>
    <definedName name="_28____123Graph_BCHART_4" hidden="1">#REF!</definedName>
    <definedName name="_28__123Graph_ACHART_5" hidden="1">#REF!</definedName>
    <definedName name="_28__123Graph_XCHART_1" hidden="1">#REF!</definedName>
    <definedName name="_28__123Graph_XCHART_2" hidden="1">#REF!</definedName>
    <definedName name="_280___________________________________________________________________________________123Graph_ACHART_5" hidden="1">#REF!</definedName>
    <definedName name="_281___________________________________________________________________________________123Graph_ACHART_6" hidden="1">#REF!</definedName>
    <definedName name="_282___________________________________________________________________________________123Graph_BCHART_1" hidden="1">#REF!</definedName>
    <definedName name="_283___________________________________________________________________________________123Graph_BCHART_2" hidden="1">#REF!</definedName>
    <definedName name="_284___________________________________________________________________________________123Graph_BCHART_3" hidden="1">#REF!</definedName>
    <definedName name="_285___________________________________________________________________________________123Graph_BCHART_4" hidden="1">#REF!</definedName>
    <definedName name="_286___________________________________________________________________________________123Graph_BCHART_5" hidden="1">#REF!</definedName>
    <definedName name="_287___________________________________________________________________________________123Graph_BCHART_6" hidden="1">#REF!</definedName>
    <definedName name="_288___________________________________________________________________________________123Graph_XCHART_1" hidden="1">#REF!</definedName>
    <definedName name="_289___________________________________________________________________________________123Graph_XCHART_2" hidden="1">#REF!</definedName>
    <definedName name="_29___________________________________________________________________________________________________________123Graph_ACHART_6" hidden="1">#REF!</definedName>
    <definedName name="_29________123Graph_BCHART_5" hidden="1">#REF!</definedName>
    <definedName name="_29____123Graph_BCHART_5" hidden="1">#REF!</definedName>
    <definedName name="_29__123Graph_XCHART_2" hidden="1">#REF!</definedName>
    <definedName name="_290___________________________________________________________________________________123Graph_XCHART_3" hidden="1">#REF!</definedName>
    <definedName name="_291___________________________________________________________________________________123Graph_XCHART_4" hidden="1">#REF!</definedName>
    <definedName name="_292___________________________________________________________________________________123Graph_XCHART_5" hidden="1">#REF!</definedName>
    <definedName name="_293___________________________________________________________________________________123Graph_XCHART_6" hidden="1">#REF!</definedName>
    <definedName name="_294__________________________________________________________________________________123Graph_ACHART_1" hidden="1">#REF!</definedName>
    <definedName name="_295__________________________________________________________________________________123Graph_ACHART_2" hidden="1">#REF!</definedName>
    <definedName name="_296__________________________________________________________________________________123Graph_ACHART_3" hidden="1">#REF!</definedName>
    <definedName name="_297__________________________________________________________________________________123Graph_ACHART_4" hidden="1">#REF!</definedName>
    <definedName name="_298__________________________________________________________________________________123Graph_ACHART_5" hidden="1">#REF!</definedName>
    <definedName name="_299__________________________________________________________________________________123Graph_ACHART_6" hidden="1">#REF!</definedName>
    <definedName name="_2B_9">#REF!</definedName>
    <definedName name="_3">'[7]1) COMMON FACILITIES'!#REF!</definedName>
    <definedName name="_3_________123Graph_ACHART_3" hidden="1">#REF!</definedName>
    <definedName name="_3______123Graph_ACHART_2" hidden="1">[4]A!$BS$12:$BS$23</definedName>
    <definedName name="_3_____123Graph_ACHART_3" hidden="1">#REF!</definedName>
    <definedName name="_3___123Graph_ACHART_3" hidden="1">#REF!</definedName>
    <definedName name="_3__123Graph_ACHART_1" hidden="1">#REF!</definedName>
    <definedName name="_3__123Graph_ACHART_3" hidden="1">#REF!</definedName>
    <definedName name="_3__123Graph_BCHART_13" hidden="1">[8]USGC!$R$34:$R$53</definedName>
    <definedName name="_3__123Graph_XCHART_2" hidden="1">[9]pt!$C$25:$C$58</definedName>
    <definedName name="_30___________________________________________________________________________________________________________123Graph_BCHART_1" hidden="1">#REF!</definedName>
    <definedName name="_30________123Graph_BCHART_6" hidden="1">#REF!</definedName>
    <definedName name="_30____123Graph_BCHART_6" hidden="1">#REF!</definedName>
    <definedName name="_30__123Graph_ACHART_6" hidden="1">#REF!</definedName>
    <definedName name="_30__123Graph_XCHART_3" hidden="1">#REF!</definedName>
    <definedName name="_300__________________________________________________________________________________123Graph_BCHART_1" hidden="1">#REF!</definedName>
    <definedName name="_301__________________________________________________________________________________123Graph_BCHART_2" hidden="1">#REF!</definedName>
    <definedName name="_302__________________________________________________________________________________123Graph_BCHART_3" hidden="1">#REF!</definedName>
    <definedName name="_303__________________________________________________________________________________123Graph_BCHART_4" hidden="1">#REF!</definedName>
    <definedName name="_304__________________________________________________________________________________123Graph_BCHART_5" hidden="1">#REF!</definedName>
    <definedName name="_305__________________________________________________________________________________123Graph_BCHART_6" hidden="1">#REF!</definedName>
    <definedName name="_306__________________________________________________________________________________123Graph_XCHART_1" hidden="1">#REF!</definedName>
    <definedName name="_307__________________________________________________________________________________123Graph_XCHART_2" hidden="1">#REF!</definedName>
    <definedName name="_308__________________________________________________________________________________123Graph_XCHART_3" hidden="1">#REF!</definedName>
    <definedName name="_309__________________________________________________________________________________123Graph_XCHART_4" hidden="1">#REF!</definedName>
    <definedName name="_31___________________________________________________________________________________________________________123Graph_BCHART_2" hidden="1">#REF!</definedName>
    <definedName name="_31________123Graph_XCHART_1" hidden="1">#REF!</definedName>
    <definedName name="_31____123Graph_XCHART_1" hidden="1">#REF!</definedName>
    <definedName name="_31__123Graph_XCHART_4" hidden="1">#REF!</definedName>
    <definedName name="_310__________________________________________________________________________________123Graph_XCHART_5" hidden="1">#REF!</definedName>
    <definedName name="_311__________________________________________________________________________________123Graph_XCHART_6" hidden="1">#REF!</definedName>
    <definedName name="_312_________________________________________________________________________________123Graph_ACHART_1" hidden="1">#REF!</definedName>
    <definedName name="_313_________________________________________________________________________________123Graph_ACHART_2" hidden="1">#REF!</definedName>
    <definedName name="_314_________________________________________________________________________________123Graph_ACHART_3" hidden="1">#REF!</definedName>
    <definedName name="_315_________________________________________________________________________________123Graph_ACHART_4" hidden="1">#REF!</definedName>
    <definedName name="_316_________________________________________________________________________________123Graph_ACHART_5" hidden="1">#REF!</definedName>
    <definedName name="_317_________________________________________________________________________________123Graph_ACHART_6" hidden="1">#REF!</definedName>
    <definedName name="_318_________________________________________________________________________________123Graph_BCHART_1" hidden="1">#REF!</definedName>
    <definedName name="_319_________________________________________________________________________________123Graph_BCHART_2" hidden="1">#REF!</definedName>
    <definedName name="_32___________________________________________________________________________________________________________123Graph_BCHART_3" hidden="1">#REF!</definedName>
    <definedName name="_32________123Graph_XCHART_2" hidden="1">#REF!</definedName>
    <definedName name="_32____123Graph_XCHART_2" hidden="1">#REF!</definedName>
    <definedName name="_32__123Graph_BCHART_1" hidden="1">#REF!</definedName>
    <definedName name="_32__123Graph_XCHART_4" hidden="1">#REF!</definedName>
    <definedName name="_32__123Graph_XCHART_5" hidden="1">#REF!</definedName>
    <definedName name="_320_________________________________________________________________________________123Graph_BCHART_3" hidden="1">#REF!</definedName>
    <definedName name="_321_________________________________________________________________________________123Graph_BCHART_4" hidden="1">#REF!</definedName>
    <definedName name="_322_________________________________________________________________________________123Graph_BCHART_5" hidden="1">#REF!</definedName>
    <definedName name="_323_________________________________________________________________________________123Graph_BCHART_6" hidden="1">#REF!</definedName>
    <definedName name="_324_________________________________________________________________________________123Graph_XCHART_1" hidden="1">#REF!</definedName>
    <definedName name="_325_________________________________________________________________________________123Graph_XCHART_2" hidden="1">#REF!</definedName>
    <definedName name="_326_________________________________________________________________________________123Graph_XCHART_3" hidden="1">#REF!</definedName>
    <definedName name="_327_________________________________________________________________________________123Graph_XCHART_4" hidden="1">#REF!</definedName>
    <definedName name="_328_________________________________________________________________________________123Graph_XCHART_5" hidden="1">#REF!</definedName>
    <definedName name="_329_________________________________________________________________________________123Graph_XCHART_6" hidden="1">#REF!</definedName>
    <definedName name="_33___________________________________________________________________________________________________________123Graph_BCHART_4" hidden="1">#REF!</definedName>
    <definedName name="_33________123Graph_XCHART_3" hidden="1">#REF!</definedName>
    <definedName name="_33____123Graph_XCHART_3" hidden="1">#REF!</definedName>
    <definedName name="_33__123Graph_XCHART_6" hidden="1">#REF!</definedName>
    <definedName name="_330________________________________________________________________________________123Graph_ACHART_1" hidden="1">#REF!</definedName>
    <definedName name="_331________________________________________________________________________________123Graph_ACHART_2" hidden="1">#REF!</definedName>
    <definedName name="_332________________________________________________________________________________123Graph_ACHART_3" hidden="1">#REF!</definedName>
    <definedName name="_333________________________________________________________________________________123Graph_ACHART_4" hidden="1">#REF!</definedName>
    <definedName name="_334________________________________________________________________________________123Graph_ACHART_5" hidden="1">#REF!</definedName>
    <definedName name="_335________________________________________________________________________________123Graph_ACHART_6" hidden="1">#REF!</definedName>
    <definedName name="_336________________________________________________________________________________123Graph_BCHART_1" hidden="1">#REF!</definedName>
    <definedName name="_337________________________________________________________________________________123Graph_BCHART_2" hidden="1">#REF!</definedName>
    <definedName name="_338________________________________________________________________________________123Graph_BCHART_3" hidden="1">#REF!</definedName>
    <definedName name="_339________________________________________________________________________________123Graph_BCHART_4" hidden="1">#REF!</definedName>
    <definedName name="_34___________________________________________________________________________________________________________123Graph_BCHART_5" hidden="1">#REF!</definedName>
    <definedName name="_34________123Graph_XCHART_4" hidden="1">#REF!</definedName>
    <definedName name="_34____123Graph_XCHART_4" hidden="1">#REF!</definedName>
    <definedName name="_34__123Graph_BCHART_2" hidden="1">#REF!</definedName>
    <definedName name="_34__123Graph_XCHART_5" hidden="1">#REF!</definedName>
    <definedName name="_340________________________________________________________________________________123Graph_BCHART_5" hidden="1">#REF!</definedName>
    <definedName name="_341________________________________________________________________________________123Graph_BCHART_6" hidden="1">#REF!</definedName>
    <definedName name="_342________________________________________________________________________________123Graph_XCHART_1" hidden="1">#REF!</definedName>
    <definedName name="_343________________________________________________________________________________123Graph_XCHART_2" hidden="1">#REF!</definedName>
    <definedName name="_344________________________________________________________________________________123Graph_XCHART_3" hidden="1">#REF!</definedName>
    <definedName name="_345________________________________________________________________________________123Graph_XCHART_4" hidden="1">#REF!</definedName>
    <definedName name="_346________________________________________________________________________________123Graph_XCHART_5" hidden="1">#REF!</definedName>
    <definedName name="_347________________________________________________________________________________123Graph_XCHART_6" hidden="1">#REF!</definedName>
    <definedName name="_348_______________________________________________________________________________123Graph_ACHART_1" hidden="1">#REF!</definedName>
    <definedName name="_349_______________________________________________________________________________123Graph_ACHART_2" hidden="1">#REF!</definedName>
    <definedName name="_35___________________________________________________________________________________________________________123Graph_BCHART_6" hidden="1">#REF!</definedName>
    <definedName name="_35________123Graph_XCHART_5" hidden="1">#REF!</definedName>
    <definedName name="_35____123Graph_XCHART_5" hidden="1">#REF!</definedName>
    <definedName name="_350_______________________________________________________________________________123Graph_ACHART_3" hidden="1">#REF!</definedName>
    <definedName name="_351_______________________________________________________________________________123Graph_ACHART_4" hidden="1">#REF!</definedName>
    <definedName name="_352_______________________________________________________________________________123Graph_ACHART_5" hidden="1">#REF!</definedName>
    <definedName name="_353_______________________________________________________________________________123Graph_ACHART_6" hidden="1">#REF!</definedName>
    <definedName name="_354_______________________________________________________________________________123Graph_BCHART_1" hidden="1">#REF!</definedName>
    <definedName name="_355_______________________________________________________________________________123Graph_BCHART_2" hidden="1">#REF!</definedName>
    <definedName name="_356_______________________________________________________________________________123Graph_BCHART_3" hidden="1">#REF!</definedName>
    <definedName name="_357_______________________________________________________________________________123Graph_BCHART_4" hidden="1">#REF!</definedName>
    <definedName name="_358_______________________________________________________________________________123Graph_BCHART_5" hidden="1">#REF!</definedName>
    <definedName name="_359_______________________________________________________________________________123Graph_BCHART_6" hidden="1">#REF!</definedName>
    <definedName name="_36___________________________________________________________________________________________________________123Graph_XCHART_1" hidden="1">#REF!</definedName>
    <definedName name="_36________123Graph_XCHART_6" hidden="1">#REF!</definedName>
    <definedName name="_36____123Graph_XCHART_6" hidden="1">#REF!</definedName>
    <definedName name="_36__123Graph_BCHART_3" hidden="1">#REF!</definedName>
    <definedName name="_36__123Graph_XCHART_6" hidden="1">#REF!</definedName>
    <definedName name="_360_______________________________________________________________________________123Graph_XCHART_1" hidden="1">#REF!</definedName>
    <definedName name="_361_______________________________________________________________________________123Graph_XCHART_2" hidden="1">#REF!</definedName>
    <definedName name="_362_______________________________________________________________________________123Graph_XCHART_3" hidden="1">#REF!</definedName>
    <definedName name="_363_______________________________________________________________________________123Graph_XCHART_4" hidden="1">#REF!</definedName>
    <definedName name="_364_______________________________________________________________________________123Graph_XCHART_5" hidden="1">#REF!</definedName>
    <definedName name="_365_______________________________________________________________________________123Graph_XCHART_6" hidden="1">#REF!</definedName>
    <definedName name="_366______________________________________________________________________________123Graph_ACHART_1" hidden="1">#REF!</definedName>
    <definedName name="_367______________________________________________________________________________123Graph_ACHART_2" hidden="1">#REF!</definedName>
    <definedName name="_368______________________________________________________________________________123Graph_ACHART_3" hidden="1">#REF!</definedName>
    <definedName name="_369______________________________________________________________________________123Graph_ACHART_4" hidden="1">#REF!</definedName>
    <definedName name="_37___________________________________________________________________________________________________________123Graph_XCHART_2" hidden="1">#REF!</definedName>
    <definedName name="_37_______123Graph_ACHART_1" hidden="1">#REF!</definedName>
    <definedName name="_370______________________________________________________________________________123Graph_ACHART_5" hidden="1">#REF!</definedName>
    <definedName name="_371______________________________________________________________________________123Graph_ACHART_6" hidden="1">#REF!</definedName>
    <definedName name="_372______________________________________________________________________________123Graph_BCHART_1" hidden="1">#REF!</definedName>
    <definedName name="_373______________________________________________________________________________123Graph_BCHART_2" hidden="1">#REF!</definedName>
    <definedName name="_374______________________________________________________________________________123Graph_BCHART_3" hidden="1">#REF!</definedName>
    <definedName name="_375______________________________________________________________________________123Graph_BCHART_4" hidden="1">#REF!</definedName>
    <definedName name="_376______________________________________________________________________________123Graph_BCHART_5" hidden="1">#REF!</definedName>
    <definedName name="_377______________________________________________________________________________123Graph_BCHART_6" hidden="1">#REF!</definedName>
    <definedName name="_378______________________________________________________________________________123Graph_XCHART_1" hidden="1">#REF!</definedName>
    <definedName name="_379______________________________________________________________________________123Graph_XCHART_2" hidden="1">#REF!</definedName>
    <definedName name="_38___________________________________________________________________________________________________________123Graph_XCHART_3" hidden="1">#REF!</definedName>
    <definedName name="_38_______123Graph_ACHART_2" hidden="1">#REF!</definedName>
    <definedName name="_38__123Graph_BCHART_4" hidden="1">#REF!</definedName>
    <definedName name="_380______________________________________________________________________________123Graph_XCHART_3" hidden="1">#REF!</definedName>
    <definedName name="_381______________________________________________________________________________123Graph_XCHART_4" hidden="1">#REF!</definedName>
    <definedName name="_382______________________________________________________________________________123Graph_XCHART_5" hidden="1">#REF!</definedName>
    <definedName name="_383______________________________________________________________________________123Graph_XCHART_6" hidden="1">#REF!</definedName>
    <definedName name="_384_____________________________________________________________________________123Graph_ACHART_1" hidden="1">#REF!</definedName>
    <definedName name="_385_____________________________________________________________________________123Graph_ACHART_2" hidden="1">#REF!</definedName>
    <definedName name="_386_____________________________________________________________________________123Graph_ACHART_3" hidden="1">#REF!</definedName>
    <definedName name="_387_____________________________________________________________________________123Graph_ACHART_4" hidden="1">#REF!</definedName>
    <definedName name="_388_____________________________________________________________________________123Graph_ACHART_5" hidden="1">#REF!</definedName>
    <definedName name="_389_____________________________________________________________________________123Graph_ACHART_6" hidden="1">#REF!</definedName>
    <definedName name="_39___________________________________________________________________________________________________________123Graph_XCHART_4" hidden="1">#REF!</definedName>
    <definedName name="_39_______123Graph_ACHART_3" hidden="1">#REF!</definedName>
    <definedName name="_390_____________________________________________________________________________123Graph_BCHART_1" hidden="1">#REF!</definedName>
    <definedName name="_391_____________________________________________________________________________123Graph_BCHART_2" hidden="1">#REF!</definedName>
    <definedName name="_392_____________________________________________________________________________123Graph_BCHART_3" hidden="1">#REF!</definedName>
    <definedName name="_393_____________________________________________________________________________123Graph_BCHART_4" hidden="1">#REF!</definedName>
    <definedName name="_394_____________________________________________________________________________123Graph_BCHART_5" hidden="1">#REF!</definedName>
    <definedName name="_395_____________________________________________________________________________123Graph_BCHART_6" hidden="1">#REF!</definedName>
    <definedName name="_396_____________________________________________________________________________123Graph_XCHART_1" hidden="1">#REF!</definedName>
    <definedName name="_397_____________________________________________________________________________123Graph_XCHART_2" hidden="1">#REF!</definedName>
    <definedName name="_398_____________________________________________________________________________123Graph_XCHART_3" hidden="1">#REF!</definedName>
    <definedName name="_399_____________________________________________________________________________123Graph_XCHART_4" hidden="1">#REF!</definedName>
    <definedName name="_4">'[7]1) COMMON FACILITIES'!#REF!</definedName>
    <definedName name="_4_________123Graph_ACHART_4" hidden="1">#REF!</definedName>
    <definedName name="_4______123Graph_XCHART_2" hidden="1">[4]A!$BR$12:$BR$23</definedName>
    <definedName name="_4_____123Graph_ACHART_4" hidden="1">#REF!</definedName>
    <definedName name="_4___123Graph_ACHART_4" hidden="1">#REF!</definedName>
    <definedName name="_4__123Graph_ACHART_2" hidden="1">#REF!</definedName>
    <definedName name="_4__123Graph_ACHART_4" hidden="1">#REF!</definedName>
    <definedName name="_4__123Graph_BCHART_15" hidden="1">[8]USGC!$C$34:$C$53</definedName>
    <definedName name="_40___________________________________________________________________________________________________________123Graph_XCHART_5" hidden="1">#REF!</definedName>
    <definedName name="_40_______123Graph_ACHART_4" hidden="1">#REF!</definedName>
    <definedName name="_40__123Graph_BCHART_5" hidden="1">#REF!</definedName>
    <definedName name="_400_____________________________________________________________________________123Graph_XCHART_5" hidden="1">#REF!</definedName>
    <definedName name="_401_____________________________________________________________________________123Graph_XCHART_6" hidden="1">#REF!</definedName>
    <definedName name="_402____________________________________________________________________________123Graph_ACHART_1" hidden="1">#REF!</definedName>
    <definedName name="_403____________________________________________________________________________123Graph_ACHART_2" hidden="1">#REF!</definedName>
    <definedName name="_404____________________________________________________________________________123Graph_ACHART_3" hidden="1">#REF!</definedName>
    <definedName name="_405____________________________________________________________________________123Graph_ACHART_4" hidden="1">#REF!</definedName>
    <definedName name="_406____________________________________________________________________________123Graph_ACHART_5" hidden="1">#REF!</definedName>
    <definedName name="_407____________________________________________________________________________123Graph_ACHART_6" hidden="1">#REF!</definedName>
    <definedName name="_408____________________________________________________________________________123Graph_BCHART_1" hidden="1">#REF!</definedName>
    <definedName name="_409____________________________________________________________________________123Graph_BCHART_2" hidden="1">#REF!</definedName>
    <definedName name="_41___________________________________________________________________________________________________________123Graph_XCHART_6" hidden="1">#REF!</definedName>
    <definedName name="_41_______123Graph_ACHART_5" hidden="1">#REF!</definedName>
    <definedName name="_410____________________________________________________________________________123Graph_BCHART_3" hidden="1">#REF!</definedName>
    <definedName name="_411____________________________________________________________________________123Graph_BCHART_4" hidden="1">#REF!</definedName>
    <definedName name="_412____________________________________________________________________________123Graph_BCHART_5" hidden="1">#REF!</definedName>
    <definedName name="_413____________________________________________________________________________123Graph_BCHART_6" hidden="1">#REF!</definedName>
    <definedName name="_414____________________________________________________________________________123Graph_XCHART_1" hidden="1">#REF!</definedName>
    <definedName name="_415____________________________________________________________________________123Graph_XCHART_2" hidden="1">#REF!</definedName>
    <definedName name="_416____________________________________________________________________________123Graph_XCHART_3" hidden="1">#REF!</definedName>
    <definedName name="_417____________________________________________________________________________123Graph_XCHART_4" hidden="1">#REF!</definedName>
    <definedName name="_418____________________________________________________________________________123Graph_XCHART_5" hidden="1">#REF!</definedName>
    <definedName name="_419____________________________________________________________________________123Graph_XCHART_6" hidden="1">#REF!</definedName>
    <definedName name="_42________________________________________________________________________________________________________123Graph_ACHART_1" hidden="1">#REF!</definedName>
    <definedName name="_42_______123Graph_ACHART_6" hidden="1">#REF!</definedName>
    <definedName name="_42__123Graph_BCHART_6" hidden="1">#REF!</definedName>
    <definedName name="_420___________________________________________________________________________123Graph_ACHART_1" hidden="1">#REF!</definedName>
    <definedName name="_421___________________________________________________________________________123Graph_ACHART_2" hidden="1">#REF!</definedName>
    <definedName name="_422___________________________________________________________________________123Graph_ACHART_3" hidden="1">#REF!</definedName>
    <definedName name="_423___________________________________________________________________________123Graph_ACHART_4" hidden="1">#REF!</definedName>
    <definedName name="_424___________________________________________________________________________123Graph_ACHART_5" hidden="1">#REF!</definedName>
    <definedName name="_425___________________________________________________________________________123Graph_ACHART_6" hidden="1">#REF!</definedName>
    <definedName name="_426___________________________________________________________________________123Graph_BCHART_1" hidden="1">#REF!</definedName>
    <definedName name="_427___________________________________________________________________________123Graph_BCHART_2" hidden="1">#REF!</definedName>
    <definedName name="_428___________________________________________________________________________123Graph_BCHART_3" hidden="1">#REF!</definedName>
    <definedName name="_429___________________________________________________________________________123Graph_BCHART_4" hidden="1">#REF!</definedName>
    <definedName name="_43________________________________________________________________________________________________________123Graph_ACHART_2" hidden="1">#REF!</definedName>
    <definedName name="_43_______123Graph_BCHART_1" hidden="1">#REF!</definedName>
    <definedName name="_430___________________________________________________________________________123Graph_BCHART_5" hidden="1">#REF!</definedName>
    <definedName name="_431___________________________________________________________________________123Graph_BCHART_6" hidden="1">#REF!</definedName>
    <definedName name="_432___________________________________________________________________________123Graph_XCHART_1" hidden="1">#REF!</definedName>
    <definedName name="_433___________________________________________________________________________123Graph_XCHART_2" hidden="1">#REF!</definedName>
    <definedName name="_434___________________________________________________________________________123Graph_XCHART_3" hidden="1">#REF!</definedName>
    <definedName name="_435___________________________________________________________________________123Graph_XCHART_4" hidden="1">#REF!</definedName>
    <definedName name="_436___________________________________________________________________________123Graph_XCHART_5" hidden="1">#REF!</definedName>
    <definedName name="_437___________________________________________________________________________123Graph_XCHART_6" hidden="1">#REF!</definedName>
    <definedName name="_438__________________________________________________________________________123Graph_ACHART_1" hidden="1">#REF!</definedName>
    <definedName name="_439__________________________________________________________________________123Graph_ACHART_2" hidden="1">#REF!</definedName>
    <definedName name="_44________________________________________________________________________________________________________123Graph_ACHART_3" hidden="1">#REF!</definedName>
    <definedName name="_44_______123Graph_BCHART_2" hidden="1">#REF!</definedName>
    <definedName name="_44__123Graph_XCHART_1" hidden="1">#REF!</definedName>
    <definedName name="_440__________________________________________________________________________123Graph_ACHART_3" hidden="1">#REF!</definedName>
    <definedName name="_441__________________________________________________________________________123Graph_ACHART_4" hidden="1">#REF!</definedName>
    <definedName name="_442__________________________________________________________________________123Graph_ACHART_5" hidden="1">#REF!</definedName>
    <definedName name="_443__________________________________________________________________________123Graph_ACHART_6" hidden="1">#REF!</definedName>
    <definedName name="_444__________________________________________________________________________123Graph_BCHART_1" hidden="1">#REF!</definedName>
    <definedName name="_445__________________________________________________________________________123Graph_BCHART_2" hidden="1">#REF!</definedName>
    <definedName name="_446__________________________________________________________________________123Graph_BCHART_3" hidden="1">#REF!</definedName>
    <definedName name="_447__________________________________________________________________________123Graph_BCHART_4" hidden="1">#REF!</definedName>
    <definedName name="_448__________________________________________________________________________123Graph_BCHART_5" hidden="1">#REF!</definedName>
    <definedName name="_449__________________________________________________________________________123Graph_BCHART_6" hidden="1">#REF!</definedName>
    <definedName name="_45________________________________________________________________________________________________________123Graph_ACHART_4" hidden="1">#REF!</definedName>
    <definedName name="_45_______123Graph_BCHART_3" hidden="1">#REF!</definedName>
    <definedName name="_450__________________________________________________________________________123Graph_XCHART_1" hidden="1">#REF!</definedName>
    <definedName name="_451__________________________________________________________________________123Graph_XCHART_2" hidden="1">#REF!</definedName>
    <definedName name="_452__________________________________________________________________________123Graph_XCHART_3" hidden="1">#REF!</definedName>
    <definedName name="_453__________________________________________________________________________123Graph_XCHART_4" hidden="1">#REF!</definedName>
    <definedName name="_454__________________________________________________________________________123Graph_XCHART_5" hidden="1">#REF!</definedName>
    <definedName name="_455__________________________________________________________________________123Graph_XCHART_6" hidden="1">#REF!</definedName>
    <definedName name="_456_________________________________________________________________________123Graph_ACHART_1" hidden="1">#REF!</definedName>
    <definedName name="_457_________________________________________________________________________123Graph_ACHART_2" hidden="1">#REF!</definedName>
    <definedName name="_458_________________________________________________________________________123Graph_ACHART_3" hidden="1">#REF!</definedName>
    <definedName name="_459_________________________________________________________________________123Graph_ACHART_4" hidden="1">#REF!</definedName>
    <definedName name="_46________________________________________________________________________________________________________123Graph_ACHART_5" hidden="1">#REF!</definedName>
    <definedName name="_46_______123Graph_BCHART_4" hidden="1">#REF!</definedName>
    <definedName name="_46__123Graph_XCHART_2" hidden="1">#REF!</definedName>
    <definedName name="_460_________________________________________________________________________123Graph_ACHART_5" hidden="1">#REF!</definedName>
    <definedName name="_461_________________________________________________________________________123Graph_ACHART_6" hidden="1">#REF!</definedName>
    <definedName name="_462_________________________________________________________________________123Graph_BCHART_1" hidden="1">#REF!</definedName>
    <definedName name="_463_________________________________________________________________________123Graph_BCHART_2" hidden="1">#REF!</definedName>
    <definedName name="_464_________________________________________________________________________123Graph_BCHART_3" hidden="1">#REF!</definedName>
    <definedName name="_465_________________________________________________________________________123Graph_BCHART_4" hidden="1">#REF!</definedName>
    <definedName name="_466_________________________________________________________________________123Graph_BCHART_5" hidden="1">#REF!</definedName>
    <definedName name="_467_________________________________________________________________________123Graph_BCHART_6" hidden="1">#REF!</definedName>
    <definedName name="_468_________________________________________________________________________123Graph_XCHART_1" hidden="1">#REF!</definedName>
    <definedName name="_469_________________________________________________________________________123Graph_XCHART_2" hidden="1">#REF!</definedName>
    <definedName name="_47________________________________________________________________________________________________________123Graph_ACHART_6" hidden="1">#REF!</definedName>
    <definedName name="_47_______123Graph_BCHART_5" hidden="1">#REF!</definedName>
    <definedName name="_470_________________________________________________________________________123Graph_XCHART_3" hidden="1">#REF!</definedName>
    <definedName name="_471_________________________________________________________________________123Graph_XCHART_4" hidden="1">#REF!</definedName>
    <definedName name="_472_________________________________________________________________________123Graph_XCHART_5" hidden="1">#REF!</definedName>
    <definedName name="_473_________________________________________________________________________123Graph_XCHART_6" hidden="1">#REF!</definedName>
    <definedName name="_474________________________________________________________________________123Graph_ACHART_1" hidden="1">#REF!</definedName>
    <definedName name="_475________________________________________________________________________123Graph_ACHART_2" hidden="1">#REF!</definedName>
    <definedName name="_476________________________________________________________________________123Graph_ACHART_3" hidden="1">#REF!</definedName>
    <definedName name="_477________________________________________________________________________123Graph_ACHART_4" hidden="1">#REF!</definedName>
    <definedName name="_478________________________________________________________________________123Graph_ACHART_5" hidden="1">#REF!</definedName>
    <definedName name="_479________________________________________________________________________123Graph_ACHART_6" hidden="1">#REF!</definedName>
    <definedName name="_48________________________________________________________________________________________________________123Graph_BCHART_1" hidden="1">#REF!</definedName>
    <definedName name="_48_______123Graph_BCHART_6" hidden="1">#REF!</definedName>
    <definedName name="_48__123Graph_XCHART_3" hidden="1">#REF!</definedName>
    <definedName name="_480________________________________________________________________________123Graph_BCHART_1" hidden="1">#REF!</definedName>
    <definedName name="_481________________________________________________________________________123Graph_BCHART_2" hidden="1">#REF!</definedName>
    <definedName name="_482________________________________________________________________________123Graph_BCHART_3" hidden="1">#REF!</definedName>
    <definedName name="_483________________________________________________________________________123Graph_BCHART_4" hidden="1">#REF!</definedName>
    <definedName name="_484________________________________________________________________________123Graph_BCHART_5" hidden="1">#REF!</definedName>
    <definedName name="_485________________________________________________________________________123Graph_BCHART_6" hidden="1">#REF!</definedName>
    <definedName name="_486________________________________________________________________________123Graph_XCHART_1" hidden="1">#REF!</definedName>
    <definedName name="_487________________________________________________________________________123Graph_XCHART_2" hidden="1">#REF!</definedName>
    <definedName name="_488________________________________________________________________________123Graph_XCHART_3" hidden="1">#REF!</definedName>
    <definedName name="_489________________________________________________________________________123Graph_XCHART_4" hidden="1">#REF!</definedName>
    <definedName name="_49________________________________________________________________________________________________________123Graph_BCHART_2" hidden="1">#REF!</definedName>
    <definedName name="_49_______123Graph_XCHART_1" hidden="1">#REF!</definedName>
    <definedName name="_490________________________________________________________________________123Graph_XCHART_5" hidden="1">#REF!</definedName>
    <definedName name="_491________________________________________________________________________123Graph_XCHART_6" hidden="1">#REF!</definedName>
    <definedName name="_492_______________________________________________________________________123Graph_ACHART_1" hidden="1">#REF!</definedName>
    <definedName name="_493_______________________________________________________________________123Graph_ACHART_2" hidden="1">#REF!</definedName>
    <definedName name="_494_______________________________________________________________________123Graph_ACHART_3" hidden="1">#REF!</definedName>
    <definedName name="_495_______________________________________________________________________123Graph_ACHART_4" hidden="1">#REF!</definedName>
    <definedName name="_496_______________________________________________________________________123Graph_ACHART_5" hidden="1">#REF!</definedName>
    <definedName name="_497_______________________________________________________________________123Graph_ACHART_6" hidden="1">#REF!</definedName>
    <definedName name="_498_______________________________________________________________________123Graph_BCHART_1" hidden="1">#REF!</definedName>
    <definedName name="_499_______________________________________________________________________123Graph_BCHART_2" hidden="1">#REF!</definedName>
    <definedName name="_5_________123Graph_ACHART_5" hidden="1">#REF!</definedName>
    <definedName name="_5_____123Graph_ACHART_2" hidden="1">[4]A!$BS$12:$BS$23</definedName>
    <definedName name="_5_____123Graph_ACHART_5" hidden="1">#REF!</definedName>
    <definedName name="_5___123Graph_ACHART_5" hidden="1">#REF!</definedName>
    <definedName name="_5__123Graph_ACHART_3" hidden="1">#REF!</definedName>
    <definedName name="_5__123Graph_ACHART_5" hidden="1">#REF!</definedName>
    <definedName name="_5__123Graph_CCHART_10" hidden="1">[8]USGC!$F$34:$F$53</definedName>
    <definedName name="_50________________________________________________________________________________________________________123Graph_BCHART_3" hidden="1">#REF!</definedName>
    <definedName name="_50_______123Graph_XCHART_2" hidden="1">#REF!</definedName>
    <definedName name="_50__123Graph_XCHART_4" hidden="1">#REF!</definedName>
    <definedName name="_500_______________________________________________________________________123Graph_BCHART_3" hidden="1">#REF!</definedName>
    <definedName name="_501_______________________________________________________________________123Graph_BCHART_4" hidden="1">#REF!</definedName>
    <definedName name="_502_______________________________________________________________________123Graph_BCHART_5" hidden="1">#REF!</definedName>
    <definedName name="_503_______________________________________________________________________123Graph_BCHART_6" hidden="1">#REF!</definedName>
    <definedName name="_504_______________________________________________________________________123Graph_XCHART_1" hidden="1">#REF!</definedName>
    <definedName name="_505_______________________________________________________________________123Graph_XCHART_2" hidden="1">#REF!</definedName>
    <definedName name="_506_______________________________________________________________________123Graph_XCHART_3" hidden="1">#REF!</definedName>
    <definedName name="_507_______________________________________________________________________123Graph_XCHART_4" hidden="1">#REF!</definedName>
    <definedName name="_508_______________________________________________________________________123Graph_XCHART_5" hidden="1">#REF!</definedName>
    <definedName name="_509_______________________________________________________________________123Graph_XCHART_6" hidden="1">#REF!</definedName>
    <definedName name="_51________________________________________________________________________________________________________123Graph_BCHART_4" hidden="1">#REF!</definedName>
    <definedName name="_51_______123Graph_XCHART_3" hidden="1">#REF!</definedName>
    <definedName name="_510______________________________________________________________________123Graph_ACHART_1" hidden="1">#REF!</definedName>
    <definedName name="_511______________________________________________________________________123Graph_ACHART_2" hidden="1">#REF!</definedName>
    <definedName name="_512______________________________________________________________________123Graph_ACHART_3" hidden="1">#REF!</definedName>
    <definedName name="_513______________________________________________________________________123Graph_ACHART_4" hidden="1">#REF!</definedName>
    <definedName name="_514______________________________________________________________________123Graph_ACHART_5" hidden="1">#REF!</definedName>
    <definedName name="_515______________________________________________________________________123Graph_ACHART_6" hidden="1">#REF!</definedName>
    <definedName name="_516______________________________________________________________________123Graph_BCHART_1" hidden="1">#REF!</definedName>
    <definedName name="_517______________________________________________________________________123Graph_BCHART_2" hidden="1">#REF!</definedName>
    <definedName name="_518______________________________________________________________________123Graph_BCHART_3" hidden="1">#REF!</definedName>
    <definedName name="_519______________________________________________________________________123Graph_BCHART_4" hidden="1">#REF!</definedName>
    <definedName name="_52________________________________________________________________________________________________________123Graph_BCHART_5" hidden="1">#REF!</definedName>
    <definedName name="_52_______123Graph_XCHART_4" hidden="1">#REF!</definedName>
    <definedName name="_52__123Graph_XCHART_5" hidden="1">#REF!</definedName>
    <definedName name="_520______________________________________________________________________123Graph_BCHART_5" hidden="1">#REF!</definedName>
    <definedName name="_521______________________________________________________________________123Graph_BCHART_6" hidden="1">#REF!</definedName>
    <definedName name="_522______________________________________________________________________123Graph_XCHART_1" hidden="1">#REF!</definedName>
    <definedName name="_523______________________________________________________________________123Graph_XCHART_2" hidden="1">#REF!</definedName>
    <definedName name="_524______________________________________________________________________123Graph_XCHART_3" hidden="1">#REF!</definedName>
    <definedName name="_525______________________________________________________________________123Graph_XCHART_4" hidden="1">#REF!</definedName>
    <definedName name="_526______________________________________________________________________123Graph_XCHART_5" hidden="1">#REF!</definedName>
    <definedName name="_527______________________________________________________________________123Graph_XCHART_6" hidden="1">#REF!</definedName>
    <definedName name="_528_____________________________________________________________________123Graph_ACHART_1" hidden="1">#REF!</definedName>
    <definedName name="_529_____________________________________________________________________123Graph_ACHART_2" hidden="1">#REF!</definedName>
    <definedName name="_53________________________________________________________________________________________________________123Graph_BCHART_6" hidden="1">#REF!</definedName>
    <definedName name="_53_______123Graph_XCHART_5" hidden="1">#REF!</definedName>
    <definedName name="_530_____________________________________________________________________123Graph_ACHART_3" hidden="1">#REF!</definedName>
    <definedName name="_531_____________________________________________________________________123Graph_ACHART_4" hidden="1">#REF!</definedName>
    <definedName name="_532_____________________________________________________________________123Graph_ACHART_5" hidden="1">#REF!</definedName>
    <definedName name="_533_____________________________________________________________________123Graph_ACHART_6" hidden="1">#REF!</definedName>
    <definedName name="_534_____________________________________________________________________123Graph_BCHART_1" hidden="1">#REF!</definedName>
    <definedName name="_535_____________________________________________________________________123Graph_BCHART_2" hidden="1">#REF!</definedName>
    <definedName name="_536_____________________________________________________________________123Graph_BCHART_3" hidden="1">#REF!</definedName>
    <definedName name="_537_____________________________________________________________________123Graph_BCHART_4" hidden="1">#REF!</definedName>
    <definedName name="_538_____________________________________________________________________123Graph_BCHART_5" hidden="1">#REF!</definedName>
    <definedName name="_539_____________________________________________________________________123Graph_BCHART_6" hidden="1">#REF!</definedName>
    <definedName name="_54________________________________________________________________________________________________________123Graph_XCHART_1" hidden="1">#REF!</definedName>
    <definedName name="_54_______123Graph_XCHART_6" hidden="1">#REF!</definedName>
    <definedName name="_54__123Graph_XCHART_6" hidden="1">#REF!</definedName>
    <definedName name="_540_____________________________________________________________________123Graph_XCHART_1" hidden="1">#REF!</definedName>
    <definedName name="_541_____________________________________________________________________123Graph_XCHART_2" hidden="1">#REF!</definedName>
    <definedName name="_542_____________________________________________________________________123Graph_XCHART_3" hidden="1">#REF!</definedName>
    <definedName name="_543_____________________________________________________________________123Graph_XCHART_4" hidden="1">#REF!</definedName>
    <definedName name="_544_____________________________________________________________________123Graph_XCHART_5" hidden="1">#REF!</definedName>
    <definedName name="_545_____________________________________________________________________123Graph_XCHART_6" hidden="1">#REF!</definedName>
    <definedName name="_546____________________________________________________________________123Graph_ACHART_1" hidden="1">#REF!</definedName>
    <definedName name="_547____________________________________________________________________123Graph_ACHART_2" hidden="1">#REF!</definedName>
    <definedName name="_548____________________________________________________________________123Graph_ACHART_3" hidden="1">#REF!</definedName>
    <definedName name="_549____________________________________________________________________123Graph_ACHART_4" hidden="1">#REF!</definedName>
    <definedName name="_55________________________________________________________________________________________________________123Graph_XCHART_2" hidden="1">#REF!</definedName>
    <definedName name="_55______123Graph_ACHART_1" hidden="1">#REF!</definedName>
    <definedName name="_550____________________________________________________________________123Graph_ACHART_5" hidden="1">#REF!</definedName>
    <definedName name="_551____________________________________________________________________123Graph_ACHART_6" hidden="1">#REF!</definedName>
    <definedName name="_552____________________________________________________________________123Graph_BCHART_1" hidden="1">#REF!</definedName>
    <definedName name="_553____________________________________________________________________123Graph_BCHART_2" hidden="1">#REF!</definedName>
    <definedName name="_554____________________________________________________________________123Graph_BCHART_3" hidden="1">#REF!</definedName>
    <definedName name="_555____________________________________________________________________123Graph_BCHART_4" hidden="1">#REF!</definedName>
    <definedName name="_556____________________________________________________________________123Graph_BCHART_5" hidden="1">#REF!</definedName>
    <definedName name="_557____________________________________________________________________123Graph_BCHART_6" hidden="1">#REF!</definedName>
    <definedName name="_558____________________________________________________________________123Graph_XCHART_1" hidden="1">#REF!</definedName>
    <definedName name="_559____________________________________________________________________123Graph_XCHART_2" hidden="1">#REF!</definedName>
    <definedName name="_56________________________________________________________________________________________________________123Graph_XCHART_3" hidden="1">#REF!</definedName>
    <definedName name="_56______123Graph_ACHART_2" hidden="1">#REF!</definedName>
    <definedName name="_560____________________________________________________________________123Graph_XCHART_3" hidden="1">#REF!</definedName>
    <definedName name="_561____________________________________________________________________123Graph_XCHART_4" hidden="1">#REF!</definedName>
    <definedName name="_562____________________________________________________________________123Graph_XCHART_5" hidden="1">#REF!</definedName>
    <definedName name="_563____________________________________________________________________123Graph_XCHART_6" hidden="1">#REF!</definedName>
    <definedName name="_564___________________________________________________________________123Graph_ACHART_1" hidden="1">#REF!</definedName>
    <definedName name="_565___________________________________________________________________123Graph_ACHART_2" hidden="1">#REF!</definedName>
    <definedName name="_566___________________________________________________________________123Graph_ACHART_3" hidden="1">#REF!</definedName>
    <definedName name="_567___________________________________________________________________123Graph_ACHART_4" hidden="1">#REF!</definedName>
    <definedName name="_568___________________________________________________________________123Graph_ACHART_5" hidden="1">#REF!</definedName>
    <definedName name="_569___________________________________________________________________123Graph_ACHART_6" hidden="1">#REF!</definedName>
    <definedName name="_57________________________________________________________________________________________________________123Graph_XCHART_4" hidden="1">#REF!</definedName>
    <definedName name="_57______123Graph_ACHART_3" hidden="1">#REF!</definedName>
    <definedName name="_570___________________________________________________________________123Graph_BCHART_1" hidden="1">#REF!</definedName>
    <definedName name="_571___________________________________________________________________123Graph_BCHART_2" hidden="1">#REF!</definedName>
    <definedName name="_572___________________________________________________________________123Graph_BCHART_3" hidden="1">#REF!</definedName>
    <definedName name="_573___________________________________________________________________123Graph_BCHART_4" hidden="1">#REF!</definedName>
    <definedName name="_574___________________________________________________________________123Graph_BCHART_5" hidden="1">#REF!</definedName>
    <definedName name="_575___________________________________________________________________123Graph_BCHART_6" hidden="1">#REF!</definedName>
    <definedName name="_576___________________________________________________________________123Graph_XCHART_1" hidden="1">#REF!</definedName>
    <definedName name="_577___________________________________________________________________123Graph_XCHART_2" hidden="1">#REF!</definedName>
    <definedName name="_578___________________________________________________________________123Graph_XCHART_3" hidden="1">#REF!</definedName>
    <definedName name="_579___________________________________________________________________123Graph_XCHART_4" hidden="1">#REF!</definedName>
    <definedName name="_58________________________________________________________________________________________________________123Graph_XCHART_5" hidden="1">#REF!</definedName>
    <definedName name="_58______123Graph_ACHART_4" hidden="1">#REF!</definedName>
    <definedName name="_580___________________________________________________________________123Graph_XCHART_5" hidden="1">#REF!</definedName>
    <definedName name="_581___________________________________________________________________123Graph_XCHART_6" hidden="1">#REF!</definedName>
    <definedName name="_582__________________________________________________________________123Graph_ACHART_1" hidden="1">#REF!</definedName>
    <definedName name="_583__________________________________________________________________123Graph_ACHART_2" hidden="1">#REF!</definedName>
    <definedName name="_584__________________________________________________________________123Graph_ACHART_3" hidden="1">#REF!</definedName>
    <definedName name="_585__________________________________________________________________123Graph_ACHART_4" hidden="1">#REF!</definedName>
    <definedName name="_586__________________________________________________________________123Graph_ACHART_5" hidden="1">#REF!</definedName>
    <definedName name="_587__________________________________________________________________123Graph_ACHART_6" hidden="1">#REF!</definedName>
    <definedName name="_588__________________________________________________________________123Graph_BCHART_1" hidden="1">#REF!</definedName>
    <definedName name="_589__________________________________________________________________123Graph_BCHART_2" hidden="1">#REF!</definedName>
    <definedName name="_59________________________________________________________________________________________________________123Graph_XCHART_6" hidden="1">#REF!</definedName>
    <definedName name="_59______123Graph_ACHART_5" hidden="1">#REF!</definedName>
    <definedName name="_590__________________________________________________________________123Graph_BCHART_3" hidden="1">#REF!</definedName>
    <definedName name="_591__________________________________________________________________123Graph_BCHART_4" hidden="1">#REF!</definedName>
    <definedName name="_592__________________________________________________________________123Graph_BCHART_5" hidden="1">#REF!</definedName>
    <definedName name="_593__________________________________________________________________123Graph_BCHART_6" hidden="1">#REF!</definedName>
    <definedName name="_594__________________________________________________________________123Graph_XCHART_1" hidden="1">#REF!</definedName>
    <definedName name="_595__________________________________________________________________123Graph_XCHART_2" hidden="1">#REF!</definedName>
    <definedName name="_596__________________________________________________________________123Graph_XCHART_3" hidden="1">#REF!</definedName>
    <definedName name="_597__________________________________________________________________123Graph_XCHART_4" hidden="1">#REF!</definedName>
    <definedName name="_598__________________________________________________________________123Graph_XCHART_5" hidden="1">#REF!</definedName>
    <definedName name="_599__________________________________________________________________123Graph_XCHART_6" hidden="1">#REF!</definedName>
    <definedName name="_6">#REF!</definedName>
    <definedName name="_6_________123Graph_ACHART_6" hidden="1">#REF!</definedName>
    <definedName name="_6_____123Graph_ACHART_6" hidden="1">#REF!</definedName>
    <definedName name="_6_____123Graph_XCHART_2" hidden="1">[4]A!$BR$12:$BR$23</definedName>
    <definedName name="_6___123Graph_ACHART_6" hidden="1">#REF!</definedName>
    <definedName name="_6__123Graph_ACHART_3" hidden="1">#REF!</definedName>
    <definedName name="_6__123Graph_ACHART_4" hidden="1">#REF!</definedName>
    <definedName name="_6__123Graph_ACHART_6" hidden="1">#REF!</definedName>
    <definedName name="_6__123Graph_CCHART_13" hidden="1">[8]USGC!$O$34:$O$53</definedName>
    <definedName name="_60_____________________________________________________________________________________________________123Graph_ACHART_1" hidden="1">#REF!</definedName>
    <definedName name="_60______123Graph_ACHART_6" hidden="1">#REF!</definedName>
    <definedName name="_600_________________________________________________________________123Graph_ACHART_1" hidden="1">#REF!</definedName>
    <definedName name="_601_________________________________________________________________123Graph_ACHART_2" hidden="1">#REF!</definedName>
    <definedName name="_602_________________________________________________________________123Graph_ACHART_3" hidden="1">#REF!</definedName>
    <definedName name="_603_________________________________________________________________123Graph_ACHART_4" hidden="1">#REF!</definedName>
    <definedName name="_604_________________________________________________________________123Graph_ACHART_5" hidden="1">#REF!</definedName>
    <definedName name="_605_________________________________________________________________123Graph_ACHART_6" hidden="1">#REF!</definedName>
    <definedName name="_606_________________________________________________________________123Graph_BCHART_1" hidden="1">#REF!</definedName>
    <definedName name="_607_________________________________________________________________123Graph_BCHART_2" hidden="1">#REF!</definedName>
    <definedName name="_608_________________________________________________________________123Graph_BCHART_3" hidden="1">#REF!</definedName>
    <definedName name="_609_________________________________________________________________123Graph_BCHART_4" hidden="1">#REF!</definedName>
    <definedName name="_61_____________________________________________________________________________________________________123Graph_ACHART_2" hidden="1">#REF!</definedName>
    <definedName name="_61______123Graph_BCHART_1" hidden="1">#REF!</definedName>
    <definedName name="_610_________________________________________________________________123Graph_BCHART_5" hidden="1">#REF!</definedName>
    <definedName name="_611_________________________________________________________________123Graph_BCHART_6" hidden="1">#REF!</definedName>
    <definedName name="_612_________________________________________________________________123Graph_XCHART_1" hidden="1">#REF!</definedName>
    <definedName name="_613_________________________________________________________________123Graph_XCHART_2" hidden="1">#REF!</definedName>
    <definedName name="_614_________________________________________________________________123Graph_XCHART_3" hidden="1">#REF!</definedName>
    <definedName name="_615_________________________________________________________________123Graph_XCHART_4" hidden="1">#REF!</definedName>
    <definedName name="_616_________________________________________________________________123Graph_XCHART_5" hidden="1">#REF!</definedName>
    <definedName name="_617_________________________________________________________________123Graph_XCHART_6" hidden="1">#REF!</definedName>
    <definedName name="_618________________________________________________________________123Graph_ACHART_1" hidden="1">#REF!</definedName>
    <definedName name="_619________________________________________________________________123Graph_ACHART_2" hidden="1">#REF!</definedName>
    <definedName name="_62_____________________________________________________________________________________________________123Graph_ACHART_3" hidden="1">#REF!</definedName>
    <definedName name="_62______123Graph_BCHART_2" hidden="1">#REF!</definedName>
    <definedName name="_620________________________________________________________________123Graph_ACHART_3" hidden="1">#REF!</definedName>
    <definedName name="_621________________________________________________________________123Graph_ACHART_4" hidden="1">#REF!</definedName>
    <definedName name="_622________________________________________________________________123Graph_ACHART_5" hidden="1">#REF!</definedName>
    <definedName name="_623________________________________________________________________123Graph_ACHART_6" hidden="1">#REF!</definedName>
    <definedName name="_624________________________________________________________________123Graph_BCHART_1" hidden="1">#REF!</definedName>
    <definedName name="_625________________________________________________________________123Graph_BCHART_2" hidden="1">#REF!</definedName>
    <definedName name="_626________________________________________________________________123Graph_BCHART_3" hidden="1">#REF!</definedName>
    <definedName name="_627________________________________________________________________123Graph_BCHART_4" hidden="1">#REF!</definedName>
    <definedName name="_628________________________________________________________________123Graph_BCHART_5" hidden="1">#REF!</definedName>
    <definedName name="_629________________________________________________________________123Graph_BCHART_6" hidden="1">#REF!</definedName>
    <definedName name="_63_____________________________________________________________________________________________________123Graph_ACHART_4" hidden="1">#REF!</definedName>
    <definedName name="_63______123Graph_BCHART_3" hidden="1">#REF!</definedName>
    <definedName name="_630________________________________________________________________123Graph_XCHART_1" hidden="1">#REF!</definedName>
    <definedName name="_631________________________________________________________________123Graph_XCHART_2" hidden="1">#REF!</definedName>
    <definedName name="_632________________________________________________________________123Graph_XCHART_3" hidden="1">#REF!</definedName>
    <definedName name="_633________________________________________________________________123Graph_XCHART_4" hidden="1">#REF!</definedName>
    <definedName name="_634________________________________________________________________123Graph_XCHART_5" hidden="1">#REF!</definedName>
    <definedName name="_635________________________________________________________________123Graph_XCHART_6" hidden="1">#REF!</definedName>
    <definedName name="_636_______________________________________________________________123Graph_ACHART_1" hidden="1">#REF!</definedName>
    <definedName name="_637_______________________________________________________________123Graph_ACHART_2" hidden="1">#REF!</definedName>
    <definedName name="_638_______________________________________________________________123Graph_ACHART_3" hidden="1">#REF!</definedName>
    <definedName name="_639_______________________________________________________________123Graph_ACHART_4" hidden="1">#REF!</definedName>
    <definedName name="_64_____________________________________________________________________________________________________123Graph_ACHART_5" hidden="1">#REF!</definedName>
    <definedName name="_64______123Graph_BCHART_4" hidden="1">#REF!</definedName>
    <definedName name="_640_______________________________________________________________123Graph_ACHART_5" hidden="1">#REF!</definedName>
    <definedName name="_641_______________________________________________________________123Graph_ACHART_6" hidden="1">#REF!</definedName>
    <definedName name="_642_______________________________________________________________123Graph_BCHART_1" hidden="1">#REF!</definedName>
    <definedName name="_643_______________________________________________________________123Graph_BCHART_2" hidden="1">#REF!</definedName>
    <definedName name="_644_______________________________________________________________123Graph_BCHART_3" hidden="1">#REF!</definedName>
    <definedName name="_645_______________________________________________________________123Graph_BCHART_4" hidden="1">#REF!</definedName>
    <definedName name="_646_______________________________________________________________123Graph_BCHART_5" hidden="1">#REF!</definedName>
    <definedName name="_647_______________________________________________________________123Graph_BCHART_6" hidden="1">#REF!</definedName>
    <definedName name="_648_______________________________________________________________123Graph_XCHART_1" hidden="1">#REF!</definedName>
    <definedName name="_649_______________________________________________________________123Graph_XCHART_2" hidden="1">#REF!</definedName>
    <definedName name="_65_____________________________________________________________________________________________________123Graph_ACHART_6" hidden="1">#REF!</definedName>
    <definedName name="_65______123Graph_BCHART_5" hidden="1">#REF!</definedName>
    <definedName name="_650_______________________________________________________________123Graph_XCHART_3" hidden="1">#REF!</definedName>
    <definedName name="_651_______________________________________________________________123Graph_XCHART_4" hidden="1">#REF!</definedName>
    <definedName name="_652_______________________________________________________________123Graph_XCHART_5" hidden="1">#REF!</definedName>
    <definedName name="_653_______________________________________________________________123Graph_XCHART_6" hidden="1">#REF!</definedName>
    <definedName name="_654______________________________________________________________123Graph_ACHART_1" hidden="1">#REF!</definedName>
    <definedName name="_655______________________________________________________________123Graph_ACHART_2" hidden="1">#REF!</definedName>
    <definedName name="_656______________________________________________________________123Graph_ACHART_3" hidden="1">#REF!</definedName>
    <definedName name="_657______________________________________________________________123Graph_ACHART_4" hidden="1">#REF!</definedName>
    <definedName name="_658______________________________________________________________123Graph_ACHART_5" hidden="1">#REF!</definedName>
    <definedName name="_659______________________________________________________________123Graph_ACHART_6" hidden="1">#REF!</definedName>
    <definedName name="_66_____________________________________________________________________________________________________123Graph_BCHART_1" hidden="1">#REF!</definedName>
    <definedName name="_66______123Graph_BCHART_6" hidden="1">#REF!</definedName>
    <definedName name="_660______________________________________________________________123Graph_BCHART_1" hidden="1">#REF!</definedName>
    <definedName name="_661______________________________________________________________123Graph_BCHART_2" hidden="1">#REF!</definedName>
    <definedName name="_662______________________________________________________________123Graph_BCHART_3" hidden="1">#REF!</definedName>
    <definedName name="_663______________________________________________________________123Graph_BCHART_4" hidden="1">#REF!</definedName>
    <definedName name="_664______________________________________________________________123Graph_BCHART_5" hidden="1">#REF!</definedName>
    <definedName name="_665______________________________________________________________123Graph_BCHART_6" hidden="1">#REF!</definedName>
    <definedName name="_666______________________________________________________________123Graph_XCHART_1" hidden="1">#REF!</definedName>
    <definedName name="_667______________________________________________________________123Graph_XCHART_2" hidden="1">#REF!</definedName>
    <definedName name="_668______________________________________________________________123Graph_XCHART_3" hidden="1">#REF!</definedName>
    <definedName name="_669______________________________________________________________123Graph_XCHART_4" hidden="1">#REF!</definedName>
    <definedName name="_67_____________________________________________________________________________________________________123Graph_BCHART_2" hidden="1">#REF!</definedName>
    <definedName name="_67______123Graph_XCHART_1" hidden="1">#REF!</definedName>
    <definedName name="_670______________________________________________________________123Graph_XCHART_5" hidden="1">#REF!</definedName>
    <definedName name="_671______________________________________________________________123Graph_XCHART_6" hidden="1">#REF!</definedName>
    <definedName name="_672_____________________________________________________________123Graph_ACHART_1" hidden="1">#REF!</definedName>
    <definedName name="_673_____________________________________________________________123Graph_ACHART_2" hidden="1">#REF!</definedName>
    <definedName name="_674_____________________________________________________________123Graph_ACHART_3" hidden="1">#REF!</definedName>
    <definedName name="_675_____________________________________________________________123Graph_ACHART_4" hidden="1">#REF!</definedName>
    <definedName name="_676_____________________________________________________________123Graph_ACHART_5" hidden="1">#REF!</definedName>
    <definedName name="_677_____________________________________________________________123Graph_ACHART_6" hidden="1">#REF!</definedName>
    <definedName name="_678_____________________________________________________________123Graph_BCHART_1" hidden="1">#REF!</definedName>
    <definedName name="_679_____________________________________________________________123Graph_BCHART_2" hidden="1">#REF!</definedName>
    <definedName name="_68_____________________________________________________________________________________________________123Graph_BCHART_3" hidden="1">#REF!</definedName>
    <definedName name="_68______123Graph_XCHART_2" hidden="1">#REF!</definedName>
    <definedName name="_680_____________________________________________________________123Graph_BCHART_3" hidden="1">#REF!</definedName>
    <definedName name="_681_____________________________________________________________123Graph_BCHART_4" hidden="1">#REF!</definedName>
    <definedName name="_682_____________________________________________________________123Graph_BCHART_5" hidden="1">#REF!</definedName>
    <definedName name="_683_____________________________________________________________123Graph_BCHART_6" hidden="1">#REF!</definedName>
    <definedName name="_684_____________________________________________________________123Graph_XCHART_1" hidden="1">#REF!</definedName>
    <definedName name="_685_____________________________________________________________123Graph_XCHART_2" hidden="1">#REF!</definedName>
    <definedName name="_686_____________________________________________________________123Graph_XCHART_3" hidden="1">#REF!</definedName>
    <definedName name="_687_____________________________________________________________123Graph_XCHART_4" hidden="1">#REF!</definedName>
    <definedName name="_688_____________________________________________________________123Graph_XCHART_5" hidden="1">#REF!</definedName>
    <definedName name="_689_____________________________________________________________123Graph_XCHART_6" hidden="1">#REF!</definedName>
    <definedName name="_69_____________________________________________________________________________________________________123Graph_BCHART_4" hidden="1">#REF!</definedName>
    <definedName name="_69______123Graph_XCHART_3" hidden="1">#REF!</definedName>
    <definedName name="_690____________________________________________________________123Graph_ACHART_1" hidden="1">#REF!</definedName>
    <definedName name="_691____________________________________________________________123Graph_ACHART_2" hidden="1">#REF!</definedName>
    <definedName name="_692____________________________________________________________123Graph_ACHART_3" hidden="1">#REF!</definedName>
    <definedName name="_693____________________________________________________________123Graph_ACHART_4" hidden="1">#REF!</definedName>
    <definedName name="_694____________________________________________________________123Graph_ACHART_5" hidden="1">#REF!</definedName>
    <definedName name="_695____________________________________________________________123Graph_ACHART_6" hidden="1">#REF!</definedName>
    <definedName name="_696____________________________________________________________123Graph_BCHART_1" hidden="1">#REF!</definedName>
    <definedName name="_697____________________________________________________________123Graph_BCHART_2" hidden="1">#REF!</definedName>
    <definedName name="_698____________________________________________________________123Graph_BCHART_3" hidden="1">#REF!</definedName>
    <definedName name="_699____________________________________________________________123Graph_BCHART_4" hidden="1">#REF!</definedName>
    <definedName name="_7_________123Graph_BCHART_1" hidden="1">#REF!</definedName>
    <definedName name="_7_____123Graph_BCHART_1" hidden="1">#REF!</definedName>
    <definedName name="_7____123Graph_ACHART_2" hidden="1">[4]A!$BS$12:$BS$23</definedName>
    <definedName name="_7___123Graph_BCHART_1" hidden="1">#REF!</definedName>
    <definedName name="_7__123Graph_ACHART_1" hidden="1">#REF!</definedName>
    <definedName name="_7__123Graph_ACHART_5" hidden="1">#REF!</definedName>
    <definedName name="_7__123Graph_BCHART_1" hidden="1">#REF!</definedName>
    <definedName name="_7__123Graph_CCHART_15" hidden="1">[8]USGC!$D$34:$D$53</definedName>
    <definedName name="_70_____________________________________________________________________________________________________123Graph_BCHART_5" hidden="1">#REF!</definedName>
    <definedName name="_70______123Graph_XCHART_4" hidden="1">#REF!</definedName>
    <definedName name="_700____________________________________________________________123Graph_BCHART_5" hidden="1">#REF!</definedName>
    <definedName name="_701____________________________________________________________123Graph_BCHART_6" hidden="1">#REF!</definedName>
    <definedName name="_702____________________________________________________________123Graph_XCHART_1" hidden="1">#REF!</definedName>
    <definedName name="_703____________________________________________________________123Graph_XCHART_2" hidden="1">#REF!</definedName>
    <definedName name="_704____________________________________________________________123Graph_XCHART_3" hidden="1">#REF!</definedName>
    <definedName name="_705____________________________________________________________123Graph_XCHART_4" hidden="1">#REF!</definedName>
    <definedName name="_706____________________________________________________________123Graph_XCHART_5" hidden="1">#REF!</definedName>
    <definedName name="_707____________________________________________________________123Graph_XCHART_6" hidden="1">#REF!</definedName>
    <definedName name="_708___________________________________________________________123Graph_ACHART_1" hidden="1">#REF!</definedName>
    <definedName name="_709___________________________________________________________123Graph_ACHART_2" hidden="1">#REF!</definedName>
    <definedName name="_71_____________________________________________________________________________________________________123Graph_BCHART_6" hidden="1">#REF!</definedName>
    <definedName name="_71______123Graph_XCHART_5" hidden="1">#REF!</definedName>
    <definedName name="_710___________________________________________________________123Graph_ACHART_3" hidden="1">#REF!</definedName>
    <definedName name="_711___________________________________________________________123Graph_ACHART_4" hidden="1">#REF!</definedName>
    <definedName name="_712___________________________________________________________123Graph_ACHART_5" hidden="1">#REF!</definedName>
    <definedName name="_713___________________________________________________________123Graph_ACHART_6" hidden="1">#REF!</definedName>
    <definedName name="_714___________________________________________________________123Graph_BCHART_1" hidden="1">#REF!</definedName>
    <definedName name="_715___________________________________________________________123Graph_BCHART_2" hidden="1">#REF!</definedName>
    <definedName name="_716___________________________________________________________123Graph_BCHART_3" hidden="1">#REF!</definedName>
    <definedName name="_717___________________________________________________________123Graph_BCHART_4" hidden="1">#REF!</definedName>
    <definedName name="_718___________________________________________________________123Graph_BCHART_5" hidden="1">#REF!</definedName>
    <definedName name="_719___________________________________________________________123Graph_BCHART_6" hidden="1">#REF!</definedName>
    <definedName name="_72_____________________________________________________________________________________________________123Graph_XCHART_1" hidden="1">#REF!</definedName>
    <definedName name="_72______123Graph_XCHART_6" hidden="1">#REF!</definedName>
    <definedName name="_720___________________________________________________________123Graph_XCHART_1" hidden="1">#REF!</definedName>
    <definedName name="_721___________________________________________________________123Graph_XCHART_2" hidden="1">#REF!</definedName>
    <definedName name="_722___________________________________________________________123Graph_XCHART_3" hidden="1">#REF!</definedName>
    <definedName name="_723___________________________________________________________123Graph_XCHART_4" hidden="1">#REF!</definedName>
    <definedName name="_724___________________________________________________________123Graph_XCHART_5" hidden="1">#REF!</definedName>
    <definedName name="_725___________________________________________________________123Graph_XCHART_6" hidden="1">#REF!</definedName>
    <definedName name="_726__________________________________________________________123Graph_ACHART_1" hidden="1">#REF!</definedName>
    <definedName name="_727__________________________________________________________123Graph_ACHART_2" hidden="1">#REF!</definedName>
    <definedName name="_728__________________________________________________________123Graph_ACHART_3" hidden="1">#REF!</definedName>
    <definedName name="_729__________________________________________________________123Graph_ACHART_4" hidden="1">#REF!</definedName>
    <definedName name="_73_____________________________________________________________________________________________________123Graph_XCHART_2" hidden="1">#REF!</definedName>
    <definedName name="_73____123Graph_ACHART_1" hidden="1">#REF!</definedName>
    <definedName name="_730__________________________________________________________123Graph_ACHART_5" hidden="1">#REF!</definedName>
    <definedName name="_731__________________________________________________________123Graph_ACHART_6" hidden="1">#REF!</definedName>
    <definedName name="_732__________________________________________________________123Graph_BCHART_1" hidden="1">#REF!</definedName>
    <definedName name="_733__________________________________________________________123Graph_BCHART_2" hidden="1">#REF!</definedName>
    <definedName name="_734__________________________________________________________123Graph_BCHART_3" hidden="1">#REF!</definedName>
    <definedName name="_735__________________________________________________________123Graph_BCHART_4" hidden="1">#REF!</definedName>
    <definedName name="_736__________________________________________________________123Graph_BCHART_5" hidden="1">#REF!</definedName>
    <definedName name="_737__________________________________________________________123Graph_BCHART_6" hidden="1">#REF!</definedName>
    <definedName name="_738__________________________________________________________123Graph_XCHART_1" hidden="1">#REF!</definedName>
    <definedName name="_739__________________________________________________________123Graph_XCHART_2" hidden="1">#REF!</definedName>
    <definedName name="_74_____________________________________________________________________________________________________123Graph_XCHART_3" hidden="1">#REF!</definedName>
    <definedName name="_74____123Graph_ACHART_2" hidden="1">#REF!</definedName>
    <definedName name="_740__________________________________________________________123Graph_XCHART_3" hidden="1">#REF!</definedName>
    <definedName name="_741__________________________________________________________123Graph_XCHART_4" hidden="1">#REF!</definedName>
    <definedName name="_742__________________________________________________________123Graph_XCHART_5" hidden="1">#REF!</definedName>
    <definedName name="_743__________________________________________________________123Graph_XCHART_6" hidden="1">#REF!</definedName>
    <definedName name="_744_________________________________________________________123Graph_ACHART_1" hidden="1">#REF!</definedName>
    <definedName name="_745_________________________________________________________123Graph_ACHART_2" hidden="1">#REF!</definedName>
    <definedName name="_746_________________________________________________________123Graph_ACHART_3" hidden="1">#REF!</definedName>
    <definedName name="_747_________________________________________________________123Graph_ACHART_4" hidden="1">#REF!</definedName>
    <definedName name="_748_________________________________________________________123Graph_ACHART_5" hidden="1">#REF!</definedName>
    <definedName name="_749_________________________________________________________123Graph_ACHART_6" hidden="1">#REF!</definedName>
    <definedName name="_75_____________________________________________________________________________________________________123Graph_XCHART_4" hidden="1">#REF!</definedName>
    <definedName name="_75____123Graph_ACHART_3" hidden="1">#REF!</definedName>
    <definedName name="_750_________________________________________________________123Graph_BCHART_1" hidden="1">#REF!</definedName>
    <definedName name="_751_________________________________________________________123Graph_BCHART_2" hidden="1">#REF!</definedName>
    <definedName name="_752_________________________________________________________123Graph_BCHART_3" hidden="1">#REF!</definedName>
    <definedName name="_753_________________________________________________________123Graph_BCHART_4" hidden="1">#REF!</definedName>
    <definedName name="_754_________________________________________________________123Graph_BCHART_5" hidden="1">#REF!</definedName>
    <definedName name="_755_________________________________________________________123Graph_BCHART_6" hidden="1">#REF!</definedName>
    <definedName name="_756_________________________________________________________123Graph_XCHART_1" hidden="1">#REF!</definedName>
    <definedName name="_757_________________________________________________________123Graph_XCHART_2" hidden="1">#REF!</definedName>
    <definedName name="_758_________________________________________________________123Graph_XCHART_3" hidden="1">#REF!</definedName>
    <definedName name="_759_________________________________________________________123Graph_XCHART_4" hidden="1">#REF!</definedName>
    <definedName name="_76_____________________________________________________________________________________________________123Graph_XCHART_5" hidden="1">#REF!</definedName>
    <definedName name="_76____123Graph_ACHART_4" hidden="1">#REF!</definedName>
    <definedName name="_760_________________________________________________________123Graph_XCHART_5" hidden="1">#REF!</definedName>
    <definedName name="_761_________________________________________________________123Graph_XCHART_6" hidden="1">#REF!</definedName>
    <definedName name="_762________________________________________________________123Graph_ACHART_1" hidden="1">#REF!</definedName>
    <definedName name="_763________________________________________________________123Graph_ACHART_2" hidden="1">#REF!</definedName>
    <definedName name="_764________________________________________________________123Graph_ACHART_3" hidden="1">#REF!</definedName>
    <definedName name="_765________________________________________________________123Graph_ACHART_4" hidden="1">#REF!</definedName>
    <definedName name="_766________________________________________________________123Graph_ACHART_5" hidden="1">#REF!</definedName>
    <definedName name="_767________________________________________________________123Graph_ACHART_6" hidden="1">#REF!</definedName>
    <definedName name="_768________________________________________________________123Graph_BCHART_1" hidden="1">#REF!</definedName>
    <definedName name="_769________________________________________________________123Graph_BCHART_2" hidden="1">#REF!</definedName>
    <definedName name="_77_____________________________________________________________________________________________________123Graph_XCHART_6" hidden="1">#REF!</definedName>
    <definedName name="_77____123Graph_ACHART_5" hidden="1">#REF!</definedName>
    <definedName name="_770________________________________________________________123Graph_BCHART_3" hidden="1">#REF!</definedName>
    <definedName name="_771________________________________________________________123Graph_BCHART_4" hidden="1">#REF!</definedName>
    <definedName name="_772________________________________________________________123Graph_BCHART_5" hidden="1">#REF!</definedName>
    <definedName name="_773________________________________________________________123Graph_BCHART_6" hidden="1">#REF!</definedName>
    <definedName name="_774________________________________________________________123Graph_XCHART_1" hidden="1">#REF!</definedName>
    <definedName name="_775________________________________________________________123Graph_XCHART_2" hidden="1">#REF!</definedName>
    <definedName name="_776________________________________________________________123Graph_XCHART_3" hidden="1">#REF!</definedName>
    <definedName name="_777________________________________________________________123Graph_XCHART_4" hidden="1">#REF!</definedName>
    <definedName name="_778________________________________________________________123Graph_XCHART_5" hidden="1">#REF!</definedName>
    <definedName name="_779________________________________________________________123Graph_XCHART_6" hidden="1">#REF!</definedName>
    <definedName name="_78___________________________________________________________________________________________________123Graph_ACHART_1" hidden="1">#REF!</definedName>
    <definedName name="_78____123Graph_ACHART_6" hidden="1">#REF!</definedName>
    <definedName name="_780_______________________________________________________123Graph_ACHART_1" hidden="1">#REF!</definedName>
    <definedName name="_781_______________________________________________________123Graph_ACHART_2" hidden="1">#REF!</definedName>
    <definedName name="_782_______________________________________________________123Graph_ACHART_3" hidden="1">#REF!</definedName>
    <definedName name="_783_______________________________________________________123Graph_ACHART_4" hidden="1">#REF!</definedName>
    <definedName name="_784_______________________________________________________123Graph_ACHART_5" hidden="1">#REF!</definedName>
    <definedName name="_785_______________________________________________________123Graph_ACHART_6" hidden="1">#REF!</definedName>
    <definedName name="_786_______________________________________________________123Graph_BCHART_1" hidden="1">#REF!</definedName>
    <definedName name="_787_______________________________________________________123Graph_BCHART_2" hidden="1">#REF!</definedName>
    <definedName name="_788_______________________________________________________123Graph_BCHART_3" hidden="1">#REF!</definedName>
    <definedName name="_789_______________________________________________________123Graph_BCHART_4" hidden="1">#REF!</definedName>
    <definedName name="_79___________________________________________________________________________________________________123Graph_ACHART_2" hidden="1">#REF!</definedName>
    <definedName name="_79____123Graph_BCHART_1" hidden="1">#REF!</definedName>
    <definedName name="_790_______________________________________________________123Graph_BCHART_5" hidden="1">#REF!</definedName>
    <definedName name="_791_______________________________________________________123Graph_BCHART_6" hidden="1">#REF!</definedName>
    <definedName name="_792_______________________________________________________123Graph_XCHART_1" hidden="1">#REF!</definedName>
    <definedName name="_793_______________________________________________________123Graph_XCHART_2" hidden="1">#REF!</definedName>
    <definedName name="_794_______________________________________________________123Graph_XCHART_3" hidden="1">#REF!</definedName>
    <definedName name="_795_______________________________________________________123Graph_XCHART_4" hidden="1">#REF!</definedName>
    <definedName name="_796_______________________________________________________123Graph_XCHART_5" hidden="1">#REF!</definedName>
    <definedName name="_797_______________________________________________________123Graph_XCHART_6" hidden="1">#REF!</definedName>
    <definedName name="_798______________________________________________________123Graph_ACHART_1" hidden="1">#REF!</definedName>
    <definedName name="_799______________________________________________________123Graph_ACHART_2" hidden="1">#REF!</definedName>
    <definedName name="_8">#REF!</definedName>
    <definedName name="_8_________123Graph_BCHART_2" hidden="1">#REF!</definedName>
    <definedName name="_8_____123Graph_BCHART_2" hidden="1">#REF!</definedName>
    <definedName name="_8____123Graph_XCHART_2" hidden="1">[4]A!$BR$12:$BR$23</definedName>
    <definedName name="_8___123Graph_BCHART_2" hidden="1">#REF!</definedName>
    <definedName name="_8__123Graph_ACHART_1" hidden="1">#REF!</definedName>
    <definedName name="_8__123Graph_ACHART_2" hidden="1">#REF!</definedName>
    <definedName name="_8__123Graph_ACHART_4" hidden="1">#REF!</definedName>
    <definedName name="_8__123Graph_ACHART_6" hidden="1">#REF!</definedName>
    <definedName name="_8__123Graph_BCHART_2" hidden="1">#REF!</definedName>
    <definedName name="_8__123Graph_XCHART_10" hidden="1">[8]USGC!$A$34:$A$53</definedName>
    <definedName name="_80___________________________________________________________________________________________________123Graph_ACHART_3" hidden="1">#REF!</definedName>
    <definedName name="_80____123Graph_BCHART_2" hidden="1">#REF!</definedName>
    <definedName name="_800______________________________________________________123Graph_ACHART_3" hidden="1">#REF!</definedName>
    <definedName name="_801______________________________________________________123Graph_ACHART_4" hidden="1">#REF!</definedName>
    <definedName name="_802______________________________________________________123Graph_ACHART_5" hidden="1">#REF!</definedName>
    <definedName name="_803______________________________________________________123Graph_ACHART_6" hidden="1">#REF!</definedName>
    <definedName name="_804______________________________________________________123Graph_BCHART_1" hidden="1">#REF!</definedName>
    <definedName name="_805______________________________________________________123Graph_BCHART_2" hidden="1">#REF!</definedName>
    <definedName name="_806______________________________________________________123Graph_BCHART_3" hidden="1">#REF!</definedName>
    <definedName name="_807______________________________________________________123Graph_BCHART_4" hidden="1">#REF!</definedName>
    <definedName name="_808______________________________________________________123Graph_BCHART_5" hidden="1">#REF!</definedName>
    <definedName name="_809______________________________________________________123Graph_BCHART_6" hidden="1">#REF!</definedName>
    <definedName name="_81___________________________________________________________________________________________________123Graph_ACHART_4" hidden="1">#REF!</definedName>
    <definedName name="_81____123Graph_BCHART_3" hidden="1">#REF!</definedName>
    <definedName name="_810______________________________________________________123Graph_XCHART_1" hidden="1">#REF!</definedName>
    <definedName name="_811______________________________________________________123Graph_XCHART_2" hidden="1">#REF!</definedName>
    <definedName name="_812______________________________________________________123Graph_XCHART_3" hidden="1">#REF!</definedName>
    <definedName name="_813______________________________________________________123Graph_XCHART_4" hidden="1">#REF!</definedName>
    <definedName name="_814______________________________________________________123Graph_XCHART_5" hidden="1">#REF!</definedName>
    <definedName name="_815______________________________________________________123Graph_XCHART_6" hidden="1">#REF!</definedName>
    <definedName name="_816_____________________________________________________123Graph_ACHART_1" hidden="1">#REF!</definedName>
    <definedName name="_817_____________________________________________________123Graph_ACHART_2" hidden="1">#REF!</definedName>
    <definedName name="_818_____________________________________________________123Graph_ACHART_3" hidden="1">#REF!</definedName>
    <definedName name="_819_____________________________________________________123Graph_ACHART_4" hidden="1">#REF!</definedName>
    <definedName name="_82___________________________________________________________________________________________________123Graph_ACHART_5" hidden="1">#REF!</definedName>
    <definedName name="_82____123Graph_BCHART_4" hidden="1">#REF!</definedName>
    <definedName name="_820_____________________________________________________123Graph_ACHART_5" hidden="1">#REF!</definedName>
    <definedName name="_821_____________________________________________________123Graph_ACHART_6" hidden="1">#REF!</definedName>
    <definedName name="_822_____________________________________________________123Graph_BCHART_1" hidden="1">#REF!</definedName>
    <definedName name="_823_____________________________________________________123Graph_BCHART_2" hidden="1">#REF!</definedName>
    <definedName name="_824_____________________________________________________123Graph_BCHART_3" hidden="1">#REF!</definedName>
    <definedName name="_825_____________________________________________________123Graph_BCHART_4" hidden="1">#REF!</definedName>
    <definedName name="_826_____________________________________________________123Graph_BCHART_5" hidden="1">#REF!</definedName>
    <definedName name="_827_____________________________________________________123Graph_BCHART_6" hidden="1">#REF!</definedName>
    <definedName name="_828_____________________________________________________123Graph_XCHART_1" hidden="1">#REF!</definedName>
    <definedName name="_829_____________________________________________________123Graph_XCHART_2" hidden="1">#REF!</definedName>
    <definedName name="_83___________________________________________________________________________________________________123Graph_ACHART_6" hidden="1">#REF!</definedName>
    <definedName name="_83____123Graph_BCHART_5" hidden="1">#REF!</definedName>
    <definedName name="_830_____________________________________________________123Graph_XCHART_3" hidden="1">#REF!</definedName>
    <definedName name="_831_____________________________________________________123Graph_XCHART_4" hidden="1">#REF!</definedName>
    <definedName name="_832_____________________________________________________123Graph_XCHART_5" hidden="1">#REF!</definedName>
    <definedName name="_833_____________________________________________________123Graph_XCHART_6" hidden="1">#REF!</definedName>
    <definedName name="_834____________________________________________________123Graph_ACHART_1" hidden="1">#REF!</definedName>
    <definedName name="_835____________________________________________________123Graph_ACHART_2" hidden="1">#REF!</definedName>
    <definedName name="_836____________________________________________________123Graph_ACHART_3" hidden="1">#REF!</definedName>
    <definedName name="_837____________________________________________________123Graph_ACHART_4" hidden="1">#REF!</definedName>
    <definedName name="_838____________________________________________________123Graph_ACHART_5" hidden="1">#REF!</definedName>
    <definedName name="_839____________________________________________________123Graph_ACHART_6" hidden="1">#REF!</definedName>
    <definedName name="_84___________________________________________________________________________________________________123Graph_BCHART_1" hidden="1">#REF!</definedName>
    <definedName name="_84____123Graph_BCHART_6" hidden="1">#REF!</definedName>
    <definedName name="_840____________________________________________________123Graph_BCHART_1" hidden="1">#REF!</definedName>
    <definedName name="_841____________________________________________________123Graph_BCHART_2" hidden="1">#REF!</definedName>
    <definedName name="_842____________________________________________________123Graph_BCHART_3" hidden="1">#REF!</definedName>
    <definedName name="_843____________________________________________________123Graph_BCHART_4" hidden="1">#REF!</definedName>
    <definedName name="_844____________________________________________________123Graph_BCHART_5" hidden="1">#REF!</definedName>
    <definedName name="_845____________________________________________________123Graph_BCHART_6" hidden="1">#REF!</definedName>
    <definedName name="_846____________________________________________________123Graph_XCHART_1" hidden="1">#REF!</definedName>
    <definedName name="_847____________________________________________________123Graph_XCHART_2" hidden="1">#REF!</definedName>
    <definedName name="_848____________________________________________________123Graph_XCHART_3" hidden="1">#REF!</definedName>
    <definedName name="_849____________________________________________________123Graph_XCHART_4" hidden="1">#REF!</definedName>
    <definedName name="_85___________________________________________________________________________________________________123Graph_BCHART_2" hidden="1">#REF!</definedName>
    <definedName name="_85____123Graph_XCHART_1" hidden="1">#REF!</definedName>
    <definedName name="_850____________________________________________________123Graph_XCHART_5" hidden="1">#REF!</definedName>
    <definedName name="_851____________________________________________________123Graph_XCHART_6" hidden="1">#REF!</definedName>
    <definedName name="_852___________________________________________________123Graph_ACHART_1" hidden="1">#REF!</definedName>
    <definedName name="_853___________________________________________________123Graph_ACHART_2" hidden="1">#REF!</definedName>
    <definedName name="_854___________________________________________________123Graph_ACHART_3" hidden="1">#REF!</definedName>
    <definedName name="_855___________________________________________________123Graph_ACHART_4" hidden="1">#REF!</definedName>
    <definedName name="_856___________________________________________________123Graph_ACHART_5" hidden="1">#REF!</definedName>
    <definedName name="_857___________________________________________________123Graph_ACHART_6" hidden="1">#REF!</definedName>
    <definedName name="_858___________________________________________________123Graph_BCHART_1" hidden="1">#REF!</definedName>
    <definedName name="_859___________________________________________________123Graph_BCHART_2" hidden="1">#REF!</definedName>
    <definedName name="_86___________________________________________________________________________________________________123Graph_BCHART_3" hidden="1">#REF!</definedName>
    <definedName name="_86____123Graph_XCHART_2" hidden="1">#REF!</definedName>
    <definedName name="_860___________________________________________________123Graph_BCHART_3" hidden="1">#REF!</definedName>
    <definedName name="_861___________________________________________________123Graph_BCHART_4" hidden="1">#REF!</definedName>
    <definedName name="_862___________________________________________________123Graph_BCHART_5" hidden="1">#REF!</definedName>
    <definedName name="_863___________________________________________________123Graph_BCHART_6" hidden="1">#REF!</definedName>
    <definedName name="_864___________________________________________________123Graph_XCHART_1" hidden="1">#REF!</definedName>
    <definedName name="_865___________________________________________________123Graph_XCHART_2" hidden="1">#REF!</definedName>
    <definedName name="_866___________________________________________________123Graph_XCHART_3" hidden="1">#REF!</definedName>
    <definedName name="_867___________________________________________________123Graph_XCHART_4" hidden="1">#REF!</definedName>
    <definedName name="_868___________________________________________________123Graph_XCHART_5" hidden="1">#REF!</definedName>
    <definedName name="_869___________________________________________________123Graph_XCHART_6" hidden="1">#REF!</definedName>
    <definedName name="_87___________________________________________________________________________________________________123Graph_BCHART_4" hidden="1">#REF!</definedName>
    <definedName name="_87____123Graph_XCHART_3" hidden="1">#REF!</definedName>
    <definedName name="_870__________________________________________________123Graph_ACHART_1" hidden="1">#REF!</definedName>
    <definedName name="_871__________________________________________________123Graph_ACHART_2" hidden="1">#REF!</definedName>
    <definedName name="_872__________________________________________________123Graph_ACHART_3" hidden="1">#REF!</definedName>
    <definedName name="_873__________________________________________________123Graph_ACHART_4" hidden="1">#REF!</definedName>
    <definedName name="_874__________________________________________________123Graph_ACHART_5" hidden="1">#REF!</definedName>
    <definedName name="_875__________________________________________________123Graph_ACHART_6" hidden="1">#REF!</definedName>
    <definedName name="_876__________________________________________________123Graph_BCHART_1" hidden="1">#REF!</definedName>
    <definedName name="_877__________________________________________________123Graph_BCHART_2" hidden="1">#REF!</definedName>
    <definedName name="_878__________________________________________________123Graph_BCHART_3" hidden="1">#REF!</definedName>
    <definedName name="_879__________________________________________________123Graph_BCHART_4" hidden="1">#REF!</definedName>
    <definedName name="_88___________________________________________________________________________________________________123Graph_BCHART_5" hidden="1">#REF!</definedName>
    <definedName name="_88____123Graph_XCHART_4" hidden="1">#REF!</definedName>
    <definedName name="_880__________________________________________________123Graph_BCHART_5" hidden="1">#REF!</definedName>
    <definedName name="_881__________________________________________________123Graph_BCHART_6" hidden="1">#REF!</definedName>
    <definedName name="_882__________________________________________________123Graph_XCHART_1" hidden="1">#REF!</definedName>
    <definedName name="_883__________________________________________________123Graph_XCHART_2" hidden="1">#REF!</definedName>
    <definedName name="_884__________________________________________________123Graph_XCHART_3" hidden="1">#REF!</definedName>
    <definedName name="_885__________________________________________________123Graph_XCHART_4" hidden="1">#REF!</definedName>
    <definedName name="_886__________________________________________________123Graph_XCHART_5" hidden="1">#REF!</definedName>
    <definedName name="_887__________________________________________________123Graph_XCHART_6" hidden="1">#REF!</definedName>
    <definedName name="_89___________________________________________________________________________________________________123Graph_BCHART_6" hidden="1">#REF!</definedName>
    <definedName name="_89____123Graph_XCHART_5" hidden="1">#REF!</definedName>
    <definedName name="_9_________123Graph_BCHART_3" hidden="1">#REF!</definedName>
    <definedName name="_9_____123Graph_BCHART_3" hidden="1">#REF!</definedName>
    <definedName name="_9___123Graph_ACHART_2" hidden="1">[4]A!$BS$12:$BS$23</definedName>
    <definedName name="_9___123Graph_BCHART_3" hidden="1">#REF!</definedName>
    <definedName name="_9__123Graph_ACHART_1" hidden="1">#REF!</definedName>
    <definedName name="_9__123Graph_ACHART_2" hidden="1">#REF!</definedName>
    <definedName name="_9__123Graph_ACHART_3" hidden="1">#REF!</definedName>
    <definedName name="_9__123Graph_BCHART_1" hidden="1">#REF!</definedName>
    <definedName name="_9__123Graph_BCHART_3" hidden="1">#REF!</definedName>
    <definedName name="_9__123Graph_XCHART_13" hidden="1">[8]USGC!$A$34:$A$53</definedName>
    <definedName name="_90___________________________________________________________________________________________________123Graph_XCHART_1" hidden="1">#REF!</definedName>
    <definedName name="_90____123Graph_XCHART_6" hidden="1">#REF!</definedName>
    <definedName name="_909____________________123_raph_ACHART_3" hidden="1">#REF!</definedName>
    <definedName name="_91___________________________________________________________________________________________________123Graph_XCHART_2" hidden="1">#REF!</definedName>
    <definedName name="_91___123Graph_ACHART_1" hidden="1">#REF!</definedName>
    <definedName name="_913___________________123_raph_ACHART_3" hidden="1">#REF!</definedName>
    <definedName name="_914___________________123_raph_XCHART_1" hidden="1">#REF!</definedName>
    <definedName name="_915__________________123_raph_ACHART_3" hidden="1">#REF!</definedName>
    <definedName name="_916__________________123_raph_XCHART_1" hidden="1">#REF!</definedName>
    <definedName name="_917_________________123_raph_ACHART_3" hidden="1">#REF!</definedName>
    <definedName name="_918_________________123_raph_XCHART_1" hidden="1">#REF!</definedName>
    <definedName name="_92___________________________________________________________________________________________________123Graph_XCHART_3" hidden="1">#REF!</definedName>
    <definedName name="_92___123Graph_ACHART_2" hidden="1">#REF!</definedName>
    <definedName name="_922________________123_raph_ACHART_3" hidden="1">#REF!</definedName>
    <definedName name="_923________________123_raph_XCHART_1" hidden="1">#REF!</definedName>
    <definedName name="_927_______________123_raph_ACHART_3" hidden="1">#REF!</definedName>
    <definedName name="_928_______________123_raph_XCHART_1" hidden="1">#REF!</definedName>
    <definedName name="_929______________123_raph_ACHART_3" hidden="1">#REF!</definedName>
    <definedName name="_93___________________________________________________________________________________________________123Graph_XCHART_4" hidden="1">#REF!</definedName>
    <definedName name="_93___123Graph_ACHART_3" hidden="1">#REF!</definedName>
    <definedName name="_930______________123_raph_XCHART_1" hidden="1">#REF!</definedName>
    <definedName name="_931_____________123_raph_ACHART_3" hidden="1">#REF!</definedName>
    <definedName name="_932_____________123_raph_XCHART_1" hidden="1">#REF!</definedName>
    <definedName name="_94___________________________________________________________________________________________________123Graph_XCHART_5" hidden="1">#REF!</definedName>
    <definedName name="_94___123Graph_ACHART_4" hidden="1">#REF!</definedName>
    <definedName name="_95___________________________________________________________________________________________________123Graph_XCHART_6" hidden="1">#REF!</definedName>
    <definedName name="_95___123Graph_ACHART_5" hidden="1">#REF!</definedName>
    <definedName name="_957__123Graph_ACHART_1" hidden="1">#REF!</definedName>
    <definedName name="_958__123Graph_ACHART_2" hidden="1">#REF!</definedName>
    <definedName name="_959__123Graph_ACHART_3" hidden="1">#REF!</definedName>
    <definedName name="_96_________________________________________________________________________________________________123Graph_ACHART_1" hidden="1">#REF!</definedName>
    <definedName name="_96___123Graph_ACHART_6" hidden="1">#REF!</definedName>
    <definedName name="_960__123Graph_ACHART_4" hidden="1">#REF!</definedName>
    <definedName name="_961__123Graph_ACHART_5" hidden="1">#REF!</definedName>
    <definedName name="_962__123Graph_ACHART_6" hidden="1">#REF!</definedName>
    <definedName name="_963__123Graph_BCHART_1" hidden="1">#REF!</definedName>
    <definedName name="_964__123Graph_BCHART_2" hidden="1">#REF!</definedName>
    <definedName name="_965__123Graph_BCHART_3" hidden="1">#REF!</definedName>
    <definedName name="_966__123Graph_BCHART_4" hidden="1">#REF!</definedName>
    <definedName name="_967__123Graph_BCHART_5" hidden="1">#REF!</definedName>
    <definedName name="_968__123Graph_BCHART_6" hidden="1">#REF!</definedName>
    <definedName name="_969__123Graph_XCHART_1" hidden="1">#REF!</definedName>
    <definedName name="_97_________________________________________________________________________________________________123Graph_ACHART_2" hidden="1">#REF!</definedName>
    <definedName name="_97___123Graph_BCHART_1" hidden="1">#REF!</definedName>
    <definedName name="_970__123Graph_XCHART_2" hidden="1">#REF!</definedName>
    <definedName name="_971__123Graph_XCHART_3" hidden="1">#REF!</definedName>
    <definedName name="_972__123Graph_XCHART_4" hidden="1">#REF!</definedName>
    <definedName name="_973__123Graph_XCHART_5" hidden="1">#REF!</definedName>
    <definedName name="_974__123Graph_XCHART_6" hidden="1">#REF!</definedName>
    <definedName name="_98_________________________________________________________________________________________________123Graph_ACHART_3" hidden="1">#REF!</definedName>
    <definedName name="_98___123Graph_BCHART_2" hidden="1">#REF!</definedName>
    <definedName name="_99_________________________________________________________________________________________________123Graph_ACHART_4" hidden="1">#REF!</definedName>
    <definedName name="_99___123Graph_BCHART_3" hidden="1">#REF!</definedName>
    <definedName name="_a">NA()</definedName>
    <definedName name="_A65700">'[10]MTO REV.2(ARMOR)'!#REF!</definedName>
    <definedName name="_A65800">'[10]MTO REV.2(ARMOR)'!#REF!</definedName>
    <definedName name="_A66000">'[10]MTO REV.2(ARMOR)'!#REF!</definedName>
    <definedName name="_A67000">'[10]MTO REV.2(ARMOR)'!#REF!</definedName>
    <definedName name="_A68000">'[10]MTO REV.2(ARMOR)'!#REF!</definedName>
    <definedName name="_A70000">'[10]MTO REV.2(ARMOR)'!#REF!</definedName>
    <definedName name="_A75000">'[10]MTO REV.2(ARMOR)'!#REF!</definedName>
    <definedName name="_A85000">'[10]MTO REV.2(ARMOR)'!#REF!</definedName>
    <definedName name="_AAA1">[2]POLY!$E$9:$E$214</definedName>
    <definedName name="_abb91">[11]chitimc!#REF!</definedName>
    <definedName name="_ACK1">#REF!</definedName>
    <definedName name="_AtRisk_SimSetting_AutomaticallyGenerateReports" hidden="1">FALSE</definedName>
    <definedName name="_AtRisk_SimSetting_AutomaticResultsDisplayMode" hidden="1">1</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512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211001">'[12]Breadown-Nop'!#REF!</definedName>
    <definedName name="_b212001">'[12]Breadown-Nop'!#REF!</definedName>
    <definedName name="_b212002">'[12]Breadown-Nop'!#REF!</definedName>
    <definedName name="_b214003">'[12]Breadown-Nop'!#REF!</definedName>
    <definedName name="_b215001">'[12]Breadown-Nop'!#REF!</definedName>
    <definedName name="_b216002">'[12]Breadown-Nop'!#REF!</definedName>
    <definedName name="_b216004">'[12]Breadown-Nop'!#REF!</definedName>
    <definedName name="_b216005">'[12]Breadown-Nop'!#REF!</definedName>
    <definedName name="_b217003">'[12]Breadown-Nop'!#REF!</definedName>
    <definedName name="_b217004">'[12]Breadown-Nop'!#REF!</definedName>
    <definedName name="_b218001">'[12]Breadown-Nop'!#REF!</definedName>
    <definedName name="_b221004">'[12]Breadown-Nop'!#REF!</definedName>
    <definedName name="_b231001">'[12]Breadown-Nop'!#REF!</definedName>
    <definedName name="_b231002">'[12]Breadown-Nop'!#REF!</definedName>
    <definedName name="_b231003">'[12]Breadown-Nop'!#REF!</definedName>
    <definedName name="_b231005">'[12]Breadown-Nop'!#REF!</definedName>
    <definedName name="_b231006">'[12]Breadown-Nop'!#REF!</definedName>
    <definedName name="_b231007">'[12]Breadown-Nop'!#REF!</definedName>
    <definedName name="_b231008">'[12]Breadown-Nop'!#REF!</definedName>
    <definedName name="_b231009">'[12]Breadown-Nop'!#REF!</definedName>
    <definedName name="_b232002">'[12]Breadown-Nop'!#REF!</definedName>
    <definedName name="_b232003">'[12]Breadown-Nop'!#REF!</definedName>
    <definedName name="_b233001">'[12]Breadown-Nop'!#REF!</definedName>
    <definedName name="_b234001">'[12]Breadown-Nop'!#REF!</definedName>
    <definedName name="_b236001">'[12]Breadown-Nop'!#REF!</definedName>
    <definedName name="_b236002">'[12]Breadown-Nop'!#REF!</definedName>
    <definedName name="_b237001">'[12]Breadown-Nop'!#REF!</definedName>
    <definedName name="_b237002">'[12]Breadown-Nop'!#REF!</definedName>
    <definedName name="_b237003">'[12]Breadown-Nop'!#REF!</definedName>
    <definedName name="_b237004">'[12]Breadown-Nop'!#REF!</definedName>
    <definedName name="_b238001">'[12]Breadown-Nop'!#REF!</definedName>
    <definedName name="_b238002">'[12]Breadown-Nop'!#REF!</definedName>
    <definedName name="_b238003">'[12]Breadown-Nop'!#REF!</definedName>
    <definedName name="_b238004">'[12]Breadown-Nop'!#REF!</definedName>
    <definedName name="_b238005">'[12]Breadown-Nop'!#REF!</definedName>
    <definedName name="_b238006">'[12]Breadown-Nop'!#REF!</definedName>
    <definedName name="_b238007">'[12]Breadown-Nop'!#REF!</definedName>
    <definedName name="_b238008">'[12]Breadown-Nop'!#REF!</definedName>
    <definedName name="_b238009">'[12]Breadown-Nop'!#REF!</definedName>
    <definedName name="_b241001">'[12]Breadown-Nop'!#REF!</definedName>
    <definedName name="_b241003">'[12]Breadown-Nop'!#REF!</definedName>
    <definedName name="_b241004">'[12]Breadown-Nop'!#REF!</definedName>
    <definedName name="_b241006">'[12]Breadown-Nop'!#REF!</definedName>
    <definedName name="_b241009">'[12]Breadown-Nop'!#REF!</definedName>
    <definedName name="_b242001">'[12]Breadown-Nop'!#REF!</definedName>
    <definedName name="_b242002">'[12]Breadown-Nop'!#REF!</definedName>
    <definedName name="_b243002">'[12]Breadown-Nop'!#REF!</definedName>
    <definedName name="_b243003">'[12]Breadown-Nop'!#REF!</definedName>
    <definedName name="_b243004">'[12]Breadown-Nop'!#REF!</definedName>
    <definedName name="_b244001">'[12]Breadown-Nop'!#REF!</definedName>
    <definedName name="_b245001">'[12]Breadown-Nop'!#REF!</definedName>
    <definedName name="_b245002">'[12]Breadown-Nop'!#REF!</definedName>
    <definedName name="_b246002">'[12]Breadown-Nop'!#REF!</definedName>
    <definedName name="_b247001">'[12]Breadown-Nop'!#REF!</definedName>
    <definedName name="_b247003">'[12]Breadown-Nop'!#REF!</definedName>
    <definedName name="_b252001">'[12]Breadown-Nop'!#REF!</definedName>
    <definedName name="_b252002">'[12]Breadown-Nop'!#REF!</definedName>
    <definedName name="_b252003">'[12]Breadown-Nop'!#REF!</definedName>
    <definedName name="_b252004">'[12]Breadown-Nop'!#REF!</definedName>
    <definedName name="_b252005">'[12]Breadown-Nop'!#REF!</definedName>
    <definedName name="_b252006">'[13]Breadown-Tham khao'!#REF!</definedName>
    <definedName name="_b252007">'[12]Breadown-Nop'!#REF!</definedName>
    <definedName name="_b252008">'[12]Breadown-Nop'!#REF!</definedName>
    <definedName name="_b252009">'[12]Breadown-Nop'!#REF!</definedName>
    <definedName name="_b255101">'[12]Breadown-Nop'!#REF!</definedName>
    <definedName name="_b255102">'[12]Breadown-Nop'!#REF!</definedName>
    <definedName name="_b255201">'[12]Breadown-Nop'!#REF!</definedName>
    <definedName name="_b255301">'[12]Breadown-Nop'!#REF!</definedName>
    <definedName name="_b255302">'[12]Breadown-Nop'!#REF!</definedName>
    <definedName name="_b255401">'[12]Breadown-Nop'!#REF!</definedName>
    <definedName name="_b255402">'[12]Breadown-Nop'!#REF!</definedName>
    <definedName name="_b255403">'[12]Breadown-Nop'!#REF!</definedName>
    <definedName name="_b255404">'[12]Breadown-Nop'!#REF!</definedName>
    <definedName name="_b255405">'[12]Breadown-Nop'!#REF!</definedName>
    <definedName name="_b255406">'[12]Breadown-Nop'!#REF!</definedName>
    <definedName name="_b255407">'[12]Breadown-Nop'!#REF!</definedName>
    <definedName name="_b255408">'[12]Breadown-Nop'!#REF!</definedName>
    <definedName name="_b255409">'[12]Breadown-Nop'!#REF!</definedName>
    <definedName name="_b255601">'[12]Breadown-Nop'!#REF!</definedName>
    <definedName name="_b255602">'[12]Breadown-Nop'!#REF!</definedName>
    <definedName name="_b255603">'[12]Breadown-Nop'!#REF!</definedName>
    <definedName name="_b255604">'[12]Breadown-Nop'!#REF!</definedName>
    <definedName name="_b255605">[14]Breadown!#REF!</definedName>
    <definedName name="_b255606">'[12]Breadown-Nop'!#REF!</definedName>
    <definedName name="_b255607">'[13]Breadown-Tham khao'!#REF!</definedName>
    <definedName name="_b255608">'[12]Breadown-Nop'!#REF!</definedName>
    <definedName name="_b255609">'[12]Breadown-Nop'!#REF!</definedName>
    <definedName name="_b260201">'[12]Breadown-Nop'!#REF!</definedName>
    <definedName name="_b260202">'[12]Breadown-Nop'!#REF!</definedName>
    <definedName name="_b260203">'[12]Breadown-Nop'!#REF!</definedName>
    <definedName name="_b260401">'[12]Breadown-Nop'!#REF!</definedName>
    <definedName name="_b260402">'[12]Breadown-Nop'!#REF!</definedName>
    <definedName name="_b260403">'[12]Breadown-Nop'!#REF!</definedName>
    <definedName name="_b260404">'[12]Breadown-Nop'!#REF!</definedName>
    <definedName name="_b260405">'[12]Breadown-Nop'!#REF!</definedName>
    <definedName name="_b260406">'[12]Breadown-Nop'!#REF!</definedName>
    <definedName name="_b260408">'[12]Breadown-Nop'!#REF!</definedName>
    <definedName name="_b260409">'[12]Breadown-Nop'!#REF!</definedName>
    <definedName name="_b260501">'[12]Breadown-Nop'!#REF!</definedName>
    <definedName name="_b260502">'[12]Breadown-Nop'!#REF!</definedName>
    <definedName name="_b260503">'[12]Breadown-Nop'!#REF!</definedName>
    <definedName name="_b260504">'[12]Breadown-Nop'!#REF!</definedName>
    <definedName name="_b260505">'[12]Breadown-Nop'!#REF!</definedName>
    <definedName name="_b260506">'[12]Breadown-Nop'!#REF!</definedName>
    <definedName name="_b260507">'[12]Breadown-Nop'!#REF!</definedName>
    <definedName name="_b260508">'[12]Breadown-Nop'!#REF!</definedName>
    <definedName name="_b260509">'[12]Breadown-Nop'!#REF!</definedName>
    <definedName name="_b270101">'[12]Breadown-Nop'!#REF!</definedName>
    <definedName name="_b270102">'[12]Breadown-Nop'!#REF!</definedName>
    <definedName name="_b270201">'[12]Breadown-Nop'!#REF!</definedName>
    <definedName name="_b270301">'[12]Breadown-Nop'!#REF!</definedName>
    <definedName name="_b270401">'[12]Breadown-Nop'!#REF!</definedName>
    <definedName name="_BTM150">#REF!</definedName>
    <definedName name="_BTM200">#REF!</definedName>
    <definedName name="_BTM50">#REF!</definedName>
    <definedName name="_C">#REF!</definedName>
    <definedName name="_ch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ch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CON1">#REF!</definedName>
    <definedName name="_CON2">#REF!</definedName>
    <definedName name="_DAT1">#REF!</definedName>
    <definedName name="_DAT110002">#REF!</definedName>
    <definedName name="_DAT12">#REF!</definedName>
    <definedName name="_DAT13">#REF!</definedName>
    <definedName name="_DAT16">#REF!</definedName>
    <definedName name="_DAT17">#REF!</definedName>
    <definedName name="_DAT18">#REF!</definedName>
    <definedName name="_DAT19">#REF!</definedName>
    <definedName name="_DAT2">#REF!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5">#REF!</definedName>
    <definedName name="_DAT6">#REF!</definedName>
    <definedName name="_DAT8">#REF!</definedName>
    <definedName name="_det111">'[15]03 Detailed'!$I$136</definedName>
    <definedName name="_det112">'[15]03 Detailed'!$L$136</definedName>
    <definedName name="_det121">'[15]03 Detailed'!$I$136</definedName>
    <definedName name="_det122">'[15]03 Detailed'!$L$218</definedName>
    <definedName name="_det131">'[15]03 Detailed'!$I$231</definedName>
    <definedName name="_det132">'[15]03 Detailed'!$L$231</definedName>
    <definedName name="_det191">'[15]03 Detailed'!$I$244</definedName>
    <definedName name="_det192">'[15]03 Detailed'!$L$244</definedName>
    <definedName name="_det21">'[15]03 Detailed'!$I$15</definedName>
    <definedName name="_det2151">'[15]03 Detailed'!$I$325</definedName>
    <definedName name="_det2152">'[15]03 Detailed'!$L$325</definedName>
    <definedName name="_det22">'[15]03 Detailed'!$L$15</definedName>
    <definedName name="_det271">'[15]03 Detailed'!$I$260</definedName>
    <definedName name="_det272">'[15]03 Detailed'!$L$260</definedName>
    <definedName name="_det2971">'[15]03 Detailed'!$I$355</definedName>
    <definedName name="_det2972">'[15]03 Detailed'!$L$355</definedName>
    <definedName name="_det3061">'[15]03 Detailed'!$I$372</definedName>
    <definedName name="_det3062">'[15]03 Detailed'!$L$372</definedName>
    <definedName name="_det31">'[15]03 Detailed'!$I$28</definedName>
    <definedName name="_det311">'[15]03 Detailed'!$I$294</definedName>
    <definedName name="_det312">'[15]03 Detailed'!$L$294</definedName>
    <definedName name="_det32">'[15]03 Detailed'!$L$28</definedName>
    <definedName name="_det3211">'[15]03 Detailed'!$I$398</definedName>
    <definedName name="_det3212">'[15]03 Detailed'!$L$398</definedName>
    <definedName name="_det3221">'[15]03 Detailed'!$I$424</definedName>
    <definedName name="_det3222">'[15]03 Detailed'!$L$424</definedName>
    <definedName name="_det3781">'[15]03 Detailed'!$I$455</definedName>
    <definedName name="_det3782">'[15]03 Detailed'!$L$455</definedName>
    <definedName name="_det4061">'[15]03 Detailed'!$I$505</definedName>
    <definedName name="_det4062">'[15]03 Detailed'!$L$505</definedName>
    <definedName name="_det41">'[15]03 Detailed'!$I$48</definedName>
    <definedName name="_det42">'[15]03 Detailed'!$L$48</definedName>
    <definedName name="_det51">'[15]03 Detailed'!$I$64</definedName>
    <definedName name="_det52">'[15]03 Detailed'!$L$64</definedName>
    <definedName name="_EXC1">#REF!</definedName>
    <definedName name="_EXC2">#REF!</definedName>
    <definedName name="_Fill" hidden="1">#REF!</definedName>
    <definedName name="_xlnm._FilterDatabase" hidden="1">#REF!</definedName>
    <definedName name="_Grp12">#REF!</definedName>
    <definedName name="_Grp13">#REF!</definedName>
    <definedName name="_Grp14">#REF!</definedName>
    <definedName name="_Grp15">#REF!</definedName>
    <definedName name="_Grp2">#REF!</definedName>
    <definedName name="_grt1"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GRT2"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_hom2">#REF!</definedName>
    <definedName name="_hom4">[16]sheet12!#REF!</definedName>
    <definedName name="_ICW1">#REF!</definedName>
    <definedName name="_ICW2">#REF!</definedName>
    <definedName name="_k888888">[2]B.S!#REF!</definedName>
    <definedName name="_Key1" hidden="1">[17]Quantity!#REF!</definedName>
    <definedName name="_Key2" hidden="1">#REF!</definedName>
    <definedName name="_LFW1">#REF!</definedName>
    <definedName name="_M1">[18]XL4Poppy!$C$4</definedName>
    <definedName name="_MKT1">#REF!</definedName>
    <definedName name="_MKT10">#REF!</definedName>
    <definedName name="_MKT11">#REF!</definedName>
    <definedName name="_MKT2">#REF!</definedName>
    <definedName name="_MKT3">#REF!</definedName>
    <definedName name="_MKT4">#REF!</definedName>
    <definedName name="_MKT5">#REF!</definedName>
    <definedName name="_MKT6">#REF!</definedName>
    <definedName name="_MKT7">#REF!</definedName>
    <definedName name="_MKT8">#REF!</definedName>
    <definedName name="_MKT9">#REF!</definedName>
    <definedName name="_msl100">#REF!</definedName>
    <definedName name="_msl200">#REF!</definedName>
    <definedName name="_msl250">#REF!</definedName>
    <definedName name="_msl300">#REF!</definedName>
    <definedName name="_msl400">#REF!</definedName>
    <definedName name="_msl800">#REF!</definedName>
    <definedName name="_mui100">#REF!</definedName>
    <definedName name="_mui105">#REF!</definedName>
    <definedName name="_mui108">#REF!</definedName>
    <definedName name="_mui130">#REF!</definedName>
    <definedName name="_mui140">#REF!</definedName>
    <definedName name="_mui160">#REF!</definedName>
    <definedName name="_mui180">#REF!</definedName>
    <definedName name="_mui250">#REF!</definedName>
    <definedName name="_mui271">#REF!</definedName>
    <definedName name="_mui320">#REF!</definedName>
    <definedName name="_mui45">#REF!</definedName>
    <definedName name="_mui50">#REF!</definedName>
    <definedName name="_mui54">#REF!</definedName>
    <definedName name="_mui65">#REF!</definedName>
    <definedName name="_mui75">#REF!</definedName>
    <definedName name="_mui80">#REF!</definedName>
    <definedName name="_nc4">'[19]van khuon'!$A$24</definedName>
    <definedName name="_NET2">#REF!</definedName>
    <definedName name="_New1">#REF!</definedName>
    <definedName name="_NO1">#REF!</definedName>
    <definedName name="_NO2">#REF!</definedName>
    <definedName name="_NO3">#REF!</definedName>
    <definedName name="_NO4">#REF!</definedName>
    <definedName name="_NO5">#REF!</definedName>
    <definedName name="_NO6">#REF!</definedName>
    <definedName name="_npv1">'[2]P90 NPV'!$L$7</definedName>
    <definedName name="_Order1" hidden="1">255</definedName>
    <definedName name="_Order2" hidden="1">255</definedName>
    <definedName name="_oto10">[20]VL!#REF!</definedName>
    <definedName name="_ov1">[21]Names!#REF!</definedName>
    <definedName name="_ov2">[21]Names!#REF!</definedName>
    <definedName name="_P1">#REF!</definedName>
    <definedName name="_Parse_Out" hidden="1">[17]Quantity!#REF!</definedName>
    <definedName name="_pc30">[22]GiaVL!$F$14</definedName>
    <definedName name="_pc40">[22]GiaVL!$F$13</definedName>
    <definedName name="_PEX1">#REF!</definedName>
    <definedName name="_PG2">#REF!</definedName>
    <definedName name="_PG3">#REF!</definedName>
    <definedName name="_PG4">#REF!</definedName>
    <definedName name="_PG5">#REF!</definedName>
    <definedName name="_PG6">#REF!</definedName>
    <definedName name="_PG7">#REF!</definedName>
    <definedName name="_PLO1">#REF!</definedName>
    <definedName name="_PRN1">#REF!</definedName>
    <definedName name="_PV2">#REF!</definedName>
    <definedName name="_R">#REF!</definedName>
    <definedName name="_sat10">#REF!</definedName>
    <definedName name="_sat12">#REF!</definedName>
    <definedName name="_sat14">#REF!</definedName>
    <definedName name="_sat16">#REF!</definedName>
    <definedName name="_sat20">#REF!</definedName>
    <definedName name="_Sat27">[23]TTDZ22!#REF!</definedName>
    <definedName name="_Sat6">[23]TTDZ22!#REF!</definedName>
    <definedName name="_sat8">#REF!</definedName>
    <definedName name="_Sort" hidden="1">#REF!</definedName>
    <definedName name="_SR1">#REF!</definedName>
    <definedName name="_srp1">#REF!</definedName>
    <definedName name="_sua20">#REF!</definedName>
    <definedName name="_sua30">#REF!</definedName>
    <definedName name="_TAX1">[2]FINAL!$A$10:$B$28</definedName>
    <definedName name="_tct3">[24]gVL!$Q$23</definedName>
    <definedName name="_TDS2">#REF!</definedName>
    <definedName name="_TOT1">#REF!</definedName>
    <definedName name="_TR10">[25]Hikes!$V$14</definedName>
    <definedName name="_TR11">[25]Hikes!$Y$14</definedName>
    <definedName name="_TR6">[25]Hikes!$J$14</definedName>
    <definedName name="_TR7">[25]Hikes!$M$14</definedName>
    <definedName name="_TR8">[25]Hikes!$P$14</definedName>
    <definedName name="_TR9">[25]Hikes!$S$14</definedName>
    <definedName name="_ts1">#REF!</definedName>
    <definedName name="_ts2">#REF!</definedName>
    <definedName name="_vbt100">'[26]daywork- Tham khao'!#REF!</definedName>
    <definedName name="_vbt150">#REF!</definedName>
    <definedName name="_vbt200">#REF!</definedName>
    <definedName name="_vbt210">#REF!</definedName>
    <definedName name="_vbt300">#REF!</definedName>
    <definedName name="_vbt400">#REF!</definedName>
    <definedName name="_vxm100">#REF!</definedName>
    <definedName name="_vxm300">#REF!</definedName>
    <definedName name="_vxm500">#REF!</definedName>
    <definedName name="_vxm75">#REF!</definedName>
    <definedName name="_wrn1" hidden="1">{"EE4 Budget months only in USD",#N/A,TRUE,"Profit and Loss";"EE4 Budget months only in USD",#N/A,TRUE,"Firm capex";"EE4 Budget months only in USD",#N/A,TRUE,"Cashflow";"EE4 Budget months only in USD",#N/A,TRUE,"Balance Sheet"}</definedName>
    <definedName name="_za1">#REF!</definedName>
    <definedName name="A">#REF!</definedName>
    <definedName name="A_GEN1.AONo">#REF!</definedName>
    <definedName name="A_GEN1.AOType">#REF!</definedName>
    <definedName name="A_GEN1.AreaCode">#REF!</definedName>
    <definedName name="A_GEN1.AsseseeRepFlg">#REF!</definedName>
    <definedName name="A_GEN1.CityOrTownOrDistrict">#REF!</definedName>
    <definedName name="A_GEN1.DateOFFormOrIncorp">#REF!</definedName>
    <definedName name="A_GEN1.DesigOfficerWardorCircle">#REF!</definedName>
    <definedName name="A_GEN1.DomesticCompFlg">#REF!</definedName>
    <definedName name="A_GEN1.EmailAddress">#REF!</definedName>
    <definedName name="A_GEN1.FBTSec">#REF!</definedName>
    <definedName name="A_GEN1.IncomeTaxSec">#REF!</definedName>
    <definedName name="A_GEN1.LocalityOrArea">#REF!</definedName>
    <definedName name="A_GEN1.NRI_PE">#REF!</definedName>
    <definedName name="A_GEN1.OrgOldName">#REF!</definedName>
    <definedName name="A_GEN1.OrigRetFiledDate">#REF!</definedName>
    <definedName name="A_GEN1.PAN">#REF!</definedName>
    <definedName name="A_GEN1.PhoneNo">#REF!</definedName>
    <definedName name="A_GEN1.PinCode">#REF!</definedName>
    <definedName name="A_GEN1.RangeCode">#REF!</definedName>
    <definedName name="A_GEN1.ReceiptNo">#REF!</definedName>
    <definedName name="A_GEN1.RepAddress">#REF!</definedName>
    <definedName name="A_GEN1.RepName">#REF!</definedName>
    <definedName name="A_GEN1.RepPAN">#REF!</definedName>
    <definedName name="A_GEN1.ResidenceName">#REF!</definedName>
    <definedName name="A_GEN1.ResidenceNo">#REF!</definedName>
    <definedName name="A_GEN1.ResidentialStatus">#REF!</definedName>
    <definedName name="A_GEN1.ReturnType">#REF!</definedName>
    <definedName name="A_GEN1.RoadOrStreet">#REF!</definedName>
    <definedName name="A_GEN1.StateCode">#REF!</definedName>
    <definedName name="A_GEN1.StatusOrCompanyType">#REF!</definedName>
    <definedName name="A_GEN1.STDcode">#REF!</definedName>
    <definedName name="A_GEN1.SurNameOrOrgName">#REF!</definedName>
    <definedName name="A_GEN2.AudFrmName">#REF!</definedName>
    <definedName name="A_GEN2.AudFrmPAN">#REF!</definedName>
    <definedName name="A_GEN2.AuditDate">#REF!</definedName>
    <definedName name="A_GEN2.AuditorMemNo">#REF!</definedName>
    <definedName name="A_GEN2.AuditorName">#REF!</definedName>
    <definedName name="A_GEN2.LiableSec44AAflg">#REF!</definedName>
    <definedName name="A_GEN2.LiableSec44ABflg">#REF!</definedName>
    <definedName name="A_value">#REF!</definedName>
    <definedName name="A_valueneu">#REF!</definedName>
    <definedName name="a213001a">[21]ct!#REF!</definedName>
    <definedName name="a277Print_Titles">#REF!</definedName>
    <definedName name="a654645454545">#REF!</definedName>
    <definedName name="A6N3">[27]A6!$A$3:$G$13</definedName>
    <definedName name="aa" hidden="1">#REF!</definedName>
    <definedName name="AA10.DedFromUndertaking">#REF!</definedName>
    <definedName name="AA10.TotalDedUs10Sub">#REF!</definedName>
    <definedName name="AA10AA">#REF!</definedName>
    <definedName name="aaa"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aaaaaa">#REF!</definedName>
    <definedName name="aab" hidden="1">{#N/A,#N/A,FALSE,"AUDIT-MWOS"}</definedName>
    <definedName name="ab">#REF!</definedName>
    <definedName name="Abandonment">#REF!</definedName>
    <definedName name="AbandonPercent">#REF!</definedName>
    <definedName name="abb">'[28]合成単価作成・-BLDG'!#REF!</definedName>
    <definedName name="abc">#REF!</definedName>
    <definedName name="abcd">'[28]合成単価作成・-BLDG'!#REF!</definedName>
    <definedName name="abcde">'[28]合成単価作成・-BLDG'!#REF!</definedName>
    <definedName name="abcdefghijk" hidden="1">{"CEGH Group Budget years sterling",#N/A,TRUE,"Profit and Loss";"CEGH Group Budget years sterling",#N/A,TRUE,"Firm capex";"CEGH Group Budget years sterling",#N/A,TRUE,"Gross profit analysis";"CEGH Group Budget years sterling",#N/A,TRUE,"Cashflow";"CEGH Group Budget years sterling",#N/A,TRUE,"Balance Sheet"}</definedName>
    <definedName name="AccessDatabase" hidden="1">"W:\2000-01 Srb\March 2001\Lease Payments\outstanding lease.mdb"</definedName>
    <definedName name="ACCOUNTEDPERIODTYPE1">[2]CRITERIA1!$B$5</definedName>
    <definedName name="ACK">#REF!</definedName>
    <definedName name="action">#REF!</definedName>
    <definedName name="ActiveBldgIDNumbers">#REF!</definedName>
    <definedName name="ad">[29]Main!$F$229</definedName>
    <definedName name="Addback01">'[2]Non-Recurring Items Detail'!$C$10:$C$44</definedName>
    <definedName name="Addback02">'[2]Non-Recurring Items Detail'!$D$10:$D$44</definedName>
    <definedName name="Addback03">'[2]Non-Recurring Items Detail'!$E$10:$E$44</definedName>
    <definedName name="Addback04">'[2]Non-Recurring Items Detail'!$F$10:$F$44</definedName>
    <definedName name="Addback05">'[2]Non-Recurring Items Detail'!$G$10:$G$44</definedName>
    <definedName name="Addback06">'[2]Non-Recurring Items Detail'!$H$10:$H$44</definedName>
    <definedName name="Addback07">'[2]Non-Recurring Items Detail'!$I$10:$I$44</definedName>
    <definedName name="Addback08">'[2]Non-Recurring Items Detail'!$J$10:$J$44</definedName>
    <definedName name="Addback09">'[2]Non-Recurring Items Detail'!$K$10:$K$44</definedName>
    <definedName name="Addback10">'[2]Non-Recurring Items Detail'!$L$10:$L$44</definedName>
    <definedName name="Addback11">'[2]Non-Recurring Items Detail'!$M$10:$M$44</definedName>
    <definedName name="Addback12">'[2]Non-Recurring Items Detail'!$N$10:$N$44</definedName>
    <definedName name="adjtotloss.BusLossOthThanSpecLossCF9">#REF!</definedName>
    <definedName name="adjtotloss.HPLossCF9">#REF!</definedName>
    <definedName name="adjtotloss.LossFrmSpecBusCF9">#REF!</definedName>
    <definedName name="adjtotloss.LTCGLossCF9">#REF!</definedName>
    <definedName name="adjtotloss.OthSrcLossNotRaceHorseCF9">#REF!</definedName>
    <definedName name="adjtotloss.OthSrcLossRaceHorseCF9">#REF!</definedName>
    <definedName name="adjtotloss.STCGLossCF9">#REF!</definedName>
    <definedName name="adsasdasdas">#REF!</definedName>
    <definedName name="adsf" hidden="1">{"EE4 Budget months only in USD",#N/A,TRUE,"Profit and Loss";"EE4 Budget months only in USD",#N/A,TRUE,"Firm capex";"EE4 Budget months only in USD",#N/A,TRUE,"Cashflow";"EE4 Budget months only in USD",#N/A,TRUE,"Balance Sheet"}</definedName>
    <definedName name="ADTL">[2]BS!$A$1</definedName>
    <definedName name="advancetax">#REF!</definedName>
    <definedName name="AF" hidden="1">{"EE4 Budget months only in USD",#N/A,TRUE,"Profit and Loss";"EE4 Budget months only in USD",#N/A,TRUE,"Firm capex";"EE4 Budget months only in USD",#N/A,TRUE,"Cashflow";"EE4 Budget months only in USD",#N/A,TRUE,"Balance Sheet"}</definedName>
    <definedName name="AFWER" hidden="1">{"EE4 Budget years USD",#N/A,TRUE,"Profit and Loss";"EE4 Budget years USD",#N/A,TRUE,"Firm capex";"EE4 Budget years USD",#N/A,TRUE,"Cashflow";"EE4 Budget years USD",#N/A,TRUE,"Balance Sheet"}</definedName>
    <definedName name="Ag">[30]PEDESB!$D$136</definedName>
    <definedName name="ag142X42">[11]chitimc!#REF!</definedName>
    <definedName name="ag267N59">[11]chitimc!#REF!</definedName>
    <definedName name="ageos">#REF!</definedName>
    <definedName name="agestock">#REF!</definedName>
    <definedName name="ahaha">[31]共機計算!$B$2:$Z$56</definedName>
    <definedName name="ahahahaha">[32]共機J!$J$64:$IV$7599</definedName>
    <definedName name="aho">#REF!</definedName>
    <definedName name="aircompressor">#REF!</definedName>
    <definedName name="akbhn1">[33]viabase!$B$2:$U$82</definedName>
    <definedName name="ALL">#REF!</definedName>
    <definedName name="ALL___0">#REF!</definedName>
    <definedName name="amiang">[34]gvl!#REF!</definedName>
    <definedName name="an">[29]Main!$F$228</definedName>
    <definedName name="anadty">#REF!</definedName>
    <definedName name="anand" hidden="1">{"CEA Group Budget years sterling",#N/A,TRUE,"Profit and Loss";"CEA Group Budget years sterling",#N/A,TRUE,"Firm capex";"CEA Group Budget years sterling",#N/A,TRUE,"Gross profit analysis";"CEA Group Budget years sterling",#N/A,TRUE,"Cashflow";"CEA Group Budget years sterling",#N/A,TRUE,"Balance Sheet"}</definedName>
    <definedName name="anaspun">#REF!</definedName>
    <definedName name="anita" hidden="1">{"CEI Budget years sterling",#N/A,TRUE,"Profit and Loss";"CEI Budget years sterling",#N/A,TRUE,"Firm capex";"CEI Budget years sterling",#N/A,TRUE,"Gross profit analysis";"CEI Budget years sterling",#N/A,TRUE,"Cashflow";"CEI Budget years sterling",#N/A,TRUE,"Balance Sheet"}</definedName>
    <definedName name="ANN_LEASE_EXP">#REF!</definedName>
    <definedName name="annexure_1">#REF!</definedName>
    <definedName name="ANNEXURE1">#REF!</definedName>
    <definedName name="Annexure2">[2]Directors!#REF!</definedName>
    <definedName name="Annual_Pay_Increase">'[2]9.Parameters&amp;Notes'!$D$5</definedName>
    <definedName name="AnnualBvsF" hidden="1">{"Summary",#N/A,FALSE,"Report_Summary"}</definedName>
    <definedName name="anscount" hidden="1">1</definedName>
    <definedName name="AP_Clearing">[2]Assumptions!$C$26</definedName>
    <definedName name="APPSUSERNAME1">[2]CRITERIA1!$B$14</definedName>
    <definedName name="Aps">[30]PEDESB!$D$543</definedName>
    <definedName name="Area">#REF!</definedName>
    <definedName name="AS">[2]Assmptns!$B$16</definedName>
    <definedName name="AS2DocOpenMode" hidden="1">"AS2DocumentEdit"</definedName>
    <definedName name="asa"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asd">#REF!</definedName>
    <definedName name="asdasd">#REF!</definedName>
    <definedName name="asdasds">#REF!</definedName>
    <definedName name="asdasdx">#REF!</definedName>
    <definedName name="asdf">'[28]合成単価作成・-BLDG'!#REF!</definedName>
    <definedName name="asdgkyudf" hidden="1">{"EE4 Budget years USD",#N/A,TRUE,"Profit and Loss";"EE4 Budget years USD",#N/A,TRUE,"Firm capex";"EE4 Budget years USD",#N/A,TRUE,"Cashflow";"EE4 Budget years USD",#N/A,TRUE,"Balance Sheet"}</definedName>
    <definedName name="asf." hidden="1">{"'All AERs-2000-2001'!$A$5:$K$39"}</definedName>
    <definedName name="ASFKJDG" hidden="1">{"CEGH Budget months only in USD",#N/A,TRUE,"Profit and Loss";"CEGH Budget months only in USD",#N/A,TRUE,"Firm capex";"CEGH Budget months only in USD",#N/A,TRUE,"Gross profit analysis";"CEGH Budget months only in USD",#N/A,TRUE,"Cashflow";"CEGH Budget months only in USD",#N/A,TRUE,"Balance Sheet"}</definedName>
    <definedName name="asfklh" hidden="1">{"PLC Company Budget years",#N/A,TRUE,"Profit and Loss";"PLC Company Budget years",#N/A,TRUE,"Firm capex";"PLC Company Budget years",#N/A,TRUE,"Gross profit analysis";"PLC Company Budget years",#N/A,TRUE,"Cashflow";"PLC Company Budget years",#N/A,TRUE,"Balance Sheet"}</definedName>
    <definedName name="ASP">#REF!</definedName>
    <definedName name="asr" hidden="1">{"Summary",#N/A,FALSE,"Report_Summary"}</definedName>
    <definedName name="assd"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Associates">[2]Payroll_Statement!$A$5:$AW$216</definedName>
    <definedName name="asWDAQ">#REF!</definedName>
    <definedName name="asxw">#REF!</definedName>
    <definedName name="AutoLease">#REF!</definedName>
    <definedName name="AutoLease2">#REF!</definedName>
    <definedName name="AvgRate_0708">'[2]Exchange Rate'!$H$4</definedName>
    <definedName name="AvgRate_0809">'[2]Exchange Rate'!$E$4</definedName>
    <definedName name="AvgRate_0910">'[2]Exchange Rate'!$B$4</definedName>
    <definedName name="B">#REF!</definedName>
    <definedName name="B_value">#REF!</definedName>
    <definedName name="B_valuenue">#REF!</definedName>
    <definedName name="B_VND">0.05</definedName>
    <definedName name="B_YEN">0.1</definedName>
    <definedName name="B10.DedFromUndertaking">#REF!</definedName>
    <definedName name="B10.TotalDedUs10Sub">#REF!</definedName>
    <definedName name="B10B">#REF!</definedName>
    <definedName name="b212003b">'[12]Breadown-Nop'!#REF!</definedName>
    <definedName name="b214004b">'[12]Breadown-Nop'!#REF!</definedName>
    <definedName name="b214004o">'[12]Breadown-Nop'!#REF!</definedName>
    <definedName name="b216001b">'[12]Breadown-Nop'!#REF!</definedName>
    <definedName name="b221001o">'[12]Breadown-Nop'!#REF!</definedName>
    <definedName name="b221002a">'[12]Breadown-Nop'!#REF!</definedName>
    <definedName name="b221002b">'[12]Breadown-Nop'!#REF!</definedName>
    <definedName name="b221002o">'[12]Breadown-Nop'!#REF!</definedName>
    <definedName name="b221003a">'[12]Breadown-Nop'!#REF!</definedName>
    <definedName name="b221003b">'[12]Breadown-Nop'!#REF!</definedName>
    <definedName name="b221003o">'[12]Breadown-Nop'!#REF!</definedName>
    <definedName name="b2310010">'[12]Breadown-Nop'!#REF!</definedName>
    <definedName name="b2380010">'[12]Breadown-Nop'!#REF!</definedName>
    <definedName name="b2380011">'[12]Breadown-Nop'!#REF!</definedName>
    <definedName name="b2380011b">'[12]Breadown-Nop'!#REF!</definedName>
    <definedName name="b2380012">'[12]Breadown-Nop'!#REF!</definedName>
    <definedName name="b2380013">'[12]Breadown-Nop'!#REF!</definedName>
    <definedName name="b238001b">'[12]Breadown-Nop'!#REF!</definedName>
    <definedName name="b238001c">'[12]Breadown-Nop'!#REF!</definedName>
    <definedName name="b2410010">'[12]Breadown-Nop'!#REF!</definedName>
    <definedName name="b2410011">'[12]Breadown-Nop'!#REF!</definedName>
    <definedName name="b2410012">'[12]Breadown-Nop'!#REF!</definedName>
    <definedName name="b2410013">'[12]Breadown-Nop'!#REF!</definedName>
    <definedName name="b2410014">'[12]Breadown-Nop'!#REF!</definedName>
    <definedName name="b2410015">'[12]Breadown-Nop'!#REF!</definedName>
    <definedName name="b2410016">'[12]Breadown-Nop'!#REF!</definedName>
    <definedName name="b2410017">'[12]Breadown-Nop'!#REF!</definedName>
    <definedName name="b2410018">'[12]Breadown-Nop'!#REF!</definedName>
    <definedName name="b2410019">'[12]Breadown-Nop'!#REF!</definedName>
    <definedName name="b2410019b">'[12]Breadown-Nop'!#REF!</definedName>
    <definedName name="b241001b">'[12]Breadown-Nop'!#REF!</definedName>
    <definedName name="b2410020">[35]Breadown!#REF!</definedName>
    <definedName name="b2410021">[35]Breadown!#REF!</definedName>
    <definedName name="b2410022b">'[12]Breadown-Nop'!#REF!</definedName>
    <definedName name="b2410022o">'[12]Breadown-Nop'!#REF!</definedName>
    <definedName name="b2410023a">'[12]Breadown-Nop'!#REF!</definedName>
    <definedName name="b2410023b">'[12]Breadown-Nop'!#REF!</definedName>
    <definedName name="b2410023o">'[12]Breadown-Nop'!#REF!</definedName>
    <definedName name="b2410024a">'[12]Breadown-Nop'!#REF!</definedName>
    <definedName name="b2410024b">'[12]Breadown-Nop'!#REF!</definedName>
    <definedName name="b2410024o">'[12]Breadown-Nop'!#REF!</definedName>
    <definedName name="b2410025a">'[12]Breadown-Nop'!#REF!</definedName>
    <definedName name="b2410025b">'[12]Breadown-Nop'!#REF!</definedName>
    <definedName name="b2410025o">'[12]Breadown-Nop'!#REF!</definedName>
    <definedName name="b2410026a">'[12]Breadown-Nop'!#REF!</definedName>
    <definedName name="b2410026b">'[12]Breadown-Nop'!#REF!</definedName>
    <definedName name="b2410026o">'[12]Breadown-Nop'!#REF!</definedName>
    <definedName name="b2410027o">'[12]Breadown-Nop'!#REF!</definedName>
    <definedName name="b2410028">'[12]Breadown-Nop'!#REF!</definedName>
    <definedName name="b2410029">'[12]Breadown-Nop'!#REF!</definedName>
    <definedName name="b2410030">'[12]Breadown-Nop'!#REF!</definedName>
    <definedName name="b242003o">'[12]Breadown-Nop'!#REF!</definedName>
    <definedName name="b243001a">'[12]Breadown-Nop'!#REF!</definedName>
    <definedName name="b243001b">'[12]Breadown-Nop'!#REF!</definedName>
    <definedName name="b243001o">'[12]Breadown-Nop'!#REF!</definedName>
    <definedName name="b245001o">'[12]Breadown-Nop'!#REF!</definedName>
    <definedName name="b246001a">'[12]Breadown-Nop'!#REF!</definedName>
    <definedName name="b246001b">'[12]Breadown-Nop'!#REF!</definedName>
    <definedName name="b246001o">'[12]Breadown-Nop'!#REF!</definedName>
    <definedName name="b247002a">'[12]Breadown-Nop'!#REF!</definedName>
    <definedName name="b247002b">'[12]Breadown-Nop'!#REF!</definedName>
    <definedName name="b247002o">'[12]Breadown-Nop'!#REF!</definedName>
    <definedName name="b2520010">'[12]Breadown-Nop'!#REF!</definedName>
    <definedName name="b2520011">'[12]Breadown-Nop'!#REF!</definedName>
    <definedName name="b2520012">'[12]Breadown-Nop'!#REF!</definedName>
    <definedName name="b2520013">'[12]Breadown-Nop'!#REF!</definedName>
    <definedName name="b2520014">'[12]Breadown-Nop'!#REF!</definedName>
    <definedName name="b2520015">'[12]Breadown-Nop'!#REF!</definedName>
    <definedName name="b2520016">'[12]Breadown-Nop'!#REF!</definedName>
    <definedName name="b2520017">'[12]Breadown-Nop'!#REF!</definedName>
    <definedName name="b252002b">'[12]Breadown-Nop'!#REF!</definedName>
    <definedName name="b2554010">'[12]Breadown-Nop'!#REF!</definedName>
    <definedName name="b2556010">'[12]Breadown-Nop'!#REF!</definedName>
    <definedName name="b2556011">'[12]Breadown-Nop'!#REF!</definedName>
    <definedName name="b2556012">'[12]Breadown-Nop'!#REF!</definedName>
    <definedName name="b2556013">'[12]Breadown-Nop'!#REF!</definedName>
    <definedName name="b255601b">'[12]Breadown-Nop'!#REF!</definedName>
    <definedName name="b255602b">'[12]Breadown-Nop'!#REF!</definedName>
    <definedName name="b255604b">'[12]Breadown-Nop'!#REF!</definedName>
    <definedName name="b2604010">'[12]Breadown-Nop'!#REF!</definedName>
    <definedName name="b2604011">'[12]Breadown-Nop'!#REF!</definedName>
    <definedName name="b2604012">'[12]Breadown-Nop'!#REF!</definedName>
    <definedName name="b2604013">'[12]Breadown-Nop'!#REF!</definedName>
    <definedName name="b2604014">'[12]Breadown-Nop'!#REF!</definedName>
    <definedName name="b2604016">'[12]Breadown-Nop'!#REF!</definedName>
    <definedName name="b2604017">'[12]Breadown-Nop'!#REF!</definedName>
    <definedName name="b2604018">'[12]Breadown-Nop'!#REF!</definedName>
    <definedName name="b2604019">'[12]Breadown-Nop'!#REF!</definedName>
    <definedName name="b2604021">'[12]Breadown-Nop'!#REF!</definedName>
    <definedName name="b2604022">'[12]Breadown-Nop'!#REF!</definedName>
    <definedName name="b2604023">'[12]Breadown-Nop'!#REF!</definedName>
    <definedName name="b2604024">'[12]Breadown-Nop'!#REF!</definedName>
    <definedName name="b2604025">'[12]Breadown-Nop'!#REF!</definedName>
    <definedName name="b2604026">'[12]Breadown-Nop'!#REF!</definedName>
    <definedName name="b2604026a">'[12]Breadown-Nop'!#REF!</definedName>
    <definedName name="b2604027">'[12]Breadown-Nop'!#REF!</definedName>
    <definedName name="b2604027a">'[12]Breadown-Nop'!#REF!</definedName>
    <definedName name="b2604029">'[12]Breadown-Nop'!#REF!</definedName>
    <definedName name="b260402b">'[12]Breadown-Nop'!#REF!</definedName>
    <definedName name="b2604030">'[12]Breadown-Nop'!#REF!</definedName>
    <definedName name="b2604031">'[12]Breadown-Nop'!#REF!</definedName>
    <definedName name="b2604032">'[12]Breadown-Nop'!#REF!</definedName>
    <definedName name="b2604033">'[12]Breadown-Nop'!#REF!</definedName>
    <definedName name="b2604034">'[12]Breadown-Nop'!#REF!</definedName>
    <definedName name="b2604035">'[12]Breadown-Nop'!#REF!</definedName>
    <definedName name="b2604036">'[12]Breadown-Nop'!#REF!</definedName>
    <definedName name="b2604037">'[12]Breadown-Nop'!#REF!</definedName>
    <definedName name="b2604038">'[12]Breadown-Nop'!#REF!</definedName>
    <definedName name="b2604039">'[12]Breadown-Nop'!#REF!</definedName>
    <definedName name="b2604040">'[12]Breadown-Nop'!#REF!</definedName>
    <definedName name="b2605010">'[12]Breadown-Nop'!#REF!</definedName>
    <definedName name="b2605011">'[12]Breadown-Nop'!#REF!</definedName>
    <definedName name="b2605012">'[12]Breadown-Nop'!#REF!</definedName>
    <definedName name="b2605012b">'[12]Breadown-Nop'!#REF!</definedName>
    <definedName name="b2605013">'[12]Breadown-Nop'!#REF!</definedName>
    <definedName name="b2605014">'[12]Breadown-Nop'!#REF!</definedName>
    <definedName name="b2605015">'[12]Breadown-Nop'!#REF!</definedName>
    <definedName name="b2605016">'[12]Breadown-Nop'!#REF!</definedName>
    <definedName name="b2605017">'[12]Breadown-Nop'!#REF!</definedName>
    <definedName name="b2605018">'[12]Breadown-Nop'!#REF!</definedName>
    <definedName name="b2605019">'[12]Breadown-Nop'!#REF!</definedName>
    <definedName name="b2605020">'[12]Breadown-Nop'!#REF!</definedName>
    <definedName name="b2605021">'[12]Breadown-Nop'!#REF!</definedName>
    <definedName name="b2605022">'[12]Breadown-Nop'!#REF!</definedName>
    <definedName name="b2605023">'[12]Breadown-Nop'!#REF!</definedName>
    <definedName name="b2605025">'[12]Breadown-Nop'!#REF!</definedName>
    <definedName name="b2605026">'[12]Breadown-Nop'!#REF!</definedName>
    <definedName name="b2605027">'[12]Breadown-Nop'!#REF!</definedName>
    <definedName name="b2605028">'[12]Breadown-Nop'!#REF!</definedName>
    <definedName name="b260502b">'[12]Breadown-Nop'!#REF!</definedName>
    <definedName name="BA10.DedFromUndertaking">#REF!</definedName>
    <definedName name="BA10.TotalDedUs10Sub">#REF!</definedName>
    <definedName name="BA10BA">#REF!</definedName>
    <definedName name="BABL">[2]TB!#REF!</definedName>
    <definedName name="bad_debt_provision">#REF!</definedName>
    <definedName name="BALSHEET">#REF!</definedName>
    <definedName name="Bang_cly">#REF!</definedName>
    <definedName name="Bang_CVC">#REF!</definedName>
    <definedName name="bang_gia">#REF!</definedName>
    <definedName name="Bang_travl">#REF!</definedName>
    <definedName name="basetog">[36]Control!$C$12</definedName>
    <definedName name="basia_1">#REF!</definedName>
    <definedName name="basis">#REF!</definedName>
    <definedName name="basis___0">#REF!</definedName>
    <definedName name="basis_2">#REF!</definedName>
    <definedName name="basis_3">#REF!</definedName>
    <definedName name="basis_4">#REF!</definedName>
    <definedName name="bbb" hidden="1">{"HSSH Budget years sterling",#N/A,TRUE,"Profit and Loss";"HSSH Budget years sterling",#N/A,TRUE,"Firm capex";"HSSH Budget years sterling",#N/A,TRUE,"Gross profit analysis";"HSSH Budget years sterling",#N/A,TRUE,"Cashflow";"HSSH Budget years sterling",#N/A,TRUE,"Balance Sheet"}</definedName>
    <definedName name="bd">[24]gVL!$Q$15</definedName>
    <definedName name="bentonite">#REF!</definedName>
    <definedName name="BetongM150">'[37]chiet tinh'!$B$18:$D$23,'[37]chiet tinh'!$F$18:$F$23</definedName>
    <definedName name="BetongM200">'[37]chiet tinh'!$B$35:$D$39,'[37]chiet tinh'!$F$35:$F$39</definedName>
    <definedName name="BetongM50">'[37]chiet tinh'!$B$6:$D$8,'[37]chiet tinh'!$F$6:$F$8</definedName>
    <definedName name="Beurteilung">#REF!</definedName>
    <definedName name="BF1_">#REF!</definedName>
    <definedName name="BF2_">#REF!</definedName>
    <definedName name="BF3_">#REF!</definedName>
    <definedName name="BFBS">#REF!</definedName>
    <definedName name="BFES">#REF!</definedName>
    <definedName name="BFS">#REF!</definedName>
    <definedName name="BillMkt1">#REF!</definedName>
    <definedName name="BillMkt10">#REF!</definedName>
    <definedName name="BillMkt11">#REF!</definedName>
    <definedName name="BillMkt2">#REF!</definedName>
    <definedName name="BillMkt3">#REF!</definedName>
    <definedName name="BillMkt4">#REF!</definedName>
    <definedName name="BillMkt5">#REF!</definedName>
    <definedName name="BillMkt6">#REF!</definedName>
    <definedName name="BillMkt7">#REF!</definedName>
    <definedName name="BillMkt8">#REF!</definedName>
    <definedName name="BillMkt9">#REF!</definedName>
    <definedName name="BillTtl">#REF!</definedName>
    <definedName name="blop">[16]sheet12!#REF!</definedName>
    <definedName name="BLR80IA">#N/A</definedName>
    <definedName name="Book2">#REF!</definedName>
    <definedName name="BOQ">#REF!</definedName>
    <definedName name="boxes">#REF!,#REF!</definedName>
    <definedName name="BREAKUP" hidden="1">{"EE4 Budget years USD",#N/A,TRUE,"Profit and Loss";"EE4 Budget years USD",#N/A,TRUE,"Firm capex";"EE4 Budget years USD",#N/A,TRUE,"Cashflow";"EE4 Budget years USD",#N/A,TRUE,"Balance Sheet"}</definedName>
    <definedName name="BRICE_UMBA_TSIMBA">#REF!</definedName>
    <definedName name="BS.AccrIntNotDue">#REF!</definedName>
    <definedName name="BS.AccrIntonLeasedAsset">#REF!</definedName>
    <definedName name="BS.AccumultedLosses">#REF!</definedName>
    <definedName name="BS.AdvRecoverable">#REF!</definedName>
    <definedName name="BS.Authorised">#REF!</definedName>
    <definedName name="BS.BalWithRevAuth">#REF!</definedName>
    <definedName name="BS.BankBal">#REF!</definedName>
    <definedName name="BS.CapRedempResr">#REF!</definedName>
    <definedName name="BS.CapResr">#REF!</definedName>
    <definedName name="BS.CapWrkProg">#REF!</definedName>
    <definedName name="BS.CashBalAmt">#REF!</definedName>
    <definedName name="BS.CashinHand">#REF!</definedName>
    <definedName name="BS.Debenture">#REF!</definedName>
    <definedName name="BS.Debentures">#REF!</definedName>
    <definedName name="BS.DebunRedResr">#REF!</definedName>
    <definedName name="BS.DeferredTax">#REF!</definedName>
    <definedName name="BS.DefTaxAsset">#REF!</definedName>
    <definedName name="BS.Deposits">#REF!</definedName>
    <definedName name="BS.Depreciation">#REF!</definedName>
    <definedName name="BS.ELSuperAnnGratProvision">#REF!</definedName>
    <definedName name="BS.EquityShares">#REF!</definedName>
    <definedName name="BS.FBTProvision">#REF!</definedName>
    <definedName name="BS.FinOrTradGood">#REF!</definedName>
    <definedName name="BS.ForeignCurrLoan">#REF!</definedName>
    <definedName name="BS.FrmBank">#REF!</definedName>
    <definedName name="BS.FrmOthrs">#REF!</definedName>
    <definedName name="BS.GenResr">#REF!</definedName>
    <definedName name="BS.GovOthSecUnQoted">#REF!</definedName>
    <definedName name="BS.GovtOthSecQuoted">#REF!</definedName>
    <definedName name="BS.GrossBlock">#REF!</definedName>
    <definedName name="BS.IssuedSubsPaidUp">#REF!</definedName>
    <definedName name="BS.ITProvision">#REF!</definedName>
    <definedName name="BS.LiabForLeasedAsset">#REF!</definedName>
    <definedName name="BS.LoanToSubsComp">#REF!</definedName>
    <definedName name="BS.MiscExpndr">#REF!</definedName>
    <definedName name="BS.NetBlock">#REF!</definedName>
    <definedName name="BS.NetCurrAsset">#REF!</definedName>
    <definedName name="BS.OthCurrAsset">#REF!</definedName>
    <definedName name="BS.OthProvision">#REF!</definedName>
    <definedName name="BS.OthResr">#REF!</definedName>
    <definedName name="BS.OthSD">#REF!</definedName>
    <definedName name="BS.OverSixMonthSD">#REF!</definedName>
    <definedName name="BS.PartnerOrMemberCap">#REF!</definedName>
    <definedName name="BS.PreferShares">#REF!</definedName>
    <definedName name="BS.ProposedDividend">#REF!</definedName>
    <definedName name="BS.RawMatl">#REF!</definedName>
    <definedName name="BS.RevResr">#REF!</definedName>
    <definedName name="BS.SecurPremResr">#REF!</definedName>
    <definedName name="BS.ShareAppMoney">#REF!</definedName>
    <definedName name="BS.StatResr">#REF!</definedName>
    <definedName name="BS.StkInProcess">#REF!</definedName>
    <definedName name="BS.StoresConsumables">#REF!</definedName>
    <definedName name="BS.SundryCred">#REF!</definedName>
    <definedName name="BS.SundryDebtors">#REF!</definedName>
    <definedName name="BS.TaxOnDividend">#REF!</definedName>
    <definedName name="BS.TotCashOrBankBal">#REF!</definedName>
    <definedName name="BS.TotCurrAsset">#REF!</definedName>
    <definedName name="BS.TotCurrAssetLoanAdv">#REF!</definedName>
    <definedName name="BS.TotCurrLiabilities">#REF!</definedName>
    <definedName name="BS.TotCurrLiabilitiesProvision">#REF!</definedName>
    <definedName name="BS.TotFixedAsset">#REF!</definedName>
    <definedName name="BS.TotFundApply">#REF!</definedName>
    <definedName name="BS.TotFundSrc">#REF!</definedName>
    <definedName name="BS.TotInventries">#REF!</definedName>
    <definedName name="BS.TotInvestments">#REF!</definedName>
    <definedName name="BS.TotLoanAdv">#REF!</definedName>
    <definedName name="BS.TotLoanFund">#REF!</definedName>
    <definedName name="BS.TotLongTermInv">#REF!</definedName>
    <definedName name="BS.TotLongTermLoan">#REF!</definedName>
    <definedName name="BS.TotMiscAdjust">#REF!</definedName>
    <definedName name="BS.TotPartnerOrMemberFund">#REF!</definedName>
    <definedName name="BS.TotProvisions">#REF!</definedName>
    <definedName name="BS.TotResrNSurp">#REF!</definedName>
    <definedName name="BS.TotRupeeLoan">#REF!</definedName>
    <definedName name="BS.TotSecrLoan">#REF!</definedName>
    <definedName name="BS.TotShareCapital">#REF!</definedName>
    <definedName name="BS.TotShortTermLoan">#REF!</definedName>
    <definedName name="BS.TotStkInTradAmt">#REF!</definedName>
    <definedName name="BS.TotSundryCrdAmt">#REF!</definedName>
    <definedName name="BS.TotSundryDbtAmt">#REF!</definedName>
    <definedName name="BS.TotSundryDebtors">#REF!</definedName>
    <definedName name="BS.TotTradeInv">#REF!</definedName>
    <definedName name="BS.TotUnSecrLoan">#REF!</definedName>
    <definedName name="BS.UnpaidCallMoney">#REF!</definedName>
    <definedName name="BS.UnpaidDividend">#REF!</definedName>
    <definedName name="BS.UnpaidMatureDebenture">#REF!</definedName>
    <definedName name="BS.WTProvision">#REF!</definedName>
    <definedName name="BSGROUP">#REF!</definedName>
    <definedName name="BSHEET">#REF!</definedName>
    <definedName name="BSK">#REF!</definedName>
    <definedName name="BSSec.FrmBank">#REF!</definedName>
    <definedName name="BSSec.FrmOthrs">#REF!</definedName>
    <definedName name="BSUnSec.FrmBank">#REF!</definedName>
    <definedName name="BSUnSec.FrmOthrs">#REF!</definedName>
    <definedName name="BT">#REF!</definedName>
    <definedName name="btcocnhoi">#REF!</definedName>
    <definedName name="BTUCONTENT">#REF!</definedName>
    <definedName name="BuiltIn_Print_Area">#REF!</definedName>
    <definedName name="BuiltIn_Print_Area___0">#REF!</definedName>
    <definedName name="BuiltIn_Print_Area___0___0">#REF!</definedName>
    <definedName name="BuiltIn_Print_Area___0___0___0">#REF!</definedName>
    <definedName name="BuiltIn_Print_Area___0___0___0___0">#REF!</definedName>
    <definedName name="BuiltIn_Print_Area___0___0___0___0___0">#REF!</definedName>
    <definedName name="BuiltIn_Print_Area___0___0___0___0___0___0">#REF!</definedName>
    <definedName name="BuiltIn_Print_Area___0___0___0___0___0___0___0">#REF!</definedName>
    <definedName name="BuiltIn_Print_Area___0___0___0___0___0___0___0___0">#REF!</definedName>
    <definedName name="BuiltIn_Print_Area___0___0___0___0___0___0___0___0___0">#REF!</definedName>
    <definedName name="BuiltIn_Print_Area___0___0___0___0___0___0___0___0___0___0">#REF!</definedName>
    <definedName name="BuiltIn_Print_Titles">#REF!</definedName>
    <definedName name="BuiltIn_Print_Titles___0">#REF!</definedName>
    <definedName name="BuiltIn_Print_Titles___0___0">#REF!</definedName>
    <definedName name="BuiltIn_Print_Titles___0___0___0">#REF!</definedName>
    <definedName name="BuiltIn_Print_Titles___0___0___0___0">#REF!</definedName>
    <definedName name="BuiltIn_Print_Titles___0___0___0___0___0">#REF!</definedName>
    <definedName name="buoc">[23]TTDZ22!#REF!</definedName>
    <definedName name="busipofincl.BFAllUs35Cl4Setoff2">#REF!</definedName>
    <definedName name="busipofincl.BFlossPrevYrUndSameHeadSetoff2">#REF!</definedName>
    <definedName name="busipofincl.BFUnabsorbedDeprSetoff2">#REF!</definedName>
    <definedName name="busipofincl.IncOfCurYrAfterSetOffBFLosses2">#REF!</definedName>
    <definedName name="busipofincl.IncOfCurYrUndHeadFromCYLA2">#REF!</definedName>
    <definedName name="busprof.BusLossSetoff">#REF!</definedName>
    <definedName name="busprof.HPlossCurYrSetoff">#REF!</definedName>
    <definedName name="busprof.IncOfCurYrAfterSetOff">#REF!</definedName>
    <definedName name="busprof.IncOfCurYrUnderThatHead">#REF!</definedName>
    <definedName name="busprof.OthSrcLossNoRaceHorseSetoff">#REF!</definedName>
    <definedName name="Butane">#REF!</definedName>
    <definedName name="BUTIBORI">#REF!</definedName>
    <definedName name="Button_3">"Invoice_Register_CHECK_List"</definedName>
    <definedName name="Button_4">"Invoice_Register_CHECK_List"</definedName>
    <definedName name="BVCISUMMARY">#REF!</definedName>
    <definedName name="C.1.1..Phat_tuyen">#REF!</definedName>
    <definedName name="C.1.10..VC_Thu_cong_CG">#REF!</definedName>
    <definedName name="C.1.2..Chat_cay_thu_cong">#REF!</definedName>
    <definedName name="C.1.3..Chat_cay_may">#REF!</definedName>
    <definedName name="C.1.4..Dao_goc_cay">#REF!</definedName>
    <definedName name="C.1.5..Lam_duong_tam">#REF!</definedName>
    <definedName name="C.1.6..Lam_cau_tam">#REF!</definedName>
    <definedName name="C.1.7..Rai_da_chong_lun">#REF!</definedName>
    <definedName name="C.1.8..Lam_kho_tam">#REF!</definedName>
    <definedName name="C.1.8..San_mat_bang">#REF!</definedName>
    <definedName name="C.2.1..VC_Thu_cong">#REF!</definedName>
    <definedName name="C.2.2..VC_T_cong_CG">#REF!</definedName>
    <definedName name="C.2.3..Boc_do">#REF!</definedName>
    <definedName name="C.3.1..Dao_dat_mong_cot">#REF!</definedName>
    <definedName name="C.3.2..Dao_dat_de_dap">#REF!</definedName>
    <definedName name="C.3.3..Dap_dat_mong">#REF!</definedName>
    <definedName name="C.3.4..Dao_dap_TDia">#REF!</definedName>
    <definedName name="C.3.5..Dap_bo_bao">#REF!</definedName>
    <definedName name="C.3.6..Bom_tat_nuoc">#REF!</definedName>
    <definedName name="C.3.7..Dao_bun">#REF!</definedName>
    <definedName name="C.3.8..Dap_cat_CT">#REF!</definedName>
    <definedName name="C.3.9..Dao_pha_da">#REF!</definedName>
    <definedName name="C.4.1.Cot_thep">#REF!</definedName>
    <definedName name="C.4.2..Van_khuon">#REF!</definedName>
    <definedName name="C.4.3..Be_tong">#REF!</definedName>
    <definedName name="C.4.4..Lap_BT_D.San">#REF!</definedName>
    <definedName name="C.4.5..Xay_da_hoc">#REF!</definedName>
    <definedName name="C.4.6..Dong_coc">#REF!</definedName>
    <definedName name="C.4.7..Quet_Bi_tum">#REF!</definedName>
    <definedName name="C.5.1..Lap_cot_thep">#REF!</definedName>
    <definedName name="C.5.2..Lap_cot_BT">#REF!</definedName>
    <definedName name="C.5.3..Lap_dat_xa">#REF!</definedName>
    <definedName name="C.5.4..Lap_tiep_dia">#REF!</definedName>
    <definedName name="C.5.5..Son_sat_thep">#REF!</definedName>
    <definedName name="C.6.1..Lap_su_dung">#REF!</definedName>
    <definedName name="C.6.2..Lap_su_CS">#REF!</definedName>
    <definedName name="C.6.3..Su_chuoi_do">#REF!</definedName>
    <definedName name="C.6.4..Su_chuoi_neo">#REF!</definedName>
    <definedName name="C.6.5..Lap_phu_kien">#REF!</definedName>
    <definedName name="C.6.6..Ep_noi_day">#REF!</definedName>
    <definedName name="C.6.7..KD_vuot_CN">#REF!</definedName>
    <definedName name="C.6.8..Rai_cang_day">#REF!</definedName>
    <definedName name="C.6.9..Cap_quang">#REF!</definedName>
    <definedName name="C_">#N/A</definedName>
    <definedName name="C_value">#REF!</definedName>
    <definedName name="C_valueneu">#REF!</definedName>
    <definedName name="C_VND">0.03</definedName>
    <definedName name="C_YEN">0.1</definedName>
    <definedName name="ca">#REF!</definedName>
    <definedName name="CABLE2">'[38]MTO REV.0'!$A$1:$Q$570</definedName>
    <definedName name="CalorieValue">#REF!</definedName>
    <definedName name="CAPCOST">#REF!</definedName>
    <definedName name="CapexEscalation">#REF!</definedName>
    <definedName name="CapexSensitivity">#REF!</definedName>
    <definedName name="capgains">#REF!</definedName>
    <definedName name="cars_comp">#REF!</definedName>
    <definedName name="case1">#REF!</definedName>
    <definedName name="case2">#REF!</definedName>
    <definedName name="case3">#REF!</definedName>
    <definedName name="case4">#REF!</definedName>
    <definedName name="case5">#REF!</definedName>
    <definedName name="cashflow">#REF!</definedName>
    <definedName name="cashflowor">#REF!</definedName>
    <definedName name="catvang">[39]CPTNo!#REF!</definedName>
    <definedName name="cau">[40]NC!$B$5:$C$56</definedName>
    <definedName name="CC">'[2]Customize Your Purchase Order'!$H$23:$H$26</definedName>
    <definedName name="ccc" hidden="1">{"CEA Group budget months USD",#N/A,TRUE,"Profit and Loss";"CEA Group budget months USD",#N/A,TRUE,"Firm capex";"CEA Group budget months USD",#N/A,TRUE,"Gross profit analysis";"CEA Group budget months USD",#N/A,TRUE,"Cashflow";"CEA Group budget months USD",#N/A,TRUE,"Balance Sheet"}</definedName>
    <definedName name="CCT">#REF!</definedName>
    <definedName name="celltips_area">#REF!</definedName>
    <definedName name="cem" hidden="1">{"PLC Company Budget years",#N/A,TRUE,"Profit and Loss";"PLC Company Budget years",#N/A,TRUE,"Firm capex";"PLC Company Budget years",#N/A,TRUE,"Gross profit analysis";"PLC Company Budget years",#N/A,TRUE,"Cashflow";"PLC Company Budget years",#N/A,TRUE,"Balance Sheet"}</definedName>
    <definedName name="cement" hidden="1">{"PLC Company Budget years",#N/A,TRUE,"Profit and Loss";"PLC Company Budget years",#N/A,TRUE,"Firm capex";"PLC Company Budget years",#N/A,TRUE,"Gross profit analysis";"PLC Company Budget years",#N/A,TRUE,"Cashflow";"PLC Company Budget years",#N/A,TRUE,"Balance Sheet"}</definedName>
    <definedName name="cfk">#REF!</definedName>
    <definedName name="cg.AmtDeemedCGSec54">#REF!</definedName>
    <definedName name="cg.IncCharegeableHeadCapGains">#REF!</definedName>
    <definedName name="cg.TotalLTCG">#REF!</definedName>
    <definedName name="cglng.AquisitCostIndexed1">#REF!</definedName>
    <definedName name="cglng.BalanceCG1">#REF!</definedName>
    <definedName name="cglng.BalLTCGNo1121">#REF!</definedName>
    <definedName name="cglng.CGSlumpSale2">#REF!</definedName>
    <definedName name="cglng.DednUs54s2">#REF!</definedName>
    <definedName name="cglng.ExemptionOrDednUs54s1">#REF!</definedName>
    <definedName name="cglng.ExpOnTrans1">#REF!</definedName>
    <definedName name="cglng.FullConsideration01">#REF!</definedName>
    <definedName name="cglng.FullConsideration3">#REF!</definedName>
    <definedName name="cglng.ImproveCostIndexed1">#REF!</definedName>
    <definedName name="cglng.NetCGSlumpSale2">#REF!</definedName>
    <definedName name="cglng.NetWorthOfUTDivn2">#REF!</definedName>
    <definedName name="cglng.NRIAssetSec482">#REF!</definedName>
    <definedName name="cglng.TotalDedn1">#REF!</definedName>
    <definedName name="cglng.Up16Of12To15Of32">#REF!</definedName>
    <definedName name="cglng.Up16Of3To31Of32">#REF!</definedName>
    <definedName name="cglng.Up16Of9To15Of122">#REF!</definedName>
    <definedName name="cglng.Upto15Of92">#REF!</definedName>
    <definedName name="cgoth.AquisitCostIndexed2">#REF!</definedName>
    <definedName name="cgoth.BalanceCG2">#REF!</definedName>
    <definedName name="cgoth.BalLTCGNo1122">#REF!</definedName>
    <definedName name="cgoth.ExemptionOrDednUs54s2">#REF!</definedName>
    <definedName name="cgoth.ExpOnTrans2">#REF!</definedName>
    <definedName name="cgoth.FullConsideration02">#REF!</definedName>
    <definedName name="cgoth.ImproveCostIndexed2">#REF!</definedName>
    <definedName name="cgoth.TotalDedn2">#REF!</definedName>
    <definedName name="cgshrt.AmtDeemedCGSec54">#REF!</definedName>
    <definedName name="cgshrt.AquisitCost">#REF!</definedName>
    <definedName name="cgshrt.BalanceCG">#REF!</definedName>
    <definedName name="cgshrt.BalCG">#REF!</definedName>
    <definedName name="cgshrt.CGSlumpSale1">#REF!</definedName>
    <definedName name="cgshrt.DednUs54s1">#REF!</definedName>
    <definedName name="cgshrt.DeemedSTCGDeprAsset">#REF!</definedName>
    <definedName name="cgshrt.ExemptionOrDednUs54s">#REF!</definedName>
    <definedName name="cgshrt.ExpOnTrans">#REF!</definedName>
    <definedName name="cgshrt.FullConsideration1">#REF!</definedName>
    <definedName name="cgshrt.FullConsideration2">#REF!</definedName>
    <definedName name="cgshrt.ImproveCost">#REF!</definedName>
    <definedName name="cgshrt.LossSec94of7Or94of8">#REF!</definedName>
    <definedName name="cgshrt.NetCGSlumpSale1">#REF!</definedName>
    <definedName name="cgshrt.NetWorthOfUTDivn1">#REF!</definedName>
    <definedName name="cgshrt.NRIAssetSec481">#REF!</definedName>
    <definedName name="cgshrt.STCGNotSec111A">#REF!</definedName>
    <definedName name="cgshrt.STCGSec111A">#REF!</definedName>
    <definedName name="cgshrt.TotalDedn">#REF!</definedName>
    <definedName name="cgshrt.TotalSTCG">#REF!</definedName>
    <definedName name="cgshrt.Up16Of12To15Of31">#REF!</definedName>
    <definedName name="cgshrt.Up16Of3To31Of31">#REF!</definedName>
    <definedName name="cgshrt.Up16Of9To15Of121">#REF!</definedName>
    <definedName name="cgshrt.Upto15Of91">#REF!</definedName>
    <definedName name="ch"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CHA">#REF!</definedName>
    <definedName name="CHANGE">#REF!</definedName>
    <definedName name="Chart">#REF!</definedName>
    <definedName name="Chart2">#REF!</definedName>
    <definedName name="CHARTOFACCOUNTSID1">[2]CRITERIA1!$B$3</definedName>
    <definedName name="CHIPS">#REF!</definedName>
    <definedName name="CHIPS___0">#REF!</definedName>
    <definedName name="chiyoko">#REF!</definedName>
    <definedName name="Chu">[20]ND!#REF!</definedName>
    <definedName name="chung">66</definedName>
    <definedName name="clause10">#REF!</definedName>
    <definedName name="CLAUSE13">#REF!</definedName>
    <definedName name="CLAUSE13b">#REF!</definedName>
    <definedName name="clause14">#REF!</definedName>
    <definedName name="clause14d">#REF!</definedName>
    <definedName name="clause15">#REF!</definedName>
    <definedName name="clause16b">#REF!</definedName>
    <definedName name="clause17a">#REF!</definedName>
    <definedName name="clause17B">#REF!</definedName>
    <definedName name="clause17C">#REF!</definedName>
    <definedName name="CLAUSE17D">#REF!</definedName>
    <definedName name="clause17E">#REF!</definedName>
    <definedName name="clause17F">#REF!</definedName>
    <definedName name="clause17h">#REF!</definedName>
    <definedName name="clause17K">#REF!</definedName>
    <definedName name="clause18">#REF!</definedName>
    <definedName name="CLAUSE20">#REF!</definedName>
    <definedName name="clause21">#REF!</definedName>
    <definedName name="CLAUSE22A">#REF!</definedName>
    <definedName name="CLAUSE22B">#REF!</definedName>
    <definedName name="clause23">#REF!</definedName>
    <definedName name="clause24">#REF!</definedName>
    <definedName name="clause24b">#REF!</definedName>
    <definedName name="clause25">#REF!</definedName>
    <definedName name="clause26">#REF!</definedName>
    <definedName name="clause27">#REF!</definedName>
    <definedName name="clause28">#REF!</definedName>
    <definedName name="clause28b">#REF!</definedName>
    <definedName name="close_loop" hidden="1">#REF!</definedName>
    <definedName name="cmb_A_GEN1.AsseseeRepFlg">#REF!</definedName>
    <definedName name="cmb_A_GEN1.FBTSec">#REF!</definedName>
    <definedName name="cmb_A_GEN1.IncomeTaxSec">#REF!</definedName>
    <definedName name="cmb_A_GEN1.NRI_PE">#REF!</definedName>
    <definedName name="cmb_A_GEN1.ResidentialStatus">#REF!</definedName>
    <definedName name="cmb_A_GEN1.ReturnType">#REF!</definedName>
    <definedName name="cmb_A_GEN1.StateCode">#REF!</definedName>
    <definedName name="cmb_A_GEN1.StatusOrCompanyType">#REF!</definedName>
    <definedName name="cmb_A_GEN2.LiableSec44AAflg">#REF!</definedName>
    <definedName name="cmb_A_GEN2.LiableSec44ABflg">#REF!</definedName>
    <definedName name="cmb_DDT.RateDividPrevYrType">#REF!</definedName>
    <definedName name="cmb_FBI.EmployeesInOutIndiaFlg">#REF!</definedName>
    <definedName name="cmb_FBI.SeparateAcntMaintainForIndiaForeignFlg">#REF!</definedName>
    <definedName name="cmb_HP.ifLetOut1">#REF!</definedName>
    <definedName name="cmb_HP.StateCode1">#REF!</definedName>
    <definedName name="cmb_NOB.Code">#REF!</definedName>
    <definedName name="cmb_OI.ChangeInAcctMethFlg">#REF!</definedName>
    <definedName name="cmb_OI.MethodOfAcct">#REF!</definedName>
    <definedName name="cmb_OIMethodofValClgStk.ChngStockValMetFlg">#REF!</definedName>
    <definedName name="cmb_OIMethodofValClgStk.ValFinishedGoods">#REF!</definedName>
    <definedName name="cmb_OIMethodofValClgStk.ValRawMaterial">#REF!</definedName>
    <definedName name="cmb_PAGBU2.BusOrgType">#REF!</definedName>
    <definedName name="cmb_PAGH2.NatOfCompFlg">#REF!</definedName>
    <definedName name="cmb_PAGH2.StateCode">#REF!</definedName>
    <definedName name="cmb_PAGNA2.PubSectCompUs2_36AFlg">#REF!</definedName>
    <definedName name="cmb_Per10080G.StateCode">#REF!</definedName>
    <definedName name="cmb_Per5080G.StateCode">#REF!</definedName>
    <definedName name="cmb_PerNO5080G.StateCode">#REF!</definedName>
    <definedName name="cmb_PMChange.PrevYrMemPartChange">#REF!</definedName>
    <definedName name="cmb_PMInfo.StateCode">#REF!</definedName>
    <definedName name="cmb_QDFinishrByProd.UnitOfMeasure">#REF!</definedName>
    <definedName name="cmb_QDRawMaterial.UnitOfMeasure">#REF!</definedName>
    <definedName name="cmb_QDTradingConcern.UnitOfMeasure">#REF!</definedName>
    <definedName name="cmb_SI.SecCode">#REF!</definedName>
    <definedName name="cmb_SI.SplRatePercent">#REF!</definedName>
    <definedName name="cmb_TCS.StateCode">#REF!</definedName>
    <definedName name="cmb_TDS2.StateCode">#REF!</definedName>
    <definedName name="cmbyn">#REF!</definedName>
    <definedName name="cmt." hidden="1">{"PLC Company Budget years",#N/A,TRUE,"Profit and Loss";"PLC Company Budget years",#N/A,TRUE,"Firm capex";"PLC Company Budget years",#N/A,TRUE,"Gross profit analysis";"PLC Company Budget years",#N/A,TRUE,"Cashflow";"PLC Company Budget years",#N/A,TRUE,"Balance Sheet"}</definedName>
    <definedName name="cntr.hprptfrm">#REF!</definedName>
    <definedName name="Co">#REF!</definedName>
    <definedName name="COAT">#REF!</definedName>
    <definedName name="COESM">#REF!</definedName>
    <definedName name="COESS">#REF!</definedName>
    <definedName name="comb_irr">'[41]Combined NPV'!$V$35</definedName>
    <definedName name="comb_npv">'[41]Combined NPV'!$V$34</definedName>
    <definedName name="COMBER">#REF!</definedName>
    <definedName name="COMMON">#REF!</definedName>
    <definedName name="COMP">#REF!</definedName>
    <definedName name="comp1">#REF!</definedName>
    <definedName name="Company">#REF!</definedName>
    <definedName name="compdty">#REF!</definedName>
    <definedName name="COMPL_COST">#REF!</definedName>
    <definedName name="compspun">#REF!</definedName>
    <definedName name="computation">#REF!</definedName>
    <definedName name="COMPUTATION_OF_INTEREST_UNDER_SECTION_234_C">#REF!</definedName>
    <definedName name="Computers">#REF!</definedName>
    <definedName name="CON_EQP_COS">#REF!</definedName>
    <definedName name="CONC25">#REF!</definedName>
    <definedName name="CONC30">#REF!</definedName>
    <definedName name="CONCS25">#REF!</definedName>
    <definedName name="CONCS30">#REF!</definedName>
    <definedName name="CondPrice">#REF!</definedName>
    <definedName name="CondProdFactor">#REF!</definedName>
    <definedName name="Cong_HM_DTCT">#REF!</definedName>
    <definedName name="Cong_M_DTCT">#REF!</definedName>
    <definedName name="Cong_NC_DTCT">#REF!</definedName>
    <definedName name="Cong_VL_DTCT">#REF!</definedName>
    <definedName name="CONNECTSTRING1">[2]CRITERIA1!$B$10</definedName>
    <definedName name="CONS">#REF!</definedName>
    <definedName name="Consumables1" hidden="1">{"HSSH Budget years sterling",#N/A,TRUE,"Profit and Loss";"HSSH Budget years sterling",#N/A,TRUE,"Firm capex";"HSSH Budget years sterling",#N/A,TRUE,"Gross profit analysis";"HSSH Budget years sterling",#N/A,TRUE,"Cashflow";"HSSH Budget years sterling",#N/A,TRUE,"Balance Sheet"}</definedName>
    <definedName name="CONTACTS">#REF!</definedName>
    <definedName name="ContEx3">[2]CONT!#REF!</definedName>
    <definedName name="ContEx4">[2]CONT!#REF!</definedName>
    <definedName name="ContEx5">[2]CONT!#REF!</definedName>
    <definedName name="ContLo1">#REF!</definedName>
    <definedName name="ContLo2">#REF!</definedName>
    <definedName name="ContLo3">#REF!</definedName>
    <definedName name="ContLo4">#REF!</definedName>
    <definedName name="ContLo5">#REF!</definedName>
    <definedName name="COPM">#REF!</definedName>
    <definedName name="Copyright" hidden="1">"© 1995 Worley Limited"</definedName>
    <definedName name="cosm">#REF!</definedName>
    <definedName name="coss">#REF!</definedName>
    <definedName name="Cost">[2]Assmptns!$B$12</definedName>
    <definedName name="Cost_Center">#REF!</definedName>
    <definedName name="cost21">[2]Assmptns!$B$12</definedName>
    <definedName name="Costcenter">[2]Masters!#REF!</definedName>
    <definedName name="Costcenterold">[2]Masters!#REF!</definedName>
    <definedName name="cot7.5">#REF!</definedName>
    <definedName name="cot8.5">#REF!</definedName>
    <definedName name="COUNTYTAXRATE">#REF!</definedName>
    <definedName name="Cover" hidden="1">{"Summary",#N/A,FALSE,"Report_Summary"}</definedName>
    <definedName name="cpc">#REF!</definedName>
    <definedName name="cpd">[24]gVL!$Q$20</definedName>
    <definedName name="cpdd">[42]gVL!$Q$21</definedName>
    <definedName name="CPP">#REF!</definedName>
    <definedName name="CR">[2]BS!#REF!</definedName>
    <definedName name="CREATESUMMARYJNLS1">[2]CRITERIA1!$B$35</definedName>
    <definedName name="CRITERIACOLUMN1">[2]CRITERIA1!$B$22</definedName>
    <definedName name="CRITINST">#REF!</definedName>
    <definedName name="CRITPURC">#REF!</definedName>
    <definedName name="Cro_section">[30]PEDESB!#REF!</definedName>
    <definedName name="crore">10000000</definedName>
    <definedName name="crude">#REF!</definedName>
    <definedName name="crudeprice">[43]Assumptions!$D$7</definedName>
    <definedName name="C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hcrdt">#REF!</definedName>
    <definedName name="ctiep">#REF!</definedName>
    <definedName name="cto">[44]THCT!#REF!</definedName>
    <definedName name="CU_LY">#REF!</definedName>
    <definedName name="cu_ly_1">'[45]tra-vat-lieu'!$A$219:$A$319</definedName>
    <definedName name="cuoc_vc">#REF!</definedName>
    <definedName name="Cuoc_vc_1">'[45]tra-vat-lieu'!$B$219:$G$319</definedName>
    <definedName name="CurrentMonth">#REF!</definedName>
    <definedName name="CURRENTPRICE">#REF!</definedName>
    <definedName name="cust">#REF!</definedName>
    <definedName name="Customer_nr">#REF!</definedName>
    <definedName name="cv">[46]gvl!$N$17</definedName>
    <definedName name="cvt">[21]Names!#REF!</definedName>
    <definedName name="cx">#REF!</definedName>
    <definedName name="cyla.TotBusLoss">#REF!</definedName>
    <definedName name="cyla.TotHPlossCurYr">#REF!</definedName>
    <definedName name="cyla.TotOthSrcLossNoRaceHorse">#REF!</definedName>
    <definedName name="d">[47]Duong!$H$9</definedName>
    <definedName name="d_m">[2]IKB3!$I$138</definedName>
    <definedName name="D1x49">[11]chitimc!#REF!</definedName>
    <definedName name="D1x49x49">[11]chitimc!#REF!</definedName>
    <definedName name="d1x6">[16]sheet12!#REF!</definedName>
    <definedName name="da1x2">[23]TTDZ22!#REF!</definedName>
    <definedName name="da2x4">[23]TTDZ22!#REF!</definedName>
    <definedName name="da4x6">[48]GiaVL!$F$6</definedName>
    <definedName name="dam">78000</definedName>
    <definedName name="dao0.65">'[49]R&amp;P'!$G$117</definedName>
    <definedName name="DAOB10.AdditionsGrThan180Days">#REF!</definedName>
    <definedName name="DAOB10.AdditionsLessThan180Days">#REF!</definedName>
    <definedName name="DAOB10.AddlnDeprDuringYearAdditions">#REF!</definedName>
    <definedName name="DAOB10.AddlnDeprOnGT180DayAdditions">#REF!</definedName>
    <definedName name="DAOB10.CapGainUs50">#REF!</definedName>
    <definedName name="DAOB10.DepreciationAtFullRate">#REF!</definedName>
    <definedName name="DAOB10.DepreciationAtHalfRate">#REF!</definedName>
    <definedName name="DAOB10.ExpdrOnTrforSaleAsset">#REF!</definedName>
    <definedName name="DAOB10.FullRateDeprAmt">#REF!</definedName>
    <definedName name="DAOB10.HalfRateDeprAmt">#REF!</definedName>
    <definedName name="DAOB10.RealizationPeriodDuringYear">#REF!</definedName>
    <definedName name="DAOB10.RealizationTotalPeriod">#REF!</definedName>
    <definedName name="DAOB10.TotalDepreciation">#REF!</definedName>
    <definedName name="DAOB10.WDVFirstDay">#REF!</definedName>
    <definedName name="DAOB10.WDVLastDay">#REF!</definedName>
    <definedName name="DAOB100.AdditionsGrThan180Days">#REF!</definedName>
    <definedName name="DAOB100.AdditionsLessThan180Days">#REF!</definedName>
    <definedName name="DAOB100.AddlnDeprDuringYearAdditions">#REF!</definedName>
    <definedName name="DAOB100.AddlnDeprOnGT180DayAdditions">#REF!</definedName>
    <definedName name="DAOB100.CapGainUs50">#REF!</definedName>
    <definedName name="DAOB100.DepreciationAtFullRate">#REF!</definedName>
    <definedName name="DAOB100.DepreciationAtHalfRate">#REF!</definedName>
    <definedName name="DAOB100.ExpdrOnTrforSaleAsset">#REF!</definedName>
    <definedName name="DAOB100.FullRateDeprAmt">#REF!</definedName>
    <definedName name="DAOB100.HalfRateDeprAmt">#REF!</definedName>
    <definedName name="DAOB100.RealizationPeriodDuringYear">#REF!</definedName>
    <definedName name="DAOB100.RealizationTotalPeriod">#REF!</definedName>
    <definedName name="DAOB100.TotalDepreciation">#REF!</definedName>
    <definedName name="DAOB100.WDVFirstDay">#REF!</definedName>
    <definedName name="DAOB100.WDVLastDay">#REF!</definedName>
    <definedName name="DAOB5.AdditionsGrThan180Days">#REF!</definedName>
    <definedName name="DAOB5.AdditionsLessThan180Days">#REF!</definedName>
    <definedName name="DAOB5.AddlnDeprDuringYearAdditions">#REF!</definedName>
    <definedName name="DAOB5.AddlnDeprOnGT180DayAdditions">#REF!</definedName>
    <definedName name="DAOB5.CapGainUs50">#REF!</definedName>
    <definedName name="DAOB5.DepreciationAtFullRate">#REF!</definedName>
    <definedName name="DAOB5.DepreciationAtHalfRate">#REF!</definedName>
    <definedName name="DAOB5.ExpdrOnTrforSaleAsset">#REF!</definedName>
    <definedName name="DAOB5.FullRateDeprAmt">#REF!</definedName>
    <definedName name="DAOB5.HalfRateDeprAmt">#REF!</definedName>
    <definedName name="DAOB5.RealizationPeriodDuringYear">#REF!</definedName>
    <definedName name="DAOB5.RealizationTotalPeriod">#REF!</definedName>
    <definedName name="DAOB5.TotalDepreciation">#REF!</definedName>
    <definedName name="DAOB5.WDVFirstDay">#REF!</definedName>
    <definedName name="DAOB5.WDVLastDay">#REF!</definedName>
    <definedName name="DAOF10.AdditionsGrThan180Days">#REF!</definedName>
    <definedName name="DAOF10.AdditionsLessThan180Days">#REF!</definedName>
    <definedName name="DAOF10.AddlnDeprDuringYearAdditions">#REF!</definedName>
    <definedName name="DAOF10.AddlnDeprOnGT180DayAdditions">#REF!</definedName>
    <definedName name="DAOF10.CapGainUs50">#REF!</definedName>
    <definedName name="DAOF10.DepreciationAtFullRate">#REF!</definedName>
    <definedName name="DAOF10.DepreciationAtHalfRate">#REF!</definedName>
    <definedName name="DAOF10.ExpdrOnTrforSaleAsset">#REF!</definedName>
    <definedName name="DAOF10.FullRateDeprAmt">#REF!</definedName>
    <definedName name="DAOF10.HalfRateDeprAmt">#REF!</definedName>
    <definedName name="DAOF10.RealizationPeriodDuringYear">#REF!</definedName>
    <definedName name="DAOF10.RealizationTotalPeriod">#REF!</definedName>
    <definedName name="DAOF10.TotalDepreciation">#REF!</definedName>
    <definedName name="DAOF10.WDVFirstDay">#REF!</definedName>
    <definedName name="DAOF10.WDVLastDay">#REF!</definedName>
    <definedName name="DAOI25.AdditionsGrThan180Days">#REF!</definedName>
    <definedName name="DAOI25.AdditionsLessThan180Days">#REF!</definedName>
    <definedName name="DAOI25.AddlnDeprDuringYearAdditions">#REF!</definedName>
    <definedName name="DAOI25.AddlnDeprOnGT180DayAdditions">#REF!</definedName>
    <definedName name="DAOI25.CapGainUs50">#REF!</definedName>
    <definedName name="DAOI25.DepreciationAtFullRate">#REF!</definedName>
    <definedName name="DAOI25.DepreciationAtHalfRate">#REF!</definedName>
    <definedName name="DAOI25.ExpdrOnTrforSaleAsset">#REF!</definedName>
    <definedName name="DAOI25.FullRateDeprAmt">#REF!</definedName>
    <definedName name="DAOI25.HalfRateDeprAmt">#REF!</definedName>
    <definedName name="DAOI25.RealizationPeriodDuringYear">#REF!</definedName>
    <definedName name="DAOI25.RealizationTotalPeriod">#REF!</definedName>
    <definedName name="DAOI25.TotalDepreciation">#REF!</definedName>
    <definedName name="DAOI25.WDVFirstDay">#REF!</definedName>
    <definedName name="DAOI25.WDVLastDay">#REF!</definedName>
    <definedName name="DAOS20.AdditionsGrThan180Days">#REF!</definedName>
    <definedName name="DAOS20.AdditionsLessThan180Days">#REF!</definedName>
    <definedName name="DAOS20.AddlnDeprDuringYearAdditions">#REF!</definedName>
    <definedName name="DAOS20.AddlnDeprOnGT180DayAdditions">#REF!</definedName>
    <definedName name="DAOS20.CapGainUs50">#REF!</definedName>
    <definedName name="DAOS20.DepreciationAtFullRate">#REF!</definedName>
    <definedName name="DAOS20.DepreciationAtHalfRate">#REF!</definedName>
    <definedName name="DAOS20.ExpdrOnTrforSaleAsset">#REF!</definedName>
    <definedName name="DAOS20.FullRateDeprAmt">#REF!</definedName>
    <definedName name="DAOS20.HalfRateDeprAmt">#REF!</definedName>
    <definedName name="DAOS20.RealizationPeriodDuringYear">#REF!</definedName>
    <definedName name="DAOS20.RealizationTotalPeriod">#REF!</definedName>
    <definedName name="DAOS20.TotalDepreciation">#REF!</definedName>
    <definedName name="DAOS20.WDVFirstDay">#REF!</definedName>
    <definedName name="DAOS20.WDVLastDay">#REF!</definedName>
    <definedName name="dat">#REF!</definedName>
    <definedName name="data">#REF!</definedName>
    <definedName name="data1">#REF!</definedName>
    <definedName name="data10">#REF!</definedName>
    <definedName name="data100">#REF!</definedName>
    <definedName name="data101">#REF!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4">#REF!</definedName>
    <definedName name="data25">#REF!</definedName>
    <definedName name="data26">#REF!</definedName>
    <definedName name="data27">#REF!</definedName>
    <definedName name="data28">#REF!</definedName>
    <definedName name="data29">#REF!</definedName>
    <definedName name="data3">#REF!</definedName>
    <definedName name="data30">#REF!</definedName>
    <definedName name="data31">#REF!</definedName>
    <definedName name="data32">#REF!</definedName>
    <definedName name="data33">#REF!</definedName>
    <definedName name="data34">#REF!</definedName>
    <definedName name="data35">#REF!</definedName>
    <definedName name="data36">#REF!</definedName>
    <definedName name="data37">#REF!</definedName>
    <definedName name="data38">#REF!</definedName>
    <definedName name="data39">#REF!</definedName>
    <definedName name="data4">#REF!</definedName>
    <definedName name="data40">#REF!</definedName>
    <definedName name="data41">#REF!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50">#REF!</definedName>
    <definedName name="data51">#REF!</definedName>
    <definedName name="data52">#REF!</definedName>
    <definedName name="data53">#REF!</definedName>
    <definedName name="data54">#REF!</definedName>
    <definedName name="data55">#REF!</definedName>
    <definedName name="data56">#REF!</definedName>
    <definedName name="data57">#REF!</definedName>
    <definedName name="data58">#REF!</definedName>
    <definedName name="data59">#REF!</definedName>
    <definedName name="data6">#REF!</definedName>
    <definedName name="data60">#REF!</definedName>
    <definedName name="data61">#REF!</definedName>
    <definedName name="data62">#REF!</definedName>
    <definedName name="data63">#REF!</definedName>
    <definedName name="data64">#REF!</definedName>
    <definedName name="data65">#REF!</definedName>
    <definedName name="data66">#REF!</definedName>
    <definedName name="data67">#REF!</definedName>
    <definedName name="data68">#REF!</definedName>
    <definedName name="data69">#REF!</definedName>
    <definedName name="data7">#REF!</definedName>
    <definedName name="data70">#REF!</definedName>
    <definedName name="data71">#REF!</definedName>
    <definedName name="data72">#REF!</definedName>
    <definedName name="data73">#REF!</definedName>
    <definedName name="data74">#REF!</definedName>
    <definedName name="data75">#REF!</definedName>
    <definedName name="data76">#REF!</definedName>
    <definedName name="data77">#REF!</definedName>
    <definedName name="data78">#REF!</definedName>
    <definedName name="data79">#REF!</definedName>
    <definedName name="data8">#REF!</definedName>
    <definedName name="data80">#REF!</definedName>
    <definedName name="data81">#REF!</definedName>
    <definedName name="data82">#REF!</definedName>
    <definedName name="data83">#REF!</definedName>
    <definedName name="data84">#REF!</definedName>
    <definedName name="data85">#REF!</definedName>
    <definedName name="data86">#REF!</definedName>
    <definedName name="data87">#REF!</definedName>
    <definedName name="data88">#REF!</definedName>
    <definedName name="data89">#REF!</definedName>
    <definedName name="data9">#REF!</definedName>
    <definedName name="data90">#REF!</definedName>
    <definedName name="data91">#REF!</definedName>
    <definedName name="data92">#REF!</definedName>
    <definedName name="data93">#REF!</definedName>
    <definedName name="data94">#REF!</definedName>
    <definedName name="data95">#REF!</definedName>
    <definedName name="data96">#REF!</definedName>
    <definedName name="data97">#REF!</definedName>
    <definedName name="data98">#REF!</definedName>
    <definedName name="data99">#REF!</definedName>
    <definedName name="_xlnm.Database">#REF!</definedName>
    <definedName name="DataFilter" localSheetId="4">[50]!DataFilter</definedName>
    <definedName name="DataFilter">[50]!DataFilter</definedName>
    <definedName name="DataSort" localSheetId="4">[50]!DataSort</definedName>
    <definedName name="DataSort">[50]!DataSort</definedName>
    <definedName name="Date">[2]BS!$C$1</definedName>
    <definedName name="DBNAME1">[2]CRITERIA1!$B$11</definedName>
    <definedName name="DBUSERNAME1">[2]CRITERIA1!$B$9</definedName>
    <definedName name="dcc">[24]gVL!$Q$50</definedName>
    <definedName name="DCG.FurnitureSummary">#REF!</definedName>
    <definedName name="DCG.IntangibleAssetSummary">#REF!</definedName>
    <definedName name="DCG.ShipsSummary">#REF!</definedName>
    <definedName name="DCG.TotalDepreciation">#REF!</definedName>
    <definedName name="DCGB.DeprBlockTot100Percent">#REF!</definedName>
    <definedName name="DCGB.DeprBlockTot10Percent">#REF!</definedName>
    <definedName name="DCGB.DeprBlockTot5Percent">#REF!</definedName>
    <definedName name="DCGB.TotBuildng">#REF!</definedName>
    <definedName name="DCGP.DeprBlockTot100Percent">#REF!</definedName>
    <definedName name="DCGP.DeprBlockTot15Percent">#REF!</definedName>
    <definedName name="DCGP.DeprBlockTot30Percent">#REF!</definedName>
    <definedName name="DCGP.DeprBlockTot40Percent">#REF!</definedName>
    <definedName name="DCGP.DeprBlockTot50Percent">#REF!</definedName>
    <definedName name="DCGP.DeprBlockTot60Percent">#REF!</definedName>
    <definedName name="DCGP.DeprBlockTot80Percent">#REF!</definedName>
    <definedName name="DCGP.TotPlntMach">#REF!</definedName>
    <definedName name="dcl">[42]gVL!$Q$40</definedName>
    <definedName name="dd0.5x1">[42]gVL!$Q$10</definedName>
    <definedName name="dd1x2">[46]gvl!$N$9</definedName>
    <definedName name="dd2x4">[42]gVL!$Q$12</definedName>
    <definedName name="dddb" hidden="1">{#N/A,#N/A,FALSE,"AUDIT-MWOS"}</definedName>
    <definedName name="dddd" hidden="1">{"CEGH Group Budget years sterling",#N/A,TRUE,"Profit and Loss";"CEGH Group Budget years sterling",#N/A,TRUE,"Firm capex";"CEGH Group Budget years sterling",#N/A,TRUE,"Gross profit analysis";"CEGH Group Budget years sterling",#N/A,TRUE,"Cashflow";"CEGH Group Budget years sterling",#N/A,TRUE,"Balance Sheet"}</definedName>
    <definedName name="dddddddddddddddddddddddddddddddd" hidden="1">{#N/A,#N/A,FALSE,"AUDIT-MWOS"}</definedName>
    <definedName name="ddien">[42]gVL!$Q$51</definedName>
    <definedName name="DDT">#REF!</definedName>
    <definedName name="DDT.AddLITPayUs115_O">#REF!</definedName>
    <definedName name="DDT.AddLITPlusIntrestPayable">#REF!</definedName>
    <definedName name="DDT.AmtAnyDividDeclarOrPaid">#REF!</definedName>
    <definedName name="DDT.DateOfDeclareDividProfDomesComp">#REF!</definedName>
    <definedName name="DDT.EducationCess">#REF!</definedName>
    <definedName name="DDT.IntPayUs115P">#REF!</definedName>
    <definedName name="DDT.NetDDTPayableOrRefund">#REF!</definedName>
    <definedName name="DDT.RateDividPrevYr">#REF!</definedName>
    <definedName name="DDT.RateDividPrevYrType">#REF!</definedName>
    <definedName name="DDT.Surcharge">#REF!</definedName>
    <definedName name="DDT.TaxAndInterestPaid">#REF!</definedName>
    <definedName name="DDT.TotDDTPayable">#REF!</definedName>
    <definedName name="DDTP">#REF!</definedName>
    <definedName name="DDTP.Amt">#REF!</definedName>
    <definedName name="DDTP.BSRCode">#REF!</definedName>
    <definedName name="DDTP.DateDep">#REF!</definedName>
    <definedName name="DDTP.NameOfBank">#REF!</definedName>
    <definedName name="DDTP.NameOfBranch">#REF!</definedName>
    <definedName name="DDTP.SrlNoOfChaln">#REF!</definedName>
    <definedName name="DEC" hidden="1">{"REP1",#N/A,FALSE,"HSSA-LOG"}</definedName>
    <definedName name="decb" hidden="1">{"REP1",#N/A,FALSE,"HSSA-LOG"}</definedName>
    <definedName name="DeckAreaFormula">#REF!</definedName>
    <definedName name="DeckAreaFormula1">#REF!</definedName>
    <definedName name="Def" hidden="1">{"HSSH Budget years sterling",#N/A,TRUE,"Profit and Loss";"HSSH Budget years sterling",#N/A,TRUE,"Firm capex";"HSSH Budget years sterling",#N/A,TRUE,"Gross profit analysis";"HSSH Budget years sterling",#N/A,TRUE,"Cashflow";"HSSH Budget years sterling",#N/A,TRUE,"Balance Sheet"}</definedName>
    <definedName name="Del_Numbers_Sheet3_List">'[2]Inter connect Revenue'!#REF!</definedName>
    <definedName name="DELETELOGICTYPE1">[2]CRITERIA1!$B$19</definedName>
    <definedName name="DEM">[2]Intaccrual!#REF!</definedName>
    <definedName name="den_bu">#REF!</definedName>
    <definedName name="denbu">#REF!</definedName>
    <definedName name="DEP">#REF!</definedName>
    <definedName name="DEP.FurnitureSummary">#REF!</definedName>
    <definedName name="DEP.IntangibleAssetSummary">#REF!</definedName>
    <definedName name="DEP.ShipsSummary">#REF!</definedName>
    <definedName name="DEP.TotalDepreciation">#REF!</definedName>
    <definedName name="Dep1stYr">#REF!</definedName>
    <definedName name="department">'[2]2002 SALARY'!$A$389:$C$414</definedName>
    <definedName name="DEPB.DeprBlockTot100Percent">#REF!</definedName>
    <definedName name="DEPB.DeprBlockTot10Percent">#REF!</definedName>
    <definedName name="DEPB.DeprBlockTot5Percent">#REF!</definedName>
    <definedName name="DEPB.TotBuildng">#REF!</definedName>
    <definedName name="DEPN">#REF!</definedName>
    <definedName name="DEPP.DeprBlockTot100Percent">#REF!</definedName>
    <definedName name="DEPP.DeprBlockTot15Percent">#REF!</definedName>
    <definedName name="DEPP.DeprBlockTot30Percent">#REF!</definedName>
    <definedName name="DEPP.DeprBlockTot40Percent">#REF!</definedName>
    <definedName name="DEPP.DeprBlockTot50Percent">#REF!</definedName>
    <definedName name="DEPP.DeprBlockTot60Percent">#REF!</definedName>
    <definedName name="DEPP.DeprBlockTot80Percent">#REF!</definedName>
    <definedName name="DEPP.TotPlntMach">#REF!</definedName>
    <definedName name="Depreciation">#REF!</definedName>
    <definedName name="DepRemainYr">#REF!</definedName>
    <definedName name="Desired_Margin">'[2]Parameters&amp;Notes'!$D$9</definedName>
    <definedName name="det">[23]TTDZ22!#REF!</definedName>
    <definedName name="df" hidden="1">{"Summary",#N/A,FALSE,"Report_Summary"}</definedName>
    <definedName name="dffvg">#REF!</definedName>
    <definedName name="DFH" hidden="1">{"EE4 Budget years USD",#N/A,TRUE,"Profit and Loss";"EE4 Budget years USD",#N/A,TRUE,"Firm capex";"EE4 Budget years USD",#N/A,TRUE,"Cashflow";"EE4 Budget years USD",#N/A,TRUE,"Balance Sheet"}</definedName>
    <definedName name="DG" hidden="1">{"EE4 Budget months only in USD",#N/A,TRUE,"Profit and Loss";"EE4 Budget months only in USD",#N/A,TRUE,"Firm capex";"EE4 Budget months only in USD",#N/A,TRUE,"Cashflow";"EE4 Budget months only in USD",#N/A,TRUE,"Balance Sheet"}</definedName>
    <definedName name="dgct">[51]dghn!$A$4:$F$1528</definedName>
    <definedName name="DGCTI592">#REF!</definedName>
    <definedName name="dgfkh" hidden="1">{"CEA Group Budget years sterling",#N/A,TRUE,"Profit and Loss";"CEA Group Budget years sterling",#N/A,TRUE,"Firm capex";"CEA Group Budget years sterling",#N/A,TRUE,"Gross profit analysis";"CEA Group Budget years sterling",#N/A,TRUE,"Cashflow";"CEA Group Budget years sterling",#N/A,TRUE,"Balance Sheet"}</definedName>
    <definedName name="DGNC">[52]A6!$A$3:$G$13</definedName>
    <definedName name="dhom">#REF!</definedName>
    <definedName name="DILIP">[2]POLY!#REF!</definedName>
    <definedName name="dinhdia">[48]GiaVL!$F$58</definedName>
    <definedName name="direct">#REF!</definedName>
    <definedName name="DIS">#REF!</definedName>
    <definedName name="display_area_2">#REF!</definedName>
    <definedName name="DISTRIBUTION">#REF!</definedName>
    <definedName name="DL">[30]PEDESB!#REF!</definedName>
    <definedName name="DM">#REF!</definedName>
    <definedName name="dmz">[24]gVL!$Q$45</definedName>
    <definedName name="dno">[24]gVL!$Q$49</definedName>
    <definedName name="DOLLAR">#REF!</definedName>
    <definedName name="dongia">'[53]VL,NC,MTC'!$B$4:$E$63</definedName>
    <definedName name="DP">#REF!</definedName>
    <definedName name="DPM100.AdditionsGrThan180Days">#REF!</definedName>
    <definedName name="DPM100.AdditionsLessThan180Days">#REF!</definedName>
    <definedName name="DPM100.AddlnDeprDuringYearAdditions">#REF!</definedName>
    <definedName name="DPM100.AddlnDeprOnGT180DayAdditions">#REF!</definedName>
    <definedName name="DPM100.CapGainUs50">#REF!</definedName>
    <definedName name="DPM100.DepreciationAtFullRate">#REF!</definedName>
    <definedName name="DPM100.DepreciationAtHalfRate">#REF!</definedName>
    <definedName name="DPM100.ExpdrOnTrforSaleAsset">#REF!</definedName>
    <definedName name="DPM100.FullRateDeprAmt">#REF!</definedName>
    <definedName name="DPM100.HalfRateDeprAmt">#REF!</definedName>
    <definedName name="DPM100.RealizationPeriodDuringYear">#REF!</definedName>
    <definedName name="DPM100.RealizationTotalPeriod">#REF!</definedName>
    <definedName name="DPM100.TotalDepreciation">#REF!</definedName>
    <definedName name="DPM100.WDVFirstDay">#REF!</definedName>
    <definedName name="DPM100.WDVLastDay">#REF!</definedName>
    <definedName name="DPM15.AdditionsGrThan180Days">#REF!</definedName>
    <definedName name="DPM15.AdditionsLessThan180Days">#REF!</definedName>
    <definedName name="DPM15.AddlnDeprDuringYearAdditions">#REF!</definedName>
    <definedName name="DPM15.AddlnDeprOnGT180DayAdditions">#REF!</definedName>
    <definedName name="DPM15.CapGainUs50">#REF!</definedName>
    <definedName name="DPM15.DepreciationAtFullRate">#REF!</definedName>
    <definedName name="DPM15.DepreciationAtHalfRate">#REF!</definedName>
    <definedName name="DPM15.ExpdrOnTrforSaleAsset">#REF!</definedName>
    <definedName name="DPM15.FullRateDeprAmt">#REF!</definedName>
    <definedName name="DPM15.HalfRateDeprAmt">#REF!</definedName>
    <definedName name="DPM15.RealizationPeriodDuringYear">#REF!</definedName>
    <definedName name="DPM15.RealizationTotalPeriod">#REF!</definedName>
    <definedName name="DPM15.TotalDepreciation">#REF!</definedName>
    <definedName name="DPM15.WDVFirstDay">#REF!</definedName>
    <definedName name="DPM15.WDVLastDay">#REF!</definedName>
    <definedName name="DPM30.AdditionsGrThan180Days">#REF!</definedName>
    <definedName name="DPM30.AdditionsLessThan180Days">#REF!</definedName>
    <definedName name="DPM30.AddlnDeprDuringYearAdditions">#REF!</definedName>
    <definedName name="DPM30.AddlnDeprOnGT180DayAdditions">#REF!</definedName>
    <definedName name="DPM30.CapGainUs50">#REF!</definedName>
    <definedName name="DPM30.DepreciationAtFullRate">#REF!</definedName>
    <definedName name="DPM30.DepreciationAtHalfRate">#REF!</definedName>
    <definedName name="DPM30.ExpdrOnTrforSaleAsset">#REF!</definedName>
    <definedName name="DPM30.FullRateDeprAmt">#REF!</definedName>
    <definedName name="DPM30.HalfRateDeprAmt">#REF!</definedName>
    <definedName name="DPM30.RealizationPeriodDuringYear">#REF!</definedName>
    <definedName name="DPM30.RealizationTotalPeriod">#REF!</definedName>
    <definedName name="DPM30.TotalDepreciation">#REF!</definedName>
    <definedName name="DPM30.WDVFirstDay">#REF!</definedName>
    <definedName name="DPM30.WDVLastDay">#REF!</definedName>
    <definedName name="DPM40.AdditionsGrThan180Days">#REF!</definedName>
    <definedName name="DPM40.AdditionsLessThan180Days">#REF!</definedName>
    <definedName name="DPM40.AddlnDeprDuringYearAdditions">#REF!</definedName>
    <definedName name="DPM40.AddlnDeprOnGT180DayAdditions">#REF!</definedName>
    <definedName name="DPM40.CapGainUs50">#REF!</definedName>
    <definedName name="DPM40.DepreciationAtFullRate">#REF!</definedName>
    <definedName name="DPM40.DepreciationAtHalfRate">#REF!</definedName>
    <definedName name="DPM40.ExpdrOnTrforSaleAsset">#REF!</definedName>
    <definedName name="DPM40.FullRateDeprAmt">#REF!</definedName>
    <definedName name="DPM40.HalfRateDeprAmt">#REF!</definedName>
    <definedName name="DPM40.RealizationPeriodDuringYear">#REF!</definedName>
    <definedName name="DPM40.RealizationTotalPeriod">#REF!</definedName>
    <definedName name="DPM40.TotalDepreciation">#REF!</definedName>
    <definedName name="DPM40.WDVFirstDay">#REF!</definedName>
    <definedName name="DPM40.WDVLastDay">#REF!</definedName>
    <definedName name="DPM50.AdditionsGrThan180Days">#REF!</definedName>
    <definedName name="DPM50.AdditionsLessThan180Days">#REF!</definedName>
    <definedName name="DPM50.AddlnDeprDuringYearAdditions">#REF!</definedName>
    <definedName name="DPM50.AddlnDeprOnGT180DayAdditions">#REF!</definedName>
    <definedName name="DPM50.CapGainUs50">#REF!</definedName>
    <definedName name="DPM50.DepreciationAtFullRate">#REF!</definedName>
    <definedName name="DPM50.DepreciationAtHalfRate">#REF!</definedName>
    <definedName name="DPM50.ExpdrOnTrforSaleAsset">#REF!</definedName>
    <definedName name="DPM50.FullRateDeprAmt">#REF!</definedName>
    <definedName name="DPM50.HalfRateDeprAmt">#REF!</definedName>
    <definedName name="DPM50.RealizationPeriodDuringYear">#REF!</definedName>
    <definedName name="DPM50.RealizationTotalPeriod">#REF!</definedName>
    <definedName name="DPM50.TotalDepreciation">#REF!</definedName>
    <definedName name="DPM50.WDVFirstDay">#REF!</definedName>
    <definedName name="DPM50.WDVLastDay">#REF!</definedName>
    <definedName name="DPM60.AdditionsGrThan180Days">#REF!</definedName>
    <definedName name="DPM60.AdditionsLessThan180Days">#REF!</definedName>
    <definedName name="DPM60.AddlnDeprDuringYearAdditions">#REF!</definedName>
    <definedName name="DPM60.AddlnDeprOnGT180DayAdditions">#REF!</definedName>
    <definedName name="DPM60.CapGainUs50">#REF!</definedName>
    <definedName name="DPM60.DepreciationAtFullRate">#REF!</definedName>
    <definedName name="DPM60.DepreciationAtHalfRate">#REF!</definedName>
    <definedName name="DPM60.ExpdrOnTrforSaleAsset">#REF!</definedName>
    <definedName name="DPM60.FullRateDeprAmt">#REF!</definedName>
    <definedName name="DPM60.HalfRateDeprAmt">#REF!</definedName>
    <definedName name="DPM60.RealizationPeriodDuringYear">#REF!</definedName>
    <definedName name="DPM60.RealizationTotalPeriod">#REF!</definedName>
    <definedName name="DPM60.TotalDepreciation">#REF!</definedName>
    <definedName name="DPM60.WDVFirstDay">#REF!</definedName>
    <definedName name="DPM60.WDVLastDay">#REF!</definedName>
    <definedName name="DPM80.AdditionsGrThan180Days">#REF!</definedName>
    <definedName name="DPM80.AdditionsLessThan180Days">#REF!</definedName>
    <definedName name="DPM80.AddlnDeprDuringYearAdditions">#REF!</definedName>
    <definedName name="DPM80.AddlnDeprOnGT180DayAdditions">#REF!</definedName>
    <definedName name="DPM80.CapGainUs50">#REF!</definedName>
    <definedName name="DPM80.DepreciationAtFullRate">#REF!</definedName>
    <definedName name="DPM80.DepreciationAtHalfRate">#REF!</definedName>
    <definedName name="DPM80.ExpdrOnTrforSaleAsset">#REF!</definedName>
    <definedName name="DPM80.FullRateDeprAmt">#REF!</definedName>
    <definedName name="DPM80.HalfRateDeprAmt">#REF!</definedName>
    <definedName name="DPM80.RealizationPeriodDuringYear">#REF!</definedName>
    <definedName name="DPM80.RealizationTotalPeriod">#REF!</definedName>
    <definedName name="DPM80.TotalDepreciation">#REF!</definedName>
    <definedName name="DPM80.WDVFirstDay">#REF!</definedName>
    <definedName name="DPM80.WDVLastDay">#REF!</definedName>
    <definedName name="draft">#REF!</definedName>
    <definedName name="DRILL_COST">#REF!</definedName>
    <definedName name="DrillIntan">#REF!</definedName>
    <definedName name="DrillTan">#REF!</definedName>
    <definedName name="DRUCKBEREI03">#REF!</definedName>
    <definedName name="dsjfhdsfla">#REF!</definedName>
    <definedName name="DSUMDATA">#REF!</definedName>
    <definedName name="DT" localSheetId="4">[54]!TLTH1</definedName>
    <definedName name="DT">[54]!TLTH1</definedName>
    <definedName name="duoi">#REF!</definedName>
    <definedName name="duong">[40]NC!$B$5:$D$56</definedName>
    <definedName name="duong04">'[44]THDZ0,4'!#REF!</definedName>
    <definedName name="duong35">'[44]TH DZ35'!#REF!</definedName>
    <definedName name="dutoan">[55]XL4Poppy!$A$15</definedName>
    <definedName name="DutoanDongmo">#REF!</definedName>
    <definedName name="dw">#REF!</definedName>
    <definedName name="DWPRICE" hidden="1">[56]Quantity!#REF!</definedName>
    <definedName name="DX">35.5796</definedName>
    <definedName name="DZ6gd1">'[57]CTDZ6kv (gd1) '!$B$7:$J$175</definedName>
    <definedName name="dzgd1">'[57]CTDZ 0.4+cto (GD1)'!$A$7:$I$94</definedName>
    <definedName name="e">#REF!</definedName>
    <definedName name="E1.000">[58]Sheet2!#REF!</definedName>
    <definedName name="E1.010">[58]Sheet2!#REF!</definedName>
    <definedName name="E1.020">[58]Sheet2!#REF!</definedName>
    <definedName name="E1.200">[58]Sheet2!#REF!</definedName>
    <definedName name="E1.210">[58]Sheet2!#REF!</definedName>
    <definedName name="E1.220">[58]Sheet2!#REF!</definedName>
    <definedName name="E1.300">[58]Sheet2!#REF!</definedName>
    <definedName name="E1.310">[58]Sheet2!#REF!</definedName>
    <definedName name="E1.320">[58]Sheet2!#REF!</definedName>
    <definedName name="E1.400">[58]Sheet2!#REF!</definedName>
    <definedName name="E1.410">[58]Sheet2!#REF!</definedName>
    <definedName name="E1.420">[58]Sheet2!#REF!</definedName>
    <definedName name="E1.500">[58]Sheet2!#REF!</definedName>
    <definedName name="E1.510">[58]Sheet2!#REF!</definedName>
    <definedName name="E1.520">[58]Sheet2!#REF!</definedName>
    <definedName name="E1.600">[58]Sheet2!#REF!</definedName>
    <definedName name="E1.611">[58]Sheet2!#REF!</definedName>
    <definedName name="E1.631">[58]Sheet2!#REF!</definedName>
    <definedName name="E1_Channels">30</definedName>
    <definedName name="E2.000">[58]Sheet2!#REF!</definedName>
    <definedName name="E2.000A">[58]Sheet2!#REF!</definedName>
    <definedName name="E2.010">[58]Sheet2!#REF!</definedName>
    <definedName name="E2.010A">[58]Sheet2!#REF!</definedName>
    <definedName name="E2.020">[58]Sheet2!#REF!</definedName>
    <definedName name="E2.020A">[58]Sheet2!#REF!</definedName>
    <definedName name="E2.100">[58]Sheet2!#REF!</definedName>
    <definedName name="E2.100A">[58]Sheet2!#REF!</definedName>
    <definedName name="E2.110">[58]Sheet2!#REF!</definedName>
    <definedName name="E2.110A">[58]Sheet2!#REF!</definedName>
    <definedName name="E2.120">[58]Sheet2!#REF!</definedName>
    <definedName name="E2.120A">[58]Sheet2!#REF!</definedName>
    <definedName name="E3.000">[58]Sheet2!#REF!</definedName>
    <definedName name="E3.010">[58]Sheet2!#REF!</definedName>
    <definedName name="E3.020">[58]Sheet2!#REF!</definedName>
    <definedName name="E3.031">[58]Sheet2!#REF!</definedName>
    <definedName name="E3.032">[58]Sheet2!#REF!</definedName>
    <definedName name="E3.033">[58]Sheet2!#REF!</definedName>
    <definedName name="E4.001">[58]Sheet2!#REF!</definedName>
    <definedName name="E4.011">[58]Sheet2!#REF!</definedName>
    <definedName name="E4.021">[58]Sheet2!#REF!</definedName>
    <definedName name="E4.101">[58]Sheet2!#REF!</definedName>
    <definedName name="E4.111">[58]Sheet2!#REF!</definedName>
    <definedName name="E4.121">[58]Sheet2!#REF!</definedName>
    <definedName name="E5.010">[58]Sheet2!#REF!</definedName>
    <definedName name="E5.020">[58]Sheet2!#REF!</definedName>
    <definedName name="E5.030">[58]Sheet2!#REF!</definedName>
    <definedName name="E6.001">[58]Sheet2!#REF!</definedName>
    <definedName name="E6.002">[58]Sheet2!#REF!</definedName>
    <definedName name="E6.011">[58]Sheet2!#REF!</definedName>
    <definedName name="E6.012">[58]Sheet2!#REF!</definedName>
    <definedName name="eee" hidden="1">{"HSSH Budget years sterling",#N/A,TRUE,"Profit and Loss";"HSSH Budget years sterling",#N/A,TRUE,"Firm capex";"HSSH Budget years sterling",#N/A,TRUE,"Gross profit analysis";"HSSH Budget years sterling",#N/A,TRUE,"Cashflow";"HSSH Budget years sterling",#N/A,TRUE,"Balance Sheet"}</definedName>
    <definedName name="EF">#REF!</definedName>
    <definedName name="efedd" hidden="1">{"CEA Group Budget years sterling",#N/A,TRUE,"Profit and Loss";"CEA Group Budget years sterling",#N/A,TRUE,"Firm capex";"CEA Group Budget years sterling",#N/A,TRUE,"Gross profit analysis";"CEA Group Budget years sterling",#N/A,TRUE,"Cashflow";"CEA Group Budget years sterling",#N/A,TRUE,"Balance Sheet"}</definedName>
    <definedName name="efn"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egt" hidden="1">#REF!</definedName>
    <definedName name="EHTPA10">#REF!</definedName>
    <definedName name="EHTPA10.DedFromUndertaking">#REF!</definedName>
    <definedName name="EHTPA10.TotalDedUs10Sub">#REF!</definedName>
    <definedName name="eighteen_pct">#REF!</definedName>
    <definedName name="eighteen_pctneu">#REF!</definedName>
    <definedName name="eilink">#REF!</definedName>
    <definedName name="Elim">#REF!</definedName>
    <definedName name="Eline" hidden="1">#REF!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PMWorkbookOptions_1" hidden="1">"dgEAAB+LCAAAAAAABACFkMEKgkAQhu9B77DsPVcLOoTaoS5BYhRU10lHXdJZ2d3aHj8pLKpD12++f4b5w/mtqdkVtZGKIh54PmdImcollRG/2GIUTPk8Hg7Cg9Lnk1LntLWdaliXIzO7GRnxytp2JoRzznMTT+lSjH0/EMdkvcsqbGAkyVigDPkrlf9P8e4qY+EWC42mSiltkeICaoOh+IQPb1Ej6CVYSGkHV+zNb/xw+182WlnMLOa9/Tv4"</definedName>
    <definedName name="EPMWorkbookOptions_2" hidden="1">"9F3OxBOtzB60hFONCeryveGHd9WJr+7iO45h/1l2AQAA"</definedName>
    <definedName name="EPZA10">#REF!</definedName>
    <definedName name="EPZA10.DedFromUndertaking">#REF!</definedName>
    <definedName name="EPZA10.TotalDedUs10Sub">#REF!</definedName>
    <definedName name="equitynpv">'[43] NPV'!#REF!</definedName>
    <definedName name="ert" hidden="1">{"CEA Group Budget years USD",#N/A,TRUE,"Profit and Loss";"CEA Group Budget years USD",#N/A,TRUE,"Firm capex";"CEA Group Budget years USD",#N/A,TRUE,"Gross profit analysis";"CEA Group Budget years USD",#N/A,TRUE,"Cashflow";"CEA Group Budget years USD",#N/A,TRUE,"Balance Sheet"}</definedName>
    <definedName name="ES">#REF!</definedName>
    <definedName name="ESM">#REF!</definedName>
    <definedName name="ESR1i.AmtDebPL">#REF!</definedName>
    <definedName name="ESR1i.AmtUs35Allowable">#REF!</definedName>
    <definedName name="ESR1i.ExcessAmtOverDebPL">#REF!</definedName>
    <definedName name="ESR1ii.AmtDebPL">#REF!</definedName>
    <definedName name="ESR1ii.AmtUs35Allowable">#REF!</definedName>
    <definedName name="ESR1ii.ExcessAmtOverDebPL">#REF!</definedName>
    <definedName name="ESR1iii.AmtDebPL">#REF!</definedName>
    <definedName name="ESR1iii.AmtUs35Allowable">#REF!</definedName>
    <definedName name="ESR1iii.ExcessAmtOverDebPL">#REF!</definedName>
    <definedName name="ESR1iv.AmtDebPL">#REF!</definedName>
    <definedName name="ESR1iv.AmtUs35Allowable">#REF!</definedName>
    <definedName name="ESR1iv.ExcessAmtOverDebPL">#REF!</definedName>
    <definedName name="ESR2AA.AmtDebPL">#REF!</definedName>
    <definedName name="ESR2AA.AmtUs35Allowable">#REF!</definedName>
    <definedName name="ESR2AA.ExcessAmtOverDebPL">#REF!</definedName>
    <definedName name="ESR2AB.AmtDebPL">#REF!</definedName>
    <definedName name="ESR2AB.AmtUs35Allowable">#REF!</definedName>
    <definedName name="ESR2AB.ExcessAmtOverDebPL">#REF!</definedName>
    <definedName name="ESRTOT.AmtDebPL">#REF!</definedName>
    <definedName name="ESRTOT.AmtUs35Allowable">#REF!</definedName>
    <definedName name="ESRTOT.ExcessAmtOverDebPL">#REF!</definedName>
    <definedName name="ESS">#REF!</definedName>
    <definedName name="ESW">#REF!</definedName>
    <definedName name="etc" hidden="1">#REF!</definedName>
    <definedName name="eu_ro">[2]DEG!$H$169</definedName>
    <definedName name="EUR">[2]Intaccrual!#REF!</definedName>
    <definedName name="EURBOR">[2]Intaccrual!#REF!</definedName>
    <definedName name="EURIBOR">#REF!</definedName>
    <definedName name="EURO">#REF!</definedName>
    <definedName name="ewd" hidden="1">{"CEI Budget years sterling",#N/A,TRUE,"Profit and Loss";"CEI Budget years sterling",#N/A,TRUE,"Firm capex";"CEI Budget years sterling",#N/A,TRUE,"Gross profit analysis";"CEI Budget years sterling",#N/A,TRUE,"Cashflow";"CEI Budget years sterling",#N/A,TRUE,"Balance Sheet"}</definedName>
    <definedName name="EX">#REF!</definedName>
    <definedName name="EXC">#REF!</definedName>
    <definedName name="excel">#REF!</definedName>
    <definedName name="Excel_BuiltIn_Database">NA()</definedName>
    <definedName name="Excel_BuiltIn_Print_Area">NA()</definedName>
    <definedName name="Excel_BuiltIn_Print_Titles">NA()</definedName>
    <definedName name="EXCH">#REF!</definedName>
    <definedName name="exchange_1">[59]control!$G$2</definedName>
    <definedName name="exchange_3">[59]control!$G$4</definedName>
    <definedName name="existing">'[25]Well Profile Calc'!$B$5:$B$44</definedName>
    <definedName name="Export">#REF!</definedName>
    <definedName name="_xlnm.Extract">#REF!</definedName>
    <definedName name="F">{#N/A,#N/A,FALSE,"COMP"}</definedName>
    <definedName name="F0.000">[58]Sheet2!#REF!</definedName>
    <definedName name="F0.010">[58]Sheet2!#REF!</definedName>
    <definedName name="F0.020">[58]Sheet2!#REF!</definedName>
    <definedName name="F0.100">[58]Sheet2!#REF!</definedName>
    <definedName name="F0.110">[58]Sheet2!#REF!</definedName>
    <definedName name="F0.120">[58]Sheet2!#REF!</definedName>
    <definedName name="F0.200">[58]Sheet2!#REF!</definedName>
    <definedName name="F0.210">[58]Sheet2!#REF!</definedName>
    <definedName name="F0.220">[58]Sheet2!#REF!</definedName>
    <definedName name="F0.300">[58]Sheet2!#REF!</definedName>
    <definedName name="F0.310">[58]Sheet2!#REF!</definedName>
    <definedName name="F0.320">[58]Sheet2!#REF!</definedName>
    <definedName name="F1.000">[58]Sheet2!#REF!</definedName>
    <definedName name="F1.010">[58]Sheet2!#REF!</definedName>
    <definedName name="F1.020">[58]Sheet2!#REF!</definedName>
    <definedName name="F1.100">[58]Sheet2!#REF!</definedName>
    <definedName name="F1.110">[58]Sheet2!#REF!</definedName>
    <definedName name="F1.120">[58]Sheet2!#REF!</definedName>
    <definedName name="F1.130">[58]Sheet2!#REF!</definedName>
    <definedName name="F1.140">[58]Sheet2!#REF!</definedName>
    <definedName name="F1.150">[58]Sheet2!#REF!</definedName>
    <definedName name="F2.001">[58]Sheet2!#REF!</definedName>
    <definedName name="F2.011">[58]Sheet2!#REF!</definedName>
    <definedName name="F2.021">[58]Sheet2!#REF!</definedName>
    <definedName name="F2.031">[58]Sheet2!#REF!</definedName>
    <definedName name="F2.041">[58]Sheet2!#REF!</definedName>
    <definedName name="F2.051">[58]Sheet2!#REF!</definedName>
    <definedName name="F2.052">[58]Sheet2!#REF!</definedName>
    <definedName name="F2.061">[58]Sheet2!#REF!</definedName>
    <definedName name="F2.071">[58]Sheet2!#REF!</definedName>
    <definedName name="F2.101">[58]Sheet2!#REF!</definedName>
    <definedName name="F2.111">[58]Sheet2!#REF!</definedName>
    <definedName name="F2.121">[58]Sheet2!#REF!</definedName>
    <definedName name="F2.131">[58]Sheet2!#REF!</definedName>
    <definedName name="F2.141">[58]Sheet2!#REF!</definedName>
    <definedName name="F2.200">[58]Sheet2!#REF!</definedName>
    <definedName name="F2.210">[58]Sheet2!#REF!</definedName>
    <definedName name="F2.220">[58]Sheet2!#REF!</definedName>
    <definedName name="F2.230">[58]Sheet2!#REF!</definedName>
    <definedName name="F2.240">[58]Sheet2!#REF!</definedName>
    <definedName name="F2.250">[58]Sheet2!#REF!</definedName>
    <definedName name="F2.300">[58]Sheet2!#REF!</definedName>
    <definedName name="F2.310">[58]Sheet2!#REF!</definedName>
    <definedName name="F2.320">[58]Sheet2!#REF!</definedName>
    <definedName name="F3.000">[58]Sheet2!#REF!</definedName>
    <definedName name="F3.010">[58]Sheet2!#REF!</definedName>
    <definedName name="F3.020">[58]Sheet2!#REF!</definedName>
    <definedName name="F3.030">[58]Sheet2!#REF!</definedName>
    <definedName name="F3.100">[58]Sheet2!#REF!</definedName>
    <definedName name="F3.110">[58]Sheet2!#REF!</definedName>
    <definedName name="F3.120">[58]Sheet2!#REF!</definedName>
    <definedName name="F3.130">[58]Sheet2!#REF!</definedName>
    <definedName name="F4.000">[58]Sheet2!#REF!</definedName>
    <definedName name="F4.010">[58]Sheet2!#REF!</definedName>
    <definedName name="F4.020">[58]Sheet2!#REF!</definedName>
    <definedName name="F4.030">[58]Sheet2!#REF!</definedName>
    <definedName name="F4.100">[58]Sheet2!#REF!</definedName>
    <definedName name="F4.120">[58]Sheet2!#REF!</definedName>
    <definedName name="F4.140">[58]Sheet2!#REF!</definedName>
    <definedName name="F4.160">[58]Sheet2!#REF!</definedName>
    <definedName name="F4.200">[58]Sheet2!#REF!</definedName>
    <definedName name="F4.220">[58]Sheet2!#REF!</definedName>
    <definedName name="F4.240">[58]Sheet2!#REF!</definedName>
    <definedName name="F4.260">[58]Sheet2!#REF!</definedName>
    <definedName name="F4.300">[58]Sheet2!#REF!</definedName>
    <definedName name="F4.320">[58]Sheet2!#REF!</definedName>
    <definedName name="F4.340">[58]Sheet2!#REF!</definedName>
    <definedName name="F4.400">[58]Sheet2!#REF!</definedName>
    <definedName name="F4.420">[58]Sheet2!#REF!</definedName>
    <definedName name="F4.440">[58]Sheet2!#REF!</definedName>
    <definedName name="F4.500">[58]Sheet2!#REF!</definedName>
    <definedName name="F4.530">[58]Sheet2!#REF!</definedName>
    <definedName name="F4.550">[58]Sheet2!#REF!</definedName>
    <definedName name="F4.570">[58]Sheet2!#REF!</definedName>
    <definedName name="F4.600">[58]Sheet2!#REF!</definedName>
    <definedName name="F4.610">[58]Sheet2!#REF!</definedName>
    <definedName name="F4.620">[58]Sheet2!#REF!</definedName>
    <definedName name="F4.700">[58]Sheet2!#REF!</definedName>
    <definedName name="F4.730">[58]Sheet2!#REF!</definedName>
    <definedName name="F4.740">[58]Sheet2!#REF!</definedName>
    <definedName name="F4.800">[58]Sheet2!#REF!</definedName>
    <definedName name="F4.830">[58]Sheet2!#REF!</definedName>
    <definedName name="F4.840">[58]Sheet2!#REF!</definedName>
    <definedName name="F5.01">[58]Sheet2!#REF!</definedName>
    <definedName name="F5.02">[58]Sheet2!#REF!</definedName>
    <definedName name="F5.03">[58]Sheet2!#REF!</definedName>
    <definedName name="F5.04">[58]Sheet2!#REF!</definedName>
    <definedName name="F5.05">[58]Sheet2!#REF!</definedName>
    <definedName name="F5.11">[58]Sheet2!#REF!</definedName>
    <definedName name="F5.12">[58]Sheet2!#REF!</definedName>
    <definedName name="F5.13">[58]Sheet2!#REF!</definedName>
    <definedName name="F5.14">[58]Sheet2!#REF!</definedName>
    <definedName name="F5.15">[58]Sheet2!#REF!</definedName>
    <definedName name="F6.001">[58]Sheet2!#REF!</definedName>
    <definedName name="F6.002">[58]Sheet2!#REF!</definedName>
    <definedName name="F6.003">[58]Sheet2!#REF!</definedName>
    <definedName name="F6.004">[58]Sheet2!#REF!</definedName>
    <definedName name="f92F56">[60]dtxl!#REF!</definedName>
    <definedName name="Facilities">#REF!</definedName>
    <definedName name="FARUPEES">#REF!</definedName>
    <definedName name="FAXNO">#REF!</definedName>
    <definedName name="FBBusOfAircraft.AmtOrValueOfExpenditure">#REF!</definedName>
    <definedName name="FBBusOfAircraft.ValueOfFB">#REF!</definedName>
    <definedName name="FBBusOfHotel.AmtOrValueOfExpenditure">#REF!</definedName>
    <definedName name="FBBusOfHotel.ValueOfFB">#REF!</definedName>
    <definedName name="FBBusOfShip.AmtOrValueOfExpenditure">#REF!</definedName>
    <definedName name="FBBusOfShip.ValueOfFB">#REF!</definedName>
    <definedName name="FBBusOthThan4bcd.AmtOrValueOfExpenditure">#REF!</definedName>
    <definedName name="FBBusOthThan4bcd.ValueOfFB">#REF!</definedName>
    <definedName name="FBCnvyBus.AmtOrValueOfExpenditure">#REF!</definedName>
    <definedName name="FBCnvyBus.ValueOfFB">#REF!</definedName>
    <definedName name="FBCnvyConst.AmtOrValueOfExpenditure">#REF!</definedName>
    <definedName name="FBCnvyConst.ValueOfFB">#REF!</definedName>
    <definedName name="FBCnvyManPhrama.AmtOrValueOfExpenditure">#REF!</definedName>
    <definedName name="FBCnvyManPhrama.ValueOfFB">#REF!</definedName>
    <definedName name="FBCnvyMANProd.AmtOrValueOfExpenditure">#REF!</definedName>
    <definedName name="FBCnvyMANProd.ValueOfFB">#REF!</definedName>
    <definedName name="FBConf.AmtOrValueOfExpenditure">#REF!</definedName>
    <definedName name="FBConf.ValueOfFB">#REF!</definedName>
    <definedName name="FBEmplSper.AmtOrValueOfExpenditure">#REF!</definedName>
    <definedName name="FBEmplSper.ValueOfFB">#REF!</definedName>
    <definedName name="FBEMPWel.AmtOrValueOfExpenditure">#REF!</definedName>
    <definedName name="FBEMPWel.ValueOfFB">#REF!</definedName>
    <definedName name="FBEnter.AmtOrValueOfExpenditure">#REF!</definedName>
    <definedName name="FBEnter.ValueOfFB">#REF!</definedName>
    <definedName name="FBFesti.AmtOrValueOfExpenditure">#REF!</definedName>
    <definedName name="FBFesti.ValueOfFB">#REF!</definedName>
    <definedName name="FBFree.AmtOrValueOfExpenditure">#REF!</definedName>
    <definedName name="FBFree.ValueOfFB">#REF!</definedName>
    <definedName name="FBGift.AmtOrValueOfExpenditure">#REF!</definedName>
    <definedName name="FBGift.ValueOfFB">#REF!</definedName>
    <definedName name="FBHealth.AmtOrValueOfExpenditure">#REF!</definedName>
    <definedName name="FBHealth.ValueOfFB">#REF!</definedName>
    <definedName name="FBHotelBRdAir.AmtOrValueOfExpenditure">#REF!</definedName>
    <definedName name="FBHotelBRdAir.ValueOfFB">#REF!</definedName>
    <definedName name="FBHotelBRdBus.AmtOrValueOfExpenditure">#REF!</definedName>
    <definedName name="FBHotelBRdBus.ValueOfFB">#REF!</definedName>
    <definedName name="FBHotelBRdMANPhrama.AmtOrValueOfExpenditure">#REF!</definedName>
    <definedName name="FBHotelBRdMANPhrama.ValueOfFB">#REF!</definedName>
    <definedName name="FBHotelBRdMANProd.AmtOrValueOfExpenditure">#REF!</definedName>
    <definedName name="FBHotelBRdMANProd.ValueOfFB">#REF!</definedName>
    <definedName name="FBHotelBRdShip.AmtOrValueOfExpenditure">#REF!</definedName>
    <definedName name="FBHotelBRdShip.ValueOfFB">#REF!</definedName>
    <definedName name="FBI.EmployeesInOutIndiaFlg">#REF!</definedName>
    <definedName name="FBI.NoOfIndianEmps">#REF!</definedName>
    <definedName name="FBI.NoOfOutsideIndiaEmps">#REF!</definedName>
    <definedName name="FBI.SeparateAcntMaintainForIndiaForeignFlg">#REF!</definedName>
    <definedName name="FBI.TotNoOfEmps">#REF!</definedName>
    <definedName name="FBMainAcc.AmtOrValueOfExpenditure">#REF!</definedName>
    <definedName name="FBMainAcc.ValueOfFB">#REF!</definedName>
    <definedName name="FBMainAir.AmtOrValueOfExpenditure">#REF!</definedName>
    <definedName name="FBMainAir.ValueOfFB">#REF!</definedName>
    <definedName name="FBOthr.AmtOrValueOfExpenditure">#REF!</definedName>
    <definedName name="FBOthr.ValueOfFB">#REF!</definedName>
    <definedName name="FBReprDep.AmtOrValueOfExpenditure">#REF!</definedName>
    <definedName name="FBReprDep.ValueOfFB">#REF!</definedName>
    <definedName name="FBReprDEPCry.AmtOrValueOfExpenditure">#REF!</definedName>
    <definedName name="FBReprDEPCry.ValueOfFB">#REF!</definedName>
    <definedName name="FBSales.AmtOrValueOfExpenditure">#REF!</definedName>
    <definedName name="FBSales.ValueOfFB">#REF!</definedName>
    <definedName name="FBSchlr.AmtOrValueOfExpenditure">#REF!</definedName>
    <definedName name="FBSchlr.ValueOfFB">#REF!</definedName>
    <definedName name="FBT">#REF!</definedName>
    <definedName name="FBT.Amt">#REF!</definedName>
    <definedName name="FBT.BSRCode">#REF!</definedName>
    <definedName name="FBT.DateDep">#REF!</definedName>
    <definedName name="FBT.FormulaOfS">#REF!</definedName>
    <definedName name="FBT.NameOfBank">#REF!</definedName>
    <definedName name="FBT.NameOfBranch">#REF!</definedName>
    <definedName name="FBT.SrlNoOfChaln">#REF!</definedName>
    <definedName name="FBTele.AmtOrValueOfExpenditure">#REF!</definedName>
    <definedName name="FBTele.ValueOfFB">#REF!</definedName>
    <definedName name="FBTot.TotValueOfFB">#REF!</definedName>
    <definedName name="FBTour.AmtOrValueOfExpenditure">#REF!</definedName>
    <definedName name="FBTour.ValueOfFB">#REF!</definedName>
    <definedName name="FBValBIF1.ValueOfFBIf1OfSchFBIisNo">#REF!</definedName>
    <definedName name="FBValBIF2N.ValueOfFBIf2OfSchFBIisNo">#REF!</definedName>
    <definedName name="FBValBIF2Y.ValueOfFBIf2OfSchFBIisYes">#REF!</definedName>
    <definedName name="FBValFrgBen.ValueOfFringeBenefit">#REF!</definedName>
    <definedName name="FC_TOTAL">'[61]BOQ-1'!#REF!</definedName>
    <definedName name="FC5_total">#REF!</definedName>
    <definedName name="FC6_total">#REF!</definedName>
    <definedName name="FDY">#REF!</definedName>
    <definedName name="FDY___0">#REF!</definedName>
    <definedName name="FEDTAXRATE">#REF!</definedName>
    <definedName name="FEF">#REF!</definedName>
    <definedName name="FFAPPCOLNAME1_1">[2]CRITERIA1!$F$1</definedName>
    <definedName name="FFAPPCOLNAME2_1">[2]CRITERIA1!$F$2</definedName>
    <definedName name="FFAPPCOLNAME3_1">[2]CRITERIA1!$F$3</definedName>
    <definedName name="FFAPPCOLNAME4_1">[2]CRITERIA1!$F$4</definedName>
    <definedName name="FFAPPCOLNAME5_1">[2]CRITERIA1!$F$5</definedName>
    <definedName name="FFAPPCOLNAME6_1">[2]CRITERIA1!$F$6</definedName>
    <definedName name="FFAPPCOLNAME7_1">[2]CRITERIA1!$F$7</definedName>
    <definedName name="FFAPPCOLNAME8_1">[2]CRITERIA1!$F$8</definedName>
    <definedName name="fff" hidden="1">{"EE4 Budget years USD",#N/A,TRUE,"Profit and Loss";"EE4 Budget years USD",#N/A,TRUE,"Firm capex";"EE4 Budget years USD",#N/A,TRUE,"Cashflow";"EE4 Budget years USD",#N/A,TRUE,"Balance Sheet"}</definedName>
    <definedName name="FFSEGMENT1_1">[2]CRITERIA1!$D$1</definedName>
    <definedName name="FFSEGMENT2_1">[2]CRITERIA1!$D$2</definedName>
    <definedName name="FFSEGMENT3_1">[2]CRITERIA1!$D$3</definedName>
    <definedName name="FFSEGMENT4_1">[2]CRITERIA1!$D$4</definedName>
    <definedName name="FFSEGMENT5_1">[2]CRITERIA1!$D$5</definedName>
    <definedName name="FFSEGMENT6_1">[2]CRITERIA1!$D$6</definedName>
    <definedName name="FFSEGMENT7_1">[2]CRITERIA1!$D$7</definedName>
    <definedName name="FFSEGMENT8_1">[2]CRITERIA1!$D$8</definedName>
    <definedName name="FFSEGSEPARATOR1">[2]CRITERIA1!$B$17</definedName>
    <definedName name="fg" hidden="1">{#N/A,#N/A,FALSE,"BLOW";#N/A,#N/A,FALSE,"EXPAND";#N/A,#N/A,FALSE,"DRUM";#N/A,#N/A,FALSE,"DRYER";#N/A,#N/A,FALSE,"EXCH";#N/A,#N/A,FALSE,"FILTER";#N/A,#N/A,FALSE,"FURN";#N/A,#N/A,FALSE,"AGITATE";#N/A,#N/A,FALSE,"PUMP";#N/A,#N/A,FALSE,"REACT";#N/A,#N/A,FALSE,"TANK";#N/A,#N/A,FALSE,"TOWER";#N/A,#N/A,FALSE,"GEN"}</definedName>
    <definedName name="FH" hidden="1">{"Group Budget years only",#N/A,TRUE,"Profit and Loss";"Group Budget years only",#N/A,TRUE,"Firm capex";"Group Budget years only",#N/A,TRUE,"Gross profit analysis";"Group Budget years only",#N/A,TRUE,"Cashflow";"Group Budget years only",#N/A,TRUE,"Balance Sheet"}</definedName>
    <definedName name="FIBOR">#REF!</definedName>
    <definedName name="FIELDNAMECOLUMN1">[2]CRITERIA1!$B$26</definedName>
    <definedName name="FIELDNAMEROW1">[2]CRITERIA1!$B$25</definedName>
    <definedName name="FIRST_YR_MCF">#REF!</definedName>
    <definedName name="FIRSTDATAROW1">[2]CRITERIA1!$B$27</definedName>
    <definedName name="FixedExp">#REF!</definedName>
    <definedName name="FixedOPEX">#REF!</definedName>
    <definedName name="fl_irr">[36]Control!$H$15</definedName>
    <definedName name="fl_npv">[36]Control!$F$15</definedName>
    <definedName name="fliirr">[36]Control!$G$24</definedName>
    <definedName name="FNDNAM1">[2]CRITERIA1!$B$12</definedName>
    <definedName name="FNDUSERID1">[2]CRITERIA1!$B$15</definedName>
    <definedName name="Format">#REF!</definedName>
    <definedName name="FP">'[1]COAT&amp;WRAP-QIOT-#3'!#REF!</definedName>
    <definedName name="Fringe_Benefit_Amount">'[2]Parameters&amp;Notes'!$D$6</definedName>
    <definedName name="Fringe_Benefits">#REF!</definedName>
    <definedName name="from" hidden="1">{"HSSH Budget years sterling",#N/A,TRUE,"Profit and Loss";"HSSH Budget years sterling",#N/A,TRUE,"Firm capex";"HSSH Budget years sterling",#N/A,TRUE,"Gross profit analysis";"HSSH Budget years sterling",#N/A,TRUE,"Cashflow";"HSSH Budget years sterling",#N/A,TRUE,"Balance Sheet"}</definedName>
    <definedName name="FST">#REF!</definedName>
    <definedName name="FTZA10">#REF!</definedName>
    <definedName name="FTZA10.DedFromUndertaking">#REF!</definedName>
    <definedName name="FTZA10.TotalDedUs10Sub">#REF!</definedName>
    <definedName name="FUNCTIONALCURRENCY1">[2]CRITERIA1!$B$33</definedName>
    <definedName name="Furnitures">#REF!</definedName>
    <definedName name="FWER" hidden="1">{"EE4 Budget years sterling",#N/A,TRUE,"Profit and Loss";"EE4 Budget years sterling",#N/A,TRUE,"Firm capex";"EE4 Budget years sterling",#N/A,TRUE,"Cashflow";"EE4 Budget years sterling",#N/A,TRUE,"Balance Sheet"}</definedName>
    <definedName name="fx">'[2]Model Pricing'!#REF!</definedName>
    <definedName name="g">'[62]DG '!#REF!</definedName>
    <definedName name="G_section">[30]PEDESB!#REF!</definedName>
    <definedName name="G0.000">[58]Sheet2!#REF!</definedName>
    <definedName name="G0.010">[58]Sheet2!#REF!</definedName>
    <definedName name="G0.020">[58]Sheet2!#REF!</definedName>
    <definedName name="G0.100">[58]Sheet2!#REF!</definedName>
    <definedName name="G0.110">[58]Sheet2!#REF!</definedName>
    <definedName name="G0.120">[58]Sheet2!#REF!</definedName>
    <definedName name="G1.000">[58]Sheet2!#REF!</definedName>
    <definedName name="G1.011">[58]Sheet2!#REF!</definedName>
    <definedName name="G1.021">[58]Sheet2!#REF!</definedName>
    <definedName name="G1.031">[58]Sheet2!#REF!</definedName>
    <definedName name="G1.041">[58]Sheet2!#REF!</definedName>
    <definedName name="G1.051">[58]Sheet2!#REF!</definedName>
    <definedName name="G2.000">[58]Sheet2!#REF!</definedName>
    <definedName name="G2.010">[58]Sheet2!#REF!</definedName>
    <definedName name="G2.020">[58]Sheet2!#REF!</definedName>
    <definedName name="G2.030">[58]Sheet2!#REF!</definedName>
    <definedName name="G3.000">[58]Sheet2!#REF!</definedName>
    <definedName name="G3.011">[58]Sheet2!#REF!</definedName>
    <definedName name="G3.021">[58]Sheet2!#REF!</definedName>
    <definedName name="G3.031">[58]Sheet2!#REF!</definedName>
    <definedName name="G3.041">[58]Sheet2!#REF!</definedName>
    <definedName name="G3.100">[58]Sheet2!#REF!</definedName>
    <definedName name="G3.111">[58]Sheet2!#REF!</definedName>
    <definedName name="G3.121">[58]Sheet2!#REF!</definedName>
    <definedName name="G3.131">[58]Sheet2!#REF!</definedName>
    <definedName name="G3.141">[58]Sheet2!#REF!</definedName>
    <definedName name="G3.201">[58]Sheet2!#REF!</definedName>
    <definedName name="G3.211">[58]Sheet2!#REF!</definedName>
    <definedName name="G3.221">[58]Sheet2!#REF!</definedName>
    <definedName name="G3.231">[58]Sheet2!#REF!</definedName>
    <definedName name="G3.241">[58]Sheet2!#REF!</definedName>
    <definedName name="G3.301">[58]Sheet2!#REF!</definedName>
    <definedName name="G3.311">[58]Sheet2!#REF!</definedName>
    <definedName name="G3.321">[58]Sheet2!#REF!</definedName>
    <definedName name="G3.331">[58]Sheet2!#REF!</definedName>
    <definedName name="G3.341">[58]Sheet2!#REF!</definedName>
    <definedName name="G4.000">[58]Sheet2!#REF!</definedName>
    <definedName name="G4.010">[58]Sheet2!#REF!</definedName>
    <definedName name="G4.020">[58]Sheet2!#REF!</definedName>
    <definedName name="G4.030">[58]Sheet2!#REF!</definedName>
    <definedName name="G4.040">[58]Sheet2!#REF!</definedName>
    <definedName name="G4.101">[58]Sheet2!#REF!</definedName>
    <definedName name="G4.111">[58]Sheet2!#REF!</definedName>
    <definedName name="G4.121">[58]Sheet2!#REF!</definedName>
    <definedName name="G4.131">[58]Sheet2!#REF!</definedName>
    <definedName name="G4.141">[58]Sheet2!#REF!</definedName>
    <definedName name="G4.151">[58]Sheet2!#REF!</definedName>
    <definedName name="G4.161">[58]Sheet2!#REF!</definedName>
    <definedName name="G4.171">[58]Sheet2!#REF!</definedName>
    <definedName name="G4.200">[58]Sheet2!#REF!</definedName>
    <definedName name="G4.210">[58]Sheet2!#REF!</definedName>
    <definedName name="G4.220">[58]Sheet2!#REF!</definedName>
    <definedName name="g40g40">[63]tuong!#REF!</definedName>
    <definedName name="GainLoss">#REF!</definedName>
    <definedName name="GAS">#REF!</definedName>
    <definedName name="GasImport">#REF!</definedName>
    <definedName name="gasprice">'[64]NPV-2004-1'!$U$4</definedName>
    <definedName name="GasTariff">#REF!</definedName>
    <definedName name="GDF" hidden="1">{#N/A,#N/A,FALSE,"COMP"}</definedName>
    <definedName name="GENERAL">#REF!</definedName>
    <definedName name="gfhfhgf" hidden="1">#REF!</definedName>
    <definedName name="gg" hidden="1">'[2]ANN-3CD'!#REF!</definedName>
    <definedName name="ghi"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ghip">#REF!</definedName>
    <definedName name="gia">#REF!</definedName>
    <definedName name="gia_tien">#REF!</definedName>
    <definedName name="gia_tien_BTN">#REF!</definedName>
    <definedName name="giacong">[23]TTDZ22!#REF!</definedName>
    <definedName name="gipa5">[16]sheet12!#REF!</definedName>
    <definedName name="GLANCE">#REF!</definedName>
    <definedName name="GNPDFLTR">#REF!</definedName>
    <definedName name="GoBack" localSheetId="4">[50]KLHT!GoBack</definedName>
    <definedName name="GoBack">[50]KLHT!GoBack</definedName>
    <definedName name="goc">[23]TTDZ22!#REF!</definedName>
    <definedName name="gochong">[48]GiaVL!$F$22</definedName>
    <definedName name="gprice_nomsen">[41]Assumptions_nom!$C$79</definedName>
    <definedName name="GPT_GROUNDING_PT">'[65]NEW-PANEL'!#REF!</definedName>
    <definedName name="GR12M">#REF!</definedName>
    <definedName name="GR6M">#REF!</definedName>
    <definedName name="Gray">#REF!</definedName>
    <definedName name="Gray1">#REF!</definedName>
    <definedName name="GrayBox">#REF!</definedName>
    <definedName name="Gross">#REF!</definedName>
    <definedName name="Group">#REF!</definedName>
    <definedName name="Grouped">'[2]trial (2)'!$B$173:$C$228</definedName>
    <definedName name="Grouping">'[2]Grpng Dtls'!$B$4:$B$142</definedName>
    <definedName name="grt" hidden="1">{"PLC Company Budget years",#N/A,TRUE,"Profit and Loss";"PLC Company Budget years",#N/A,TRUE,"Firm capex";"PLC Company Budget years",#N/A,TRUE,"Gross profit analysis";"PLC Company Budget years",#N/A,TRUE,"Cashflow";"PLC Company Budget years",#N/A,TRUE,"Balance Sheet"}</definedName>
    <definedName name="gt">#REF!</definedName>
    <definedName name="gv">[24]gVL!$Q$28</definedName>
    <definedName name="gvl">[66]GVL!$A$6:$F$131</definedName>
    <definedName name="GWYUID1">[2]CRITERIA1!$B$13</definedName>
    <definedName name="gytuy">#REF!</definedName>
    <definedName name="h" localSheetId="4">[54]!TLTH1</definedName>
    <definedName name="h">[54]!TLTH1</definedName>
    <definedName name="H0.001">[58]Sheet2!#REF!</definedName>
    <definedName name="H0.011">[58]Sheet2!#REF!</definedName>
    <definedName name="H0.021">[58]Sheet2!#REF!</definedName>
    <definedName name="H0.031">[58]Sheet2!#REF!</definedName>
    <definedName name="h7.5">[16]sheet12!#REF!</definedName>
    <definedName name="h8.5">[16]sheet12!#REF!</definedName>
    <definedName name="HDFHDFHRH" hidden="1">{"HSSH Budget months only sterling",#N/A,TRUE,"Profit and Loss";"HSSH Budget months only sterling",#N/A,TRUE,"Firm capex";"HSSH Budget months only sterling",#N/A,TRUE,"Gross profit analysis";"HSSH Budget months only sterling",#N/A,TRUE,"Cashflow";"HSSH Budget months only sterling",#N/A,TRUE,"Balance Sheet"}</definedName>
    <definedName name="Header">#REF!</definedName>
    <definedName name="Heading">#REF!</definedName>
    <definedName name="HF">#REF!</definedName>
    <definedName name="hh" localSheetId="4">[54]!TLTH1</definedName>
    <definedName name="hh">[54]!TLTH1</definedName>
    <definedName name="HHcat">#REF!</definedName>
    <definedName name="HHda">#REF!</definedName>
    <definedName name="hhsc">[67]TT35!#REF!</definedName>
    <definedName name="hhtd">[67]TT35!#REF!</definedName>
    <definedName name="HHxm">#REF!</definedName>
    <definedName name="hien">#REF!</definedName>
    <definedName name="Hire">27</definedName>
    <definedName name="hoc">55000</definedName>
    <definedName name="Holdback">#REF!</definedName>
    <definedName name="HOME_MANP">#REF!</definedName>
    <definedName name="HOMEOFFICE_COST">#REF!</definedName>
    <definedName name="HP.AddrDetail1">#REF!</definedName>
    <definedName name="HP.AddrDetail2">#REF!</definedName>
    <definedName name="HP.AddrDetail3">#REF!</definedName>
    <definedName name="HP.AnnualLetableValue1">#REF!</definedName>
    <definedName name="HP.AnnualLetableValue2">#REF!</definedName>
    <definedName name="HP.AnnualLetableValue3">#REF!</definedName>
    <definedName name="HP.BalanceALV1">#REF!</definedName>
    <definedName name="HP.BalanceALV2">#REF!</definedName>
    <definedName name="HP.BalanceALV3">#REF!</definedName>
    <definedName name="hp.BFAllUs35Cl4Setoff1">#REF!</definedName>
    <definedName name="hp.BFlossPrevYrUndSameHeadSetoff1">#REF!</definedName>
    <definedName name="hp.BFUnabsorbedDeprSetoff1">#REF!</definedName>
    <definedName name="hp.BusLossSetoff2">#REF!</definedName>
    <definedName name="HP.CityOrTownOrDistrict1">#REF!</definedName>
    <definedName name="HP.CityOrTownOrDistrict2">#REF!</definedName>
    <definedName name="HP.CityOrTownOrDistrict3">#REF!</definedName>
    <definedName name="hp.HPlossCurYrSetoff2">#REF!</definedName>
    <definedName name="HP.ifLetOut1">#REF!</definedName>
    <definedName name="HP.ifLetOut2">#REF!</definedName>
    <definedName name="HP.ifLetOut3">#REF!</definedName>
    <definedName name="hp.IncOfCurYrAfterSetOff2">#REF!</definedName>
    <definedName name="hp.IncOfCurYrAfterSetOffBFLosses1">#REF!</definedName>
    <definedName name="hp.IncOfCurYrUnderThatHead2">#REF!</definedName>
    <definedName name="hp.IncOfCurYrUndHeadFromCYLA1">#REF!</definedName>
    <definedName name="HP.IncomeOfHP1">#REF!</definedName>
    <definedName name="HP.IncomeOfHP2">#REF!</definedName>
    <definedName name="HP.IncomeOfHP3">#REF!</definedName>
    <definedName name="HP.IntOnBorwCap1">#REF!</definedName>
    <definedName name="HP.IntOnBorwCap2">#REF!</definedName>
    <definedName name="HP.IntOnBorwCap3">#REF!</definedName>
    <definedName name="HP.LocalTaxes1">#REF!</definedName>
    <definedName name="HP.LocalTaxes2">#REF!</definedName>
    <definedName name="HP.LocalTaxes3">#REF!</definedName>
    <definedName name="HP.NameofTenant1">#REF!</definedName>
    <definedName name="HP.NameofTenant2">#REF!</definedName>
    <definedName name="HP.NameofTenant3">#REF!</definedName>
    <definedName name="hp.OthSrcLossNoRaceHorseSetoff2">#REF!</definedName>
    <definedName name="HP.PANofTenant1">#REF!</definedName>
    <definedName name="HP.PANofTenant2">#REF!</definedName>
    <definedName name="HP.PANofTenant3">#REF!</definedName>
    <definedName name="HP.PinCode1">#REF!</definedName>
    <definedName name="HP.PinCode2">#REF!</definedName>
    <definedName name="HP.PinCode3">#REF!</definedName>
    <definedName name="HP.RentArearsSec25BAfter30pcDeduct">#REF!</definedName>
    <definedName name="HP.RentNotRealized1">#REF!</definedName>
    <definedName name="HP.RentNotRealized2">#REF!</definedName>
    <definedName name="HP.RentNotRealized3">#REF!</definedName>
    <definedName name="HP.RentOfEarlierYrSec25AandAA">#REF!</definedName>
    <definedName name="HP.StateCode1">#REF!</definedName>
    <definedName name="HP.StateCode2">#REF!</definedName>
    <definedName name="HP.StateCode3">#REF!</definedName>
    <definedName name="HP.ThirtyPercentOfBalance1">#REF!</definedName>
    <definedName name="HP.ThirtyPercentOfBalance2">#REF!</definedName>
    <definedName name="HP.ThirtyPercentOfBalance3">#REF!</definedName>
    <definedName name="HP.TotalDeduct1">#REF!</definedName>
    <definedName name="HP.TotalDeduct2">#REF!</definedName>
    <definedName name="HP.TotalDeduct3">#REF!</definedName>
    <definedName name="HP.TotalIncomeChargeableUnHP">#REF!</definedName>
    <definedName name="HP.TotalUnrealizedAndTax1">#REF!</definedName>
    <definedName name="HP.TotalUnrealizedAndTax2">#REF!</definedName>
    <definedName name="HP.TotalUnrealizedAndTax3">#REF!</definedName>
    <definedName name="hprptfrm">#REF!</definedName>
    <definedName name="hprptfrm.size">#REF!</definedName>
    <definedName name="hprptfrm1">#REF!</definedName>
    <definedName name="hprptfrm2">#REF!</definedName>
    <definedName name="hprptfrm3">#REF!</definedName>
    <definedName name="HRA">#REF!</definedName>
    <definedName name="hßm4">#REF!</definedName>
    <definedName name="HsVCVLTH">[68]PhaDoMong!#REF!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ong">[69]XL4Poppy!$C$31</definedName>
    <definedName name="huy" hidden="1">{"'Sheet1'!$L$16"}</definedName>
    <definedName name="i_10a">#REF!</definedName>
    <definedName name="i_80">#REF!</definedName>
    <definedName name="i_80g">#REF!</definedName>
    <definedName name="i_bp">#REF!</definedName>
    <definedName name="i_bs">#REF!</definedName>
    <definedName name="i_cfl">#REF!</definedName>
    <definedName name="i_cgos">#REF!</definedName>
    <definedName name="i_cyla">#REF!</definedName>
    <definedName name="i_ddt">#REF!</definedName>
    <definedName name="i_dep">#REF!</definedName>
    <definedName name="i_dpm">#REF!</definedName>
    <definedName name="i_ei">#REF!</definedName>
    <definedName name="i_esr">#REF!</definedName>
    <definedName name="i_fb">#REF!</definedName>
    <definedName name="i_fbt">#REF!</definedName>
    <definedName name="i_general">#REF!</definedName>
    <definedName name="i_general2">#REF!</definedName>
    <definedName name="i_hp">#REF!</definedName>
    <definedName name="i_it">#REF!</definedName>
    <definedName name="i_nob">#REF!</definedName>
    <definedName name="i_oi">#REF!</definedName>
    <definedName name="i_overall">#REF!</definedName>
    <definedName name="i_overall2">#REF!</definedName>
    <definedName name="i_partb">#REF!</definedName>
    <definedName name="i_partc">#REF!</definedName>
    <definedName name="i_pl">#REF!</definedName>
    <definedName name="i_qd">#REF!</definedName>
    <definedName name="i_si">#REF!</definedName>
    <definedName name="i_subdetail">#REF!</definedName>
    <definedName name="I2É6">[11]chitimc!#REF!</definedName>
    <definedName name="IA80.DeductProfUs80_IA_4_i">#REF!</definedName>
    <definedName name="IA80.DeductProfUs80_IA_4_ii">#REF!</definedName>
    <definedName name="IA80.DeductProfUs80_IA_4_iii">#REF!</definedName>
    <definedName name="IA80.DeductProfUs80_IA_4_iv">#REF!</definedName>
    <definedName name="IA80.DeductProfUs80_IA_4_v">#REF!</definedName>
    <definedName name="IA80.TotSchedule80_IA">#REF!</definedName>
    <definedName name="IB80.DeductBackDisttUs80_IB_5">#REF!</definedName>
    <definedName name="IB80.DeductBackStatesUs80_IB_4">#REF!</definedName>
    <definedName name="IB80.DeductColdChainUs80_IB_11">#REF!</definedName>
    <definedName name="IB80.DeductConvCentUs80_IB_7B">#REF!</definedName>
    <definedName name="IB80.DeductFoodGrainUs80_IB_11A">#REF!</definedName>
    <definedName name="IB80.DeductFruitVegUs80_IB_11A">#REF!</definedName>
    <definedName name="IB80.DeductHousUs80_IB_10">#REF!</definedName>
    <definedName name="IB80.DeductJKLocUs80_IB_4">#REF!</definedName>
    <definedName name="IB80.DeductMinOilUs80_IB_9">#REF!</definedName>
    <definedName name="IB80.DeductMultiplexUs80_IB_7A">#REF!</definedName>
    <definedName name="IB80.DeductRurHospUs80_IB_11B">#REF!</definedName>
    <definedName name="IB80.DeductScientificResUs80_IB_8A">#REF!</definedName>
    <definedName name="IB80.DeductSSIUs80_IB_3">#REF!</definedName>
    <definedName name="IB80.TotSchedule80_IB">#REF!</definedName>
    <definedName name="IC80.ArunachalPradesh">#REF!</definedName>
    <definedName name="IC80.Assam">#REF!</definedName>
    <definedName name="IC80.DeductInHimachalP">#REF!</definedName>
    <definedName name="IC80.DeductInSikkim">#REF!</definedName>
    <definedName name="IC80.DeductInUttaranchal">#REF!</definedName>
    <definedName name="IC80.Manipur">#REF!</definedName>
    <definedName name="IC80.Meghalaya">#REF!</definedName>
    <definedName name="IC80.Mizoram">#REF!</definedName>
    <definedName name="IC80.Nagaland">#REF!</definedName>
    <definedName name="IC80.TotDeductInNorthEast">#REF!</definedName>
    <definedName name="IC80.TotSchedule80_IC">#REF!</definedName>
    <definedName name="IC80.Tripura">#REF!</definedName>
    <definedName name="ICS">#REF!</definedName>
    <definedName name="ICW">#REF!</definedName>
    <definedName name="IDC">[2]Assmptns!#REF!</definedName>
    <definedName name="IDLAB_COST">#REF!</definedName>
    <definedName name="Ig">[70]PEDESB!#REF!</definedName>
    <definedName name="ihihi">[31]共機J!$J$64:$IV$7599</definedName>
    <definedName name="IK">#REF!</definedName>
    <definedName name="IKB_1">#REF!</definedName>
    <definedName name="IKB_2">#REF!</definedName>
    <definedName name="IKB_4">#REF!</definedName>
    <definedName name="IKB_5">#REF!</definedName>
    <definedName name="IKB_7">#REF!</definedName>
    <definedName name="ILT">#REF!</definedName>
    <definedName name="IMPORTDFF1">[2]CRITERIA1!$B$36</definedName>
    <definedName name="in">#REF!</definedName>
    <definedName name="index">#REF!</definedName>
    <definedName name="IndexPracMonth">'[2]Gross Margin by Practice'!$B$2:$IS$2</definedName>
    <definedName name="IndexPracMonthOpServices">[2]OpServicesDetail!$C$9:$BT$9</definedName>
    <definedName name="INDMANP">#REF!</definedName>
    <definedName name="INFLFCTRWELLEXP">#REF!</definedName>
    <definedName name="INFRA">#REF!</definedName>
    <definedName name="Input_size">[25]Hikes!$I$49</definedName>
    <definedName name="int" hidden="1">{#N/A,#N/A,FALSE,"COMP"}</definedName>
    <definedName name="INTANG_PCT">#REF!</definedName>
    <definedName name="intdty">#REF!</definedName>
    <definedName name="INTEREST1">[2]FINAL!$I$31:$N$45</definedName>
    <definedName name="intspun">#REF!</definedName>
    <definedName name="inttrgtdty">#REF!</definedName>
    <definedName name="inttrgtspun">#REF!</definedName>
    <definedName name="IO">'[1]COAT&amp;WRAP-QIOT-#3'!#REF!</definedName>
    <definedName name="IORHR">#REF!</definedName>
    <definedName name="irrtot">#REF!</definedName>
    <definedName name="ISBL_K">#REF!</definedName>
    <definedName name="IT">#REF!</definedName>
    <definedName name="IT.Amt">#REF!</definedName>
    <definedName name="IT.BSRCode">#REF!</definedName>
    <definedName name="IT.DateDep">#REF!</definedName>
    <definedName name="IT.FormulaOFS">#REF!</definedName>
    <definedName name="IT.NameOfBank">#REF!</definedName>
    <definedName name="IT.NameOfBranch">#REF!</definedName>
    <definedName name="IT.SrlNoOfChaln">#REF!</definedName>
    <definedName name="itdep">[2]FA!$A$1:$L$59</definedName>
    <definedName name="j" localSheetId="4">[71]!TLTH</definedName>
    <definedName name="j">[71]!TLTH</definedName>
    <definedName name="JA">#REF!</definedName>
    <definedName name="jam"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JAN" hidden="1">{"REP1",#N/A,FALSE,"HSSA-LOG"}</definedName>
    <definedName name="jann" hidden="1">{"REP1",#N/A,FALSE,"HSSA-LOG"}</definedName>
    <definedName name="jhg" hidden="1">{"CEGH Budget months only in USD",#N/A,TRUE,"Profit and Loss";"CEGH Budget months only in USD",#N/A,TRUE,"Firm capex";"CEGH Budget months only in USD",#N/A,TRUE,"Gross profit analysis";"CEGH Budget months only in USD",#N/A,TRUE,"Cashflow";"CEGH Budget months only in USD",#N/A,TRUE,"Balance Sheet"}</definedName>
    <definedName name="jkdv\">#REF!</definedName>
    <definedName name="K0.001">[58]Sheet2!#REF!</definedName>
    <definedName name="K0.011">[58]Sheet2!#REF!</definedName>
    <definedName name="K0.101">[58]Sheet2!#REF!</definedName>
    <definedName name="K0.111">[58]Sheet2!#REF!</definedName>
    <definedName name="K0.201">[58]Sheet2!#REF!</definedName>
    <definedName name="K0.211">[58]Sheet2!#REF!</definedName>
    <definedName name="K0.301">[58]Sheet2!#REF!</definedName>
    <definedName name="K0.311">[58]Sheet2!#REF!</definedName>
    <definedName name="K0.400">[58]Sheet2!#REF!</definedName>
    <definedName name="K0.410">[58]Sheet2!#REF!</definedName>
    <definedName name="K0.501">[58]Sheet2!#REF!</definedName>
    <definedName name="K0.511">[58]Sheet2!#REF!</definedName>
    <definedName name="K0.61">[58]Sheet2!#REF!</definedName>
    <definedName name="K0.71">[58]Sheet2!#REF!</definedName>
    <definedName name="K1.001">[58]Sheet2!#REF!</definedName>
    <definedName name="K1.021">[58]Sheet2!#REF!</definedName>
    <definedName name="K1.041">[58]Sheet2!#REF!</definedName>
    <definedName name="K1.121">[58]Sheet2!#REF!</definedName>
    <definedName name="K1.201">[58]Sheet2!#REF!</definedName>
    <definedName name="K1.211">[58]Sheet2!#REF!</definedName>
    <definedName name="K1.221">[58]Sheet2!#REF!</definedName>
    <definedName name="K1.301">[58]Sheet2!#REF!</definedName>
    <definedName name="K1.321">[58]Sheet2!#REF!</definedName>
    <definedName name="K1.331">[58]Sheet2!#REF!</definedName>
    <definedName name="K1.341">[58]Sheet2!#REF!</definedName>
    <definedName name="K1.401">[58]Sheet2!#REF!</definedName>
    <definedName name="K1.411">[58]Sheet2!#REF!</definedName>
    <definedName name="K1.421">[58]Sheet2!#REF!</definedName>
    <definedName name="K1.431">[58]Sheet2!#REF!</definedName>
    <definedName name="K1.441">[58]Sheet2!#REF!</definedName>
    <definedName name="K2.001">[58]Sheet2!#REF!</definedName>
    <definedName name="K2.011">[58]Sheet2!#REF!</definedName>
    <definedName name="K2.021">[58]Sheet2!#REF!</definedName>
    <definedName name="K2.031">[58]Sheet2!#REF!</definedName>
    <definedName name="K2.041">[58]Sheet2!#REF!</definedName>
    <definedName name="K2.101">[58]Sheet2!#REF!</definedName>
    <definedName name="K2.111">[58]Sheet2!#REF!</definedName>
    <definedName name="K2.121">[58]Sheet2!#REF!</definedName>
    <definedName name="K2.131">[58]Sheet2!#REF!</definedName>
    <definedName name="K2.141">[58]Sheet2!#REF!</definedName>
    <definedName name="K2.201">[58]Sheet2!#REF!</definedName>
    <definedName name="K2.211">[58]Sheet2!#REF!</definedName>
    <definedName name="K2.221">[58]Sheet2!#REF!</definedName>
    <definedName name="K2.231">[58]Sheet2!#REF!</definedName>
    <definedName name="K2.241">[58]Sheet2!#REF!</definedName>
    <definedName name="K2.301">[58]Sheet2!#REF!</definedName>
    <definedName name="K2.321">[58]Sheet2!#REF!</definedName>
    <definedName name="K2.341">[58]Sheet2!#REF!</definedName>
    <definedName name="K2.400">[58]Sheet2!#REF!</definedName>
    <definedName name="K2.420">[58]Sheet2!#REF!</definedName>
    <definedName name="K2.440">[58]Sheet2!#REF!</definedName>
    <definedName name="K2.500">[58]Sheet2!#REF!</definedName>
    <definedName name="K2.520">[58]Sheet2!#REF!</definedName>
    <definedName name="K2.540">[58]Sheet2!#REF!</definedName>
    <definedName name="K3.210">[58]Sheet2!#REF!</definedName>
    <definedName name="K3.220">[58]Sheet2!#REF!</definedName>
    <definedName name="K3.230">[58]Sheet2!#REF!</definedName>
    <definedName name="K3.310">[58]Sheet2!#REF!</definedName>
    <definedName name="K3.320">[58]Sheet2!#REF!</definedName>
    <definedName name="K3.330">[58]Sheet2!#REF!</definedName>
    <definedName name="K3.410">[58]Sheet2!#REF!</definedName>
    <definedName name="K3.430">[58]Sheet2!#REF!</definedName>
    <definedName name="K3.450">[58]Sheet2!#REF!</definedName>
    <definedName name="K4.010">[58]Sheet2!#REF!</definedName>
    <definedName name="K4.020">[58]Sheet2!#REF!</definedName>
    <definedName name="K4.110">[58]Sheet2!#REF!</definedName>
    <definedName name="K4.120">[58]Sheet2!#REF!</definedName>
    <definedName name="K4.210">[58]Sheet2!#REF!</definedName>
    <definedName name="K4.220">[58]Sheet2!#REF!</definedName>
    <definedName name="K4.230">[58]Sheet2!#REF!</definedName>
    <definedName name="K4.240">[58]Sheet2!#REF!</definedName>
    <definedName name="k9999999999">[2]B.S!#REF!</definedName>
    <definedName name="kane">[72]共機J!$J$64:$IV$7599</definedName>
    <definedName name="kaori">#REF!</definedName>
    <definedName name="kazuyo">#REF!</definedName>
    <definedName name="kcong">#REF!</definedName>
    <definedName name="khac">2</definedName>
    <definedName name="Kiem_tra_trung_ten">#REF!</definedName>
    <definedName name="kk">[73]dghn!$A$4:$F$1528</definedName>
    <definedName name="kkkk">#REF!</definedName>
    <definedName name="kkkl" hidden="1">{"Group Budget months only",#N/A,TRUE,"Profit and Loss";"Group Budget months only",#N/A,TRUE,"Firm capex";"Group Budget months only",#N/A,TRUE,"Gross profit analysis";"Group Budget months only",#N/A,TRUE,"Cashflow";"Group Budget months only",#N/A,TRUE,"Balance Sheet"}</definedName>
    <definedName name="kno">[24]gVL!$Q$48</definedName>
    <definedName name="kp" localSheetId="4">[71]!TLTH</definedName>
    <definedName name="kp">[71]!TLTH</definedName>
    <definedName name="kr" hidden="1">{#N/A,#N/A,FALSE,"AUDIT-MWOS"}</definedName>
    <definedName name="l">'[74]Chiet tinh'!#REF!</definedName>
    <definedName name="LABELTEXTCOLUMN1">[2]CRITERIA1!$B$24</definedName>
    <definedName name="LABELTEXTROW1">[2]CRITERIA1!$B$23</definedName>
    <definedName name="lan">#REF!</definedName>
    <definedName name="LAND_DEV">#REF!</definedName>
    <definedName name="LC_TOTAL">'[61]BOQ-1'!#REF!</definedName>
    <definedName name="LC5_total">#REF!</definedName>
    <definedName name="LC6_total">#REF!</definedName>
    <definedName name="LEASE_BONUS">#REF!</definedName>
    <definedName name="Leasehold">#REF!</definedName>
    <definedName name="level">[2]Masters!$G$4:$G$13</definedName>
    <definedName name="LFS">#REF!</definedName>
    <definedName name="LFW">#REF!</definedName>
    <definedName name="LFWG">#REF!</definedName>
    <definedName name="LG">#REF!</definedName>
    <definedName name="lhlhhj" hidden="1">{"SCB BG EXT",#N/A,FALSE,"ADVANCEBG-EXT.D"}</definedName>
    <definedName name="LIBOR">[2]Intaccrual!#REF!</definedName>
    <definedName name="LICENSE">#REF!</definedName>
    <definedName name="lij" hidden="1">{"CEGH Budget months only in USD",#N/A,TRUE,"Profit and Loss";"CEGH Budget months only in USD",#N/A,TRUE,"Firm capex";"CEGH Budget months only in USD",#N/A,TRUE,"Gross profit analysis";"CEGH Budget months only in USD",#N/A,TRUE,"Cashflow";"CEGH Budget months only in USD",#N/A,TRUE,"Balance Sheet"}</definedName>
    <definedName name="lijoe1" hidden="1">{"CEGH Group Budget months only sterling",#N/A,TRUE,"Profit and Loss";"CEGH Group Budget months only sterling",#N/A,TRUE,"Firm capex";"CEGH Group Budget months only sterling",#N/A,TRUE,"Gross profit analysis";"CEGH Group Budget months only sterling",#N/A,TRUE,"Cashflow";"CEGH Group Budget months only sterling",#N/A,TRUE,"Balance Sheet"}</definedName>
    <definedName name="LINKFA">#REF!</definedName>
    <definedName name="LINKSHEET">#REF!</definedName>
    <definedName name="LL">[70]PEDESB!#REF!</definedName>
    <definedName name="lmit">[2]NSR_E!#REF!</definedName>
    <definedName name="LMNOPQ" hidden="1">{"CEGH Group Budget years sterling",#N/A,TRUE,"Profit and Loss";"CEGH Group Budget years sterling",#N/A,TRUE,"Firm capex";"CEGH Group Budget years sterling",#N/A,TRUE,"Gross profit analysis";"CEGH Group Budget years sterling",#N/A,TRUE,"Cashflow";"CEGH Group Budget years sterling",#N/A,TRUE,"Balance Sheet"}</definedName>
    <definedName name="lmnopqrst" hidden="1">{"CEGH Group Budget years sterling",#N/A,TRUE,"Profit and Loss";"CEGH Group Budget years sterling",#N/A,TRUE,"Firm capex";"CEGH Group Budget years sterling",#N/A,TRUE,"Gross profit analysis";"CEGH Group Budget years sterling",#N/A,TRUE,"Cashflow";"CEGH Group Budget years sterling",#N/A,TRUE,"Balance Sheet"}</definedName>
    <definedName name="LOAD">[70]PEDESB!#REF!</definedName>
    <definedName name="Loan_Amount">#REF!</definedName>
    <definedName name="Loan_Amountneu">#REF!</definedName>
    <definedName name="Loans" hidden="1">{#N/A,#N/A,FALSE,"AUDIT-MWOS"}</definedName>
    <definedName name="Local">'[2]BS Rec Control Sheet'!#REF!</definedName>
    <definedName name="Local___SSC">'[2]BS Rec Control Sheet'!#REF!</definedName>
    <definedName name="Location">[2]Masters!$A$4:$A$7</definedName>
    <definedName name="LP">#REF!</definedName>
    <definedName name="LPG">#REF!</definedName>
    <definedName name="ltcg.BFAllUs35Cl4Setoff4">#REF!</definedName>
    <definedName name="ltcg.BFlossPrevYrUndSameHeadSetoff4">#REF!</definedName>
    <definedName name="ltcg.BFUnabsorbedDeprSetoff4">#REF!</definedName>
    <definedName name="ltcg.BusLossSetoff2">#REF!</definedName>
    <definedName name="ltcg.HPlossCurYrSetoff2">#REF!</definedName>
    <definedName name="ltcg.IncOfCurYrAfterSetOff2">#REF!</definedName>
    <definedName name="ltcg.IncOfCurYrAfterSetOffBFLosses4">#REF!</definedName>
    <definedName name="ltcg.IncOfCurYrUnderThatHead2">#REF!</definedName>
    <definedName name="ltcg.IncOfCurYrUndHeadFromCYLA4">#REF!</definedName>
    <definedName name="ltcg.OthSrcLossNoRaceHorseSetoff2">#REF!</definedName>
    <definedName name="madan">'[2]Non-Recurring Items Detail'!$E$10:$E$44</definedName>
    <definedName name="Magix_Sales___JFM_2001">#REF!</definedName>
    <definedName name="main">#REF!</definedName>
    <definedName name="MAIN_01">[2]A!$D$38:$CO$63</definedName>
    <definedName name="MAINCOMP">#REF!</definedName>
    <definedName name="Maint">3</definedName>
    <definedName name="MAJ_CON_EQP">#REF!</definedName>
    <definedName name="MARGIN">#REF!</definedName>
    <definedName name="masaru">#REF!</definedName>
    <definedName name="MAT">'[1]COAT&amp;WRAP-QIOT-#3'!#REF!</definedName>
    <definedName name="matcomp">#REF!</definedName>
    <definedName name="matnotes">#REF!</definedName>
    <definedName name="Max">'[2]Employee Master'!$E$1</definedName>
    <definedName name="may">#REF!</definedName>
    <definedName name="mayumi">#REF!</definedName>
    <definedName name="mbangtai10">#REF!</definedName>
    <definedName name="mbangtai100">#REF!</definedName>
    <definedName name="mbangtai15">#REF!</definedName>
    <definedName name="mbangtai150">#REF!</definedName>
    <definedName name="mbangtai25">#REF!</definedName>
    <definedName name="mbombtth50">#REF!</definedName>
    <definedName name="mbombtth60">#REF!</definedName>
    <definedName name="mbomdien0.55">#REF!</definedName>
    <definedName name="mbomdien0.75">#REF!</definedName>
    <definedName name="mbomdien1.1">#REF!</definedName>
    <definedName name="mbomdien1.5">#REF!</definedName>
    <definedName name="mbomdien10">#REF!</definedName>
    <definedName name="mbomdien113">#REF!</definedName>
    <definedName name="mbomdien14">#REF!</definedName>
    <definedName name="mbomdien2">#REF!</definedName>
    <definedName name="mbomdien2.8">#REF!</definedName>
    <definedName name="mbomdien20">#REF!</definedName>
    <definedName name="mbomdien22">#REF!</definedName>
    <definedName name="mbomdien28">#REF!</definedName>
    <definedName name="mbomdien30">#REF!</definedName>
    <definedName name="mbomdien4">#REF!</definedName>
    <definedName name="mbomdien4.5">#REF!</definedName>
    <definedName name="mbomdien40">#REF!</definedName>
    <definedName name="mbomdien50">#REF!</definedName>
    <definedName name="mbomdien55">#REF!</definedName>
    <definedName name="mbomdien7">#REF!</definedName>
    <definedName name="mbomdien75">#REF!</definedName>
    <definedName name="mbomth10">#REF!</definedName>
    <definedName name="mbomth100">#REF!</definedName>
    <definedName name="mbomth15">#REF!</definedName>
    <definedName name="mbomth150">#REF!</definedName>
    <definedName name="mbomth20">#REF!</definedName>
    <definedName name="mbomth37">#REF!</definedName>
    <definedName name="mbomth45">#REF!</definedName>
    <definedName name="mbomth5">#REF!</definedName>
    <definedName name="mbomth5.5">#REF!</definedName>
    <definedName name="mbomth7">#REF!</definedName>
    <definedName name="mbomth7.5">#REF!</definedName>
    <definedName name="mbomth75">#REF!</definedName>
    <definedName name="mbomthxang3">#REF!</definedName>
    <definedName name="mbomthxang4">#REF!</definedName>
    <definedName name="mbomthxang6">#REF!</definedName>
    <definedName name="mbomthxang7">#REF!</definedName>
    <definedName name="mbomthxang8">#REF!</definedName>
    <definedName name="mbomvua2">#REF!</definedName>
    <definedName name="mbomvua4">#REF!</definedName>
    <definedName name="mbomvua6">#REF!</definedName>
    <definedName name="mbomvua9">#REF!</definedName>
    <definedName name="mbuacankhi1.5">#REF!</definedName>
    <definedName name="mbuadcocnoi2.5">#REF!</definedName>
    <definedName name="mbuadray1.2">#REF!</definedName>
    <definedName name="mbuadray1.8">#REF!</definedName>
    <definedName name="mbuadray2.2">#REF!</definedName>
    <definedName name="mbuadray2.5">#REF!</definedName>
    <definedName name="mbuadray3.5">#REF!</definedName>
    <definedName name="mbuarung170">#REF!</definedName>
    <definedName name="mbuarung40">#REF!</definedName>
    <definedName name="mbuarung50">#REF!</definedName>
    <definedName name="mbuarungccatth60">#REF!</definedName>
    <definedName name="mbuathbx0.6">#REF!</definedName>
    <definedName name="mbuathbx1.2">#REF!</definedName>
    <definedName name="mbuathbx1.8">#REF!</definedName>
    <definedName name="mbuathbx3.5">#REF!</definedName>
    <definedName name="mbuathbx4.5">#REF!</definedName>
    <definedName name="mc">#REF!</definedName>
    <definedName name="mcambactham1">#REF!</definedName>
    <definedName name="mcano30">#REF!</definedName>
    <definedName name="mcano75">#REF!</definedName>
    <definedName name="mcap1g10">#REF!</definedName>
    <definedName name="mcap1g16">#REF!</definedName>
    <definedName name="mcap1g25">#REF!</definedName>
    <definedName name="mcap1g9">#REF!</definedName>
    <definedName name="mcatdot2.8">#REF!</definedName>
    <definedName name="mcatong5">#REF!</definedName>
    <definedName name="mcatton15">#REF!</definedName>
    <definedName name="mcatuonthep5">#REF!</definedName>
    <definedName name="mcaulongmon10">#REF!</definedName>
    <definedName name="mcaulongmon30">#REF!</definedName>
    <definedName name="mcaulongmon60">#REF!</definedName>
    <definedName name="mcauray20">#REF!</definedName>
    <definedName name="mcauray25">#REF!</definedName>
    <definedName name="mcayxoidk108">#REF!</definedName>
    <definedName name="mcayxoidk60">#REF!</definedName>
    <definedName name="mcayxoidk80">#REF!</definedName>
    <definedName name="mccaubh10">#REF!</definedName>
    <definedName name="mccaubh16">#REF!</definedName>
    <definedName name="mccaubh25">#REF!</definedName>
    <definedName name="mccaubh3">#REF!</definedName>
    <definedName name="mccaubh4">#REF!</definedName>
    <definedName name="mccaubh40">#REF!</definedName>
    <definedName name="mccaubh5">#REF!</definedName>
    <definedName name="mccaubh6">#REF!</definedName>
    <definedName name="mccaubh65">#REF!</definedName>
    <definedName name="mccaubh7">#REF!</definedName>
    <definedName name="mccaubh8">#REF!</definedName>
    <definedName name="mccaubh90">#REF!</definedName>
    <definedName name="mccaubx10">#REF!</definedName>
    <definedName name="mccaubx100">#REF!</definedName>
    <definedName name="mccaubx16">#REF!</definedName>
    <definedName name="mccaubx25">#REF!</definedName>
    <definedName name="mccaubx28">#REF!</definedName>
    <definedName name="mccaubx40">#REF!</definedName>
    <definedName name="mccaubx5">#REF!</definedName>
    <definedName name="mccaubx50">#REF!</definedName>
    <definedName name="mccaubx63">#REF!</definedName>
    <definedName name="mccaubx7">#REF!</definedName>
    <definedName name="mccauladam60">#REF!</definedName>
    <definedName name="mccaunoi100">#REF!</definedName>
    <definedName name="mccaunoi30">#REF!</definedName>
    <definedName name="mccauthap10">#REF!</definedName>
    <definedName name="mccauthap12">#REF!</definedName>
    <definedName name="mccauthap15">#REF!</definedName>
    <definedName name="mccauthap20">#REF!</definedName>
    <definedName name="mccauthap25">#REF!</definedName>
    <definedName name="mccauthap3">#REF!</definedName>
    <definedName name="mccauthap30">#REF!</definedName>
    <definedName name="mccauthap40">#REF!</definedName>
    <definedName name="mccauthap5">#REF!</definedName>
    <definedName name="mccauthap50">#REF!</definedName>
    <definedName name="mccauthap8">#REF!</definedName>
    <definedName name="mccautnhi0.5">#REF!</definedName>
    <definedName name="mcuakl1.7">#REF!</definedName>
    <definedName name="mdamban0.4">#REF!</definedName>
    <definedName name="mdamban0.6">#REF!</definedName>
    <definedName name="mdamban0.8">#REF!</definedName>
    <definedName name="mdamban1">#REF!</definedName>
    <definedName name="mdambhdkbx12.5">#REF!</definedName>
    <definedName name="mdambhdkbx18">#REF!</definedName>
    <definedName name="mdambhdkbx25">#REF!</definedName>
    <definedName name="mdambhdkbx26.5">#REF!</definedName>
    <definedName name="mdambhdkbx9">#REF!</definedName>
    <definedName name="mdambhth16">#REF!</definedName>
    <definedName name="mdambhth17.5">#REF!</definedName>
    <definedName name="mdambhth25">#REF!</definedName>
    <definedName name="mdambthepth10">#REF!</definedName>
    <definedName name="mdambthepth12.2">#REF!</definedName>
    <definedName name="mdambthepth13">#REF!</definedName>
    <definedName name="mdambthepth14.5">#REF!</definedName>
    <definedName name="mdambthepth15.5">#REF!</definedName>
    <definedName name="mdambthepth8.5">#REF!</definedName>
    <definedName name="mdamcanh1">#REF!</definedName>
    <definedName name="mdamccdk5.5">#REF!</definedName>
    <definedName name="mdamccdk9">#REF!</definedName>
    <definedName name="mdamdatct60">#REF!</definedName>
    <definedName name="mdamdatct80">#REF!</definedName>
    <definedName name="mdamdui0.6">#REF!</definedName>
    <definedName name="mdamdui0.8">#REF!</definedName>
    <definedName name="mdamdui1">#REF!</definedName>
    <definedName name="mdamdui1.5">#REF!</definedName>
    <definedName name="mdamdui2.8">#REF!</definedName>
    <definedName name="mdamrung15">#REF!</definedName>
    <definedName name="mdamrung18">#REF!</definedName>
    <definedName name="mdamrung8">#REF!</definedName>
    <definedName name="mdao1gbh0.15">#REF!</definedName>
    <definedName name="mdao1gbh0.25">#REF!</definedName>
    <definedName name="mdao1gbh0.30">#REF!</definedName>
    <definedName name="mdao1gbh0.35">#REF!</definedName>
    <definedName name="mdao1gbh0.40">#REF!</definedName>
    <definedName name="mdao1gbh0.65">#REF!</definedName>
    <definedName name="mdao1gbh0.75">#REF!</definedName>
    <definedName name="mdao1gbh1.25">#REF!</definedName>
    <definedName name="mdao1gbx0.22">#REF!</definedName>
    <definedName name="mdao1gbx0.25">#REF!</definedName>
    <definedName name="mdao1gbx0.30">#REF!</definedName>
    <definedName name="mdao1gbx0.35">#REF!</definedName>
    <definedName name="mdao1gbx0.40">#REF!</definedName>
    <definedName name="mdao1gbx0.50">#REF!</definedName>
    <definedName name="mdao1gbx0.65">#REF!</definedName>
    <definedName name="mdao1gbx1.00">#REF!</definedName>
    <definedName name="mdao1gbx1.20">#REF!</definedName>
    <definedName name="mdao1gbx1.25">#REF!</definedName>
    <definedName name="mdao1gbx1.60">#REF!</definedName>
    <definedName name="mdao1gbx2.00">#REF!</definedName>
    <definedName name="mdao1gbx2.50">#REF!</definedName>
    <definedName name="mdao1gbx4.00">#REF!</definedName>
    <definedName name="mdao1gbx4.60">#REF!</definedName>
    <definedName name="mdao1gbx5.00">#REF!</definedName>
    <definedName name="me">#REF!</definedName>
    <definedName name="mepcocsau1">#REF!</definedName>
    <definedName name="mepcoctr100">#REF!</definedName>
    <definedName name="mepcoctr60">#REF!</definedName>
    <definedName name="MF">'[1]COAT&amp;WRAP-QIOT-#3'!#REF!</definedName>
    <definedName name="MG_A">#REF!</definedName>
    <definedName name="mgh">[60]dtxl!#REF!</definedName>
    <definedName name="mh_ec1">[75]Sheet1!#REF!</definedName>
    <definedName name="mh_et1">[75]Sheet1!#REF!</definedName>
    <definedName name="mhan1chieu40">#REF!</definedName>
    <definedName name="mhan1chieu50">#REF!</definedName>
    <definedName name="mhancatnuoc124">#REF!</definedName>
    <definedName name="mhand10.2">#REF!</definedName>
    <definedName name="mhand27.5">#REF!</definedName>
    <definedName name="mhand4">#REF!</definedName>
    <definedName name="mhanhoi1000">#REF!</definedName>
    <definedName name="mhanhoi2000">#REF!</definedName>
    <definedName name="mhanxang20">#REF!</definedName>
    <definedName name="mhanxang9">#REF!</definedName>
    <definedName name="mhanxchieu23">#REF!</definedName>
    <definedName name="mhanxchieu29.2">#REF!</definedName>
    <definedName name="mhanxchieu33.5">#REF!</definedName>
    <definedName name="MK11USD">#REF!</definedName>
    <definedName name="mkcnGPS15">#REF!</definedName>
    <definedName name="mkcnTRC15">#REF!</definedName>
    <definedName name="mkcnVRM">#REF!</definedName>
    <definedName name="mkeobh165">#REF!</definedName>
    <definedName name="mkeobh215">#REF!</definedName>
    <definedName name="mkeobh28">#REF!</definedName>
    <definedName name="mkeobh40">#REF!</definedName>
    <definedName name="mkeobh50">#REF!</definedName>
    <definedName name="mkeobh55">#REF!</definedName>
    <definedName name="mkeobh60">#REF!</definedName>
    <definedName name="mkeobh80">#REF!</definedName>
    <definedName name="mkeobx108">#REF!</definedName>
    <definedName name="mkeobx130">#REF!</definedName>
    <definedName name="mkeobx45">#REF!</definedName>
    <definedName name="mkeobx54">#REF!</definedName>
    <definedName name="mkeobx60">#REF!</definedName>
    <definedName name="mkeobx75">#REF!</definedName>
    <definedName name="mkhoanbttay24">#REF!</definedName>
    <definedName name="mkhoanbttay30">#REF!</definedName>
    <definedName name="mkhoanbttay38">#REF!</definedName>
    <definedName name="mkhoanbttay40">#REF!</definedName>
    <definedName name="mkhoandatay30">#REF!</definedName>
    <definedName name="mkhoandatay42">#REF!</definedName>
    <definedName name="mkhoandung4.5">#REF!</definedName>
    <definedName name="mkhoansattay13">#REF!</definedName>
    <definedName name="mkhoanxoayth110">#REF!</definedName>
    <definedName name="mkhoanxoayth95">#REF!</definedName>
    <definedName name="mkichck18">#REF!</definedName>
    <definedName name="mkichck250">#REF!</definedName>
    <definedName name="mkichday60">#REF!</definedName>
    <definedName name="mkichnang100">#REF!</definedName>
    <definedName name="mkichnang250">#REF!</definedName>
    <definedName name="mkichnang500">#REF!</definedName>
    <definedName name="MKT_2">#REF!</definedName>
    <definedName name="MKT10LC">#REF!</definedName>
    <definedName name="Mkt10Local">#REF!</definedName>
    <definedName name="Mkt10USD">#REF!</definedName>
    <definedName name="MKT11LC">#REF!</definedName>
    <definedName name="Mkt11Local">#REF!</definedName>
    <definedName name="Mkt11USD">#REF!</definedName>
    <definedName name="MKT1LC">#REF!</definedName>
    <definedName name="Mkt1Local">#REF!</definedName>
    <definedName name="Mkt1USD">#REF!</definedName>
    <definedName name="MKT2LC">#REF!</definedName>
    <definedName name="Mkt2Local">#REF!</definedName>
    <definedName name="Mkt2USD">#REF!</definedName>
    <definedName name="MKT3LC">#REF!</definedName>
    <definedName name="Mkt3Local">#REF!</definedName>
    <definedName name="Mkt3USD">#REF!</definedName>
    <definedName name="MKT4LC">#REF!</definedName>
    <definedName name="Mkt4Local">#REF!</definedName>
    <definedName name="Mkt4USD">#REF!</definedName>
    <definedName name="MKT5LC">#REF!</definedName>
    <definedName name="Mkt5Local">#REF!</definedName>
    <definedName name="Mkt5USD">#REF!</definedName>
    <definedName name="MKT6LC">#REF!</definedName>
    <definedName name="Mkt6Local">#REF!</definedName>
    <definedName name="Mkt6USD">#REF!</definedName>
    <definedName name="MKT7LC">#REF!</definedName>
    <definedName name="Mkt7Local">#REF!</definedName>
    <definedName name="Mkt7USD">#REF!</definedName>
    <definedName name="MKT8LC">#REF!</definedName>
    <definedName name="Mkt8Local">#REF!</definedName>
    <definedName name="Mkt8USD">#REF!</definedName>
    <definedName name="MKT9LC">#REF!</definedName>
    <definedName name="Mkt9Local">#REF!</definedName>
    <definedName name="Mkt9USD">#REF!</definedName>
    <definedName name="mluoncap15">#REF!</definedName>
    <definedName name="mmai2.7">#REF!</definedName>
    <definedName name="mmsue">[2]Parameter_sheet!$I$44</definedName>
    <definedName name="mmsuscan">[2]Parameter_sheet!$I$40</definedName>
    <definedName name="mmsusidi">[2]Parameter_sheet!$I$39</definedName>
    <definedName name="mnenkhid102">#REF!</definedName>
    <definedName name="mnenkhid120">#REF!</definedName>
    <definedName name="mnenkhid1200">#REF!</definedName>
    <definedName name="mnenkhid200">#REF!</definedName>
    <definedName name="mnenkhid240">#REF!</definedName>
    <definedName name="mnenkhid300">#REF!</definedName>
    <definedName name="mnenkhid360">#REF!</definedName>
    <definedName name="mnenkhid5.5">#REF!</definedName>
    <definedName name="mnenkhid540">#REF!</definedName>
    <definedName name="mnenkhid600">#REF!</definedName>
    <definedName name="mnenkhid660">#REF!</definedName>
    <definedName name="mnenkhid75">#REF!</definedName>
    <definedName name="mnenkhidien10">#REF!</definedName>
    <definedName name="mnenkhidien150">#REF!</definedName>
    <definedName name="mnenkhidien216">#REF!</definedName>
    <definedName name="mnenkhidien22">#REF!</definedName>
    <definedName name="mnenkhidien270">#REF!</definedName>
    <definedName name="mnenkhidien30">#REF!</definedName>
    <definedName name="mnenkhidien300">#REF!</definedName>
    <definedName name="mnenkhidien5">#REF!</definedName>
    <definedName name="mnenkhidien56">#REF!</definedName>
    <definedName name="mnenkhidien600">#REF!</definedName>
    <definedName name="mnenkhixang11">#REF!</definedName>
    <definedName name="mnenkhixang120">#REF!</definedName>
    <definedName name="mnenkhixang200">#REF!</definedName>
    <definedName name="mnenkhixang25">#REF!</definedName>
    <definedName name="mnenkhixang3">#REF!</definedName>
    <definedName name="mnenkhixang300">#REF!</definedName>
    <definedName name="mnenkhixang40">#REF!</definedName>
    <definedName name="mnenkhixang600">#REF!</definedName>
    <definedName name="mnghiendad25">#REF!</definedName>
    <definedName name="mnghiendadd20">#REF!</definedName>
    <definedName name="mnghiendadd6">#REF!</definedName>
    <definedName name="mnghiendatho14">#REF!</definedName>
    <definedName name="mnghiendatho200">#REF!</definedName>
    <definedName name="mnhogcaydk100">#REF!</definedName>
    <definedName name="mnhogcaydk54">#REF!</definedName>
    <definedName name="mnhogcaydk75">#REF!</definedName>
    <definedName name="MNTH_OP_EXP">#REF!</definedName>
    <definedName name="MOMENT">[70]PEDESB!#REF!</definedName>
    <definedName name="Month1_Ending_Bal">#REF!</definedName>
    <definedName name="Month2002">#REF!</definedName>
    <definedName name="Monthly_Delta">'[2]Invoices for February 2003'!#REF!</definedName>
    <definedName name="Monthly_Salaries">#REF!</definedName>
    <definedName name="morita">#REF!</definedName>
    <definedName name="moritam">'[28]合成単価作成・-BLDG'!#REF!</definedName>
    <definedName name="moritavn">#REF!</definedName>
    <definedName name="Motar_Car">#REF!</definedName>
    <definedName name="motodk150">#REF!</definedName>
    <definedName name="motodk180">#REF!</definedName>
    <definedName name="motodk200">#REF!</definedName>
    <definedName name="motodk240">#REF!</definedName>
    <definedName name="motodk255">#REF!</definedName>
    <definedName name="motodk272">#REF!</definedName>
    <definedName name="motothung10">#REF!</definedName>
    <definedName name="motothung12">#REF!</definedName>
    <definedName name="motothung12.5">#REF!</definedName>
    <definedName name="motothung2">#REF!</definedName>
    <definedName name="motothung2.5">#REF!</definedName>
    <definedName name="motothung20">#REF!</definedName>
    <definedName name="motothung4">#REF!</definedName>
    <definedName name="motothung5">#REF!</definedName>
    <definedName name="motothung6">#REF!</definedName>
    <definedName name="motothung7">#REF!</definedName>
    <definedName name="mototnuoc4">#REF!</definedName>
    <definedName name="mototnuoc5">#REF!</definedName>
    <definedName name="mototnuoc6">#REF!</definedName>
    <definedName name="mototnuoc7">#REF!</definedName>
    <definedName name="mototudo10">#REF!</definedName>
    <definedName name="mototudo12">#REF!</definedName>
    <definedName name="mototudo15">#REF!</definedName>
    <definedName name="mototudo2.5">#REF!</definedName>
    <definedName name="mototudo20">#REF!</definedName>
    <definedName name="mototudo25">#REF!</definedName>
    <definedName name="mototudo27">#REF!</definedName>
    <definedName name="mototudo3.5">#REF!</definedName>
    <definedName name="mototudo4">#REF!</definedName>
    <definedName name="mototudo5">#REF!</definedName>
    <definedName name="mototudo6">#REF!</definedName>
    <definedName name="mototudo7">#REF!</definedName>
    <definedName name="mototudo9">#REF!</definedName>
    <definedName name="motovcbt6">#REF!</definedName>
    <definedName name="mpha250">#REF!</definedName>
    <definedName name="mphaothep10">#REF!</definedName>
    <definedName name="mphaothep15">#REF!</definedName>
    <definedName name="mphatdienld10">#REF!</definedName>
    <definedName name="mphatdienld112">#REF!</definedName>
    <definedName name="mphatdienld122">#REF!</definedName>
    <definedName name="mphatdienld15">#REF!</definedName>
    <definedName name="mphatdienld20">#REF!</definedName>
    <definedName name="mphatdienld25">#REF!</definedName>
    <definedName name="mphatdienld30">#REF!</definedName>
    <definedName name="mphatdienld38">#REF!</definedName>
    <definedName name="mphatdienld45">#REF!</definedName>
    <definedName name="mphatdienld5.2">#REF!</definedName>
    <definedName name="mphatdienld50">#REF!</definedName>
    <definedName name="mphatdienld60">#REF!</definedName>
    <definedName name="mphatdienld75">#REF!</definedName>
    <definedName name="mphatdienld8">#REF!</definedName>
    <definedName name="mphunson400">#REF!</definedName>
    <definedName name="mphunvua2">#REF!</definedName>
    <definedName name="mphunvua4">#REF!</definedName>
    <definedName name="mraibtsp500">#REF!</definedName>
    <definedName name="mraintn100">#REF!</definedName>
    <definedName name="mraintn65">#REF!</definedName>
    <definedName name="mromooc14">#REF!</definedName>
    <definedName name="mromooc15">#REF!</definedName>
    <definedName name="mromooc2">#REF!</definedName>
    <definedName name="mromooc21">#REF!</definedName>
    <definedName name="mromooc4">#REF!</definedName>
    <definedName name="mromooc7.5">#REF!</definedName>
    <definedName name="msangbentontie1">#REF!</definedName>
    <definedName name="msangruada11">#REF!</definedName>
    <definedName name="msangruada35">#REF!</definedName>
    <definedName name="msangruada45">#REF!</definedName>
    <definedName name="msanth108">#REF!</definedName>
    <definedName name="msanth180">#REF!</definedName>
    <definedName name="msanth250">#REF!</definedName>
    <definedName name="msanth54">#REF!</definedName>
    <definedName name="msanth90">#REF!</definedName>
    <definedName name="mtaukeo150">#REF!</definedName>
    <definedName name="mtaukeo360">#REF!</definedName>
    <definedName name="mtaukeo600">#REF!</definedName>
    <definedName name="mtbipvlan150">#REF!</definedName>
    <definedName name="mthungcapdkbx2.5">#REF!</definedName>
    <definedName name="mthungcapdkbx2.75">#REF!</definedName>
    <definedName name="mthungcapdkbx3">#REF!</definedName>
    <definedName name="mthungcapdkbx4.5">#REF!</definedName>
    <definedName name="mthungcapdkbx5">#REF!</definedName>
    <definedName name="mthungcapdkbx8">#REF!</definedName>
    <definedName name="mthungcapdkbx9">#REF!</definedName>
    <definedName name="mtien4.5">#REF!</definedName>
    <definedName name="mtoidien0.5">#REF!</definedName>
    <definedName name="mtoidien1">#REF!</definedName>
    <definedName name="mtoidien1.5">#REF!</definedName>
    <definedName name="mtoidien2">#REF!</definedName>
    <definedName name="mtoidien2.5">#REF!</definedName>
    <definedName name="mtoidien3">#REF!</definedName>
    <definedName name="mtoidien4">#REF!</definedName>
    <definedName name="mtoidien5">#REF!</definedName>
    <definedName name="mtrambomdau40">#REF!</definedName>
    <definedName name="mtrambomdau50">#REF!</definedName>
    <definedName name="mtramtronbt20">#REF!</definedName>
    <definedName name="mtramtronbt22">#REF!</definedName>
    <definedName name="mtramtronbt30">#REF!</definedName>
    <definedName name="mtramtronbt60">#REF!</definedName>
    <definedName name="mtramtronbtn25">#REF!</definedName>
    <definedName name="mtramtronbtn30">#REF!</definedName>
    <definedName name="mtramtronbtn40">#REF!</definedName>
    <definedName name="mtramtronbtn50">#REF!</definedName>
    <definedName name="mtramtronbtn60">#REF!</definedName>
    <definedName name="mtramtronbtn80">#REF!</definedName>
    <definedName name="mtronbentonite1">#REF!</definedName>
    <definedName name="mtronbt100">#REF!</definedName>
    <definedName name="mtronbt1150">#REF!</definedName>
    <definedName name="mtronbt150">#REF!</definedName>
    <definedName name="mtronbt1600">#REF!</definedName>
    <definedName name="mtronbt200">#REF!</definedName>
    <definedName name="mtronbt250">#REF!</definedName>
    <definedName name="mtronbt425">#REF!</definedName>
    <definedName name="mtronbt500">#REF!</definedName>
    <definedName name="mtronbt800">#REF!</definedName>
    <definedName name="mtronvua110">#REF!</definedName>
    <definedName name="mtronvua150">#REF!</definedName>
    <definedName name="mtronvua200">#REF!</definedName>
    <definedName name="mtronvua250">#REF!</definedName>
    <definedName name="mtronvua325">#REF!</definedName>
    <definedName name="mtronvua80">#REF!</definedName>
    <definedName name="muonong2.8">#REF!</definedName>
    <definedName name="mvanthang0.3">#REF!</definedName>
    <definedName name="mvanthang0.5">#REF!</definedName>
    <definedName name="mvanthang2">#REF!</definedName>
    <definedName name="mxebombt90">#REF!</definedName>
    <definedName name="mxenanghang1.5">#REF!</definedName>
    <definedName name="mxenanghang12">#REF!</definedName>
    <definedName name="mxenanghang3">#REF!</definedName>
    <definedName name="mxenanghang3.2">#REF!</definedName>
    <definedName name="mxenanghang3.5">#REF!</definedName>
    <definedName name="mxenanghang5">#REF!</definedName>
    <definedName name="mxetuoinhua190">#REF!</definedName>
    <definedName name="mxuclat0.40">#REF!</definedName>
    <definedName name="mxuclat1.00">#REF!</definedName>
    <definedName name="mxuclat1.65">#REF!</definedName>
    <definedName name="mxuclat2.00">#REF!</definedName>
    <definedName name="mxuclat2.80">#REF!</definedName>
    <definedName name="myle">#REF!</definedName>
    <definedName name="n" hidden="1">#REF!</definedName>
    <definedName name="NARANG">#REF!</definedName>
    <definedName name="NARANG1">#REF!</definedName>
    <definedName name="nc">#REF!</definedName>
    <definedName name="NC_D">[21]Names!#REF!</definedName>
    <definedName name="nc100a">'[76]CTbe tong'!#REF!</definedName>
    <definedName name="ncong">#REF!</definedName>
    <definedName name="nd">[24]gVL!$Q$30</definedName>
    <definedName name="NDEM">[2]Intaccrual!#REF!</definedName>
    <definedName name="nelp_irr">[41]NPV_Nelp!$W$34</definedName>
    <definedName name="nelp_npv">[41]NPV_Nelp!$W$35</definedName>
    <definedName name="NET">#REF!</definedName>
    <definedName name="NET_1">#REF!</definedName>
    <definedName name="NET_ANA">#REF!</definedName>
    <definedName name="NET_ANA_1">#REF!</definedName>
    <definedName name="NET_ANA_2">#REF!</definedName>
    <definedName name="Neuror">[2]Intaccrual!#REF!</definedName>
    <definedName name="New">#REF!</definedName>
    <definedName name="newack2">#REF!</definedName>
    <definedName name="newone" hidden="1">{"Summary",#N/A,FALSE,"Report_Summary"}</definedName>
    <definedName name="newprod">#REF!</definedName>
    <definedName name="NH">#REF!</definedName>
    <definedName name="NHot">#REF!</definedName>
    <definedName name="nn">[73]dghn!$A$4:$F$1528</definedName>
    <definedName name="No">#REF!</definedName>
    <definedName name="NOB.Code">#REF!</definedName>
    <definedName name="NOB.TradeNameOrDescription">#REF!</definedName>
    <definedName name="NOB.TradeNameOrDescription2">#REF!</definedName>
    <definedName name="NOB.TradeNameOrDescription3">#REF!</definedName>
    <definedName name="nom_irr">[41]NPV_nom!$Q$63</definedName>
    <definedName name="nom_npv">[41]NPV_nom!$Q$64</definedName>
    <definedName name="nominal_shear">[70]PEDESB!#REF!</definedName>
    <definedName name="NOOFFFSEGMENTS1">[2]CRITERIA1!$B$18</definedName>
    <definedName name="NOTE_1">#REF!</definedName>
    <definedName name="Note_10_12">#REF!</definedName>
    <definedName name="note_2">#REF!</definedName>
    <definedName name="NOTE_3">#REF!</definedName>
    <definedName name="NOTE_4">#REF!</definedName>
    <definedName name="Note_7_9">#REF!</definedName>
    <definedName name="Notes">#REF!</definedName>
    <definedName name="Notes_1_6">#REF!</definedName>
    <definedName name="NOTES_MAINCOMP">#REF!</definedName>
    <definedName name="Now">#REF!</definedName>
    <definedName name="npv">'[43] NPV'!$V$26</definedName>
    <definedName name="Ntreasury">[2]SBU!#REF!</definedName>
    <definedName name="Number_of_PCMs_test" localSheetId="4">[2]!Number_of_PCMs_test</definedName>
    <definedName name="Number_of_PCMs_test">[2]!Number_of_PCMs_test</definedName>
    <definedName name="NUMBEROFDETAILFIELDS1">[2]CRITERIA1!$B$29</definedName>
    <definedName name="NUMBEROFHEADERFIELDS1">[2]CRITERIA1!$B$28</definedName>
    <definedName name="nuoc">[46]gvl!$N$38</definedName>
    <definedName name="NvsASD">"V2004-11-30"</definedName>
    <definedName name="NvsAutoDrillOk">"VN"</definedName>
    <definedName name="NvsElapsedTime">0.000892824078619014</definedName>
    <definedName name="NvsEndTime">38338.4443428241</definedName>
    <definedName name="NvsInstSpec">"%,FBUSINESS_UNIT,TASG_BU_ROLLUP,NCAMB_WO_HORIZON"</definedName>
    <definedName name="NvsLayoutType">"M3"</definedName>
    <definedName name="NvsNplSpec">"%,X,RZF..,CZF.."</definedName>
    <definedName name="NvsPanelEffdt">"V1997-01-23"</definedName>
    <definedName name="NvsPanelSetid">"VAON"</definedName>
    <definedName name="NvsReqBU">"VG0560"</definedName>
    <definedName name="NvsReqBUOnly">"VN"</definedName>
    <definedName name="NvsTransLed">"VN"</definedName>
    <definedName name="NvsTreeASD">"V2004-11-30"</definedName>
    <definedName name="odaki">#REF!</definedName>
    <definedName name="Office_Equipments">#REF!</definedName>
    <definedName name="OI.ChangeInAcctMethFlg">#REF!</definedName>
    <definedName name="OI.DeemedProfUs33ABs">#REF!</definedName>
    <definedName name="OI.MethodOfAcct">#REF!</definedName>
    <definedName name="OI.PriorAmtIncCrDrPL">#REF!</definedName>
    <definedName name="OI.ProfDeviatDueAcctMeth">#REF!</definedName>
    <definedName name="OI.ProfTaxAmtUs41">#REF!</definedName>
    <definedName name="OIAmtDisall43B.ContToEmpPFSFGF">#REF!</definedName>
    <definedName name="OIAmtDisall43B.EmpBonusComm">#REF!</definedName>
    <definedName name="OIAmtDisall43B.IntPayaleToFI">#REF!</definedName>
    <definedName name="OIAmtDisall43B.IntPayaleToFISchBank">#REF!</definedName>
    <definedName name="OIAmtDisall43B.LeaveEncashPayable">#REF!</definedName>
    <definedName name="OIAmtDisall43B.TaxDutyCesAmt">#REF!</definedName>
    <definedName name="OIAmtDisall43B.TotAmtUs43b">#REF!</definedName>
    <definedName name="OIAmtDisallIs40A.AmtGT20kCash">#REF!</definedName>
    <definedName name="OIAmtDisallIs40A.AmtPaidUs40A2b">#REF!</definedName>
    <definedName name="OIAmtDisallIs40A.AnyOthDisallowance">#REF!</definedName>
    <definedName name="OIAmtDisallIs40A.ContToSetupTrust">#REF!</definedName>
    <definedName name="OIAmtDisallIs40A.ProvPmtGrat">#REF!</definedName>
    <definedName name="OIAmtDisallIs40A.TotAmtDisallUs40A">#REF!</definedName>
    <definedName name="OIAmtDisallUs36.AnyOthDisallowance">#REF!</definedName>
    <definedName name="OIAmtDisallUs36.AppGratFundAmt">#REF!</definedName>
    <definedName name="OIAmtDisallUs36.AppSuperAnnFundAmt">#REF!</definedName>
    <definedName name="OIAmtDisallUs36.BadDebtDoubtAmt">#REF!</definedName>
    <definedName name="OIAmtDisallUs36.BadDebtDoubtProvn">#REF!</definedName>
    <definedName name="OIAmtDisallUs36.EmpBonusCommSum">#REF!</definedName>
    <definedName name="OIAmtDisallUs36.EmpContributionCredits">#REF!</definedName>
    <definedName name="OIAmtDisallUs36.EmpHealthInsurPrem">#REF!</definedName>
    <definedName name="OIAmtDisallUs36.FamPlanPromoExp">#REF!</definedName>
    <definedName name="OIAmtDisallUs36.IntOnBorrCap">#REF!</definedName>
    <definedName name="OIAmtDisallUs36.OthFundAmt">#REF!</definedName>
    <definedName name="OIAmtDisallUs36.RecogPFContribAmt">#REF!</definedName>
    <definedName name="OIAmtDisallUs36.SpecResrvTranfr">#REF!</definedName>
    <definedName name="OIAmtDisallUs36.StkInsurPrem">#REF!</definedName>
    <definedName name="OIAmtDisallUs36.TotAmtDisallUs36">#REF!</definedName>
    <definedName name="OIAmtDisallUs36.ZeroCoupBondDisc">#REF!</definedName>
    <definedName name="OIAmtDisallUs37.AmtNotPartTotInc">#REF!</definedName>
    <definedName name="OIAmtDisallUs37.ContigentLiability">#REF!</definedName>
    <definedName name="OIAmtDisallUs37.LawVoilatPenalExp">#REF!</definedName>
    <definedName name="OIAmtDisallUs37.OffenceExp">#REF!</definedName>
    <definedName name="OIAmtDisallUs37.OthAmtNotAllowUs37">#REF!</definedName>
    <definedName name="OIAmtDisallUs37.OthPenalFineExp">#REF!</definedName>
    <definedName name="OIAmtDisallUs37.PersonalExp">#REF!</definedName>
    <definedName name="OIAmtDisallUs37.PoliticPartyExp">#REF!</definedName>
    <definedName name="OIAmtDisallUs37.TotAmtDisallUs37">#REF!</definedName>
    <definedName name="OIAmtDisallUs40.AnyAmtOfSec40AllowPrevYr">#REF!</definedName>
    <definedName name="OIAmtDisallUs40.AnyOthDisallowance">#REF!</definedName>
    <definedName name="OIAmtDisallUs40.FBTAmt">#REF!</definedName>
    <definedName name="OIAmtDisallUs40.IntSalBonPartner">#REF!</definedName>
    <definedName name="OIAmtDisallUs40.NonCompChapXVIIBAmt">#REF!</definedName>
    <definedName name="OIAmtDisallUs40.STTAmt">#REF!</definedName>
    <definedName name="OIAmtDisallUs40.TaxAmtOnProfits">#REF!</definedName>
    <definedName name="OIAmtDisallUs40.TotAmtDisallUs40">#REF!</definedName>
    <definedName name="OIAmtDisallUs40.WTAmt">#REF!</definedName>
    <definedName name="OIAmtDisallUs43BPyNowAll.ContToEmpPFSFGF">#REF!</definedName>
    <definedName name="OIAmtDisallUs43BPyNowAll.EmpBonusComm">#REF!</definedName>
    <definedName name="OIAmtDisallUs43BPyNowAll.IntPayaleToFI">#REF!</definedName>
    <definedName name="OIAmtDisallUs43BPyNowAll.IntPayaleToFISchBank">#REF!</definedName>
    <definedName name="OIAmtDisallUs43BPyNowAll.LeaveEncashPayable">#REF!</definedName>
    <definedName name="OIAmtDisallUs43BPyNowAll.TaxDutyCesAmt">#REF!</definedName>
    <definedName name="OIAmtDisallUs43BPyNowAll.TotAmtUs43b">#REF!</definedName>
    <definedName name="OIAmtExciseCustomsVATOutstanding.OthDutyTaxCess">#REF!</definedName>
    <definedName name="OIAmtExciseCustomsVATOutstanding.ServiceTax">#REF!</definedName>
    <definedName name="OIAmtExciseCustomsVATOutstanding.TotExciseCustomsVAT">#REF!</definedName>
    <definedName name="OIAmtExciseCustomsVATOutstanding.UnionExciseDuty">#REF!</definedName>
    <definedName name="OIAmtExciseCustomsVATOutstanding.VATorSaleTax">#REF!</definedName>
    <definedName name="OIL">#REF!</definedName>
    <definedName name="OilTariff">#REF!</definedName>
    <definedName name="OIM">#REF!</definedName>
    <definedName name="OIMethodofValClgStk.ChngStockValMetFlg">#REF!</definedName>
    <definedName name="OIMethodofValClgStk.EffectOnPL">#REF!</definedName>
    <definedName name="OIMethodofValClgStk.ValFinishedGoods">#REF!</definedName>
    <definedName name="OIMethodofValClgStk.ValRawMaterial">#REF!</definedName>
    <definedName name="OINoCredToPLAmt.CapReceipt">#REF!</definedName>
    <definedName name="OINoCredToPLAmt.OthItemInc">#REF!</definedName>
    <definedName name="OINoCredToPLAmt.PrevYrEscalClaim">#REF!</definedName>
    <definedName name="OINoCredToPLAmt.ProformaCreditsDue">#REF!</definedName>
    <definedName name="OINoCredToPLAmt.Section28Items">#REF!</definedName>
    <definedName name="OINoCredToPLAmt.TotNoCredToPLAmt">#REF!</definedName>
    <definedName name="OIS">#REF!</definedName>
    <definedName name="OIW">#REF!</definedName>
    <definedName name="OPCOST">#REF!</definedName>
    <definedName name="OperisTopLeft">#REF!</definedName>
    <definedName name="opex"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OpexEscalation">#REF!</definedName>
    <definedName name="OpexSensitivity">#REF!</definedName>
    <definedName name="ophom">#REF!</definedName>
    <definedName name="option">[43]Assumptions!$C$66</definedName>
    <definedName name="ORW">#REF!</definedName>
    <definedName name="os.BalanceNoRaceHorse">#REF!</definedName>
    <definedName name="os.BalanceOwnRaceHorse">#REF!</definedName>
    <definedName name="os.DeductSec57">#REF!</definedName>
    <definedName name="os.Depreciation">#REF!</definedName>
    <definedName name="os.DividendGross">#REF!</definedName>
    <definedName name="os.Expenses">#REF!</definedName>
    <definedName name="os.IncChargeable">#REF!</definedName>
    <definedName name="os.InterestGross">#REF!</definedName>
    <definedName name="os.OthersGross">#REF!</definedName>
    <definedName name="os.Receipts">#REF!</definedName>
    <definedName name="os.RentFromMachPlantBldgs">#REF!</definedName>
    <definedName name="os.TotalOSGross">#REF!</definedName>
    <definedName name="os.TotDeductions">#REF!</definedName>
    <definedName name="os.TotOthSrcNoRaceHorse">#REF!</definedName>
    <definedName name="os.WinLottRacePuzz">#REF!</definedName>
    <definedName name="OSBL_K">#REF!</definedName>
    <definedName name="osdty">#REF!</definedName>
    <definedName name="osexprt">#REF!</definedName>
    <definedName name="osfdy">#REF!</definedName>
    <definedName name="osspun">#REF!</definedName>
    <definedName name="Other" hidden="1">{"CEGH Group Budget years sterling",#N/A,TRUE,"Profit and Loss";"CEGH Group Budget years sterling",#N/A,TRUE,"Firm capex";"CEGH Group Budget years sterling",#N/A,TRUE,"Gross profit analysis";"CEGH Group Budget years sterling",#N/A,TRUE,"Cashflow";"CEGH Group Budget years sterling",#N/A,TRUE,"Balance Sheet"}</definedName>
    <definedName name="OTHER_PANEL">'[65]NEW-PANEL'!#REF!</definedName>
    <definedName name="OtherFac">#REF!</definedName>
    <definedName name="others">#REF!</definedName>
    <definedName name="othSecinclnlhrs.BusLossSetoff3">#REF!</definedName>
    <definedName name="othSecinclnlhrs.HPlossCurYrSetoff3">#REF!</definedName>
    <definedName name="othSecinclnlhrs.IncOfCurYrAfterSetOff3">#REF!</definedName>
    <definedName name="othSecinclnlhrs.IncOfCurYrUnderThatHead3">#REF!</definedName>
    <definedName name="othSecinclnlhrs.OthSrcLossNoRaceHorseSetoff3">#REF!</definedName>
    <definedName name="othsrcincl.BFAllUs35Cl4Setoff5">#REF!</definedName>
    <definedName name="othsrcincl.BFlossPrevYrUndSameHeadSetoff5">#REF!</definedName>
    <definedName name="othsrcincl.BFUnabsorbedDeprSetoff5">#REF!</definedName>
    <definedName name="othsrcincl.IncOfCurYrAfterSetOffBFLosses5">#REF!</definedName>
    <definedName name="othsrcincl.IncOfCurYrUndHeadFromCYLA5">#REF!</definedName>
    <definedName name="Output">[25]Hikes!$I$53:$K$55</definedName>
    <definedName name="ov">[21]Names!#REF!</definedName>
    <definedName name="p">'[74]Chiet tinh'!#REF!</definedName>
    <definedName name="P7b">#REF!</definedName>
    <definedName name="PA">#REF!</definedName>
    <definedName name="PAG">#REF!</definedName>
    <definedName name="PAGBU2">#REF!</definedName>
    <definedName name="PAGBU2.BusOrgType">#REF!</definedName>
    <definedName name="PAGBU2.CompName">#REF!</definedName>
    <definedName name="PAGE">#REF!</definedName>
    <definedName name="PAGE1">#REF!</definedName>
    <definedName name="PAGE2">#REF!</definedName>
    <definedName name="PAGE3">#REF!</definedName>
    <definedName name="PAGH2.AddrDetail">#REF!</definedName>
    <definedName name="PAGH2.CityOrTownOrDistrict">#REF!</definedName>
    <definedName name="PAGH2.CompName">#REF!</definedName>
    <definedName name="PAGH2.CompPAN">#REF!</definedName>
    <definedName name="PAGH2.NatOfCompFlg">#REF!</definedName>
    <definedName name="PAGH2.PinCode">#REF!</definedName>
    <definedName name="PAGH2.StateCode">#REF!</definedName>
    <definedName name="PAGKE2">#REF!</definedName>
    <definedName name="PAGKE2.AddrDetail">#REF!</definedName>
    <definedName name="PAGKE2.CityOrTownOrDistrict">#REF!</definedName>
    <definedName name="PAGKE2.Designation">#REF!</definedName>
    <definedName name="PAGKE2.KeyPerPAN">#REF!</definedName>
    <definedName name="PAGKE2.PersonName">#REF!</definedName>
    <definedName name="PAGKE2.PinCode">#REF!</definedName>
    <definedName name="PAGKE2.StateCode">#REF!</definedName>
    <definedName name="PAGNA2.BankCompUs5Flg">#REF!</definedName>
    <definedName name="PAGNA2.CompLes40PercSharGovRBIFlg">#REF!</definedName>
    <definedName name="PAGNA2.CompWithIRDARegisterFlg">#REF!</definedName>
    <definedName name="PAGNA2.NonBankFIICompFlg">#REF!</definedName>
    <definedName name="PAGNA2.PubSectCompUs2_36AFlg">#REF!</definedName>
    <definedName name="PAGNA2.RBICompFlg">#REF!</definedName>
    <definedName name="PAGNA2.SchedBankOfRBIActFlg">#REF!</definedName>
    <definedName name="PAGS2">#REF!</definedName>
    <definedName name="PAGSH2">#REF!</definedName>
    <definedName name="PAGSH2.AddrDetail">#REF!</definedName>
    <definedName name="PAGSH2.CityOrTownOrDistrict">#REF!</definedName>
    <definedName name="PAGSH2.PercentageOfShare">#REF!</definedName>
    <definedName name="PAGSH2.PinCode">#REF!</definedName>
    <definedName name="PAGSH2.ShareHolderInfoName">#REF!</definedName>
    <definedName name="PAGSH2.ShareHolderPAN">#REF!</definedName>
    <definedName name="PAGSH2.StateCode">#REF!</definedName>
    <definedName name="Pal_Workbook_GUID" hidden="1">"IGHDGQB78RW11MV3QDNP3N7H"</definedName>
    <definedName name="PAN">#REF!</definedName>
    <definedName name="partc.AdvanceFBT">#REF!</definedName>
    <definedName name="partc.AggreFBTLiability">#REF!</definedName>
    <definedName name="partc.BalFBTLiability">#REF!</definedName>
    <definedName name="partc.DefaultFileUs115WK">#REF!</definedName>
    <definedName name="partc.DefaultPayUs115WJ3">#REF!</definedName>
    <definedName name="partc.EducationCess">#REF!</definedName>
    <definedName name="partc.FBTPayable">#REF!</definedName>
    <definedName name="partc.FirstQuarter">#REF!</definedName>
    <definedName name="partc.FourthQuarter">#REF!</definedName>
    <definedName name="partc.RefundFBT">#REF!</definedName>
    <definedName name="partc.SecondQuarter">#REF!</definedName>
    <definedName name="partc.SelfAssessmentFBT">#REF!</definedName>
    <definedName name="partc.SurchargeOnFBT">#REF!</definedName>
    <definedName name="partc.ThirdQuarter">#REF!</definedName>
    <definedName name="partc.TotalTaxesPaid">#REF!</definedName>
    <definedName name="partc.TotFBTInterestPayable">#REF!</definedName>
    <definedName name="partc.TotFBTLiability">#REF!</definedName>
    <definedName name="partc.TotValueOfFBT">#REF!</definedName>
    <definedName name="pb">[21]Names!#REF!</definedName>
    <definedName name="PC">#REF!</definedName>
    <definedName name="PDVT">#REF!</definedName>
    <definedName name="PEJM">'[1]COAT&amp;WRAP-QIOT-#3'!#REF!</definedName>
    <definedName name="Per10080G">#REF!</definedName>
    <definedName name="Per10080G.AddrDetail">#REF!</definedName>
    <definedName name="Per10080G.CityOrTownOrDistrict">#REF!</definedName>
    <definedName name="Per10080G.DonationAmt">#REF!</definedName>
    <definedName name="Per10080G.DoneeName">#REF!</definedName>
    <definedName name="Per10080G.PinCode">#REF!</definedName>
    <definedName name="Per10080G.StateCode">#REF!</definedName>
    <definedName name="Per10080G.TotDon100Percent">#REF!</definedName>
    <definedName name="Per5080G">#REF!</definedName>
    <definedName name="Per5080G.AddrDetail">#REF!</definedName>
    <definedName name="Per5080G.CityOrTownOrDistrict">#REF!</definedName>
    <definedName name="Per5080G.DonationAmt">#REF!</definedName>
    <definedName name="Per5080G.DoneePAN">#REF!</definedName>
    <definedName name="Per5080G.DoneeWithPanName">#REF!</definedName>
    <definedName name="Per5080G.PinCode">#REF!</definedName>
    <definedName name="Per5080G.StateCode">#REF!</definedName>
    <definedName name="Per5080G.TotalDonationsUs80G">#REF!</definedName>
    <definedName name="Per5080G.TotDon50PercentApprReqd">#REF!</definedName>
    <definedName name="PERIODSETNAME1">[2]CRITERIA1!$B$4</definedName>
    <definedName name="PerNO5080G">#REF!</definedName>
    <definedName name="PerNO5080G.AddrDetail">#REF!</definedName>
    <definedName name="PerNO5080G.CityOrTownOrDistrict">#REF!</definedName>
    <definedName name="PerNO5080G.DonationAmt">#REF!</definedName>
    <definedName name="PerNO5080G.DoneeName">#REF!</definedName>
    <definedName name="PerNO5080G.PinCode">#REF!</definedName>
    <definedName name="PerNO5080G.StateCode">#REF!</definedName>
    <definedName name="PerNO5080G.TotDon50PercentNoApprReqd">#REF!</definedName>
    <definedName name="PF">'[1]PNT-QUOT-#3'!#REF!</definedName>
    <definedName name="PG">#REF!</definedName>
    <definedName name="phugia">[22]GiaVL!$F$28</definedName>
    <definedName name="Pipelines">#REF!</definedName>
    <definedName name="PL.Advertisement">#REF!</definedName>
    <definedName name="PL.AmtAvlAppr">#REF!</definedName>
    <definedName name="PL.AuditFee">#REF!</definedName>
    <definedName name="PL.BadDebt">#REF!</definedName>
    <definedName name="PL.BalBFPrevYr">#REF!</definedName>
    <definedName name="PL.Bonus">#REF!</definedName>
    <definedName name="PL.BusinessReceipts">#REF!</definedName>
    <definedName name="PL.ClosingStock">#REF!</definedName>
    <definedName name="PL.ClubExp">#REF!</definedName>
    <definedName name="PL.Comissions">#REF!</definedName>
    <definedName name="PL.CommissionExpdr">#REF!</definedName>
    <definedName name="PL.Conference">#REF!</definedName>
    <definedName name="PL.ConsumptionOfStores">#REF!</definedName>
    <definedName name="PL.ContToGratFund">#REF!</definedName>
    <definedName name="PL.ContToOthFund">#REF!</definedName>
    <definedName name="PL.ContToPF">#REF!</definedName>
    <definedName name="PL.ContToSuperAnnFund">#REF!</definedName>
    <definedName name="PL.ConveyanceExp">#REF!</definedName>
    <definedName name="PL.DepreciationAmort">#REF!</definedName>
    <definedName name="PL.Dividends">#REF!</definedName>
    <definedName name="PL.Donation">#REF!</definedName>
    <definedName name="PL.Entertainment">#REF!</definedName>
    <definedName name="PL.Expenses">#REF!</definedName>
    <definedName name="PL.FBTPay">#REF!</definedName>
    <definedName name="PL.FestivalCelebExp">#REF!</definedName>
    <definedName name="PL.Freight">#REF!</definedName>
    <definedName name="PL.Gift">#REF!</definedName>
    <definedName name="PL.GrossProfit">#REF!</definedName>
    <definedName name="PL.GrossReceipt">#REF!</definedName>
    <definedName name="PL.GuestHouseExp">#REF!</definedName>
    <definedName name="PL.Hospitality">#REF!</definedName>
    <definedName name="PL.HotelBoardLodge">#REF!</definedName>
    <definedName name="PL.InterestExpdr">#REF!</definedName>
    <definedName name="PL.InterestInc">#REF!</definedName>
    <definedName name="PL.KeyManInsur">#REF!</definedName>
    <definedName name="PL.LeaveEncash">#REF!</definedName>
    <definedName name="PL.LeaveTravelBenft">#REF!</definedName>
    <definedName name="PL.LifeInsur">#REF!</definedName>
    <definedName name="PL.MedExpReimb">#REF!</definedName>
    <definedName name="PL.MedInsur">#REF!</definedName>
    <definedName name="PL.MiscOthIncome">#REF!</definedName>
    <definedName name="PL.NetProfit">#REF!</definedName>
    <definedName name="PL.OpeningStock">#REF!</definedName>
    <definedName name="PL.OthEmpBenftExpdr">#REF!</definedName>
    <definedName name="PL.OtherExpenses">#REF!</definedName>
    <definedName name="PL.OthInsur">#REF!</definedName>
    <definedName name="PL.OthProvisionsExpdr">#REF!</definedName>
    <definedName name="PL.PartnerAccBalTrf">#REF!</definedName>
    <definedName name="PL.PBIDTA">#REF!</definedName>
    <definedName name="PL.PBT">#REF!</definedName>
    <definedName name="PL.PowerFuel">#REF!</definedName>
    <definedName name="PL.ProfitAfterTax">#REF!</definedName>
    <definedName name="PL.ProfitOnAgriIncome">#REF!</definedName>
    <definedName name="PL.ProfitOnCurrFluct">#REF!</definedName>
    <definedName name="PL.ProfitOnInvChrSTT">#REF!</definedName>
    <definedName name="PL.ProfitOnOthInv">#REF!</definedName>
    <definedName name="PL.ProfitOnSaleFixedAsset">#REF!</definedName>
    <definedName name="PL.ProposedDividend">#REF!</definedName>
    <definedName name="PL.ProvDefTax">#REF!</definedName>
    <definedName name="PL.ProvFBT">#REF!</definedName>
    <definedName name="PL.ProvForBadDoubtDebt">#REF!</definedName>
    <definedName name="PL.ProvForCurrTax">#REF!</definedName>
    <definedName name="PL.Purchases">#REF!</definedName>
    <definedName name="PL.RentExpdr">#REF!</definedName>
    <definedName name="PL.RentInc">#REF!</definedName>
    <definedName name="PL.RepairMach">#REF!</definedName>
    <definedName name="PL.RepairsBldg">#REF!</definedName>
    <definedName name="PL.SalePromoExp">#REF!</definedName>
    <definedName name="PL.SalsWages">#REF!</definedName>
    <definedName name="PL.Scholarship">#REF!</definedName>
    <definedName name="PL.StaffWelfareExp">#REF!</definedName>
    <definedName name="PL.TaxOnDividend">#REF!</definedName>
    <definedName name="PL.TaxOnDividendForEarYr">#REF!</definedName>
    <definedName name="PL.TelephoneExp">#REF!</definedName>
    <definedName name="PL.TotAppropriations">#REF!</definedName>
    <definedName name="PL.TotCreditsToPL">#REF!</definedName>
    <definedName name="PL.TotEmployeeComp">#REF!</definedName>
    <definedName name="PL.TotInsurances">#REF!</definedName>
    <definedName name="PL.TotOthIncome">#REF!</definedName>
    <definedName name="PL.TravelExp">#REF!</definedName>
    <definedName name="PL.TrfToReserves">#REF!</definedName>
    <definedName name="PL_指示燈___P.B.___REST_P.B._壓扣開關">'[65]NEW-PANEL'!#REF!</definedName>
    <definedName name="Plant">#REF!</definedName>
    <definedName name="planvsact">#REF!</definedName>
    <definedName name="PLCrEx.OthDutyTaxCess">#REF!</definedName>
    <definedName name="PLCrEx.ServiceTax">#REF!</definedName>
    <definedName name="PLCrEx.TotExciseCustomsVAT">#REF!</definedName>
    <definedName name="PLCrEx.UnionExciseDuty">#REF!</definedName>
    <definedName name="PLCrEx.VATorSaleTax">#REF!</definedName>
    <definedName name="PLDutiEx.CounterVailDuty">#REF!</definedName>
    <definedName name="PLDutiEx.CustomDuty">#REF!</definedName>
    <definedName name="PLDutiEx.OthDutyTaxCess">#REF!</definedName>
    <definedName name="PLDutiEx.ServiceTax">#REF!</definedName>
    <definedName name="PLDutiEx.SplAddDuty">#REF!</definedName>
    <definedName name="PLDutiEx.TotExciseCustomsVAT">#REF!</definedName>
    <definedName name="PLDutiEx.UnionExciseDuty">#REF!</definedName>
    <definedName name="PLDutiEx.VATorSaleTax">#REF!</definedName>
    <definedName name="PLFIN">#REF!</definedName>
    <definedName name="PLPRODUCT">#REF!</definedName>
    <definedName name="PLRateEx.Cess">#REF!</definedName>
    <definedName name="PLRateEx.OthDutyTaxCess">#REF!</definedName>
    <definedName name="PLRateEx.ServiceTax">#REF!</definedName>
    <definedName name="PLRateEx.TotExciseCustomsVAT">#REF!</definedName>
    <definedName name="PLRateEx.UnionExciseDuty">#REF!</definedName>
    <definedName name="PLRateEx.VATorSaleTax">#REF!</definedName>
    <definedName name="PM">[77]IBASE!$AH$16:$AV$110</definedName>
    <definedName name="PMChange.PrevYrMemPartChange">#REF!</definedName>
    <definedName name="PMInfo.AddrDetail">#REF!</definedName>
    <definedName name="PMInfo.CityOrTownOrDistrict">#REF!</definedName>
    <definedName name="PMInfo.PAN">#REF!</definedName>
    <definedName name="PMInfo.PartnerOrMemberName">#REF!</definedName>
    <definedName name="PMInfo.PinCode">#REF!</definedName>
    <definedName name="PMInfo.SharePercentage">#REF!</definedName>
    <definedName name="PMInfo.StateCode">#REF!</definedName>
    <definedName name="PMIX">#REF!</definedName>
    <definedName name="PO" hidden="1">{"EE4 Budget years USD",#N/A,TRUE,"Profit and Loss";"EE4 Budget years USD",#N/A,TRUE,"Firm capex";"EE4 Budget years USD",#N/A,TRUE,"Cashflow";"EE4 Budget years USD",#N/A,TRUE,"Balance Sheet"}</definedName>
    <definedName name="POLY">#REF!</definedName>
    <definedName name="POSTERRORSTOSUSP1">[2]CRITERIA1!$B$34</definedName>
    <definedName name="POTable">#REF!</definedName>
    <definedName name="POWER">#REF!</definedName>
    <definedName name="POY">#REF!</definedName>
    <definedName name="POYBE">#REF!</definedName>
    <definedName name="POYBE___0">#REF!</definedName>
    <definedName name="PPMIX">#REF!</definedName>
    <definedName name="PR">[2]BS!#REF!</definedName>
    <definedName name="PR_Clearing">[2]Assumptions!$C$29</definedName>
    <definedName name="PRDN">#REF!</definedName>
    <definedName name="preisfaktor">#REF!</definedName>
    <definedName name="prema">#REF!</definedName>
    <definedName name="premises">#REF!</definedName>
    <definedName name="PREOPS">#REF!</definedName>
    <definedName name="prexmlchecks">#REF!</definedName>
    <definedName name="PRICE">#REF!</definedName>
    <definedName name="pricecomp">#REF!</definedName>
    <definedName name="prices">'[78]NPV-2004-1'!$L$4</definedName>
    <definedName name="PRINT">#REF!</definedName>
    <definedName name="_xlnm.Print_Area" localSheetId="0">'Technical Comments'!$A$1:$D$25</definedName>
    <definedName name="_xlnm.Print_Area">#REF!</definedName>
    <definedName name="Print_Area_MI">#REF!</definedName>
    <definedName name="Print_Area01">#REF!</definedName>
    <definedName name="Print_Area02">#REF!</definedName>
    <definedName name="_xlnm.Print_Titles">#REF!</definedName>
    <definedName name="PRINT_TITLES_MI">#REF!</definedName>
    <definedName name="print1">#REF!</definedName>
    <definedName name="print2">#REF!</definedName>
    <definedName name="PRINTA">#REF!</definedName>
    <definedName name="PRINTB">#REF!</definedName>
    <definedName name="PRINTC">#REF!</definedName>
    <definedName name="PROD_FLAG">#REF!</definedName>
    <definedName name="ProdFactor">#REF!</definedName>
    <definedName name="prodndty">#REF!</definedName>
    <definedName name="prodnspun">#REF!</definedName>
    <definedName name="PROFIT">#REF!</definedName>
    <definedName name="PROFITLOSS">#REF!</definedName>
    <definedName name="proj">#REF!</definedName>
    <definedName name="PROJECT_COST">#REF!</definedName>
    <definedName name="Propane">#REF!</definedName>
    <definedName name="PROPOSAL">#REF!</definedName>
    <definedName name="psc_irr">[36]Control!$H$21</definedName>
    <definedName name="psc_npv">[36]Control!$F$21</definedName>
    <definedName name="psciirr">[36]Control!$G$25</definedName>
    <definedName name="PSF">#REF!</definedName>
    <definedName name="PSF___0">#REF!</definedName>
    <definedName name="PT_Duong">#REF!</definedName>
    <definedName name="ptdg">#REF!</definedName>
    <definedName name="PTDG_cau">#REF!</definedName>
    <definedName name="ptdg_cong">#REF!</definedName>
    <definedName name="ptdg_duong">#REF!</definedName>
    <definedName name="PWHT">#REF!</definedName>
    <definedName name="PY">'[2]Ann -1'!#REF!</definedName>
    <definedName name="q">'[79]合成単価作成・-BLDG'!#REF!</definedName>
    <definedName name="QDFinishrByProd">#REF!</definedName>
    <definedName name="QDFinishrByProd.AnyShortExces">#REF!</definedName>
    <definedName name="QDFinishrByProd.ClgStock">#REF!</definedName>
    <definedName name="QDFinishrByProd.ItemName">#REF!</definedName>
    <definedName name="QDFinishrByProd.OpeningStock">#REF!</definedName>
    <definedName name="QDFinishrByProd.PrevYrConsum">#REF!</definedName>
    <definedName name="QDFinishrByProd.PurchaseQty">#REF!</definedName>
    <definedName name="QDFinishrByProd.SaleQty">#REF!</definedName>
    <definedName name="QDFinishrByProd.UnitOfMeasure">#REF!</definedName>
    <definedName name="QDRawMaterial">#REF!</definedName>
    <definedName name="QDRawMaterial.AnyShortExces">#REF!</definedName>
    <definedName name="QDRawMaterial.ClgStock">#REF!</definedName>
    <definedName name="QDRawMaterial.ItemName">#REF!</definedName>
    <definedName name="QDRawMaterial.OpeningStock">#REF!</definedName>
    <definedName name="QDRawMaterial.PercentYld">#REF!</definedName>
    <definedName name="QDRawMaterial.PrevYrConsum">#REF!</definedName>
    <definedName name="QDRawMaterial.PurchaseQty">#REF!</definedName>
    <definedName name="QDRawMaterial.SaleQty">#REF!</definedName>
    <definedName name="QDRawMaterial.UnitOfMeasure">#REF!</definedName>
    <definedName name="QDRawMaterial.yldFinisProd">#REF!</definedName>
    <definedName name="QDTradingConcern">#REF!</definedName>
    <definedName name="QDTradingConcern.AnyShortExces">#REF!</definedName>
    <definedName name="QDTradingConcern.ClgStock">#REF!</definedName>
    <definedName name="QDTradingConcern.ItemName">#REF!</definedName>
    <definedName name="QDTradingConcern.OpeningStock">#REF!</definedName>
    <definedName name="QDTradingConcern.PurchaseQty">#REF!</definedName>
    <definedName name="QDTradingConcern.SaleQty">#REF!</definedName>
    <definedName name="QDTradingConcern.UnitOfMeasure">#REF!</definedName>
    <definedName name="qtdm">#REF!</definedName>
    <definedName name="qtyex">#REF!</definedName>
    <definedName name="QUALIFIED">#REF!</definedName>
    <definedName name="qw" hidden="1">{"Summary",#N/A,FALSE,"Report_Summary"}</definedName>
    <definedName name="qweqwe">#REF!</definedName>
    <definedName name="qzqzqz10">#REF!</definedName>
    <definedName name="qzqzqz11">#REF!</definedName>
    <definedName name="qzqzqz12">#REF!</definedName>
    <definedName name="qzqzqz13">#REF!</definedName>
    <definedName name="qzqzqz14">#REF!</definedName>
    <definedName name="qzqzqz15">#REF!</definedName>
    <definedName name="qzqzqz16">#REF!</definedName>
    <definedName name="qzqzqz17">#REF!</definedName>
    <definedName name="qzqzqz18">#REF!</definedName>
    <definedName name="qzqzqz19">#REF!</definedName>
    <definedName name="qzqzqz20">#REF!</definedName>
    <definedName name="qzqzqz21">#REF!</definedName>
    <definedName name="qzqzqz22">#REF!</definedName>
    <definedName name="qzqzqz23">#REF!</definedName>
    <definedName name="qzqzqz24">#REF!</definedName>
    <definedName name="qzqzqz25">#REF!</definedName>
    <definedName name="qzqzqz26">#REF!</definedName>
    <definedName name="qzqzqz27">#REF!</definedName>
    <definedName name="qzqzqz28">#REF!</definedName>
    <definedName name="qzqzqz29">#REF!</definedName>
    <definedName name="qzqzqz30">#REF!</definedName>
    <definedName name="qzqzqz31">#REF!</definedName>
    <definedName name="qzqzqz32">#REF!</definedName>
    <definedName name="qzqzqz33">#REF!</definedName>
    <definedName name="qzqzqz34">#REF!</definedName>
    <definedName name="qzqzqz35">#REF!</definedName>
    <definedName name="qzqzqz36">#REF!</definedName>
    <definedName name="qzqzqz37">#REF!</definedName>
    <definedName name="qzqzqz38">#REF!</definedName>
    <definedName name="qzqzqz39">#REF!</definedName>
    <definedName name="qzqzqz40">#REF!</definedName>
    <definedName name="qzqzqz41">#REF!</definedName>
    <definedName name="qzqzqz42">#REF!</definedName>
    <definedName name="qzqzqz43">#REF!</definedName>
    <definedName name="qzqzqz44">#REF!</definedName>
    <definedName name="qzqzqz45">#REF!</definedName>
    <definedName name="qzqzqz46">#REF!</definedName>
    <definedName name="qzqzqz47">#REF!</definedName>
    <definedName name="qzqzqz48">#REF!</definedName>
    <definedName name="qzqzqz49">#REF!</definedName>
    <definedName name="qzqzqz50">#REF!</definedName>
    <definedName name="qzqzqz51">#REF!</definedName>
    <definedName name="qzqzqz52">#REF!</definedName>
    <definedName name="qzqzqz53">#REF!</definedName>
    <definedName name="qzqzqz54">#REF!</definedName>
    <definedName name="qzqzqz55">#REF!</definedName>
    <definedName name="qzqzqz56">#REF!</definedName>
    <definedName name="qzqzqz57">#REF!</definedName>
    <definedName name="qzqzqz58">#REF!</definedName>
    <definedName name="qzqzqz59">#REF!</definedName>
    <definedName name="qzqzqz6">#REF!</definedName>
    <definedName name="qzqzqz60">#REF!</definedName>
    <definedName name="qzqzqz61">#REF!</definedName>
    <definedName name="qzqzqz7">#REF!</definedName>
    <definedName name="qzqzqz8">#REF!</definedName>
    <definedName name="qzqzqz9">#REF!</definedName>
    <definedName name="RAJ" hidden="1">{"CEGH Budget years USD",#N/A,TRUE,"Profit and Loss";"CEGH Budget years USD",#N/A,TRUE,"Firm capex";"CEGH Budget years USD",#N/A,TRUE,"Gross profit analysis";"CEGH Budget years USD",#N/A,TRUE,"Cashflow";"CEGH Budget years USD",#N/A,TRUE,"Balance Sheet"}</definedName>
    <definedName name="Raja" hidden="1">{"HSSH Budget years sterling",#N/A,TRUE,"Profit and Loss";"HSSH Budget years sterling",#N/A,TRUE,"Firm capex";"HSSH Budget years sterling",#N/A,TRUE,"Gross profit analysis";"HSSH Budget years sterling",#N/A,TRUE,"Cashflow";"HSSH Budget years sterling",#N/A,TRUE,"Balance Sheet"}</definedName>
    <definedName name="RAJA1" hidden="1">{"HSSH Budget years sterling",#N/A,TRUE,"Profit and Loss";"HSSH Budget years sterling",#N/A,TRUE,"Firm capex";"HSSH Budget years sterling",#N/A,TRUE,"Gross profit analysis";"HSSH Budget years sterling",#N/A,TRUE,"Cashflow";"HSSH Budget years sterling",#N/A,TRUE,"Balance Sheet"}</definedName>
    <definedName name="Rajasthan" hidden="1">{"CEI Budget years sterling",#N/A,TRUE,"Profit and Loss";"CEI Budget years sterling",#N/A,TRUE,"Firm capex";"CEI Budget years sterling",#N/A,TRUE,"Gross profit analysis";"CEI Budget years sterling",#N/A,TRUE,"Cashflow";"CEI Budget years sterling",#N/A,TRUE,"Balance Sheet"}</definedName>
    <definedName name="RANDY"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RangeConsultMgmt">[2]OpServicesDetail!$C$173:$BT$173</definedName>
    <definedName name="RangeCostofRevenue">'[2]Gross Margin by Practice'!$B$68:$IS$68</definedName>
    <definedName name="RangeGenlAdmin">[2]OpServicesDetail!$C$468:$BT$468</definedName>
    <definedName name="RangeRecruiting">[2]OpServicesDetail!$C$86:$BT$86</definedName>
    <definedName name="RangeRevenue">'[2]Gross Margin by Practice'!$B$15:$IS$15</definedName>
    <definedName name="RangeSalesMktg">[2]OpServicesDetail!$C$246:$BT$246</definedName>
    <definedName name="Rate_YE07">'[2]Exchange Rate'!$K$3</definedName>
    <definedName name="Rate_YE08">'[2]Exchange Rate'!$H$3</definedName>
    <definedName name="Rate_YE09">'[2]Exchange Rate'!$E$3</definedName>
    <definedName name="Rate_YE10">'[2]Exchange Rate'!$B$3</definedName>
    <definedName name="ratebyname">[2]Rates!#REF!</definedName>
    <definedName name="ratio1">#REF!</definedName>
    <definedName name="ratio2">#REF!</definedName>
    <definedName name="ratio3">#REF!</definedName>
    <definedName name="RawData">#REF!</definedName>
    <definedName name="RawHeader">#REF!</definedName>
    <definedName name="RBSEET">#REF!</definedName>
    <definedName name="rdd" hidden="1">'[2]ANN-3CD'!#REF!</definedName>
    <definedName name="recon">#REF!</definedName>
    <definedName name="RED_RIVER_BRIDGE__THANH_TRI_BRIDGE__CONSTRUCTION_PROJECT">#REF!</definedName>
    <definedName name="Refund">#REF!</definedName>
    <definedName name="region">#REF!</definedName>
    <definedName name="regiondty">#REF!</definedName>
    <definedName name="regionytd">#REF!</definedName>
    <definedName name="regtert">#REF!</definedName>
    <definedName name="Rencl">'[2]M B-QtyRecn'!#REF!</definedName>
    <definedName name="RenclAll">'[2]M B-QtyRecn'!#REF!</definedName>
    <definedName name="Rent">23</definedName>
    <definedName name="REO">#REF!</definedName>
    <definedName name="RES">#REF!</definedName>
    <definedName name="RESPONSIBILITYAPPLICATIONID1">[2]CRITERIA1!$B$7</definedName>
    <definedName name="RESPONSIBILITYID1">[2]CRITERIA1!$B$8</definedName>
    <definedName name="RESPONSIBILITYNAME1">[2]CRITERIA1!$B$6</definedName>
    <definedName name="rev">#REF!</definedName>
    <definedName name="RevenueEscalation">#REF!</definedName>
    <definedName name="REW" hidden="1">{"'All AERs-2000-2001'!$A$5:$K$39"}</definedName>
    <definedName name="RiskAfterRecalcMacro" hidden="1">""</definedName>
    <definedName name="RiskAfterSimMacro" hidden="1">""</definedName>
    <definedName name="riskATSSboxGraph" hidden="1">FALSE</definedName>
    <definedName name="riskATSSincludeSimtables" hidden="1">TRUE</definedName>
    <definedName name="riskATSSinputsGraphs" hidden="1">FALSE</definedName>
    <definedName name="riskATSSoutputStatistic" hidden="1">3</definedName>
    <definedName name="riskATSSpercentChangeGraph" hidden="1">TRUE</definedName>
    <definedName name="riskATSSpercentileGraph" hidden="1">TRUE</definedName>
    <definedName name="riskATSSpercentileValue" hidden="1">0.5</definedName>
    <definedName name="riskATSSprintReport" hidden="1">FALSE</definedName>
    <definedName name="riskATSSreportsInActiveBook" hidden="1">FALSE</definedName>
    <definedName name="riskATSSreportsSelected" hidden="1">TRUE</definedName>
    <definedName name="riskATSSsummaryReport" hidden="1">TRUE</definedName>
    <definedName name="riskATSStornadoGraph" hidden="1">TRUE</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l" hidden="1">{#N/A,#N/A,FALSE,"AUDIT-MWOS"}</definedName>
    <definedName name="RM">#REF!</definedName>
    <definedName name="RM___0">#REF!</definedName>
    <definedName name="RMRT">#REF!</definedName>
    <definedName name="ROWSTOUPLOAD1">[2]CRITERIA1!$B$20</definedName>
    <definedName name="Royalty">#REF!</definedName>
    <definedName name="RPLOSS">#REF!</definedName>
    <definedName name="rr" hidden="1">{#N/A,#N/A,FALSE,"AGITATE";#N/A,#N/A,FALSE,"DRYER";#N/A,#N/A,FALSE,"EXCH";#N/A,#N/A,FALSE,"FILTER";#N/A,#N/A,FALSE,"FURN";#N/A,#N/A,FALSE,"BLOW";#N/A,#N/A,FALSE,"PUMP";#N/A,#N/A,FALSE,"REACT";#N/A,#N/A,FALSE,"TOWER";#N/A,#N/A,FALSE,"TANK";#N/A,#N/A,FALSE,"DRUM";#N/A,#N/A,FALSE,"EXPAND";#N/A,#N/A,FALSE,"GEN";#N/A,#N/A,FALSE,"COVER";#N/A,#N/A,FALSE,"INDEX"}</definedName>
    <definedName name="Rs_Lacs">'[2]INDORAMA Group June 02'!#REF!</definedName>
    <definedName name="RSCH1">#REF!</definedName>
    <definedName name="RSCH2">#REF!</definedName>
    <definedName name="RSCH3">#REF!</definedName>
    <definedName name="RsperDollar">#REF!</definedName>
    <definedName name="rst" hidden="1">{"CEA Group Budget years sterling",#N/A,TRUE,"Profit and Loss";"CEA Group Budget years sterling",#N/A,TRUE,"Firm capex";"CEA Group Budget years sterling",#N/A,TRUE,"Gross profit analysis";"CEA Group Budget years sterling",#N/A,TRUE,"Cashflow";"CEA Group Budget years sterling",#N/A,TRUE,"Balance Sheet"}</definedName>
    <definedName name="RT">'[1]COAT&amp;WRAP-QIOT-#3'!#REF!</definedName>
    <definedName name="rt5t" hidden="1">#REF!</definedName>
    <definedName name="rtoiuthgbjdsdhjjkslj" hidden="1">{#N/A,#N/A,FALSE,"AUDIT-MWOS"}</definedName>
    <definedName name="RUPBSHEET">#REF!</definedName>
    <definedName name="s">'[2]2266957'!#REF!</definedName>
    <definedName name="s_10a">#REF!</definedName>
    <definedName name="s_10aa">#REF!</definedName>
    <definedName name="s_10b">#REF!</definedName>
    <definedName name="s_10ba">#REF!</definedName>
    <definedName name="s_80g">#REF!</definedName>
    <definedName name="s_80ia">#REF!</definedName>
    <definedName name="s_80ib">#REF!</definedName>
    <definedName name="s_80ic">#REF!</definedName>
    <definedName name="s_ba">#REF!</definedName>
    <definedName name="s_bfla">#REF!</definedName>
    <definedName name="s_bp">#REF!</definedName>
    <definedName name="s_bs">#REF!</definedName>
    <definedName name="s_cfl">#REF!</definedName>
    <definedName name="s_cg">#REF!</definedName>
    <definedName name="s_cyla">#REF!</definedName>
    <definedName name="s_dcg">#REF!</definedName>
    <definedName name="s_ddt">#REF!</definedName>
    <definedName name="s_ddtp">#REF!</definedName>
    <definedName name="s_dep">#REF!</definedName>
    <definedName name="s_doa">#REF!</definedName>
    <definedName name="s_dpm">#REF!</definedName>
    <definedName name="s_esr">#REF!</definedName>
    <definedName name="s_fb">#REF!</definedName>
    <definedName name="s_fbi">#REF!</definedName>
    <definedName name="s_fbt">#REF!</definedName>
    <definedName name="s_general">#REF!</definedName>
    <definedName name="s_general2">#REF!</definedName>
    <definedName name="s_hp">#REF!</definedName>
    <definedName name="s_it">#REF!</definedName>
    <definedName name="s_mat">#REF!</definedName>
    <definedName name="s_matc">#REF!</definedName>
    <definedName name="s_nob">#REF!</definedName>
    <definedName name="s_oi">#REF!</definedName>
    <definedName name="s_os">#REF!</definedName>
    <definedName name="s_partbti">#REF!</definedName>
    <definedName name="s_partbtti">#REF!</definedName>
    <definedName name="s_partc">#REF!</definedName>
    <definedName name="s_pl">#REF!</definedName>
    <definedName name="s_qd">#REF!</definedName>
    <definedName name="s_qd2">#REF!</definedName>
    <definedName name="s_qd3">#REF!</definedName>
    <definedName name="s_si">#REF!</definedName>
    <definedName name="s_sttc">#REF!</definedName>
    <definedName name="s_tcs">#REF!</definedName>
    <definedName name="s_tds2">#REF!</definedName>
    <definedName name="s_verification">#REF!</definedName>
    <definedName name="s_via">#REF!</definedName>
    <definedName name="SalRes">#REF!</definedName>
    <definedName name="SAPsysID" hidden="1">"708C5W7SBKP804JT78WJ0JNKI"</definedName>
    <definedName name="SAPwbID" hidden="1">"ARS"</definedName>
    <definedName name="satCT10">[23]TTDZ22!#REF!</definedName>
    <definedName name="SatCThon10">[23]TTDZ22!#REF!</definedName>
    <definedName name="SatCTlon10">[23]TTDZ22!#REF!</definedName>
    <definedName name="satf10">[23]TTDZ22!#REF!</definedName>
    <definedName name="satf27">[23]TTDZ22!#REF!</definedName>
    <definedName name="satf6">[23]TTDZ22!#REF!</definedName>
    <definedName name="satf8">[23]TTDZ22!#REF!</definedName>
    <definedName name="satt">'[80]Ctinh 10kV'!#REF!</definedName>
    <definedName name="sattron">[23]TTDZ22!#REF!</definedName>
    <definedName name="satu">#REF!</definedName>
    <definedName name="SAVIT_M.S.">#REF!</definedName>
    <definedName name="SB" hidden="1">{"PLC Company Budget years",#N/A,TRUE,"Profit and Loss";"PLC Company Budget years",#N/A,TRUE,"Firm capex";"PLC Company Budget years",#N/A,TRUE,"Gross profit analysis";"PLC Company Budget years",#N/A,TRUE,"Cashflow";"PLC Company Budget years",#N/A,TRUE,"Balance Sheet"}</definedName>
    <definedName name="sc" hidden="1">#REF!</definedName>
    <definedName name="SCTN29TAXCREDIT">#REF!</definedName>
    <definedName name="SDASD">#REF!</definedName>
    <definedName name="sdfasdfasdf" hidden="1">#REF!</definedName>
    <definedName name="SDFSADFG" hidden="1">{"Group Budget months only",#N/A,TRUE,"Profit and Loss";"Group Budget months only",#N/A,TRUE,"Firm capex";"Group Budget months only",#N/A,TRUE,"Gross profit analysis";"Group Budget months only",#N/A,TRUE,"Cashflow";"Group Budget months only",#N/A,TRUE,"Balance Sheet"}</definedName>
    <definedName name="sdg" hidden="1">{"'All AERs-2000-2001'!$A$5:$K$39"}</definedName>
    <definedName name="sdgm" hidden="1">{"CEGH Group Budget years sterling",#N/A,TRUE,"Profit and Loss";"CEGH Group Budget years sterling",#N/A,TRUE,"Firm capex";"CEGH Group Budget years sterling",#N/A,TRUE,"Gross profit analysis";"CEGH Group Budget years sterling",#N/A,TRUE,"Cashflow";"CEGH Group Budget years sterling",#N/A,TRUE,"Balance Sheet"}</definedName>
    <definedName name="SDLFKJ" hidden="1">{"CEGH Group Budget months only sterling",#N/A,TRUE,"Profit and Loss";"CEGH Group Budget months only sterling",#N/A,TRUE,"Firm capex";"CEGH Group Budget months only sterling",#N/A,TRUE,"Gross profit analysis";"CEGH Group Budget months only sterling",#N/A,TRUE,"Cashflow";"CEGH Group Budget months only sterling",#N/A,TRUE,"Balance Sheet"}</definedName>
    <definedName name="sdsd" hidden="1">{"Summary",#N/A,FALSE,"Report_Summary"}</definedName>
    <definedName name="SEABKL" hidden="1">{"CEGH sub-group budget years sterling",#N/A,TRUE,"Profit and Loss";"CEGH sub-group budget years sterling",#N/A,TRUE,"Firm capex";"CEGH sub-group budget years sterling",#N/A,TRUE,"Cashflow";"CEGH sub-group budget years sterling",#N/A,TRUE,"Balance Sheet"}</definedName>
    <definedName name="section.DCG">#REF!</definedName>
    <definedName name="section.DEP">#REF!</definedName>
    <definedName name="section.DOA">#REF!</definedName>
    <definedName name="section.DPM">#REF!</definedName>
    <definedName name="section.ESR">#REF!</definedName>
    <definedName name="section.NatOfBus">#REF!</definedName>
    <definedName name="section.SheduleBFT">#REF!</definedName>
    <definedName name="section.SheduleFB">#REF!</definedName>
    <definedName name="section.SheduleFBI">#REF!</definedName>
    <definedName name="section.SheduleIT">#REF!</definedName>
    <definedName name="section.SheduleTCS">#REF!</definedName>
    <definedName name="section.SheduleTDS2">#REF!</definedName>
    <definedName name="section.SI">#REF!</definedName>
    <definedName name="section.STTC">#REF!</definedName>
    <definedName name="Selected_Wells">#REF!</definedName>
    <definedName name="SellingExp">#REF!</definedName>
    <definedName name="set_off">#REF!</definedName>
    <definedName name="SETOFBOOKSID1">[2]CRITERIA1!$B$1</definedName>
    <definedName name="SETOFBOOKSNAME1">[2]CRITERIA1!$B$2</definedName>
    <definedName name="SEVRANCETAXRATE">#REF!</definedName>
    <definedName name="SEZA10">#REF!</definedName>
    <definedName name="SEZA10.DedFromUndertaking">#REF!</definedName>
    <definedName name="SEZA10.TotalDedUs10A">#REF!</definedName>
    <definedName name="SEZA10.TotalDedUs10Sub">#REF!</definedName>
    <definedName name="SFLH" hidden="1">{"CEA Group Budget years USD",#N/A,TRUE,"Profit and Loss";"CEA Group Budget years USD",#N/A,TRUE,"Firm capex";"CEA Group Budget years USD",#N/A,TRUE,"Gross profit analysis";"CEA Group Budget years USD",#N/A,TRUE,"Cashflow";"CEA Group Budget years USD",#N/A,TRUE,"Balance Sheet"}</definedName>
    <definedName name="SG" hidden="1">{"EE4 Budget months only sterling",#N/A,TRUE,"Profit and Loss";"EE4 Budget months only sterling",#N/A,TRUE,"Firm capex";"EE4 Budget months only sterling",#N/A,TRUE,"Cashflow";"EE4 Budget months only sterling",#N/A,TRUE,"Balance Sheet"}</definedName>
    <definedName name="SHEET" hidden="1">{"REP1",#N/A,FALSE,"HSSA-LOG"}</definedName>
    <definedName name="Sheet1">#REF!</definedName>
    <definedName name="sheet1.swversionno">#REF!</definedName>
    <definedName name="sheet10.IncRecCredPLOthHeads">#REF!</definedName>
    <definedName name="sheet10.NetPLFromSpecBus">#REF!</definedName>
    <definedName name="sheet10.PLUs44sChapXIIG">#REF!</definedName>
    <definedName name="sheet10.ProfBfrTaxPL">#REF!</definedName>
    <definedName name="sheet11.AdjustedPLOthThanSpecBus">#REF!</definedName>
    <definedName name="sheet11.AdjustPLAfterDeprOthSpecInc">#REF!</definedName>
    <definedName name="sheet11.AmtAllowUs35ACt">#REF!</definedName>
    <definedName name="sheet11.AmtDebPLDisallowUs36">#REF!</definedName>
    <definedName name="sheet11.AmtDebPLDisallowUs37">#REF!</definedName>
    <definedName name="sheet11.AmtDebPLDisallowUs40">#REF!</definedName>
    <definedName name="sheet11.AmtDebPLDisallowUs40A">#REF!</definedName>
    <definedName name="sheet11.AmtDebPLDisallowUs43B">#REF!</definedName>
    <definedName name="sheet11.AmtDisallUs40NowAllow">#REF!</definedName>
    <definedName name="sheet11.AmtDisallUs43BNowAllow">#REF!</definedName>
    <definedName name="sheet11.AnyOthAmtAllDeduct">#REF!</definedName>
    <definedName name="sheet11.AnyOthIncNotInclInExpDisallowPL">#REF!</definedName>
    <definedName name="sheet11.AOPBOISharInc">#REF!</definedName>
    <definedName name="sheet11.BalancePLOthThanSpecBus">#REF!</definedName>
    <definedName name="sheet11.DebPL35ACAmt">#REF!</definedName>
    <definedName name="sheet11.DebPLUs35ExcessAmt">#REF!</definedName>
    <definedName name="sheet11.DeductUs32_1_iii">#REF!</definedName>
    <definedName name="sheet11.DeemIncUs3380HHD80IA">#REF!</definedName>
    <definedName name="sheet11.DeemIncUs41">#REF!</definedName>
    <definedName name="sheet11.DepreciationAllowUs32_1_i">#REF!</definedName>
    <definedName name="sheet11.DepreciationAllowUs32_1_ii">#REF!</definedName>
    <definedName name="sheet11.DepreciationDebPLCosAct">#REF!</definedName>
    <definedName name="sheet11.ExcessAmtDeduct35AC">#REF!</definedName>
    <definedName name="sheet11.ExpDebToPLExemptInc">#REF!</definedName>
    <definedName name="sheet11.ExpDebToPLOthHeads">#REF!</definedName>
    <definedName name="sheet11.FirmShareInc">#REF!</definedName>
    <definedName name="sheet11.InterestDisAllowUs23SMEAct">#REF!</definedName>
    <definedName name="sheet11.OthExempInc">#REF!</definedName>
    <definedName name="sheet11.OthItemDisallowUs28To44DA">#REF!</definedName>
    <definedName name="sheet11.PLAftAdjDedBusOthThanSpec">#REF!</definedName>
    <definedName name="sheet11.Section44AD">#REF!</definedName>
    <definedName name="sheet11.Section44AE">#REF!</definedName>
    <definedName name="sheet11.Section44AF">#REF!</definedName>
    <definedName name="sheet11.Section44B">#REF!</definedName>
    <definedName name="sheet11.Section44BB">#REF!</definedName>
    <definedName name="sheet11.Section44BBA">#REF!</definedName>
    <definedName name="sheet11.TotAfterAddToPLDeprOthSpecInc">#REF!</definedName>
    <definedName name="sheet11.TotDeductionAmts">#REF!</definedName>
    <definedName name="sheet11.TotDeprAllowITAct">#REF!</definedName>
    <definedName name="sheet11.TotExempIncPL">#REF!</definedName>
    <definedName name="sheet11.TotExpDebPL">#REF!</definedName>
    <definedName name="sheet12.AdditionUs28to44DA">#REF!</definedName>
    <definedName name="sheet12.AdjustedPLFrmSpecuBus">#REF!</definedName>
    <definedName name="sheet12.ChapterXIIG">#REF!</definedName>
    <definedName name="sheet12.DeductUs28to44DA">#REF!</definedName>
    <definedName name="sheet12.FirstSchTAct">#REF!</definedName>
    <definedName name="sheet12.IncChrgUnHdProftGain">#REF!</definedName>
    <definedName name="sheet12.NetPLAftAdjBusOthThanSpec">#REF!</definedName>
    <definedName name="sheet12.NetPLBusOthThanSpec7A7B7C">#REF!</definedName>
    <definedName name="sheet12.NetPLFrmSpecBus">#REF!</definedName>
    <definedName name="sheet12.ProfitLossBfrDeductUs10s">#REF!</definedName>
    <definedName name="sheet12.Section10A">#REF!</definedName>
    <definedName name="sheet12.Section10AA">#REF!</definedName>
    <definedName name="sheet12.Section10B">#REF!</definedName>
    <definedName name="sheet12.Section10BA">#REF!</definedName>
    <definedName name="sheet12.Section44BBB">#REF!</definedName>
    <definedName name="sheet12.Section44D">#REF!</definedName>
    <definedName name="sheet12.Section44DA">#REF!</definedName>
    <definedName name="sheet12.TotDeductionUs10s">#REF!</definedName>
    <definedName name="sheet12.TotDeemedProfitBusUs">#REF!</definedName>
    <definedName name="sheet16.BalBusLossAftSetoff">#REF!</definedName>
    <definedName name="sheet16.BalHPlossCurYrAftSetoff">#REF!</definedName>
    <definedName name="sheet16.BalOthSrcLossNoRaceHorseAftSetoff">#REF!</definedName>
    <definedName name="sheet16.IncomeOfCurrYrAftCYLABFLA">#REF!</definedName>
    <definedName name="sheet16.TotAllUs35cl4Setoff">#REF!</definedName>
    <definedName name="sheet16.TotBFLossSetoff">#REF!</definedName>
    <definedName name="sheet16.TotBusLossSetoff">#REF!</definedName>
    <definedName name="sheet16.TotHPlossCurYrSetoff">#REF!</definedName>
    <definedName name="sheet16.TotOthSrcLossNoRaceHorseSetoff">#REF!</definedName>
    <definedName name="sheet16.TotUnabsorbedDeprSetoff">#REF!</definedName>
    <definedName name="Sheet20.scei.DividendInc">#REF!</definedName>
    <definedName name="Sheet20.scei.InterestInc">#REF!</definedName>
    <definedName name="Sheet20.scei.LTCGWhereSTTPaid">#REF!</definedName>
    <definedName name="Sheet20.scei.NetAgriIncOrOthrIncRule7">#REF!</definedName>
    <definedName name="Sheet20.scei.Others">#REF!</definedName>
    <definedName name="Sheet20.scei.ShareOfProfitFirmAOP">#REF!</definedName>
    <definedName name="Sheet20.scei.TotalExemptInc">#REF!</definedName>
    <definedName name="sheet22.AccountType">'[2]PART C'!$J$46:$J$47</definedName>
    <definedName name="sheet22.YesNo">#REF!</definedName>
    <definedName name="sheet8b.AggregateIncome">#REF!</definedName>
    <definedName name="sheet8b.BalanceAfterSetoffLosses">#REF!</definedName>
    <definedName name="sheet8b.BroughtFwdLossesSetoff">#REF!</definedName>
    <definedName name="sheet8b.CurrentYearLoss">#REF!</definedName>
    <definedName name="sheet8b.DeductionsUnderScheduleVIA">#REF!</definedName>
    <definedName name="sheet8b.FromOwnRaceHorse">#REF!</definedName>
    <definedName name="sheet8b.GrossTotalIncome">#REF!</definedName>
    <definedName name="sheet8b.IncomeFromHP">#REF!</definedName>
    <definedName name="sheet8b.LongTerm">#REF!</definedName>
    <definedName name="sheet8b.LossesOfCurrentYearCarriedFwd">#REF!</definedName>
    <definedName name="sheet8b.NetAgricultureIncomeOrOtherIncomeForRate">#REF!</definedName>
    <definedName name="sheet8b.OtherSrcThanOwnRaceHorse">#REF!</definedName>
    <definedName name="sheet8b.ProfGainNoSpecBus">#REF!</definedName>
    <definedName name="sheet8b.ProfGainSpecBus">#REF!</definedName>
    <definedName name="sheet8b.ShortTermOther">#REF!</definedName>
    <definedName name="sheet8b.ShortTermUs111A">#REF!</definedName>
    <definedName name="sheet8b.TotalCapGains">#REF!</definedName>
    <definedName name="sheet8b.TotalIncome">#REF!</definedName>
    <definedName name="sheet8b.TotalShortTerm">#REF!</definedName>
    <definedName name="sheet8b.TotalTI">#REF!</definedName>
    <definedName name="sheet8b.TotIncFromOS">#REF!</definedName>
    <definedName name="sheet8b.TotProfBusGain">#REF!</definedName>
    <definedName name="sheet9.AdvanceTax">#REF!</definedName>
    <definedName name="sheet9.AggregateTaxInterestLiability">#REF!</definedName>
    <definedName name="sheet9.AssesseeVerName">#REF!</definedName>
    <definedName name="sheet9.BalTaxPayable">#REF!</definedName>
    <definedName name="sheet9.BalTaxPayable1">#REF!</definedName>
    <definedName name="sheet9.BankAccountNumber">#REF!</definedName>
    <definedName name="sheet9.BankAccountType1">#REF!</definedName>
    <definedName name="sheet9.Capacity">#REF!</definedName>
    <definedName name="sheet9.Date">#REF!</definedName>
    <definedName name="sheet9.EcsRequired">#REF!</definedName>
    <definedName name="sheet9.EducationCess">#REF!</definedName>
    <definedName name="sheet9.FatherName">#REF!</definedName>
    <definedName name="sheet9.GrossTaxLiability">#REF!</definedName>
    <definedName name="sheet9.IntrstPayUs234A">#REF!</definedName>
    <definedName name="sheet9.IntrstPayUs234B">#REF!</definedName>
    <definedName name="sheet9.IntrstPayUs234C">#REF!</definedName>
    <definedName name="sheet9.MICRCode">#REF!</definedName>
    <definedName name="sheet9.NetTaxLiability">#REF!</definedName>
    <definedName name="sheet9.Place">#REF!</definedName>
    <definedName name="sheet9.RebateUs88E">#REF!</definedName>
    <definedName name="sheet9.RefundDue">#REF!</definedName>
    <definedName name="sheet9.Section90">#REF!</definedName>
    <definedName name="sheet9.Section91">#REF!</definedName>
    <definedName name="sheet9.SelfAssessmentTax">#REF!</definedName>
    <definedName name="sheet9.SurchargeOnTaxPayable">#REF!</definedName>
    <definedName name="sheet9.TaxAtNormalRatesOnAggrInc">#REF!</definedName>
    <definedName name="sheet9.TaxAtSpecialRates">#REF!</definedName>
    <definedName name="sheet9.TaxPayableOnTotInc">#REF!</definedName>
    <definedName name="sheet9.TCS">#REF!</definedName>
    <definedName name="sheet9.TDS">#REF!</definedName>
    <definedName name="sheet9.TotalIntrstPay">#REF!</definedName>
    <definedName name="sheet9.TotalTaxesPaid">#REF!</definedName>
    <definedName name="sheet9.TotTaxRelief">#REF!</definedName>
    <definedName name="sho">#REF!</definedName>
    <definedName name="SHT">#REF!</definedName>
    <definedName name="SI">#REF!</definedName>
    <definedName name="SI.SecCode">#REF!</definedName>
    <definedName name="SI.SplRateInc">#REF!</definedName>
    <definedName name="SI.SplRateIncTax">#REF!</definedName>
    <definedName name="SI.SplRatePercent">#REF!</definedName>
    <definedName name="SI.TotSplRateIncTax">#REF!</definedName>
    <definedName name="SIW">#REF!</definedName>
    <definedName name="SIWneu">#REF!</definedName>
    <definedName name="sixty_pct">#REF!</definedName>
    <definedName name="sixty_pctneu">#REF!</definedName>
    <definedName name="skd">[24]gVL!$Q$37</definedName>
    <definedName name="Slickline" hidden="1">#REF!</definedName>
    <definedName name="slim2">[2]Parameter_sheet!$I$38</definedName>
    <definedName name="soho">[16]sheet12!#REF!</definedName>
    <definedName name="SORT">#REF!</definedName>
    <definedName name="SORT_AREA">'[81]DI-ESTI'!$A$8:$R$489</definedName>
    <definedName name="SP">'[1]PNT-QUOT-#3'!#REF!</definedName>
    <definedName name="SPEC">#REF!</definedName>
    <definedName name="SPECSUMMARY">#REF!</definedName>
    <definedName name="spun">[2]AnnexIII!$O$5</definedName>
    <definedName name="spundisp">#REF!</definedName>
    <definedName name="SR">#REF!</definedName>
    <definedName name="SREX">#REF!</definedName>
    <definedName name="SRLC">#REF!</definedName>
    <definedName name="SRM">#REF!</definedName>
    <definedName name="srp">#REF!</definedName>
    <definedName name="SRS">#REF!</definedName>
    <definedName name="SSC">'[2]BS Rec Control Sheet'!#REF!</definedName>
    <definedName name="sss" hidden="1">{"CEA Group Budget years sterling",#N/A,TRUE,"Profit and Loss";"CEA Group Budget years sterling",#N/A,TRUE,"Firm capex";"CEA Group Budget years sterling",#N/A,TRUE,"Gross profit analysis";"CEA Group Budget years sterling",#N/A,TRUE,"Cashflow";"CEA Group Budget years sterling",#N/A,TRUE,"Balance Sheet"}</definedName>
    <definedName name="ssss"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sssss" hidden="1">{"CEGH Group Budget months only sterling",#N/A,TRUE,"Profit and Loss";"CEGH Group Budget months only sterling",#N/A,TRUE,"Firm capex";"CEGH Group Budget months only sterling",#N/A,TRUE,"Gross profit analysis";"CEGH Group Budget months only sterling",#N/A,TRUE,"Cashflow";"CEGH Group Budget months only sterling",#N/A,TRUE,"Balance Sheet"}</definedName>
    <definedName name="sssssssssssssssssssssssssssssssssssss" hidden="1">{#N/A,#N/A,FALSE,"AUDIT-MWOS"}</definedName>
    <definedName name="SSTR">#REF!</definedName>
    <definedName name="ST">#REF!</definedName>
    <definedName name="Standard_Monthly_Hrs">'[2]Parameters&amp;Notes'!$D$4</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TARTJOURNALIMPORT1">[2]CRITERIA1!$B$21</definedName>
    <definedName name="states">'[2]Part A General'!$F$3:$F$38</definedName>
    <definedName name="STATETAXRATE">#REF!</definedName>
    <definedName name="stcg.BFAllUs35Cl4Setoff3">#REF!</definedName>
    <definedName name="stcg.BFlossPrevYrUndSameHeadSetoff3">#REF!</definedName>
    <definedName name="stcg.BFUnabsorbedDeprSetoff3">#REF!</definedName>
    <definedName name="stcg.BusLossSetoff1">#REF!</definedName>
    <definedName name="stcg.HPlossCurYrSetoff1">#REF!</definedName>
    <definedName name="stcg.IncOfCurYrAfterSetOff1">#REF!</definedName>
    <definedName name="stcg.IncOfCurYrAfterSetOffBFLosses3">#REF!</definedName>
    <definedName name="stcg.IncOfCurYrUnderThatHead1">#REF!</definedName>
    <definedName name="stcg.IncOfCurYrUndHeadFromCYLA3">#REF!</definedName>
    <definedName name="stcg.OthSrcLossNoRaceHorseSetoff1">#REF!</definedName>
    <definedName name="stckdty">#REF!</definedName>
    <definedName name="stckspun">#REF!</definedName>
    <definedName name="STORES">[2]Stores!$A$7:$F$23</definedName>
    <definedName name="STPA10">#REF!</definedName>
    <definedName name="STPA10.DedFromUndertaking">#REF!</definedName>
    <definedName name="STPA10.TotalDedUs10Sub">#REF!</definedName>
    <definedName name="STRAT__UP">#REF!</definedName>
    <definedName name="STRES_MiD">[70]PEDESB!#REF!</definedName>
    <definedName name="STTC.RebateUs88E">#REF!</definedName>
    <definedName name="STTC.STTNonSpecBusUsA34">#REF!</definedName>
    <definedName name="STTC.STTPaid">#REF!</definedName>
    <definedName name="STTC.STTSpecBusUsB38">#REF!</definedName>
    <definedName name="STTC.TaxPaySTTAvgRate">#REF!</definedName>
    <definedName name="STTC.TotChrgAmtSTT">#REF!</definedName>
    <definedName name="STX">[2]BS!$A$1</definedName>
    <definedName name="subcat">[2]Rates!$B$28:$B$47</definedName>
    <definedName name="sujay" hidden="1">{"CEI Budget years sterling",#N/A,TRUE,"Profit and Loss";"CEI Budget years sterling",#N/A,TRUE,"Firm capex";"CEI Budget years sterling",#N/A,TRUE,"Gross profit analysis";"CEI Budget years sterling",#N/A,TRUE,"Cashflow";"CEI Budget years sterling",#N/A,TRUE,"Balance Sheet"}</definedName>
    <definedName name="Sulphur">#REF!</definedName>
    <definedName name="Sum_of_All">#REF!</definedName>
    <definedName name="summ">#REF!</definedName>
    <definedName name="SUMM_K">#REF!</definedName>
    <definedName name="SummAll">#REF!</definedName>
    <definedName name="SUMMARY">#REF!</definedName>
    <definedName name="summary1" hidden="1">{"Summary",#N/A,FALSE,"Report_Summary"}</definedName>
    <definedName name="SummED">#REF!</definedName>
    <definedName name="summplan">#REF!</definedName>
    <definedName name="suresh">#REF!</definedName>
    <definedName name="t" hidden="1">{#N/A,#N/A,FALSE,"Oil-Based Mud"}</definedName>
    <definedName name="t_ben">#REF!</definedName>
    <definedName name="t_bo">#REF!</definedName>
    <definedName name="t_md">#REF!</definedName>
    <definedName name="Taikhoan">'[82]Tai khoan'!$A$3:$C$93</definedName>
    <definedName name="tariff" hidden="1">{#N/A,#N/A,FALSE,"AUDIT-MWOS"}</definedName>
    <definedName name="Tax">#REF!</definedName>
    <definedName name="TAXCOMP1">[2]FINAL!$A$10:$B$28</definedName>
    <definedName name="taxes">#REF!</definedName>
    <definedName name="TaxTV">10%</definedName>
    <definedName name="TaxXL">5%</definedName>
    <definedName name="tb">[24]gVL!$Q$29</definedName>
    <definedName name="TBA">#REF!</definedName>
    <definedName name="tbagd1">'[57]CTTBA (gd1)'!$B$8:$J$53</definedName>
    <definedName name="TCS">#REF!</definedName>
    <definedName name="TCS.AddrDetail">#REF!</definedName>
    <definedName name="TCS.AmtDebited">#REF!</definedName>
    <definedName name="TCS.AmtTCSClaimedThisYear">#REF!</definedName>
    <definedName name="TCS.CityOrTownOrDistrict">#REF!</definedName>
    <definedName name="TCS.DatePayDeb">#REF!</definedName>
    <definedName name="TCS.EmployerOrDeductorOrCollecterName">#REF!</definedName>
    <definedName name="TCS.PinCode">#REF!</definedName>
    <definedName name="TCS.StateCode">#REF!</definedName>
    <definedName name="TCS.TAN">#REF!</definedName>
    <definedName name="TCS.TotalTCS">#REF!</definedName>
    <definedName name="td">[21]Names!#REF!</definedName>
    <definedName name="tdia">#REF!</definedName>
    <definedName name="TDS">#REF!</definedName>
    <definedName name="TDS2.AddrDetail">#REF!</definedName>
    <definedName name="TDS2.AmtPaid">#REF!</definedName>
    <definedName name="TDS2.CityOrTownOrDistrict">#REF!</definedName>
    <definedName name="TDS2.ClaimOutOfTotTDSOnAmtPaid">#REF!</definedName>
    <definedName name="TDS2.DatePayCred">#REF!</definedName>
    <definedName name="TDS2.EmployerOrDeductorOrCollecterName">#REF!</definedName>
    <definedName name="TDS2.PinCode">#REF!</definedName>
    <definedName name="TDS2.StateCode">#REF!</definedName>
    <definedName name="TDS2.TAN">#REF!</definedName>
    <definedName name="TDS2.TotTDSOnAmtPaid">#REF!</definedName>
    <definedName name="TDSCERTICATES">#REF!</definedName>
    <definedName name="TDSRate">'[2]co lease rental'!#REF!</definedName>
    <definedName name="tdt">#REF!</definedName>
    <definedName name="tem">#REF!</definedName>
    <definedName name="temp" hidden="1">{#N/A,#N/A,FALSE,"Oil-Based Mud"}</definedName>
    <definedName name="TEMPLATENUMBER1">[2]CRITERIA1!$B$32</definedName>
    <definedName name="TEMPLATESTYLE1">[2]CRITERIA1!$B$31</definedName>
    <definedName name="TEMPLATETYPE1">[2]CRITERIA1!$B$30</definedName>
    <definedName name="TEST0">#REF!</definedName>
    <definedName name="test1">[21]Names!#REF!</definedName>
    <definedName name="test2">[21]Names!#REF!</definedName>
    <definedName name="test3">[21]Names!#REF!</definedName>
    <definedName name="test4">[21]Names!#REF!</definedName>
    <definedName name="TESTHKEY">#REF!</definedName>
    <definedName name="TESTKEYS">#REF!</definedName>
    <definedName name="TESTVKEY">#REF!</definedName>
    <definedName name="TFO">#REF!</definedName>
    <definedName name="TG">[19]Names!$D$4</definedName>
    <definedName name="th" localSheetId="4">[54]!TLTH1</definedName>
    <definedName name="th">[54]!TLTH1</definedName>
    <definedName name="th_ec1">[75]Sheet1!#REF!</definedName>
    <definedName name="th_et1">[75]Sheet1!#REF!</definedName>
    <definedName name="thdt">#REF!</definedName>
    <definedName name="thepbuoc">[23]TTDZ22!#REF!</definedName>
    <definedName name="thephinh">[48]GiaVL!$F$18</definedName>
    <definedName name="theptam">[48]GiaVL!$F$19</definedName>
    <definedName name="thepU">[23]TTDZ22!#REF!</definedName>
    <definedName name="THK">'[1]COAT&amp;WRAP-QIOT-#3'!#REF!</definedName>
    <definedName name="THOUSAND">1000</definedName>
    <definedName name="thue">6</definedName>
    <definedName name="Tien">#REF!</definedName>
    <definedName name="Tim_lan_xuat_hien">#REF!</definedName>
    <definedName name="tim_xuat_hien">#REF!</definedName>
    <definedName name="tl">[21]Names!#REF!</definedName>
    <definedName name="tld">#REF!</definedName>
    <definedName name="TLT">#REF!</definedName>
    <definedName name="TLTH" localSheetId="4">[83]!TLTH</definedName>
    <definedName name="TLTH">[83]!TLTH</definedName>
    <definedName name="TLTH1" localSheetId="4">[84]!TLTH1</definedName>
    <definedName name="TLTH1">[84]!TLTH1</definedName>
    <definedName name="tly">#REF!</definedName>
    <definedName name="tn">#REF!</definedName>
    <definedName name="tno">[24]gVL!$Q$47</definedName>
    <definedName name="toggle_ons">'[78]NPV-2004-1'!$W$18</definedName>
    <definedName name="toggle_past">'[78]NPV-2004-1'!$W$20</definedName>
    <definedName name="Tong">#REF!</definedName>
    <definedName name="tongcong">#REF!</definedName>
    <definedName name="TOT">#REF!</definedName>
    <definedName name="TOT_WELL_COST">#REF!</definedName>
    <definedName name="Total">'[15]01 Bid Price summary'!$F$18</definedName>
    <definedName name="Total___US">'[2]BS Rec Control Sheet'!#REF!</definedName>
    <definedName name="TotalAll">'[15]01 Bid Price summary'!$F$18</definedName>
    <definedName name="totalD">'[15]01 Bid Price summary'!$D$18</definedName>
    <definedName name="TotalLocal">#REF!</definedName>
    <definedName name="TotalUSD">#REF!</definedName>
    <definedName name="totalY">'[15]01 Bid Price summary'!$E$18</definedName>
    <definedName name="totcfloss.BusLossOthThanSpecLossCF11">#REF!</definedName>
    <definedName name="totcfloss.HPLossCF11">#REF!</definedName>
    <definedName name="totcfloss.LossFrmSpecBusCF11">#REF!</definedName>
    <definedName name="totcfloss.LTCGLossCF11">#REF!</definedName>
    <definedName name="totcfloss.OthSrcLossNotRaceHorseCF11">#REF!</definedName>
    <definedName name="totcfloss.OthSrcLossRaceHorseCF11">#REF!</definedName>
    <definedName name="totcfloss.STCGLossCF11">#REF!</definedName>
    <definedName name="totirr">#REF!</definedName>
    <definedName name="totirr1">#REF!</definedName>
    <definedName name="totofbfloss.BusLossOthThanSpecLossCF8">#REF!</definedName>
    <definedName name="totofbfloss.HPLossCF8">#REF!</definedName>
    <definedName name="totofbfloss.LossFrmSpecBusCF8">#REF!</definedName>
    <definedName name="totofbfloss.LTCGLossCF8">#REF!</definedName>
    <definedName name="totofbfloss.OthSrcLossNotRaceHorseCF8">#REF!</definedName>
    <definedName name="totofbfloss.OthSrcLossRaceHorseCF8">#REF!</definedName>
    <definedName name="totofbfloss.STCGLossCF8">#REF!</definedName>
    <definedName name="Tra_DM_su_dung">#REF!</definedName>
    <definedName name="Tra_don_gia_KS">#REF!</definedName>
    <definedName name="Tra_DTCT">#REF!</definedName>
    <definedName name="Tra_phan_tram">[85]Tra_bang!#REF!</definedName>
    <definedName name="Tra_tim_hang_mucPT_trung">#REF!</definedName>
    <definedName name="TRA_VAT_LIEU">#REF!</definedName>
    <definedName name="TRA_VL">#REF!</definedName>
    <definedName name="tra_VL_1">'[45]tra-vat-lieu'!$A$201:$H$215</definedName>
    <definedName name="Train_Size">[25]Hikes!$C$14:$C$45</definedName>
    <definedName name="tram">[44]THTram!#REF!</definedName>
    <definedName name="TRANSFORMER">'[65]NEW-PANEL'!#REF!</definedName>
    <definedName name="travel">#REF!</definedName>
    <definedName name="TRAVL">#REF!</definedName>
    <definedName name="Treasury">[2]SBU!#REF!</definedName>
    <definedName name="trt">#REF!</definedName>
    <definedName name="trtyy" hidden="1">{"CEA Group Budget years USD",#N/A,TRUE,"Profit and Loss";"CEA Group Budget years USD",#N/A,TRUE,"Firm capex";"CEA Group Budget years USD",#N/A,TRUE,"Gross profit analysis";"CEA Group Budget years USD",#N/A,TRUE,"Cashflow";"CEA Group Budget years USD",#N/A,TRUE,"Balance Sheet"}</definedName>
    <definedName name="tt">#REF!</definedName>
    <definedName name="tthi">#REF!</definedName>
    <definedName name="TTLB1">#REF!</definedName>
    <definedName name="TTLB2">#REF!</definedName>
    <definedName name="TTLB3">#REF!</definedName>
    <definedName name="twentytwo_pct">#REF!</definedName>
    <definedName name="twentytwo_pctneu">#REF!</definedName>
    <definedName name="ty_le">#REF!</definedName>
    <definedName name="ty_le_BTN">#REF!</definedName>
    <definedName name="Ty_le1">#REF!</definedName>
    <definedName name="typegas">[41]Assumptions_nom!$C$9</definedName>
    <definedName name="tyr" hidden="1">{"HSSH Budget years sterling",#N/A,TRUE,"Profit and Loss";"HSSH Budget years sterling",#N/A,TRUE,"Firm capex";"HSSH Budget years sterling",#N/A,TRUE,"Gross profit analysis";"HSSH Budget years sterling",#N/A,TRUE,"Cashflow";"HSSH Budget years sterling",#N/A,TRUE,"Balance Sheet"}</definedName>
    <definedName name="tyuipoiuop" hidden="1">{"EE4 Budget years USD",#N/A,TRUE,"Profit and Loss";"EE4 Budget years USD",#N/A,TRUE,"Firm capex";"EE4 Budget years USD",#N/A,TRUE,"Cashflow";"EE4 Budget years USD",#N/A,TRUE,"Balance Sheet"}</definedName>
    <definedName name="u_sd">[2]ifcw!$I$90</definedName>
    <definedName name="UD">[2]Intaccrual!#REF!</definedName>
    <definedName name="UER">#REF!</definedName>
    <definedName name="UNI_AA_VERSION" hidden="1">150.1</definedName>
    <definedName name="UNI_FILT_END" hidden="1">8</definedName>
    <definedName name="UNI_FILT_OFFSPEC" hidden="1">2</definedName>
    <definedName name="UNI_FILT_ONSPEC" hidden="1">1</definedName>
    <definedName name="UNI_FILT_START" hidden="1">4</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ND" hidden="1">16384</definedName>
    <definedName name="UNI_RET_EQUIP" hidden="1">32768</definedName>
    <definedName name="UNI_RET_EVENT" hidden="1">4096</definedName>
    <definedName name="UNI_RET_OFFSPEC" hidden="1">512</definedName>
    <definedName name="UNI_RET_ONSPEC" hidden="1">256</definedName>
    <definedName name="UNI_RET_PROP" hidden="1">131072</definedName>
    <definedName name="UNI_RET_PROPDESC" hidden="1">262144</definedName>
    <definedName name="UNI_RET_SMPLPNT" hidden="1">65536</definedName>
    <definedName name="UNI_RET_SPECMAX" hidden="1">2048</definedName>
    <definedName name="UNI_RET_SPECMIN" hidden="1">1024</definedName>
    <definedName name="UNI_RET_START" hidden="1">8192</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T">[2]tdint!$C$237</definedName>
    <definedName name="Unrealised">#REF!</definedName>
    <definedName name="USD">[86]cost!$B$2</definedName>
    <definedName name="uuu" hidden="1">{"EE4 Budget years USD",#N/A,TRUE,"Profit and Loss";"EE4 Budget years USD",#N/A,TRUE,"Firm capex";"EE4 Budget years USD",#N/A,TRUE,"Cashflow";"EE4 Budget years USD",#N/A,TRUE,"Balance Sheet"}</definedName>
    <definedName name="V">[21]Names!#REF!</definedName>
    <definedName name="VA">[20]ND!#REF!</definedName>
    <definedName name="vAARIANCE">'[2]BS Rec Control Sheet'!#REF!</definedName>
    <definedName name="ValidAddback">'[2]Non-Recurring Items Detail'!$A$10:$A$44</definedName>
    <definedName name="Var">#REF!</definedName>
    <definedName name="Variance">'[2]BS Rec Control Sheet'!#REF!</definedName>
    <definedName name="VARIINST">#REF!</definedName>
    <definedName name="VARIPURC">#REF!</definedName>
    <definedName name="vat">#REF!</definedName>
    <definedName name="VBDE" hidden="1">{"AUDIT-MWOS WITH POS 7.11.98",#N/A,FALSE,"AUDIT-MWOS"}</definedName>
    <definedName name="vbt400d">#REF!</definedName>
    <definedName name="vbta">#REF!</definedName>
    <definedName name="vbtB">#REF!</definedName>
    <definedName name="vbtD">#REF!</definedName>
    <definedName name="vbtE">#REF!</definedName>
    <definedName name="vbtF">#REF!</definedName>
    <definedName name="vbtg">#REF!</definedName>
    <definedName name="vcsat">'[76]CTDZ 0.4+cto'!#REF!</definedName>
    <definedName name="vdkt">[24]gVL!$Q$55</definedName>
    <definedName name="VIA.Section80G">#REF!</definedName>
    <definedName name="VIA.Section80GGA">#REF!</definedName>
    <definedName name="VIA.Section80GGC">#REF!</definedName>
    <definedName name="VIA.Section80IA">#REF!</definedName>
    <definedName name="VIA.Section80IAB">#REF!</definedName>
    <definedName name="VIA.Section80IB">#REF!</definedName>
    <definedName name="VIA.Section80IC">#REF!</definedName>
    <definedName name="VIA.Section80JJA">#REF!</definedName>
    <definedName name="VIA.Section80JJAA">#REF!</definedName>
    <definedName name="VIA.Section80LA">#REF!</definedName>
    <definedName name="VIA.Section80P">#REF!</definedName>
    <definedName name="VIA.SectionGGB">#REF!</definedName>
    <definedName name="VIA.TotalChapVIADeductions">#REF!</definedName>
    <definedName name="viet">#REF!</definedName>
    <definedName name="vl100a">'[76]CTbe tong'!#REF!</definedName>
    <definedName name="VSKR" hidden="1">{"REP1",#N/A,FALSE,"HSSA-LOG"}</definedName>
    <definedName name="vtu">#REF!</definedName>
    <definedName name="VVV" hidden="1">{"SCB BG EXT",#N/A,FALSE,"ADVANCEBG-EXT.D"}</definedName>
    <definedName name="VVVV" hidden="1">{"REP1",#N/A,FALSE,"HSSA-LOG"}</definedName>
    <definedName name="VVVVDV" hidden="1">{"SCB BG EXT",#N/A,FALSE,"ADVANCEBG-EXT.D"}</definedName>
    <definedName name="W">#REF!</definedName>
    <definedName name="waterway">#REF!</definedName>
    <definedName name="WBMAX">#REF!</definedName>
    <definedName name="Wc">[70]PEDESB!#REF!</definedName>
    <definedName name="WD_Apr">#REF!</definedName>
    <definedName name="WD_Apr2">#REF!</definedName>
    <definedName name="WD_Aug">#REF!</definedName>
    <definedName name="WD_Dec">#REF!</definedName>
    <definedName name="WD_Dec2">#REF!</definedName>
    <definedName name="WD_Feb">#REF!</definedName>
    <definedName name="WD_Feb2">#REF!</definedName>
    <definedName name="WD_Hours">#REF!</definedName>
    <definedName name="WD_Hours2">#REF!</definedName>
    <definedName name="WD_Jan">#REF!</definedName>
    <definedName name="WD_Jan2">#REF!</definedName>
    <definedName name="WD_Jul">#REF!</definedName>
    <definedName name="WD_Jul2">#REF!</definedName>
    <definedName name="WD_Jun">#REF!</definedName>
    <definedName name="WD_Jun2">#REF!</definedName>
    <definedName name="WD_Mar">#REF!</definedName>
    <definedName name="WD_Mar2">#REF!</definedName>
    <definedName name="WD_May">#REF!</definedName>
    <definedName name="WD_May2">#REF!</definedName>
    <definedName name="WD_may3">#REF!</definedName>
    <definedName name="WD_Nov">#REF!</definedName>
    <definedName name="WD_Nov2">#REF!</definedName>
    <definedName name="WD_Oct">#REF!</definedName>
    <definedName name="WD_Oct2">#REF!</definedName>
    <definedName name="WD_Oct3">#REF!</definedName>
    <definedName name="WD_Sep">#REF!</definedName>
    <definedName name="weatherford" hidden="1">{"CEA Group budget months USD",#N/A,TRUE,"Profit and Loss";"CEA Group budget months USD",#N/A,TRUE,"Firm capex";"CEA Group budget months USD",#N/A,TRUE,"Gross profit analysis";"CEA Group budget months USD",#N/A,TRUE,"Cashflow";"CEA Group budget months USD",#N/A,TRUE,"Balance Sheet"}</definedName>
    <definedName name="weeklydty">#REF!</definedName>
    <definedName name="weeklyspun">#REF!</definedName>
    <definedName name="wegnb" hidden="1">{"CEA Group budget months USD",#N/A,TRUE,"Profit and Loss";"CEA Group budget months USD",#N/A,TRUE,"Firm capex";"CEA Group budget months USD",#N/A,TRUE,"Gross profit analysis";"CEA Group budget months USD",#N/A,TRUE,"Cashflow";"CEA Group budget months USD",#N/A,TRUE,"Balance Sheet"}</definedName>
    <definedName name="whatisthis" hidden="1">{"Summary",#N/A,FALSE,"Report_Summary"}</definedName>
    <definedName name="WIPCOST">[2]TOT_COST!#REF!</definedName>
    <definedName name="WORKER">#REF!</definedName>
    <definedName name="wORKING" hidden="1">{"'Sheet1'!$L$16"}</definedName>
    <definedName name="WorkoverOPEX">#REF!</definedName>
    <definedName name="WPCLFS">#REF!</definedName>
    <definedName name="WPCS">#REF!</definedName>
    <definedName name="WPCW">#REF!</definedName>
    <definedName name="WR" hidden="1">{"CEGH sub-group budget months only sterling",#N/A,TRUE,"Profit and Loss";"CEGH sub-group budget months only sterling",#N/A,TRUE,"Firm capex";"CEGH sub-group budget months only sterling",#N/A,TRUE,"Cashflow";"CEGH sub-group budget months only sterling",#N/A,TRUE,"Balance Sheet"}</definedName>
    <definedName name="wrn.ADVANCE._.BG._.SOC." hidden="1">{"SOC ADV BG EXT",#N/A,FALSE,"ADVANCEBG-EXT.D"}</definedName>
    <definedName name="wrn.ADVANCE._.BG.HSBC." hidden="1">{"HSBC ADV BG EXT",#N/A,FALSE,"ADVANCEBG-EXT.D"}</definedName>
    <definedName name="wrn.ADVANCE._.BG.SCB." hidden="1">{"SCB BG EXT",#N/A,FALSE,"ADVANCEBG-EXT.D"}</definedName>
    <definedName name="wrn.CEA._.Budget._.months._.sterling." hidden="1">{"CEA Group Budget months only sterling",#N/A,TRUE,"Profit and Loss";"CEA Group Budget months only sterling",#N/A,TRUE,"Firm capex";"CEA Group Budget months only sterling",#N/A,TRUE,"Gross profit analysis";"CEA Group Budget months only sterling",#N/A,TRUE,"Cashflow";"CEA Group Budget months only sterling",#N/A,TRUE,"Balance Sheet"}</definedName>
    <definedName name="wrn.CEA._.Budget._.years._.sterling." hidden="1">{"CEA Group Budget years sterling",#N/A,TRUE,"Profit and Loss";"CEA Group Budget years sterling",#N/A,TRUE,"Firm capex";"CEA Group Budget years sterling",#N/A,TRUE,"Gross profit analysis";"CEA Group Budget years sterling",#N/A,TRUE,"Cashflow";"CEA Group Budget years sterling",#N/A,TRUE,"Balance Sheet"}</definedName>
    <definedName name="wrn.CEA._.Budget._.years._.USD." hidden="1">{"CEA Group Budget years USD",#N/A,TRUE,"Profit and Loss";"CEA Group Budget years USD",#N/A,TRUE,"Firm capex";"CEA Group Budget years USD",#N/A,TRUE,"Gross profit analysis";"CEA Group Budget years USD",#N/A,TRUE,"Cashflow";"CEA Group Budget years USD",#N/A,TRUE,"Balance Sheet"}</definedName>
    <definedName name="wrn.CEA._.Group._.budget._.months._.USD." hidden="1">{"CEA Group budget months USD",#N/A,TRUE,"Profit and Loss";"CEA Group budget months USD",#N/A,TRUE,"Firm capex";"CEA Group budget months USD",#N/A,TRUE,"Gross profit analysis";"CEA Group budget months USD",#N/A,TRUE,"Cashflow";"CEA Group budget months USD",#N/A,TRUE,"Balance Sheet"}</definedName>
    <definedName name="wrn.CEGH._.Budget._.months._.sterling." hidden="1">{"CEGH Group Budget months only sterling",#N/A,TRUE,"Profit and Loss";"CEGH Group Budget months only sterling",#N/A,TRUE,"Firm capex";"CEGH Group Budget months only sterling",#N/A,TRUE,"Gross profit analysis";"CEGH Group Budget months only sterling",#N/A,TRUE,"Cashflow";"CEGH Group Budget months only sterling",#N/A,TRUE,"Balance Sheet"}</definedName>
    <definedName name="wrn.CEGH._.Budget._.months._.USD." hidden="1">{"CEGH Budget months only in USD",#N/A,TRUE,"Profit and Loss";"CEGH Budget months only in USD",#N/A,TRUE,"Firm capex";"CEGH Budget months only in USD",#N/A,TRUE,"Gross profit analysis";"CEGH Budget months only in USD",#N/A,TRUE,"Cashflow";"CEGH Budget months only in USD",#N/A,TRUE,"Balance Sheet"}</definedName>
    <definedName name="wrn.CEGH._.Budget._.years._.sterling." hidden="1">{"CEGH Group Budget years sterling",#N/A,TRUE,"Profit and Loss";"CEGH Group Budget years sterling",#N/A,TRUE,"Firm capex";"CEGH Group Budget years sterling",#N/A,TRUE,"Gross profit analysis";"CEGH Group Budget years sterling",#N/A,TRUE,"Cashflow";"CEGH Group Budget years sterling",#N/A,TRUE,"Balance Sheet"}</definedName>
    <definedName name="wrn.CEGh._.Budget._.years._.USD." hidden="1">{"CEGH Budget years USD",#N/A,TRUE,"Profit and Loss";"CEGH Budget years USD",#N/A,TRUE,"Firm capex";"CEGH Budget years USD",#N/A,TRUE,"Gross profit analysis";"CEGH Budget years USD",#N/A,TRUE,"Cashflow";"CEGH Budget years USD",#N/A,TRUE,"Balance Sheet"}</definedName>
    <definedName name="wrn.CEGH._.sub._.group._.months._.sterling." hidden="1">{"CEGH sub-group budget months only sterling",#N/A,TRUE,"Profit and Loss";"CEGH sub-group budget months only sterling",#N/A,TRUE,"Firm capex";"CEGH sub-group budget months only sterling",#N/A,TRUE,"Cashflow";"CEGH sub-group budget months only sterling",#N/A,TRUE,"Balance Sheet"}</definedName>
    <definedName name="wrn.CEGH._.sub._.group._.months._.USD." hidden="1">{"CEGH sub group months USD",#N/A,TRUE,"Profit and Loss";"CEGH sub group months USD",#N/A,TRUE,"Firm capex";"CEGH sub group months USD",#N/A,TRUE,"Cashflow";"CEGH sub group months USD",#N/A,TRUE,"Balance Sheet"}</definedName>
    <definedName name="wrn.CEGH._.sub._.group._.years._.sterling." hidden="1">{"CEGH sub-group budget years sterling",#N/A,TRUE,"Profit and Loss";"CEGH sub-group budget years sterling",#N/A,TRUE,"Firm capex";"CEGH sub-group budget years sterling",#N/A,TRUE,"Cashflow";"CEGH sub-group budget years sterling",#N/A,TRUE,"Balance Sheet"}</definedName>
    <definedName name="wrn.CEGH._.sub._.group._.years._.USD." hidden="1">{"CEGH sub-group years USD",#N/A,TRUE,"Profit and Loss";"CEGH sub-group years USD",#N/A,TRUE,"Firm capex";"CEGH sub-group years USD",#N/A,TRUE,"Cashflow";"CEGH sub-group years USD",#N/A,TRUE,"Balance Sheet"}</definedName>
    <definedName name="wrn.CEI._.Budget._.months._.sterling." hidden="1">{"CEI Budget months only sterling",#N/A,TRUE,"Profit and Loss";"CEI Budget months only sterling",#N/A,TRUE,"Firm capex";"CEI Budget months only sterling",#N/A,TRUE,"Gross profit analysis";"CEI Budget months only sterling",#N/A,TRUE,"Cashflow";"CEI Budget months only sterling",#N/A,TRUE,"Balance Sheet"}</definedName>
    <definedName name="wrn.CEI._.Budget._.months._.USD." hidden="1">{"CEI budget months USD",#N/A,TRUE,"Profit and Loss";"CEI budget months USD",#N/A,TRUE,"Firm capex";"CEI budget months USD",#N/A,TRUE,"Gross profit analysis";"CEI budget months USD",#N/A,TRUE,"Cashflow";"CEI budget months USD",#N/A,TRUE,"Balance Sheet"}</definedName>
    <definedName name="wrn.CEI._.Budget._.years._.sterling." hidden="1">{"CEI Budget years sterling",#N/A,TRUE,"Profit and Loss";"CEI Budget years sterling",#N/A,TRUE,"Firm capex";"CEI Budget years sterling",#N/A,TRUE,"Gross profit analysis";"CEI Budget years sterling",#N/A,TRUE,"Cashflow";"CEI Budget years sterling",#N/A,TRUE,"Balance Sheet"}</definedName>
    <definedName name="wrn.CEI._.Budget._.years._.USD." hidden="1">{"CEI Budget years USD",#N/A,TRUE,"Profit and Loss";"CEI Budget years USD",#N/A,TRUE,"Firm capex";"CEI Budget years USD",#N/A,TRUE,"Gross profit analysis";"CEI Budget years USD",#N/A,TRUE,"Cashflow";"CEI Budget years USD",#N/A,TRUE,"Balance Sheet"}</definedName>
    <definedName name="wrn.EE4._.Budget._.months._.sterling." hidden="1">{"EE4 Budget months only sterling",#N/A,TRUE,"Profit and Loss";"EE4 Budget months only sterling",#N/A,TRUE,"Firm capex";"EE4 Budget months only sterling",#N/A,TRUE,"Cashflow";"EE4 Budget months only sterling",#N/A,TRUE,"Balance Sheet"}</definedName>
    <definedName name="wrn.EE4._.Budget._.months._.USD." hidden="1">{"EE4 Budget months only in USD",#N/A,TRUE,"Profit and Loss";"EE4 Budget months only in USD",#N/A,TRUE,"Firm capex";"EE4 Budget months only in USD",#N/A,TRUE,"Cashflow";"EE4 Budget months only in USD",#N/A,TRUE,"Balance Sheet"}</definedName>
    <definedName name="wrn.EE4._.budget._.years._.sterling." hidden="1">{"EE4 Budget years sterling",#N/A,TRUE,"Profit and Loss";"EE4 Budget years sterling",#N/A,TRUE,"Firm capex";"EE4 Budget years sterling",#N/A,TRUE,"Cashflow";"EE4 Budget years sterling",#N/A,TRUE,"Balance Sheet"}</definedName>
    <definedName name="wrn.EE4._.Budget._.years._.USD." hidden="1">{"EE4 Budget years USD",#N/A,TRUE,"Profit and Loss";"EE4 Budget years USD",#N/A,TRUE,"Firm capex";"EE4 Budget years USD",#N/A,TRUE,"Cashflow";"EE4 Budget years USD",#N/A,TRUE,"Balance Sheet"}</definedName>
    <definedName name="wrn.equip." hidden="1">{#N/A,#N/A,FALSE,"BLOW";#N/A,#N/A,FALSE,"EXPAND";#N/A,#N/A,FALSE,"DRUM";#N/A,#N/A,FALSE,"DRYER";#N/A,#N/A,FALSE,"EXCH";#N/A,#N/A,FALSE,"FILTER";#N/A,#N/A,FALSE,"FURN";#N/A,#N/A,FALSE,"AGITATE";#N/A,#N/A,FALSE,"PUMP";#N/A,#N/A,FALSE,"REACT";#N/A,#N/A,FALSE,"TANK";#N/A,#N/A,FALSE,"TOWER";#N/A,#N/A,FALSE,"GEN"}</definedName>
    <definedName name="wrn.FORM1." hidden="1">{#N/A,#N/A,FALSE,"COMP"}</definedName>
    <definedName name="wrn.Group._.2001._.and._.2002." hidden="1">{"Group 2001 and 2002",#N/A,TRUE,"Profit and Loss";"Group 2001 and 2002",#N/A,TRUE,"Cashflow";"Group 2001 and 2002",#N/A,TRUE,"Firm capex";"Group 2001 and 2002",#N/A,TRUE,"Gross profit analysis";"Group 2001 and 2002",#N/A,TRUE,"Balance Sheet"}</definedName>
    <definedName name="wrn.Group._.budget._.months._.only." hidden="1">{"Group Budget months only",#N/A,TRUE,"Profit and Loss";"Group Budget months only",#N/A,TRUE,"Firm capex";"Group Budget months only",#N/A,TRUE,"Gross profit analysis";"Group Budget months only",#N/A,TRUE,"Cashflow";"Group Budget months only",#N/A,TRUE,"Balance Sheet"}</definedName>
    <definedName name="wrn.Group._.budget._.years._.only." hidden="1">{"Group Budget years only",#N/A,TRUE,"Profit and Loss";"Group Budget years only",#N/A,TRUE,"Firm capex";"Group Budget years only",#N/A,TRUE,"Gross profit analysis";"Group Budget years only",#N/A,TRUE,"Cashflow";"Group Budget years only",#N/A,TRUE,"Balance Sheet"}</definedName>
    <definedName name="wrn.Group._.by._.year." hidden="1">{"Group by year",#N/A,TRUE,"Profit and Loss";"Group by year",#N/A,TRUE,"Cashflow";"Group by year",#N/A,TRUE,"Firm capex";"Group by year",#N/A,TRUE,"Gross profit analysis";"Group by year",#N/A,TRUE,"Balance Sheet"}</definedName>
    <definedName name="wrn.HSSH._.budget._.months._.NLG." hidden="1">{"HSSH Group budget months only in NLG",#N/A,TRUE,"Profit and Loss";"HSSH Group budget months only in NLG",#N/A,TRUE,"Firm capex";"HSSH Group budget months only in NLG",#N/A,TRUE,"Gross profit analysis";"HSSH Group budget months only in NLG",#N/A,TRUE,"Cashflow";"HSSH Group budget months only in NLG",#N/A,TRUE,"Balance Sheet"}</definedName>
    <definedName name="wrn.HSSH._.Budget._.months._.sterling." hidden="1">{"HSSH Budget months only sterling",#N/A,TRUE,"Profit and Loss";"HSSH Budget months only sterling",#N/A,TRUE,"Firm capex";"HSSH Budget months only sterling",#N/A,TRUE,"Gross profit analysis";"HSSH Budget months only sterling",#N/A,TRUE,"Cashflow";"HSSH Budget months only sterling",#N/A,TRUE,"Balance Sheet"}</definedName>
    <definedName name="wrn.HSSH._.budget._.years._.NLG." hidden="1">{"HSSH Budget years NLG",#N/A,TRUE,"Profit and Loss";"HSSH Budget years NLG",#N/A,TRUE,"Firm capex";"HSSH Budget years NLG",#N/A,TRUE,"Gross profit analysis";"HSSH Budget years NLG",#N/A,TRUE,"Cashflow";"HSSH Budget years NLG",#N/A,TRUE,"Balance Sheet"}</definedName>
    <definedName name="wrn.HSSH._.Budget._.years._.sterling." hidden="1">{"HSSH Budget years sterling",#N/A,TRUE,"Profit and Loss";"HSSH Budget years sterling",#N/A,TRUE,"Firm capex";"HSSH Budget years sterling",#N/A,TRUE,"Gross profit analysis";"HSSH Budget years sterling",#N/A,TRUE,"Cashflow";"HSSH Budget years sterling",#N/A,TRUE,"Balance Sheet"}</definedName>
    <definedName name="wrn.LIST." hidden="1">{#N/A,#N/A,FALSE,"AGITATE";#N/A,#N/A,FALSE,"DRYER";#N/A,#N/A,FALSE,"EXCH";#N/A,#N/A,FALSE,"FILTER";#N/A,#N/A,FALSE,"FURN";#N/A,#N/A,FALSE,"BLOW";#N/A,#N/A,FALSE,"PUMP";#N/A,#N/A,FALSE,"REACT";#N/A,#N/A,FALSE,"TOWER";#N/A,#N/A,FALSE,"TANK";#N/A,#N/A,FALSE,"DRUM";#N/A,#N/A,FALSE,"EXPAND";#N/A,#N/A,FALSE,"GEN";#N/A,#N/A,FALSE,"COVER";#N/A,#N/A,FALSE,"INDEX"}</definedName>
    <definedName name="wrn.Monthly._.Cost._.Report._.Jan._.2003." hidden="1">{#N/A,#N/A,TRUE,"Narrative";#N/A,#N/A,TRUE,"Cost Report PreSanction 1";#N/A,#N/A,TRUE,"Cost Report PreSanction 2";#N/A,#N/A,TRUE," PreSanction 2 Owners Costs";#N/A,#N/A,TRUE,"Budget Explanation";#N/A,#N/A,TRUE,"Notes";#N/A,#N/A,TRUE,"Movements This Period Jan03"}</definedName>
    <definedName name="wrn.Monthly._.Reports." hidden="1">{#N/A,#N/A,FALSE,"Form AP-Sec. 6A";#N/A,#N/A,FALSE,"Form AP-Sec. 6A pg2";#N/A,#N/A,FALSE,"Form S";#N/A,#N/A,FALSE,"Form AP-5A pg1";#N/A,#N/A,FALSE,"Form AP-5B pg1";#N/A,#N/A,FALSE,"Form AP-5B pg2"}</definedName>
    <definedName name="wrn.OBM." hidden="1">{#N/A,#N/A,FALSE,"Oil-Based Mud"}</definedName>
    <definedName name="wrn.PLC._.Co.._.budget._.months." hidden="1">{"PLC Company Budget months only",#N/A,TRUE,"Profit and Loss";"PLC Company Budget months only",#N/A,TRUE,"Firm capex";"PLC Company Budget months only",#N/A,TRUE,"Gross profit analysis";"PLC Company Budget months only",#N/A,TRUE,"Cashflow";"PLC Company Budget months only",#N/A,TRUE,"Balance Sheet"}</definedName>
    <definedName name="wrn.PLC._.Company._.budget._.years." hidden="1">{"PLC Company Budget years",#N/A,TRUE,"Profit and Loss";"PLC Company Budget years",#N/A,TRUE,"Firm capex";"PLC Company Budget years",#N/A,TRUE,"Gross profit analysis";"PLC Company Budget years",#N/A,TRUE,"Cashflow";"PLC Company Budget years",#N/A,TRUE,"Balance Sheet"}</definedName>
    <definedName name="wrn.Print." hidden="1">{#N/A,#N/A,FALSE,"AP-5A.1";#N/A,#N/A,FALSE,"S"}</definedName>
    <definedName name="wrn.REP._.AUDIT._.MWOS._.4.5.98." hidden="1">{"AUDIT-MWOS WITH POS 7.11.98",#N/A,FALSE,"AUDIT-MWOS"}</definedName>
    <definedName name="wrn.REP1." hidden="1">{"REP1",#N/A,FALSE,"HSSA-LOG"}</definedName>
    <definedName name="wrn.REPORT._.7.11.98." hidden="1">{#N/A,#N/A,FALSE,"AUDIT-MWOS"}</definedName>
    <definedName name="wrn.Summary." hidden="1">{"Summary",#N/A,FALSE,"Report_Summary"}</definedName>
    <definedName name="wrn.Wellplan." hidden="1">{#N/A,#N/A,TRUE,"AFE";#N/A,#N/A,TRUE,"Tangible";#N/A,#N/A,TRUE,"Construction";#N/A,#N/A,TRUE,"Rignmud";#N/A,#N/A,TRUE,"Bitnddr";#N/A,#N/A,TRUE,"Cmtdesign";#N/A,#N/A,TRUE,"Pumpfee";#N/A,#N/A,TRUE,"Corendst";#N/A,#N/A,TRUE,"Ohlogging";#N/A,#N/A,TRUE,"Perforating";#N/A,#N/A,TRUE,"Chlogging";#N/A,#N/A,TRUE,"Stimulation";#N/A,#N/A,TRUE,"Completion";#N/A,#N/A,TRUE,"General"}</definedName>
    <definedName name="wwww" hidden="1">{"CEA Group Budget years USD",#N/A,TRUE,"Profit and Loss";"CEA Group Budget years USD",#N/A,TRUE,"Firm capex";"CEA Group Budget years USD",#N/A,TRUE,"Gross profit analysis";"CEA Group Budget years USD",#N/A,TRUE,"Cashflow";"CEA Group Budget years USD",#N/A,TRUE,"Balance Sheet"}</definedName>
    <definedName name="wwwwwww" hidden="1">{"CEGH Budget months only in USD",#N/A,TRUE,"Profit and Loss";"CEGH Budget months only in USD",#N/A,TRUE,"Firm capex";"CEGH Budget months only in USD",#N/A,TRUE,"Gross profit analysis";"CEGH Budget months only in USD",#N/A,TRUE,"Cashflow";"CEGH Budget months only in USD",#N/A,TRUE,"Balance Sheet"}</definedName>
    <definedName name="X">#REF!</definedName>
    <definedName name="x_color">#REF!</definedName>
    <definedName name="x_dataentry">[2]Instructions!#REF!</definedName>
    <definedName name="x_formulae">#REF!</definedName>
    <definedName name="x_list">[87]Section!$B$12:$B$42</definedName>
    <definedName name="x_navigation">#REF!</definedName>
    <definedName name="x_rows">#REF!</definedName>
    <definedName name="X059140_Loans_Employees_June05_JV_List">#REF!</definedName>
    <definedName name="xaydung">[88]XL4Poppy!$B$1:$B$16</definedName>
    <definedName name="xcp">[87]Section!$K$47:$K$51</definedName>
    <definedName name="xd0.6">#REF!</definedName>
    <definedName name="xd1.3">#REF!</definedName>
    <definedName name="xd1.5">#REF!</definedName>
    <definedName name="xdra">[16]sheet12!#REF!</definedName>
    <definedName name="xgdsz" hidden="1">{#N/A,#N/A,FALSE,"BLOW";#N/A,#N/A,FALSE,"EXPAND";#N/A,#N/A,FALSE,"DRUM";#N/A,#N/A,FALSE,"DRYER";#N/A,#N/A,FALSE,"EXCH";#N/A,#N/A,FALSE,"FILTER";#N/A,#N/A,FALSE,"FURN";#N/A,#N/A,FALSE,"AGITATE";#N/A,#N/A,FALSE,"PUMP";#N/A,#N/A,FALSE,"REACT";#N/A,#N/A,FALSE,"TANK";#N/A,#N/A,FALSE,"TOWER";#N/A,#N/A,FALSE,"GEN"}</definedName>
    <definedName name="xh">#REF!</definedName>
    <definedName name="ximang">[37]Sheet1!#REF!,[37]Sheet1!#REF!,[37]Sheet1!#REF!,[37]Sheet1!#REF!,[37]Sheet1!#REF!</definedName>
    <definedName name="xk0.6">#REF!</definedName>
    <definedName name="xk1.3">#REF!</definedName>
    <definedName name="xk1.5">#REF!</definedName>
    <definedName name="xl">#REF!</definedName>
    <definedName name="xlc">#REF!</definedName>
    <definedName name="xld1.4">#REF!</definedName>
    <definedName name="xlk">#REF!</definedName>
    <definedName name="xlk1.4">#REF!</definedName>
    <definedName name="xls_1">#REF!</definedName>
    <definedName name="xls_2">#REF!</definedName>
    <definedName name="xls_3">#REF!</definedName>
    <definedName name="xls_4">#REF!</definedName>
    <definedName name="xls_5">#REF!</definedName>
    <definedName name="xls_6">#REF!</definedName>
    <definedName name="xls_7">#REF!</definedName>
    <definedName name="xls_8">#REF!</definedName>
    <definedName name="xls_9">#REF!</definedName>
    <definedName name="xm">[46]gvl!$N$16</definedName>
    <definedName name="xn">#REF!</definedName>
    <definedName name="xuat_hien">[89]DTCT!$D$10:$D$283</definedName>
    <definedName name="xud">[2]Intaccrual!#REF!</definedName>
    <definedName name="xx">#REF!</definedName>
    <definedName name="XXX">[2]Page1!$B$1:$AH$62</definedName>
    <definedName name="xxxx">#REF!</definedName>
    <definedName name="Y">[21]Names!#REF!</definedName>
    <definedName name="y_list">[87]Section!$C$12:$C$42</definedName>
    <definedName name="ycp">[87]Section!$L$47:$L$51</definedName>
    <definedName name="Year_15_35">#REF!</definedName>
    <definedName name="Year_9_14">#REF!</definedName>
    <definedName name="YEAR1524PRDXNDC">#REF!</definedName>
    <definedName name="YEAR1PRDXNDCLN">#REF!</definedName>
    <definedName name="YEAR2PRDXNDCLN">#REF!</definedName>
    <definedName name="YEAR35PRDXNDCL">#REF!</definedName>
    <definedName name="YEAR614PRDXNDCL">#REF!</definedName>
    <definedName name="YEAR9to14PRDXNDCLN">#REF!</definedName>
    <definedName name="YEARS" hidden="1">{"HSSH Budget years sterling",#N/A,TRUE,"Profit and Loss";"HSSH Budget years sterling",#N/A,TRUE,"Firm capex";"HSSH Budget years sterling",#N/A,TRUE,"Gross profit analysis";"HSSH Budget years sterling",#N/A,TRUE,"Cashflow";"HSSH Budget years sterling",#N/A,TRUE,"Balance Sheet"}</definedName>
    <definedName name="yr1999.BusLossOthThanSpecLossCF">#REF!</definedName>
    <definedName name="yr1999.DateOfFiling">#REF!</definedName>
    <definedName name="yr1999.HPLossCF">#REF!</definedName>
    <definedName name="yr1999.LossFrmSpecBusCF">#REF!</definedName>
    <definedName name="yr1999.LTCGLossCF">#REF!</definedName>
    <definedName name="yr1999.OthSrcLossNotRaceHorseCF">#REF!</definedName>
    <definedName name="yr1999.OthSrcLossRaceHorseCF">#REF!</definedName>
    <definedName name="yr1999.STCGLossCF">#REF!</definedName>
    <definedName name="yr2000.BusLossOthThanSpecLossCF1">#REF!</definedName>
    <definedName name="yr2000.DateOfFiling1">#REF!</definedName>
    <definedName name="yr2000.HPLossCF1">#REF!</definedName>
    <definedName name="yr2000.LossFrmSpecBusCF1">#REF!</definedName>
    <definedName name="yr2000.LTCGLossCF1">#REF!</definedName>
    <definedName name="yr2000.OthSrcLossNotRaceHorseCF1">#REF!</definedName>
    <definedName name="yr2000.OthSrcLossRaceHorseCF1">#REF!</definedName>
    <definedName name="yr2000.STCGLossCF1">#REF!</definedName>
    <definedName name="yr2001.BusLossOthThanSpecLossCF2">#REF!</definedName>
    <definedName name="yr2001.DateOfFiling2">#REF!</definedName>
    <definedName name="yr2001.HPLossCF2">#REF!</definedName>
    <definedName name="yr2001.LossFrmSpecBusCF2">#REF!</definedName>
    <definedName name="yr2001.LTCGLossCF2">#REF!</definedName>
    <definedName name="yr2001.OthSrcLossNotRaceHorseCF2">#REF!</definedName>
    <definedName name="yr2001.OthSrcLossRaceHorseCF2">#REF!</definedName>
    <definedName name="yr2001.STCGLossCF2">#REF!</definedName>
    <definedName name="yr2002.BusLossOthThanSpecLossCF3">#REF!</definedName>
    <definedName name="yr2002.DateOfFiling3">#REF!</definedName>
    <definedName name="yr2002.HPLossCF3">#REF!</definedName>
    <definedName name="yr2002.LossFrmSpecBusCF3">#REF!</definedName>
    <definedName name="yr2002.LTCGLossCF3">#REF!</definedName>
    <definedName name="yr2002.OthSrcLossNotRaceHorseCF3">#REF!</definedName>
    <definedName name="yr2002.OthSrcLossRaceHorseCF3">#REF!</definedName>
    <definedName name="yr2002.STCGLossCF3">#REF!</definedName>
    <definedName name="yr2003.BusLossOthThanSpecLossCF4">#REF!</definedName>
    <definedName name="yr2003.DateOfFiling4">#REF!</definedName>
    <definedName name="yr2003.HPLossCF4">#REF!</definedName>
    <definedName name="yr2003.LossFrmSpecBusCF4">#REF!</definedName>
    <definedName name="yr2003.LTCGLossCF4">#REF!</definedName>
    <definedName name="yr2003.OthSrcLossNotRaceHorseCF4">#REF!</definedName>
    <definedName name="yr2003.OthSrcLossRaceHorseCF4">#REF!</definedName>
    <definedName name="yr2003.STCGLossCF4">#REF!</definedName>
    <definedName name="yr2004.BusLossOthThanSpecLossCF5">#REF!</definedName>
    <definedName name="yr2004.DateOfFiling5">#REF!</definedName>
    <definedName name="yr2004.HPLossCF5">#REF!</definedName>
    <definedName name="yr2004.LossFrmSpecBusCF5">#REF!</definedName>
    <definedName name="yr2004.LTCGLossCF5">#REF!</definedName>
    <definedName name="yr2004.OthSrcLossNotRaceHorseCF5">#REF!</definedName>
    <definedName name="yr2004.OthSrcLossRaceHorseCF5">#REF!</definedName>
    <definedName name="yr2004.STCGLossCF5">#REF!</definedName>
    <definedName name="yr2005.BusLossOthThanSpecLossCF6">#REF!</definedName>
    <definedName name="yr2005.DateOfFiling6">#REF!</definedName>
    <definedName name="yr2005.HPLossCF6">#REF!</definedName>
    <definedName name="yr2005.LossFrmSpecBusCF6">#REF!</definedName>
    <definedName name="yr2005.LTCGLossCF6">#REF!</definedName>
    <definedName name="yr2005.OthSrcLossNotRaceHorseCF6">#REF!</definedName>
    <definedName name="yr2005.OthSrcLossRaceHorseCF6">#REF!</definedName>
    <definedName name="yr2005.STCGLossCF6">#REF!</definedName>
    <definedName name="yr2006.BusLossOthThanSpecLossCF7">#REF!</definedName>
    <definedName name="yr2006.DateOfFiling7">#REF!</definedName>
    <definedName name="yr2006.HPLossCF7">#REF!</definedName>
    <definedName name="yr2006.LossFrmSpecBusCF7">#REF!</definedName>
    <definedName name="yr2006.LTCGLossCF7">#REF!</definedName>
    <definedName name="yr2006.OthSrcLossNotRaceHorseCF7">#REF!</definedName>
    <definedName name="yr2006.OthSrcLossRaceHorseCF7">#REF!</definedName>
    <definedName name="yr2006.STCGLossCF7">#REF!</definedName>
    <definedName name="yr2007.BusLossOthThanSpecLossCF10">#REF!</definedName>
    <definedName name="yr2007.HPLossCF10">#REF!</definedName>
    <definedName name="yr2007.LossFrmSpecBusCF10">#REF!</definedName>
    <definedName name="yr2007.LTCGLossCF10">#REF!</definedName>
    <definedName name="yr2007.OthSrcLossNotRaceHorseCF10">#REF!</definedName>
    <definedName name="yr2007.OthSrcLossRaceHorseCF10">#REF!</definedName>
    <definedName name="yr2007.STCGLossCF10">#REF!</definedName>
    <definedName name="yuguyui" hidden="1">#REF!</definedName>
    <definedName name="Z" hidden="1">{"HSSH Group budget months only in NLG",#N/A,TRUE,"Profit and Loss";"HSSH Group budget months only in NLG",#N/A,TRUE,"Firm capex";"HSSH Group budget months only in NLG",#N/A,TRUE,"Gross profit analysis";"HSSH Group budget months only in NLG",#N/A,TRUE,"Cashflow";"HSSH Group budget months only in NLG",#N/A,TRUE,"Balance Sheet"}</definedName>
    <definedName name="zavia">#REF!</definedName>
    <definedName name="ZYX">#REF!</definedName>
    <definedName name="zz">[90]Pile径1m･27!#REF!</definedName>
    <definedName name="ZZZ">#REF!</definedName>
    <definedName name="zzzz" hidden="1">{"Summary",#N/A,FALSE,"Report_Summary"}</definedName>
    <definedName name="もりた">#REF!</definedName>
    <definedName name="勝">#REF!</definedName>
    <definedName name="工事">#REF!</definedName>
    <definedName name="現法">#REF!</definedName>
    <definedName name="直轄">#REF!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0" i="4" l="1"/>
  <c r="E209" i="4"/>
  <c r="E207" i="4"/>
  <c r="R201" i="4"/>
  <c r="J186" i="4"/>
  <c r="N186" i="4" s="1"/>
  <c r="I186" i="4"/>
  <c r="M186" i="4" s="1"/>
  <c r="H186" i="4"/>
  <c r="L186" i="4" s="1"/>
  <c r="G186" i="4"/>
  <c r="K186" i="4" s="1"/>
  <c r="A184" i="4"/>
  <c r="K183" i="4"/>
  <c r="J183" i="4"/>
  <c r="N183" i="4" s="1"/>
  <c r="I183" i="4"/>
  <c r="M183" i="4" s="1"/>
  <c r="G183" i="4"/>
  <c r="L173" i="4"/>
  <c r="D167" i="4"/>
  <c r="O161" i="4"/>
  <c r="N161" i="4"/>
  <c r="M161" i="4"/>
  <c r="L161" i="4"/>
  <c r="K161" i="4"/>
  <c r="J161" i="4"/>
  <c r="I161" i="4"/>
  <c r="H161" i="4"/>
  <c r="G161" i="4"/>
  <c r="F161" i="4"/>
  <c r="E161" i="4"/>
  <c r="D161" i="4" s="1"/>
  <c r="J194" i="4" s="1"/>
  <c r="N194" i="4" s="1"/>
  <c r="D154" i="4"/>
  <c r="D150" i="4"/>
  <c r="E149" i="4"/>
  <c r="D147" i="4"/>
  <c r="O145" i="4"/>
  <c r="N145" i="4"/>
  <c r="M145" i="4"/>
  <c r="L145" i="4"/>
  <c r="K145" i="4"/>
  <c r="J145" i="4"/>
  <c r="I145" i="4"/>
  <c r="H145" i="4"/>
  <c r="G145" i="4"/>
  <c r="F145" i="4"/>
  <c r="E145" i="4"/>
  <c r="N144" i="4"/>
  <c r="N146" i="4" s="1"/>
  <c r="M144" i="4"/>
  <c r="M146" i="4" s="1"/>
  <c r="L144" i="4"/>
  <c r="L146" i="4" s="1"/>
  <c r="K144" i="4"/>
  <c r="K146" i="4" s="1"/>
  <c r="J144" i="4"/>
  <c r="J146" i="4" s="1"/>
  <c r="E143" i="4"/>
  <c r="L142" i="4"/>
  <c r="M173" i="4" s="1"/>
  <c r="E142" i="4"/>
  <c r="K173" i="4" s="1"/>
  <c r="M138" i="4"/>
  <c r="L138" i="4"/>
  <c r="K138" i="4"/>
  <c r="D132" i="4"/>
  <c r="I126" i="4"/>
  <c r="D119" i="4"/>
  <c r="E118" i="4"/>
  <c r="D115" i="4"/>
  <c r="E114" i="4"/>
  <c r="D112" i="4"/>
  <c r="K111" i="4"/>
  <c r="E111" i="4"/>
  <c r="E116" i="4" s="1"/>
  <c r="O110" i="4"/>
  <c r="N110" i="4"/>
  <c r="M110" i="4"/>
  <c r="L110" i="4"/>
  <c r="K110" i="4"/>
  <c r="J110" i="4"/>
  <c r="I110" i="4"/>
  <c r="H110" i="4"/>
  <c r="H111" i="4" s="1"/>
  <c r="H116" i="4" s="1"/>
  <c r="H117" i="4" s="1"/>
  <c r="G110" i="4"/>
  <c r="F110" i="4"/>
  <c r="E110" i="4"/>
  <c r="O109" i="4"/>
  <c r="N109" i="4"/>
  <c r="N111" i="4" s="1"/>
  <c r="N116" i="4" s="1"/>
  <c r="N117" i="4" s="1"/>
  <c r="N120" i="4" s="1"/>
  <c r="M109" i="4"/>
  <c r="M111" i="4" s="1"/>
  <c r="L109" i="4"/>
  <c r="L111" i="4" s="1"/>
  <c r="K109" i="4"/>
  <c r="J109" i="4"/>
  <c r="J111" i="4" s="1"/>
  <c r="I109" i="4"/>
  <c r="I111" i="4" s="1"/>
  <c r="I113" i="4" s="1"/>
  <c r="I123" i="4" s="1"/>
  <c r="H109" i="4"/>
  <c r="G109" i="4"/>
  <c r="F109" i="4"/>
  <c r="F111" i="4" s="1"/>
  <c r="E109" i="4"/>
  <c r="E108" i="4"/>
  <c r="L107" i="4"/>
  <c r="M103" i="4"/>
  <c r="D97" i="4"/>
  <c r="O91" i="4"/>
  <c r="O126" i="4" s="1"/>
  <c r="N91" i="4"/>
  <c r="N126" i="4" s="1"/>
  <c r="M91" i="4"/>
  <c r="M126" i="4" s="1"/>
  <c r="L91" i="4"/>
  <c r="L126" i="4" s="1"/>
  <c r="K91" i="4"/>
  <c r="K126" i="4" s="1"/>
  <c r="J91" i="4"/>
  <c r="J126" i="4" s="1"/>
  <c r="I91" i="4"/>
  <c r="H91" i="4"/>
  <c r="H126" i="4" s="1"/>
  <c r="G91" i="4"/>
  <c r="G126" i="4" s="1"/>
  <c r="F91" i="4"/>
  <c r="F126" i="4" s="1"/>
  <c r="E91" i="4"/>
  <c r="E126" i="4" s="1"/>
  <c r="D126" i="4" s="1"/>
  <c r="I194" i="4" s="1"/>
  <c r="M194" i="4" s="1"/>
  <c r="D84" i="4"/>
  <c r="A84" i="4"/>
  <c r="A119" i="4" s="1"/>
  <c r="A154" i="4" s="1"/>
  <c r="L83" i="4"/>
  <c r="E83" i="4"/>
  <c r="A83" i="4"/>
  <c r="A118" i="4" s="1"/>
  <c r="A153" i="4" s="1"/>
  <c r="D80" i="4"/>
  <c r="E79" i="4"/>
  <c r="D77" i="4"/>
  <c r="G75" i="4"/>
  <c r="N74" i="4"/>
  <c r="M74" i="4"/>
  <c r="L74" i="4"/>
  <c r="F74" i="4"/>
  <c r="E73" i="4"/>
  <c r="L72" i="4"/>
  <c r="I72" i="4"/>
  <c r="O75" i="4" s="1"/>
  <c r="E72" i="4"/>
  <c r="K103" i="4" s="1"/>
  <c r="M68" i="4"/>
  <c r="L68" i="4"/>
  <c r="K68" i="4"/>
  <c r="D62" i="4"/>
  <c r="D56" i="4"/>
  <c r="G194" i="4" s="1"/>
  <c r="K194" i="4" s="1"/>
  <c r="M55" i="4"/>
  <c r="M90" i="4" s="1"/>
  <c r="M125" i="4" s="1"/>
  <c r="M160" i="4" s="1"/>
  <c r="K55" i="4"/>
  <c r="K90" i="4" s="1"/>
  <c r="K125" i="4" s="1"/>
  <c r="K160" i="4" s="1"/>
  <c r="J54" i="4"/>
  <c r="D49" i="4"/>
  <c r="O48" i="4"/>
  <c r="O83" i="4" s="1"/>
  <c r="O118" i="4" s="1"/>
  <c r="N48" i="4"/>
  <c r="M48" i="4"/>
  <c r="L48" i="4"/>
  <c r="K48" i="4"/>
  <c r="K83" i="4" s="1"/>
  <c r="J48" i="4"/>
  <c r="I48" i="4"/>
  <c r="I83" i="4" s="1"/>
  <c r="H48" i="4"/>
  <c r="H83" i="4" s="1"/>
  <c r="G48" i="4"/>
  <c r="F48" i="4"/>
  <c r="D45" i="4"/>
  <c r="E44" i="4"/>
  <c r="D44" i="4"/>
  <c r="O43" i="4"/>
  <c r="O53" i="4" s="1"/>
  <c r="O42" i="4"/>
  <c r="D42" i="4"/>
  <c r="O41" i="4"/>
  <c r="O46" i="4" s="1"/>
  <c r="O47" i="4" s="1"/>
  <c r="E41" i="4"/>
  <c r="E46" i="4" s="1"/>
  <c r="O40" i="4"/>
  <c r="N40" i="4"/>
  <c r="M40" i="4"/>
  <c r="L40" i="4"/>
  <c r="K40" i="4"/>
  <c r="J40" i="4"/>
  <c r="I40" i="4"/>
  <c r="H40" i="4"/>
  <c r="G40" i="4"/>
  <c r="F40" i="4"/>
  <c r="E40" i="4"/>
  <c r="O39" i="4"/>
  <c r="N39" i="4"/>
  <c r="N41" i="4" s="1"/>
  <c r="M39" i="4"/>
  <c r="M41" i="4" s="1"/>
  <c r="L39" i="4"/>
  <c r="L41" i="4" s="1"/>
  <c r="K39" i="4"/>
  <c r="K41" i="4" s="1"/>
  <c r="K43" i="4" s="1"/>
  <c r="K53" i="4" s="1"/>
  <c r="J39" i="4"/>
  <c r="J41" i="4" s="1"/>
  <c r="I39" i="4"/>
  <c r="I41" i="4" s="1"/>
  <c r="H39" i="4"/>
  <c r="H41" i="4" s="1"/>
  <c r="H43" i="4" s="1"/>
  <c r="H53" i="4" s="1"/>
  <c r="G39" i="4"/>
  <c r="F39" i="4"/>
  <c r="F41" i="4" s="1"/>
  <c r="E39" i="4"/>
  <c r="E38" i="4"/>
  <c r="D27" i="4"/>
  <c r="C27" i="4"/>
  <c r="D26" i="4"/>
  <c r="C26" i="4"/>
  <c r="D25" i="4"/>
  <c r="C25" i="4"/>
  <c r="D23" i="4"/>
  <c r="D21" i="4"/>
  <c r="D20" i="4"/>
  <c r="O17" i="4"/>
  <c r="O55" i="4" s="1"/>
  <c r="O90" i="4" s="1"/>
  <c r="O125" i="4" s="1"/>
  <c r="O160" i="4" s="1"/>
  <c r="N17" i="4"/>
  <c r="N55" i="4" s="1"/>
  <c r="N90" i="4" s="1"/>
  <c r="N125" i="4" s="1"/>
  <c r="N160" i="4" s="1"/>
  <c r="M17" i="4"/>
  <c r="L17" i="4"/>
  <c r="L55" i="4" s="1"/>
  <c r="L90" i="4" s="1"/>
  <c r="L125" i="4" s="1"/>
  <c r="L160" i="4" s="1"/>
  <c r="K17" i="4"/>
  <c r="J17" i="4"/>
  <c r="J55" i="4" s="1"/>
  <c r="J90" i="4" s="1"/>
  <c r="J125" i="4" s="1"/>
  <c r="J160" i="4" s="1"/>
  <c r="I17" i="4"/>
  <c r="I55" i="4" s="1"/>
  <c r="I90" i="4" s="1"/>
  <c r="I125" i="4" s="1"/>
  <c r="I160" i="4" s="1"/>
  <c r="H17" i="4"/>
  <c r="H55" i="4" s="1"/>
  <c r="H90" i="4" s="1"/>
  <c r="H125" i="4" s="1"/>
  <c r="H160" i="4" s="1"/>
  <c r="G17" i="4"/>
  <c r="G55" i="4" s="1"/>
  <c r="G90" i="4" s="1"/>
  <c r="G125" i="4" s="1"/>
  <c r="G160" i="4" s="1"/>
  <c r="F17" i="4"/>
  <c r="F55" i="4" s="1"/>
  <c r="F90" i="4" s="1"/>
  <c r="F125" i="4" s="1"/>
  <c r="F160" i="4" s="1"/>
  <c r="E17" i="4"/>
  <c r="E55" i="4" s="1"/>
  <c r="E90" i="4" s="1"/>
  <c r="D16" i="4"/>
  <c r="D17" i="4" s="1"/>
  <c r="D15" i="4"/>
  <c r="D12" i="4"/>
  <c r="D11" i="4"/>
  <c r="D10" i="4"/>
  <c r="D9" i="4"/>
  <c r="O8" i="4"/>
  <c r="O54" i="4" s="1"/>
  <c r="N8" i="4"/>
  <c r="M8" i="4"/>
  <c r="M124" i="4" s="1"/>
  <c r="M127" i="4" s="1"/>
  <c r="L8" i="4"/>
  <c r="L159" i="4" s="1"/>
  <c r="K8" i="4"/>
  <c r="J8" i="4"/>
  <c r="J124" i="4" s="1"/>
  <c r="I8" i="4"/>
  <c r="I124" i="4" s="1"/>
  <c r="H8" i="4"/>
  <c r="G8" i="4"/>
  <c r="G54" i="4" s="1"/>
  <c r="F8" i="4"/>
  <c r="F54" i="4" s="1"/>
  <c r="E8" i="4"/>
  <c r="D7" i="4"/>
  <c r="D6" i="4"/>
  <c r="D5" i="4"/>
  <c r="D4" i="4"/>
  <c r="D8" i="4" s="1"/>
  <c r="J3" i="4"/>
  <c r="K3" i="4" s="1"/>
  <c r="L3" i="4" s="1"/>
  <c r="M3" i="4" s="1"/>
  <c r="N3" i="4" s="1"/>
  <c r="G3" i="4"/>
  <c r="H3" i="4" s="1"/>
  <c r="I3" i="4" s="1"/>
  <c r="D1" i="4"/>
  <c r="E210" i="3"/>
  <c r="E209" i="3"/>
  <c r="E207" i="3"/>
  <c r="R201" i="3"/>
  <c r="N186" i="3"/>
  <c r="J186" i="3"/>
  <c r="I186" i="3"/>
  <c r="M186" i="3" s="1"/>
  <c r="H186" i="3"/>
  <c r="L186" i="3" s="1"/>
  <c r="G186" i="3"/>
  <c r="K186" i="3" s="1"/>
  <c r="A184" i="3"/>
  <c r="M183" i="3"/>
  <c r="J183" i="3"/>
  <c r="N183" i="3" s="1"/>
  <c r="I183" i="3"/>
  <c r="G183" i="3"/>
  <c r="K183" i="3" s="1"/>
  <c r="L173" i="3"/>
  <c r="D167" i="3"/>
  <c r="O161" i="3"/>
  <c r="N161" i="3"/>
  <c r="M161" i="3"/>
  <c r="L161" i="3"/>
  <c r="K161" i="3"/>
  <c r="J161" i="3"/>
  <c r="I161" i="3"/>
  <c r="H161" i="3"/>
  <c r="G161" i="3"/>
  <c r="F161" i="3"/>
  <c r="E161" i="3"/>
  <c r="D154" i="3"/>
  <c r="D150" i="3"/>
  <c r="E149" i="3"/>
  <c r="D147" i="3"/>
  <c r="O145" i="3"/>
  <c r="N145" i="3"/>
  <c r="M145" i="3"/>
  <c r="L145" i="3"/>
  <c r="K145" i="3"/>
  <c r="J145" i="3"/>
  <c r="I145" i="3"/>
  <c r="H145" i="3"/>
  <c r="G145" i="3"/>
  <c r="F145" i="3"/>
  <c r="E145" i="3"/>
  <c r="N144" i="3"/>
  <c r="N146" i="3" s="1"/>
  <c r="M144" i="3"/>
  <c r="M146" i="3" s="1"/>
  <c r="J144" i="3"/>
  <c r="J146" i="3" s="1"/>
  <c r="I144" i="3"/>
  <c r="I146" i="3" s="1"/>
  <c r="H144" i="3"/>
  <c r="E143" i="3"/>
  <c r="L142" i="3"/>
  <c r="M173" i="3" s="1"/>
  <c r="E142" i="3"/>
  <c r="G144" i="3" s="1"/>
  <c r="G146" i="3" s="1"/>
  <c r="L138" i="3"/>
  <c r="K138" i="3"/>
  <c r="D132" i="3"/>
  <c r="D119" i="3"/>
  <c r="D115" i="3"/>
  <c r="E114" i="3"/>
  <c r="D112" i="3"/>
  <c r="O110" i="3"/>
  <c r="N110" i="3"/>
  <c r="M110" i="3"/>
  <c r="L110" i="3"/>
  <c r="K110" i="3"/>
  <c r="J110" i="3"/>
  <c r="I110" i="3"/>
  <c r="H110" i="3"/>
  <c r="G110" i="3"/>
  <c r="F110" i="3"/>
  <c r="E110" i="3"/>
  <c r="O109" i="3"/>
  <c r="N109" i="3"/>
  <c r="N111" i="3" s="1"/>
  <c r="M109" i="3"/>
  <c r="M111" i="3" s="1"/>
  <c r="L109" i="3"/>
  <c r="L111" i="3" s="1"/>
  <c r="K109" i="3"/>
  <c r="K111" i="3" s="1"/>
  <c r="J109" i="3"/>
  <c r="I109" i="3"/>
  <c r="I111" i="3" s="1"/>
  <c r="H109" i="3"/>
  <c r="H111" i="3" s="1"/>
  <c r="G109" i="3"/>
  <c r="F109" i="3"/>
  <c r="E109" i="3"/>
  <c r="E111" i="3" s="1"/>
  <c r="E113" i="3" s="1"/>
  <c r="E108" i="3"/>
  <c r="L107" i="3"/>
  <c r="M138" i="3" s="1"/>
  <c r="D97" i="3"/>
  <c r="O91" i="3"/>
  <c r="O126" i="3" s="1"/>
  <c r="N91" i="3"/>
  <c r="N126" i="3" s="1"/>
  <c r="M91" i="3"/>
  <c r="M126" i="3" s="1"/>
  <c r="L91" i="3"/>
  <c r="L126" i="3" s="1"/>
  <c r="K91" i="3"/>
  <c r="K126" i="3" s="1"/>
  <c r="J91" i="3"/>
  <c r="J126" i="3" s="1"/>
  <c r="I91" i="3"/>
  <c r="I126" i="3" s="1"/>
  <c r="H91" i="3"/>
  <c r="H126" i="3" s="1"/>
  <c r="G91" i="3"/>
  <c r="G126" i="3" s="1"/>
  <c r="F91" i="3"/>
  <c r="F126" i="3" s="1"/>
  <c r="E91" i="3"/>
  <c r="E126" i="3" s="1"/>
  <c r="L89" i="3"/>
  <c r="D84" i="3"/>
  <c r="A84" i="3"/>
  <c r="A119" i="3" s="1"/>
  <c r="A154" i="3" s="1"/>
  <c r="E83" i="3"/>
  <c r="E118" i="3" s="1"/>
  <c r="A83" i="3"/>
  <c r="A118" i="3" s="1"/>
  <c r="A153" i="3" s="1"/>
  <c r="D80" i="3"/>
  <c r="E79" i="3"/>
  <c r="D77" i="3"/>
  <c r="I75" i="3"/>
  <c r="E73" i="3"/>
  <c r="L72" i="3"/>
  <c r="M103" i="3" s="1"/>
  <c r="I72" i="3"/>
  <c r="G75" i="3" s="1"/>
  <c r="E72" i="3"/>
  <c r="M68" i="3"/>
  <c r="L68" i="3"/>
  <c r="K68" i="3"/>
  <c r="D62" i="3"/>
  <c r="D56" i="3"/>
  <c r="G194" i="3" s="1"/>
  <c r="K194" i="3" s="1"/>
  <c r="O55" i="3"/>
  <c r="O90" i="3" s="1"/>
  <c r="O125" i="3" s="1"/>
  <c r="O160" i="3" s="1"/>
  <c r="K55" i="3"/>
  <c r="K90" i="3" s="1"/>
  <c r="K125" i="3" s="1"/>
  <c r="K160" i="3" s="1"/>
  <c r="D49" i="3"/>
  <c r="O48" i="3"/>
  <c r="O83" i="3" s="1"/>
  <c r="N48" i="3"/>
  <c r="N83" i="3" s="1"/>
  <c r="M48" i="3"/>
  <c r="L48" i="3"/>
  <c r="K48" i="3"/>
  <c r="J48" i="3"/>
  <c r="J83" i="3" s="1"/>
  <c r="I48" i="3"/>
  <c r="H48" i="3"/>
  <c r="G48" i="3"/>
  <c r="F48" i="3"/>
  <c r="F83" i="3" s="1"/>
  <c r="D45" i="3"/>
  <c r="E44" i="3"/>
  <c r="D44" i="3"/>
  <c r="O42" i="3"/>
  <c r="D42" i="3"/>
  <c r="O41" i="3"/>
  <c r="O46" i="3" s="1"/>
  <c r="O47" i="3" s="1"/>
  <c r="O50" i="3" s="1"/>
  <c r="O40" i="3"/>
  <c r="N40" i="3"/>
  <c r="M40" i="3"/>
  <c r="M41" i="3" s="1"/>
  <c r="L40" i="3"/>
  <c r="K40" i="3"/>
  <c r="J40" i="3"/>
  <c r="D40" i="3" s="1"/>
  <c r="G184" i="3" s="1"/>
  <c r="I40" i="3"/>
  <c r="H40" i="3"/>
  <c r="G40" i="3"/>
  <c r="F40" i="3"/>
  <c r="E40" i="3"/>
  <c r="E41" i="3" s="1"/>
  <c r="O39" i="3"/>
  <c r="N39" i="3"/>
  <c r="N41" i="3" s="1"/>
  <c r="M39" i="3"/>
  <c r="L39" i="3"/>
  <c r="K39" i="3"/>
  <c r="J39" i="3"/>
  <c r="I39" i="3"/>
  <c r="I41" i="3" s="1"/>
  <c r="I43" i="3" s="1"/>
  <c r="I53" i="3" s="1"/>
  <c r="H39" i="3"/>
  <c r="H41" i="3" s="1"/>
  <c r="H43" i="3" s="1"/>
  <c r="H53" i="3" s="1"/>
  <c r="G39" i="3"/>
  <c r="G41" i="3" s="1"/>
  <c r="G43" i="3" s="1"/>
  <c r="G53" i="3" s="1"/>
  <c r="F39" i="3"/>
  <c r="E39" i="3"/>
  <c r="E38" i="3"/>
  <c r="D27" i="3"/>
  <c r="C27" i="3"/>
  <c r="D26" i="3"/>
  <c r="C26" i="3"/>
  <c r="D25" i="3"/>
  <c r="C25" i="3"/>
  <c r="D23" i="3"/>
  <c r="P75" i="3" s="1"/>
  <c r="P81" i="3" s="1"/>
  <c r="D21" i="3"/>
  <c r="P39" i="3" s="1"/>
  <c r="P45" i="3" s="1"/>
  <c r="D20" i="3"/>
  <c r="O17" i="3"/>
  <c r="N17" i="3"/>
  <c r="N55" i="3" s="1"/>
  <c r="N90" i="3" s="1"/>
  <c r="N125" i="3" s="1"/>
  <c r="N160" i="3" s="1"/>
  <c r="M17" i="3"/>
  <c r="M55" i="3" s="1"/>
  <c r="M90" i="3" s="1"/>
  <c r="M125" i="3" s="1"/>
  <c r="M160" i="3" s="1"/>
  <c r="L17" i="3"/>
  <c r="L55" i="3" s="1"/>
  <c r="L90" i="3" s="1"/>
  <c r="L125" i="3" s="1"/>
  <c r="L160" i="3" s="1"/>
  <c r="K17" i="3"/>
  <c r="J17" i="3"/>
  <c r="J55" i="3" s="1"/>
  <c r="J90" i="3" s="1"/>
  <c r="J125" i="3" s="1"/>
  <c r="J160" i="3" s="1"/>
  <c r="I17" i="3"/>
  <c r="I55" i="3" s="1"/>
  <c r="I90" i="3" s="1"/>
  <c r="I125" i="3" s="1"/>
  <c r="I160" i="3" s="1"/>
  <c r="H17" i="3"/>
  <c r="H55" i="3" s="1"/>
  <c r="H90" i="3" s="1"/>
  <c r="H125" i="3" s="1"/>
  <c r="H160" i="3" s="1"/>
  <c r="G17" i="3"/>
  <c r="G55" i="3" s="1"/>
  <c r="G90" i="3" s="1"/>
  <c r="G125" i="3" s="1"/>
  <c r="G160" i="3" s="1"/>
  <c r="F17" i="3"/>
  <c r="F55" i="3" s="1"/>
  <c r="F90" i="3" s="1"/>
  <c r="F125" i="3" s="1"/>
  <c r="F160" i="3" s="1"/>
  <c r="E17" i="3"/>
  <c r="E55" i="3" s="1"/>
  <c r="D17" i="3"/>
  <c r="D16" i="3"/>
  <c r="D15" i="3"/>
  <c r="D12" i="3"/>
  <c r="D11" i="3"/>
  <c r="D10" i="3"/>
  <c r="D9" i="3"/>
  <c r="O8" i="3"/>
  <c r="N8" i="3"/>
  <c r="M8" i="3"/>
  <c r="M89" i="3" s="1"/>
  <c r="L8" i="3"/>
  <c r="L159" i="3" s="1"/>
  <c r="K8" i="3"/>
  <c r="K159" i="3" s="1"/>
  <c r="J8" i="3"/>
  <c r="J159" i="3" s="1"/>
  <c r="I8" i="3"/>
  <c r="I54" i="3" s="1"/>
  <c r="H8" i="3"/>
  <c r="H54" i="3" s="1"/>
  <c r="G8" i="3"/>
  <c r="F8" i="3"/>
  <c r="F54" i="3" s="1"/>
  <c r="F57" i="3" s="1"/>
  <c r="E8" i="3"/>
  <c r="E54" i="3" s="1"/>
  <c r="D7" i="3"/>
  <c r="D6" i="3"/>
  <c r="D5" i="3"/>
  <c r="D4" i="3"/>
  <c r="D8" i="3" s="1"/>
  <c r="G3" i="3"/>
  <c r="H3" i="3" s="1"/>
  <c r="I3" i="3" s="1"/>
  <c r="J3" i="3" s="1"/>
  <c r="K3" i="3" s="1"/>
  <c r="L3" i="3" s="1"/>
  <c r="M3" i="3" s="1"/>
  <c r="N3" i="3" s="1"/>
  <c r="D1" i="3"/>
  <c r="K41" i="3" l="1"/>
  <c r="O43" i="3"/>
  <c r="O53" i="3" s="1"/>
  <c r="H146" i="3"/>
  <c r="J111" i="3"/>
  <c r="J113" i="3" s="1"/>
  <c r="J123" i="3" s="1"/>
  <c r="F41" i="3"/>
  <c r="F43" i="3" s="1"/>
  <c r="F53" i="3" s="1"/>
  <c r="F58" i="3" s="1"/>
  <c r="D145" i="4"/>
  <c r="J184" i="4" s="1"/>
  <c r="J113" i="4"/>
  <c r="J123" i="4" s="1"/>
  <c r="J116" i="4"/>
  <c r="J117" i="4" s="1"/>
  <c r="F46" i="4"/>
  <c r="F47" i="4" s="1"/>
  <c r="F43" i="4"/>
  <c r="F53" i="4" s="1"/>
  <c r="F58" i="4" s="1"/>
  <c r="F113" i="4"/>
  <c r="F123" i="4" s="1"/>
  <c r="F116" i="4"/>
  <c r="F117" i="4" s="1"/>
  <c r="F129" i="4" s="1"/>
  <c r="G111" i="4"/>
  <c r="F57" i="4"/>
  <c r="G57" i="4"/>
  <c r="J57" i="4"/>
  <c r="I89" i="4"/>
  <c r="J159" i="4"/>
  <c r="J89" i="4"/>
  <c r="M89" i="4"/>
  <c r="I54" i="4"/>
  <c r="I57" i="4" s="1"/>
  <c r="I159" i="4"/>
  <c r="I162" i="4" s="1"/>
  <c r="D91" i="3"/>
  <c r="H194" i="3" s="1"/>
  <c r="L194" i="3" s="1"/>
  <c r="L41" i="3"/>
  <c r="L46" i="3" s="1"/>
  <c r="L47" i="3" s="1"/>
  <c r="G111" i="3"/>
  <c r="G116" i="3" s="1"/>
  <c r="G117" i="3" s="1"/>
  <c r="G129" i="3" s="1"/>
  <c r="O111" i="3"/>
  <c r="D110" i="3"/>
  <c r="I184" i="3" s="1"/>
  <c r="D145" i="3"/>
  <c r="J184" i="3" s="1"/>
  <c r="N184" i="3" s="1"/>
  <c r="H116" i="3"/>
  <c r="H117" i="3" s="1"/>
  <c r="H120" i="3" s="1"/>
  <c r="H113" i="3"/>
  <c r="H123" i="3" s="1"/>
  <c r="I113" i="3"/>
  <c r="I123" i="3" s="1"/>
  <c r="I116" i="3"/>
  <c r="I117" i="3" s="1"/>
  <c r="I120" i="3" s="1"/>
  <c r="D109" i="3"/>
  <c r="I187" i="3" s="1"/>
  <c r="H57" i="3"/>
  <c r="H58" i="3" s="1"/>
  <c r="J162" i="3"/>
  <c r="L92" i="3"/>
  <c r="I57" i="3"/>
  <c r="J54" i="3"/>
  <c r="J57" i="3" s="1"/>
  <c r="K54" i="3"/>
  <c r="K57" i="3" s="1"/>
  <c r="J89" i="3"/>
  <c r="L54" i="3"/>
  <c r="N46" i="3"/>
  <c r="N47" i="3" s="1"/>
  <c r="N43" i="3"/>
  <c r="N53" i="3" s="1"/>
  <c r="I58" i="3"/>
  <c r="D55" i="3"/>
  <c r="G192" i="3" s="1"/>
  <c r="E90" i="3"/>
  <c r="N118" i="3"/>
  <c r="L57" i="3"/>
  <c r="E57" i="3"/>
  <c r="K191" i="3"/>
  <c r="H191" i="3"/>
  <c r="G191" i="3"/>
  <c r="J191" i="3"/>
  <c r="I191" i="3"/>
  <c r="N210" i="3"/>
  <c r="N191" i="3"/>
  <c r="M191" i="3"/>
  <c r="L191" i="3"/>
  <c r="M46" i="3"/>
  <c r="M47" i="3" s="1"/>
  <c r="M43" i="3"/>
  <c r="M53" i="3" s="1"/>
  <c r="F75" i="3"/>
  <c r="I89" i="3"/>
  <c r="I92" i="3" s="1"/>
  <c r="N148" i="3"/>
  <c r="N158" i="3" s="1"/>
  <c r="N151" i="3"/>
  <c r="N152" i="3" s="1"/>
  <c r="M46" i="4"/>
  <c r="M47" i="4" s="1"/>
  <c r="M43" i="4"/>
  <c r="M53" i="4" s="1"/>
  <c r="G159" i="3"/>
  <c r="G162" i="3" s="1"/>
  <c r="G124" i="3"/>
  <c r="G127" i="3" s="1"/>
  <c r="O60" i="3"/>
  <c r="J74" i="3"/>
  <c r="I74" i="3"/>
  <c r="I76" i="3" s="1"/>
  <c r="H74" i="3"/>
  <c r="H76" i="3" s="1"/>
  <c r="G74" i="3"/>
  <c r="G76" i="3" s="1"/>
  <c r="K103" i="3"/>
  <c r="J92" i="3"/>
  <c r="N43" i="4"/>
  <c r="N53" i="4" s="1"/>
  <c r="N46" i="4"/>
  <c r="N47" i="4" s="1"/>
  <c r="H183" i="3"/>
  <c r="L183" i="3" s="1"/>
  <c r="M75" i="3"/>
  <c r="L75" i="3"/>
  <c r="K75" i="3"/>
  <c r="E208" i="3"/>
  <c r="L103" i="3"/>
  <c r="H75" i="3"/>
  <c r="O153" i="4"/>
  <c r="M92" i="3"/>
  <c r="D90" i="4"/>
  <c r="J129" i="4"/>
  <c r="J120" i="4"/>
  <c r="J75" i="3"/>
  <c r="O118" i="3"/>
  <c r="N75" i="3"/>
  <c r="K46" i="3"/>
  <c r="K47" i="3" s="1"/>
  <c r="K43" i="3"/>
  <c r="K53" i="3" s="1"/>
  <c r="O59" i="3"/>
  <c r="L162" i="3"/>
  <c r="D39" i="3"/>
  <c r="E74" i="3"/>
  <c r="O75" i="3"/>
  <c r="F89" i="3"/>
  <c r="F92" i="3" s="1"/>
  <c r="F159" i="3"/>
  <c r="F162" i="3" s="1"/>
  <c r="F124" i="3"/>
  <c r="F127" i="3" s="1"/>
  <c r="K162" i="3"/>
  <c r="M159" i="3"/>
  <c r="M162" i="3" s="1"/>
  <c r="M124" i="3"/>
  <c r="M127" i="3" s="1"/>
  <c r="G54" i="3"/>
  <c r="G57" i="3" s="1"/>
  <c r="G58" i="3" s="1"/>
  <c r="F74" i="3"/>
  <c r="F76" i="3" s="1"/>
  <c r="K74" i="3"/>
  <c r="J116" i="3"/>
  <c r="J117" i="3" s="1"/>
  <c r="O59" i="4"/>
  <c r="O50" i="4"/>
  <c r="L74" i="3"/>
  <c r="L76" i="3" s="1"/>
  <c r="D126" i="3"/>
  <c r="I194" i="3" s="1"/>
  <c r="M194" i="3" s="1"/>
  <c r="K113" i="3"/>
  <c r="K123" i="3" s="1"/>
  <c r="K116" i="3"/>
  <c r="K117" i="3" s="1"/>
  <c r="E123" i="3"/>
  <c r="G148" i="3"/>
  <c r="G158" i="3" s="1"/>
  <c r="G151" i="3"/>
  <c r="G152" i="3" s="1"/>
  <c r="K184" i="3"/>
  <c r="O54" i="3"/>
  <c r="O57" i="3" s="1"/>
  <c r="O58" i="3" s="1"/>
  <c r="O124" i="3"/>
  <c r="O127" i="3" s="1"/>
  <c r="O89" i="3"/>
  <c r="O92" i="3" s="1"/>
  <c r="O159" i="3"/>
  <c r="O162" i="3" s="1"/>
  <c r="G46" i="3"/>
  <c r="G47" i="3" s="1"/>
  <c r="D48" i="3"/>
  <c r="M74" i="3"/>
  <c r="E153" i="3"/>
  <c r="L113" i="3"/>
  <c r="L123" i="3" s="1"/>
  <c r="L116" i="3"/>
  <c r="L117" i="3" s="1"/>
  <c r="E43" i="3"/>
  <c r="N74" i="3"/>
  <c r="K83" i="3"/>
  <c r="M113" i="3"/>
  <c r="M123" i="3" s="1"/>
  <c r="M116" i="3"/>
  <c r="M117" i="3" s="1"/>
  <c r="G83" i="3"/>
  <c r="L83" i="3"/>
  <c r="N113" i="3"/>
  <c r="N123" i="3" s="1"/>
  <c r="N116" i="3"/>
  <c r="N117" i="3" s="1"/>
  <c r="H148" i="3"/>
  <c r="H158" i="3" s="1"/>
  <c r="H151" i="3"/>
  <c r="H152" i="3" s="1"/>
  <c r="I46" i="4"/>
  <c r="I47" i="4" s="1"/>
  <c r="I43" i="4"/>
  <c r="I53" i="4" s="1"/>
  <c r="N54" i="3"/>
  <c r="N57" i="3" s="1"/>
  <c r="N124" i="3"/>
  <c r="N127" i="3" s="1"/>
  <c r="N89" i="3"/>
  <c r="N92" i="3" s="1"/>
  <c r="N159" i="3"/>
  <c r="N162" i="3" s="1"/>
  <c r="J41" i="3"/>
  <c r="H46" i="3"/>
  <c r="H47" i="3" s="1"/>
  <c r="G185" i="3"/>
  <c r="P144" i="3"/>
  <c r="P109" i="3"/>
  <c r="N207" i="3"/>
  <c r="H83" i="3"/>
  <c r="M54" i="3"/>
  <c r="M57" i="3" s="1"/>
  <c r="P74" i="3"/>
  <c r="M83" i="3"/>
  <c r="O113" i="3"/>
  <c r="O123" i="3" s="1"/>
  <c r="O128" i="3" s="1"/>
  <c r="O116" i="3"/>
  <c r="O117" i="3" s="1"/>
  <c r="I148" i="3"/>
  <c r="I158" i="3" s="1"/>
  <c r="I151" i="3"/>
  <c r="I152" i="3" s="1"/>
  <c r="J46" i="4"/>
  <c r="J47" i="4" s="1"/>
  <c r="J43" i="4"/>
  <c r="J53" i="4" s="1"/>
  <c r="J58" i="4" s="1"/>
  <c r="F118" i="3"/>
  <c r="I46" i="3"/>
  <c r="I47" i="3" s="1"/>
  <c r="O74" i="3"/>
  <c r="O76" i="3" s="1"/>
  <c r="G182" i="3"/>
  <c r="O207" i="3"/>
  <c r="P145" i="3"/>
  <c r="P151" i="3" s="1"/>
  <c r="P110" i="3"/>
  <c r="P116" i="3" s="1"/>
  <c r="P40" i="3"/>
  <c r="P46" i="3" s="1"/>
  <c r="I83" i="3"/>
  <c r="G89" i="3"/>
  <c r="G92" i="3" s="1"/>
  <c r="J148" i="3"/>
  <c r="J158" i="3" s="1"/>
  <c r="J163" i="3" s="1"/>
  <c r="J151" i="3"/>
  <c r="J152" i="3" s="1"/>
  <c r="N210" i="4"/>
  <c r="G191" i="4"/>
  <c r="N191" i="4"/>
  <c r="M191" i="4"/>
  <c r="L191" i="4"/>
  <c r="K191" i="4"/>
  <c r="J191" i="4"/>
  <c r="I191" i="4"/>
  <c r="H191" i="4"/>
  <c r="E47" i="4"/>
  <c r="H159" i="3"/>
  <c r="H162" i="3" s="1"/>
  <c r="H124" i="3"/>
  <c r="H127" i="3" s="1"/>
  <c r="H128" i="3" s="1"/>
  <c r="I159" i="3"/>
  <c r="I162" i="3" s="1"/>
  <c r="I124" i="3"/>
  <c r="I127" i="3" s="1"/>
  <c r="E46" i="3"/>
  <c r="E159" i="3"/>
  <c r="E124" i="3"/>
  <c r="E89" i="3"/>
  <c r="J118" i="3"/>
  <c r="E75" i="3"/>
  <c r="H89" i="3"/>
  <c r="H92" i="3" s="1"/>
  <c r="M184" i="3"/>
  <c r="M148" i="3"/>
  <c r="M158" i="3" s="1"/>
  <c r="M151" i="3"/>
  <c r="M152" i="3" s="1"/>
  <c r="L43" i="4"/>
  <c r="L53" i="4" s="1"/>
  <c r="L46" i="4"/>
  <c r="L47" i="4" s="1"/>
  <c r="F59" i="4"/>
  <c r="F50" i="4"/>
  <c r="F51" i="4" s="1"/>
  <c r="J92" i="4"/>
  <c r="E125" i="4"/>
  <c r="E116" i="3"/>
  <c r="E43" i="4"/>
  <c r="H46" i="4"/>
  <c r="H47" i="4" s="1"/>
  <c r="D48" i="4"/>
  <c r="L89" i="4"/>
  <c r="L92" i="4" s="1"/>
  <c r="K46" i="4"/>
  <c r="K47" i="4" s="1"/>
  <c r="G83" i="4"/>
  <c r="M92" i="4"/>
  <c r="N129" i="4"/>
  <c r="K144" i="3"/>
  <c r="K146" i="3" s="1"/>
  <c r="G185" i="4"/>
  <c r="P144" i="4"/>
  <c r="N207" i="4"/>
  <c r="H118" i="4"/>
  <c r="N76" i="4"/>
  <c r="K89" i="3"/>
  <c r="K92" i="3" s="1"/>
  <c r="J124" i="3"/>
  <c r="J127" i="3" s="1"/>
  <c r="L144" i="3"/>
  <c r="L146" i="3" s="1"/>
  <c r="D161" i="3"/>
  <c r="J194" i="3" s="1"/>
  <c r="N194" i="3" s="1"/>
  <c r="O207" i="4"/>
  <c r="G182" i="4"/>
  <c r="P40" i="4"/>
  <c r="P46" i="4" s="1"/>
  <c r="I118" i="4"/>
  <c r="P74" i="4"/>
  <c r="I116" i="4"/>
  <c r="I117" i="4" s="1"/>
  <c r="K124" i="3"/>
  <c r="K127" i="3" s="1"/>
  <c r="E54" i="4"/>
  <c r="E159" i="4"/>
  <c r="E124" i="4"/>
  <c r="E89" i="4"/>
  <c r="J83" i="4"/>
  <c r="L116" i="4"/>
  <c r="L117" i="4" s="1"/>
  <c r="L113" i="4"/>
  <c r="L123" i="4" s="1"/>
  <c r="P110" i="4"/>
  <c r="P116" i="4" s="1"/>
  <c r="F111" i="3"/>
  <c r="L124" i="3"/>
  <c r="L127" i="3" s="1"/>
  <c r="F159" i="4"/>
  <c r="F162" i="4" s="1"/>
  <c r="F124" i="4"/>
  <c r="F127" i="4" s="1"/>
  <c r="F89" i="4"/>
  <c r="F92" i="4" s="1"/>
  <c r="K118" i="4"/>
  <c r="M113" i="4"/>
  <c r="M123" i="4" s="1"/>
  <c r="M128" i="4" s="1"/>
  <c r="M116" i="4"/>
  <c r="M117" i="4" s="1"/>
  <c r="E117" i="4"/>
  <c r="J151" i="4"/>
  <c r="J152" i="4" s="1"/>
  <c r="J148" i="4"/>
  <c r="J158" i="4" s="1"/>
  <c r="P145" i="4"/>
  <c r="P151" i="4" s="1"/>
  <c r="O144" i="3"/>
  <c r="O146" i="3" s="1"/>
  <c r="K173" i="3"/>
  <c r="G159" i="4"/>
  <c r="G162" i="4" s="1"/>
  <c r="G124" i="4"/>
  <c r="G127" i="4" s="1"/>
  <c r="G89" i="4"/>
  <c r="G92" i="4" s="1"/>
  <c r="I75" i="4"/>
  <c r="K148" i="4"/>
  <c r="K158" i="4" s="1"/>
  <c r="K151" i="4"/>
  <c r="K152" i="4" s="1"/>
  <c r="H54" i="4"/>
  <c r="H57" i="4" s="1"/>
  <c r="H58" i="4" s="1"/>
  <c r="H159" i="4"/>
  <c r="H162" i="4" s="1"/>
  <c r="P39" i="4"/>
  <c r="P45" i="4" s="1"/>
  <c r="F83" i="4"/>
  <c r="D91" i="4"/>
  <c r="H194" i="4" s="1"/>
  <c r="L194" i="4" s="1"/>
  <c r="I92" i="4"/>
  <c r="O111" i="4"/>
  <c r="L148" i="4"/>
  <c r="L158" i="4" s="1"/>
  <c r="L151" i="4"/>
  <c r="L152" i="4" s="1"/>
  <c r="D40" i="4"/>
  <c r="G184" i="4" s="1"/>
  <c r="L54" i="4"/>
  <c r="L57" i="4" s="1"/>
  <c r="P75" i="4"/>
  <c r="P81" i="4" s="1"/>
  <c r="P109" i="4"/>
  <c r="K113" i="4"/>
  <c r="K123" i="4" s="1"/>
  <c r="K116" i="4"/>
  <c r="K117" i="4" s="1"/>
  <c r="M148" i="4"/>
  <c r="M158" i="4" s="1"/>
  <c r="M151" i="4"/>
  <c r="M152" i="4" s="1"/>
  <c r="J162" i="4"/>
  <c r="J127" i="4"/>
  <c r="J128" i="4" s="1"/>
  <c r="O57" i="4"/>
  <c r="O58" i="4" s="1"/>
  <c r="M83" i="4"/>
  <c r="D110" i="4"/>
  <c r="I184" i="4" s="1"/>
  <c r="N148" i="4"/>
  <c r="N158" i="4" s="1"/>
  <c r="N151" i="4"/>
  <c r="N152" i="4" s="1"/>
  <c r="K159" i="4"/>
  <c r="K162" i="4" s="1"/>
  <c r="K89" i="4"/>
  <c r="K92" i="4" s="1"/>
  <c r="K54" i="4"/>
  <c r="K57" i="4" s="1"/>
  <c r="K58" i="4" s="1"/>
  <c r="D55" i="4"/>
  <c r="G192" i="4" s="1"/>
  <c r="O74" i="4"/>
  <c r="O76" i="4" s="1"/>
  <c r="K74" i="4"/>
  <c r="K76" i="4" s="1"/>
  <c r="J74" i="4"/>
  <c r="J76" i="4" s="1"/>
  <c r="I74" i="4"/>
  <c r="I76" i="4" s="1"/>
  <c r="H74" i="4"/>
  <c r="H76" i="4" s="1"/>
  <c r="G74" i="4"/>
  <c r="G76" i="4" s="1"/>
  <c r="E74" i="4"/>
  <c r="N83" i="4"/>
  <c r="E113" i="4"/>
  <c r="E153" i="4"/>
  <c r="N184" i="4"/>
  <c r="L162" i="4"/>
  <c r="D39" i="4"/>
  <c r="F60" i="4"/>
  <c r="H183" i="4"/>
  <c r="L183" i="4" s="1"/>
  <c r="F75" i="4"/>
  <c r="F76" i="4" s="1"/>
  <c r="E75" i="4"/>
  <c r="L103" i="4"/>
  <c r="E208" i="4"/>
  <c r="N75" i="4"/>
  <c r="M75" i="4"/>
  <c r="M76" i="4" s="1"/>
  <c r="L75" i="4"/>
  <c r="L76" i="4" s="1"/>
  <c r="K75" i="4"/>
  <c r="J75" i="4"/>
  <c r="H75" i="4"/>
  <c r="L118" i="4"/>
  <c r="H124" i="4"/>
  <c r="H127" i="4" s="1"/>
  <c r="E144" i="3"/>
  <c r="H129" i="4"/>
  <c r="H120" i="4"/>
  <c r="H113" i="4"/>
  <c r="H123" i="4" s="1"/>
  <c r="I127" i="4"/>
  <c r="I128" i="4" s="1"/>
  <c r="F144" i="3"/>
  <c r="F146" i="3" s="1"/>
  <c r="N124" i="4"/>
  <c r="N127" i="4" s="1"/>
  <c r="N89" i="4"/>
  <c r="N92" i="4" s="1"/>
  <c r="N54" i="4"/>
  <c r="N57" i="4" s="1"/>
  <c r="N159" i="4"/>
  <c r="N162" i="4" s="1"/>
  <c r="H89" i="4"/>
  <c r="H92" i="4" s="1"/>
  <c r="D109" i="4"/>
  <c r="K124" i="4"/>
  <c r="K127" i="4" s="1"/>
  <c r="O89" i="4"/>
  <c r="O92" i="4" s="1"/>
  <c r="O159" i="4"/>
  <c r="O162" i="4" s="1"/>
  <c r="O124" i="4"/>
  <c r="O127" i="4" s="1"/>
  <c r="G41" i="4"/>
  <c r="N113" i="4"/>
  <c r="N123" i="4" s="1"/>
  <c r="L124" i="4"/>
  <c r="L127" i="4" s="1"/>
  <c r="M159" i="4"/>
  <c r="M162" i="4" s="1"/>
  <c r="M54" i="4"/>
  <c r="M57" i="4" s="1"/>
  <c r="O60" i="4"/>
  <c r="E144" i="4"/>
  <c r="F144" i="4"/>
  <c r="F146" i="4" s="1"/>
  <c r="G144" i="4"/>
  <c r="G146" i="4" s="1"/>
  <c r="H144" i="4"/>
  <c r="H146" i="4" s="1"/>
  <c r="I144" i="4"/>
  <c r="I146" i="4" s="1"/>
  <c r="O144" i="4"/>
  <c r="O146" i="4" s="1"/>
  <c r="L43" i="3" l="1"/>
  <c r="L53" i="3" s="1"/>
  <c r="L58" i="3" s="1"/>
  <c r="F46" i="3"/>
  <c r="F47" i="3" s="1"/>
  <c r="F59" i="3" s="1"/>
  <c r="D111" i="3"/>
  <c r="G113" i="3"/>
  <c r="G123" i="3" s="1"/>
  <c r="M187" i="3"/>
  <c r="M188" i="3" s="1"/>
  <c r="I188" i="3"/>
  <c r="H129" i="3"/>
  <c r="I128" i="3"/>
  <c r="I129" i="3"/>
  <c r="F128" i="4"/>
  <c r="D75" i="4"/>
  <c r="H184" i="4" s="1"/>
  <c r="G113" i="4"/>
  <c r="G123" i="4" s="1"/>
  <c r="G116" i="4"/>
  <c r="G117" i="4" s="1"/>
  <c r="F120" i="4"/>
  <c r="G128" i="4"/>
  <c r="L163" i="4"/>
  <c r="H128" i="4"/>
  <c r="N128" i="4"/>
  <c r="L58" i="4"/>
  <c r="K163" i="4"/>
  <c r="M128" i="3"/>
  <c r="K58" i="3"/>
  <c r="M76" i="3"/>
  <c r="M78" i="3" s="1"/>
  <c r="M88" i="3" s="1"/>
  <c r="M93" i="3" s="1"/>
  <c r="J76" i="3"/>
  <c r="J81" i="3" s="1"/>
  <c r="J82" i="3" s="1"/>
  <c r="D75" i="3"/>
  <c r="H184" i="3" s="1"/>
  <c r="L184" i="3" s="1"/>
  <c r="N76" i="3"/>
  <c r="K76" i="3"/>
  <c r="G120" i="3"/>
  <c r="G128" i="3"/>
  <c r="M163" i="3"/>
  <c r="G163" i="3"/>
  <c r="F81" i="4"/>
  <c r="F82" i="4" s="1"/>
  <c r="F78" i="4"/>
  <c r="F88" i="4" s="1"/>
  <c r="F93" i="4" s="1"/>
  <c r="L78" i="4"/>
  <c r="L88" i="4" s="1"/>
  <c r="L93" i="4" s="1"/>
  <c r="L81" i="4"/>
  <c r="L82" i="4" s="1"/>
  <c r="M81" i="4"/>
  <c r="M82" i="4" s="1"/>
  <c r="M78" i="4"/>
  <c r="M88" i="4" s="1"/>
  <c r="M93" i="4" s="1"/>
  <c r="N118" i="4"/>
  <c r="M118" i="4"/>
  <c r="M129" i="4"/>
  <c r="M120" i="4"/>
  <c r="J118" i="4"/>
  <c r="L148" i="3"/>
  <c r="L158" i="3" s="1"/>
  <c r="L163" i="3" s="1"/>
  <c r="L151" i="3"/>
  <c r="L152" i="3" s="1"/>
  <c r="G118" i="4"/>
  <c r="L59" i="4"/>
  <c r="L50" i="4"/>
  <c r="L60" i="4" s="1"/>
  <c r="K185" i="3"/>
  <c r="H185" i="3"/>
  <c r="J185" i="3"/>
  <c r="I185" i="3"/>
  <c r="G118" i="3"/>
  <c r="K128" i="3"/>
  <c r="G81" i="3"/>
  <c r="G82" i="3" s="1"/>
  <c r="G78" i="3"/>
  <c r="G88" i="3" s="1"/>
  <c r="G93" i="3" s="1"/>
  <c r="M59" i="3"/>
  <c r="M50" i="3"/>
  <c r="M60" i="3" s="1"/>
  <c r="N153" i="3"/>
  <c r="J164" i="3"/>
  <c r="J155" i="3"/>
  <c r="F153" i="3"/>
  <c r="H50" i="3"/>
  <c r="H60" i="3" s="1"/>
  <c r="H59" i="3"/>
  <c r="O153" i="3"/>
  <c r="H78" i="3"/>
  <c r="H88" i="3" s="1"/>
  <c r="H93" i="3" s="1"/>
  <c r="H81" i="3"/>
  <c r="H82" i="3" s="1"/>
  <c r="J46" i="3"/>
  <c r="J47" i="3" s="1"/>
  <c r="J43" i="3"/>
  <c r="J53" i="3" s="1"/>
  <c r="J58" i="3" s="1"/>
  <c r="M81" i="3"/>
  <c r="M82" i="3" s="1"/>
  <c r="L81" i="3"/>
  <c r="L82" i="3" s="1"/>
  <c r="L78" i="3"/>
  <c r="L88" i="3" s="1"/>
  <c r="L93" i="3" s="1"/>
  <c r="I81" i="3"/>
  <c r="I82" i="3" s="1"/>
  <c r="I78" i="3"/>
  <c r="I88" i="3" s="1"/>
  <c r="I93" i="3" s="1"/>
  <c r="E125" i="3"/>
  <c r="E127" i="3" s="1"/>
  <c r="D127" i="3" s="1"/>
  <c r="D90" i="3"/>
  <c r="L155" i="4"/>
  <c r="L164" i="4"/>
  <c r="D89" i="4"/>
  <c r="E92" i="4"/>
  <c r="D92" i="4" s="1"/>
  <c r="K50" i="4"/>
  <c r="K60" i="4" s="1"/>
  <c r="K59" i="4"/>
  <c r="M164" i="3"/>
  <c r="M155" i="3"/>
  <c r="J59" i="4"/>
  <c r="J50" i="4"/>
  <c r="J78" i="3"/>
  <c r="J88" i="3" s="1"/>
  <c r="J93" i="3" s="1"/>
  <c r="N192" i="3"/>
  <c r="N195" i="3" s="1"/>
  <c r="M192" i="3"/>
  <c r="M195" i="3" s="1"/>
  <c r="L192" i="3"/>
  <c r="L195" i="3" s="1"/>
  <c r="K192" i="3"/>
  <c r="J192" i="3"/>
  <c r="I192" i="3"/>
  <c r="H192" i="3"/>
  <c r="K184" i="4"/>
  <c r="K188" i="4" s="1"/>
  <c r="D124" i="4"/>
  <c r="E127" i="4"/>
  <c r="D127" i="4" s="1"/>
  <c r="E50" i="4"/>
  <c r="E51" i="4"/>
  <c r="E59" i="4"/>
  <c r="I164" i="3"/>
  <c r="I155" i="3"/>
  <c r="G50" i="3"/>
  <c r="G59" i="3"/>
  <c r="D83" i="3"/>
  <c r="L184" i="4"/>
  <c r="M155" i="4"/>
  <c r="M164" i="4"/>
  <c r="D159" i="4"/>
  <c r="I118" i="3"/>
  <c r="I163" i="3"/>
  <c r="I81" i="4"/>
  <c r="I82" i="4" s="1"/>
  <c r="I78" i="4"/>
  <c r="I88" i="4" s="1"/>
  <c r="I93" i="4" s="1"/>
  <c r="D144" i="3"/>
  <c r="E146" i="3"/>
  <c r="G187" i="4"/>
  <c r="K187" i="4" s="1"/>
  <c r="P49" i="4"/>
  <c r="K78" i="4"/>
  <c r="K88" i="4" s="1"/>
  <c r="K93" i="4" s="1"/>
  <c r="K81" i="4"/>
  <c r="K82" i="4" s="1"/>
  <c r="M163" i="4"/>
  <c r="O113" i="4"/>
  <c r="O123" i="4" s="1"/>
  <c r="O128" i="4" s="1"/>
  <c r="O116" i="4"/>
  <c r="O117" i="4" s="1"/>
  <c r="K153" i="4"/>
  <c r="E57" i="4"/>
  <c r="D57" i="4" s="1"/>
  <c r="D54" i="4"/>
  <c r="N78" i="4"/>
  <c r="N88" i="4" s="1"/>
  <c r="N93" i="4" s="1"/>
  <c r="N81" i="4"/>
  <c r="N82" i="4" s="1"/>
  <c r="O129" i="3"/>
  <c r="O120" i="3"/>
  <c r="O130" i="3" s="1"/>
  <c r="M129" i="3"/>
  <c r="M120" i="3"/>
  <c r="O61" i="4"/>
  <c r="O63" i="4" s="1"/>
  <c r="L59" i="3"/>
  <c r="L50" i="3"/>
  <c r="J120" i="3"/>
  <c r="J130" i="3" s="1"/>
  <c r="J129" i="3"/>
  <c r="E76" i="3"/>
  <c r="D74" i="3"/>
  <c r="M58" i="4"/>
  <c r="D41" i="4"/>
  <c r="G43" i="4"/>
  <c r="G53" i="4" s="1"/>
  <c r="G58" i="4" s="1"/>
  <c r="G46" i="4"/>
  <c r="I129" i="4"/>
  <c r="I120" i="4"/>
  <c r="I130" i="4" s="1"/>
  <c r="H153" i="4"/>
  <c r="H121" i="4"/>
  <c r="H130" i="4"/>
  <c r="H131" i="4" s="1"/>
  <c r="M118" i="3"/>
  <c r="I58" i="4"/>
  <c r="K118" i="3"/>
  <c r="J128" i="3"/>
  <c r="M59" i="4"/>
  <c r="M50" i="4"/>
  <c r="G81" i="4"/>
  <c r="G82" i="4" s="1"/>
  <c r="G78" i="4"/>
  <c r="G88" i="4" s="1"/>
  <c r="G93" i="4" s="1"/>
  <c r="K128" i="4"/>
  <c r="O148" i="3"/>
  <c r="O158" i="3" s="1"/>
  <c r="O163" i="3" s="1"/>
  <c r="O151" i="3"/>
  <c r="O152" i="3" s="1"/>
  <c r="P84" i="4"/>
  <c r="P80" i="4"/>
  <c r="H50" i="4"/>
  <c r="H59" i="4"/>
  <c r="J153" i="3"/>
  <c r="P80" i="3"/>
  <c r="P84" i="3"/>
  <c r="I59" i="4"/>
  <c r="I50" i="4"/>
  <c r="I60" i="4" s="1"/>
  <c r="N78" i="3"/>
  <c r="N88" i="3" s="1"/>
  <c r="N93" i="3" s="1"/>
  <c r="N81" i="3"/>
  <c r="N82" i="3" s="1"/>
  <c r="K78" i="3"/>
  <c r="K88" i="3" s="1"/>
  <c r="K93" i="3" s="1"/>
  <c r="K81" i="3"/>
  <c r="K82" i="3" s="1"/>
  <c r="G187" i="3"/>
  <c r="P49" i="3"/>
  <c r="N164" i="3"/>
  <c r="N155" i="3"/>
  <c r="K195" i="3"/>
  <c r="N192" i="4"/>
  <c r="N195" i="4" s="1"/>
  <c r="M192" i="4"/>
  <c r="M195" i="4" s="1"/>
  <c r="L192" i="4"/>
  <c r="K192" i="4"/>
  <c r="K195" i="4" s="1"/>
  <c r="J192" i="4"/>
  <c r="I192" i="4"/>
  <c r="H192" i="4"/>
  <c r="D111" i="4"/>
  <c r="I187" i="4"/>
  <c r="M187" i="4" s="1"/>
  <c r="P119" i="4"/>
  <c r="P115" i="4"/>
  <c r="F118" i="4"/>
  <c r="D83" i="4"/>
  <c r="P150" i="4"/>
  <c r="P154" i="4"/>
  <c r="E53" i="4"/>
  <c r="D43" i="4"/>
  <c r="H155" i="3"/>
  <c r="H164" i="3"/>
  <c r="E53" i="3"/>
  <c r="N163" i="3"/>
  <c r="D41" i="3"/>
  <c r="E76" i="4"/>
  <c r="D74" i="4"/>
  <c r="H78" i="4"/>
  <c r="H88" i="4" s="1"/>
  <c r="H93" i="4" s="1"/>
  <c r="H81" i="4"/>
  <c r="H82" i="4" s="1"/>
  <c r="K120" i="4"/>
  <c r="K130" i="4" s="1"/>
  <c r="K129" i="4"/>
  <c r="H148" i="4"/>
  <c r="H158" i="4" s="1"/>
  <c r="H163" i="4" s="1"/>
  <c r="H151" i="4"/>
  <c r="H152" i="4" s="1"/>
  <c r="F113" i="3"/>
  <c r="F116" i="3"/>
  <c r="F117" i="3" s="1"/>
  <c r="I153" i="4"/>
  <c r="K185" i="4"/>
  <c r="J185" i="4"/>
  <c r="I185" i="4"/>
  <c r="H185" i="4"/>
  <c r="E117" i="3"/>
  <c r="L195" i="4"/>
  <c r="I182" i="3"/>
  <c r="H182" i="3"/>
  <c r="K182" i="3"/>
  <c r="J182" i="3"/>
  <c r="H118" i="3"/>
  <c r="H163" i="3"/>
  <c r="G155" i="3"/>
  <c r="G164" i="3"/>
  <c r="O61" i="3"/>
  <c r="O63" i="3" s="1"/>
  <c r="J81" i="4"/>
  <c r="J82" i="4" s="1"/>
  <c r="J78" i="4"/>
  <c r="J88" i="4" s="1"/>
  <c r="J93" i="4" s="1"/>
  <c r="G151" i="4"/>
  <c r="G152" i="4" s="1"/>
  <c r="G148" i="4"/>
  <c r="G158" i="4" s="1"/>
  <c r="G163" i="4" s="1"/>
  <c r="K148" i="3"/>
  <c r="K158" i="3" s="1"/>
  <c r="K163" i="3" s="1"/>
  <c r="K151" i="3"/>
  <c r="K152" i="3" s="1"/>
  <c r="E160" i="4"/>
  <c r="E162" i="4" s="1"/>
  <c r="D162" i="4" s="1"/>
  <c r="D125" i="4"/>
  <c r="D160" i="4" s="1"/>
  <c r="D89" i="3"/>
  <c r="E92" i="3"/>
  <c r="D92" i="3" s="1"/>
  <c r="O78" i="3"/>
  <c r="O88" i="3" s="1"/>
  <c r="O93" i="3" s="1"/>
  <c r="O81" i="3"/>
  <c r="O82" i="3" s="1"/>
  <c r="L129" i="3"/>
  <c r="L120" i="3"/>
  <c r="F81" i="3"/>
  <c r="F82" i="3" s="1"/>
  <c r="F78" i="3"/>
  <c r="F88" i="3" s="1"/>
  <c r="F93" i="3" s="1"/>
  <c r="N50" i="4"/>
  <c r="N59" i="4"/>
  <c r="D54" i="3"/>
  <c r="O148" i="4"/>
  <c r="O158" i="4" s="1"/>
  <c r="O163" i="4" s="1"/>
  <c r="O151" i="4"/>
  <c r="O152" i="4" s="1"/>
  <c r="F151" i="4"/>
  <c r="F152" i="4" s="1"/>
  <c r="F148" i="4"/>
  <c r="F158" i="4" s="1"/>
  <c r="F163" i="4" s="1"/>
  <c r="N164" i="4"/>
  <c r="N155" i="4"/>
  <c r="J164" i="4"/>
  <c r="J155" i="4"/>
  <c r="L128" i="4"/>
  <c r="K182" i="4"/>
  <c r="J182" i="4"/>
  <c r="I182" i="4"/>
  <c r="H182" i="4"/>
  <c r="D124" i="3"/>
  <c r="N129" i="3"/>
  <c r="N120" i="3"/>
  <c r="N130" i="3" s="1"/>
  <c r="L128" i="3"/>
  <c r="K50" i="3"/>
  <c r="K59" i="3"/>
  <c r="N58" i="4"/>
  <c r="D57" i="3"/>
  <c r="N58" i="3"/>
  <c r="K164" i="4"/>
  <c r="K155" i="4"/>
  <c r="O81" i="4"/>
  <c r="O82" i="4" s="1"/>
  <c r="O78" i="4"/>
  <c r="O88" i="4" s="1"/>
  <c r="O93" i="4" s="1"/>
  <c r="E146" i="4"/>
  <c r="D144" i="4"/>
  <c r="N163" i="4"/>
  <c r="E129" i="4"/>
  <c r="E120" i="4"/>
  <c r="L120" i="4"/>
  <c r="L129" i="4"/>
  <c r="D159" i="3"/>
  <c r="I50" i="3"/>
  <c r="I59" i="3"/>
  <c r="P115" i="3"/>
  <c r="P119" i="3"/>
  <c r="N128" i="3"/>
  <c r="N59" i="3"/>
  <c r="N50" i="3"/>
  <c r="F148" i="3"/>
  <c r="F158" i="3" s="1"/>
  <c r="F163" i="3" s="1"/>
  <c r="F151" i="3"/>
  <c r="F152" i="3" s="1"/>
  <c r="L153" i="4"/>
  <c r="L130" i="4"/>
  <c r="L121" i="4"/>
  <c r="I148" i="4"/>
  <c r="I158" i="4" s="1"/>
  <c r="I163" i="4" s="1"/>
  <c r="I151" i="4"/>
  <c r="I152" i="4" s="1"/>
  <c r="J163" i="4"/>
  <c r="D113" i="4"/>
  <c r="E123" i="4"/>
  <c r="M184" i="4"/>
  <c r="M188" i="4" s="1"/>
  <c r="I188" i="4"/>
  <c r="D116" i="4"/>
  <c r="D117" i="4" s="1"/>
  <c r="P120" i="4" s="1"/>
  <c r="F61" i="4"/>
  <c r="F63" i="4" s="1"/>
  <c r="E47" i="3"/>
  <c r="P154" i="3"/>
  <c r="P150" i="3"/>
  <c r="L118" i="3"/>
  <c r="K129" i="3"/>
  <c r="K120" i="3"/>
  <c r="M58" i="3"/>
  <c r="D43" i="3" l="1"/>
  <c r="P58" i="3" s="1"/>
  <c r="F50" i="3"/>
  <c r="F60" i="3" s="1"/>
  <c r="D46" i="3"/>
  <c r="H51" i="3"/>
  <c r="F51" i="3"/>
  <c r="M196" i="3"/>
  <c r="I61" i="4"/>
  <c r="K51" i="4"/>
  <c r="H133" i="4"/>
  <c r="I51" i="4"/>
  <c r="G120" i="4"/>
  <c r="G129" i="4"/>
  <c r="G188" i="4"/>
  <c r="H61" i="3"/>
  <c r="H63" i="3" s="1"/>
  <c r="M51" i="3"/>
  <c r="D53" i="3"/>
  <c r="E58" i="3"/>
  <c r="E148" i="3"/>
  <c r="E151" i="3"/>
  <c r="G94" i="3"/>
  <c r="G85" i="3"/>
  <c r="G95" i="3" s="1"/>
  <c r="L164" i="3"/>
  <c r="L155" i="3"/>
  <c r="E148" i="4"/>
  <c r="E151" i="4"/>
  <c r="F129" i="3"/>
  <c r="F120" i="3"/>
  <c r="F130" i="3" s="1"/>
  <c r="O164" i="3"/>
  <c r="O155" i="3"/>
  <c r="O165" i="3" s="1"/>
  <c r="H187" i="3"/>
  <c r="D76" i="3"/>
  <c r="D146" i="3"/>
  <c r="J187" i="3"/>
  <c r="J60" i="4"/>
  <c r="J61" i="4" s="1"/>
  <c r="J63" i="4" s="1"/>
  <c r="J51" i="4"/>
  <c r="L94" i="3"/>
  <c r="L85" i="3"/>
  <c r="L85" i="4"/>
  <c r="L95" i="4" s="1"/>
  <c r="L94" i="4"/>
  <c r="N94" i="3"/>
  <c r="N85" i="3"/>
  <c r="N95" i="3" s="1"/>
  <c r="N86" i="3"/>
  <c r="E81" i="3"/>
  <c r="E78" i="3"/>
  <c r="N94" i="4"/>
  <c r="N85" i="4"/>
  <c r="N95" i="4" s="1"/>
  <c r="K196" i="4"/>
  <c r="M94" i="3"/>
  <c r="M85" i="3"/>
  <c r="H164" i="4"/>
  <c r="H155" i="4"/>
  <c r="H165" i="4" s="1"/>
  <c r="K133" i="4"/>
  <c r="J131" i="3"/>
  <c r="J133" i="3" s="1"/>
  <c r="I94" i="4"/>
  <c r="I85" i="4"/>
  <c r="I95" i="4" s="1"/>
  <c r="F123" i="3"/>
  <c r="D113" i="3"/>
  <c r="N182" i="3"/>
  <c r="M182" i="3"/>
  <c r="L182" i="3"/>
  <c r="P58" i="4"/>
  <c r="J153" i="4"/>
  <c r="J130" i="4"/>
  <c r="J131" i="4" s="1"/>
  <c r="J133" i="4" s="1"/>
  <c r="J121" i="4"/>
  <c r="M196" i="4"/>
  <c r="K131" i="4"/>
  <c r="D53" i="4"/>
  <c r="E58" i="4"/>
  <c r="G94" i="4"/>
  <c r="G85" i="4"/>
  <c r="G95" i="4" s="1"/>
  <c r="K61" i="4"/>
  <c r="K63" i="4" s="1"/>
  <c r="J50" i="3"/>
  <c r="J60" i="3" s="1"/>
  <c r="J59" i="3"/>
  <c r="G153" i="3"/>
  <c r="G130" i="3"/>
  <c r="G131" i="3" s="1"/>
  <c r="G133" i="3" s="1"/>
  <c r="G121" i="3"/>
  <c r="J187" i="4"/>
  <c r="D146" i="4"/>
  <c r="H130" i="3"/>
  <c r="H131" i="3" s="1"/>
  <c r="H133" i="3" s="1"/>
  <c r="H121" i="3"/>
  <c r="H153" i="3"/>
  <c r="I164" i="4"/>
  <c r="I155" i="4"/>
  <c r="I165" i="4" s="1"/>
  <c r="K121" i="4"/>
  <c r="G60" i="3"/>
  <c r="G61" i="3" s="1"/>
  <c r="G63" i="3" s="1"/>
  <c r="G51" i="3"/>
  <c r="D118" i="3"/>
  <c r="K164" i="3"/>
  <c r="K155" i="3"/>
  <c r="H94" i="4"/>
  <c r="H85" i="4"/>
  <c r="H95" i="4" s="1"/>
  <c r="M51" i="4"/>
  <c r="M60" i="4"/>
  <c r="M61" i="4" s="1"/>
  <c r="M63" i="4" s="1"/>
  <c r="M130" i="4"/>
  <c r="M131" i="4" s="1"/>
  <c r="M133" i="4" s="1"/>
  <c r="M121" i="4"/>
  <c r="M153" i="4"/>
  <c r="I60" i="3"/>
  <c r="I61" i="3" s="1"/>
  <c r="I63" i="3" s="1"/>
  <c r="I51" i="3"/>
  <c r="L130" i="3"/>
  <c r="L131" i="3" s="1"/>
  <c r="L133" i="3" s="1"/>
  <c r="L121" i="3"/>
  <c r="L153" i="3"/>
  <c r="G164" i="4"/>
  <c r="G155" i="4"/>
  <c r="D116" i="3"/>
  <c r="D117" i="3" s="1"/>
  <c r="P120" i="3" s="1"/>
  <c r="K165" i="4"/>
  <c r="K166" i="4" s="1"/>
  <c r="K168" i="4" s="1"/>
  <c r="K156" i="4"/>
  <c r="E128" i="3"/>
  <c r="N60" i="4"/>
  <c r="N51" i="4"/>
  <c r="E129" i="3"/>
  <c r="E120" i="3"/>
  <c r="E121" i="3" s="1"/>
  <c r="H187" i="4"/>
  <c r="D76" i="4"/>
  <c r="F121" i="4"/>
  <c r="F153" i="4"/>
  <c r="F130" i="4"/>
  <c r="F131" i="4" s="1"/>
  <c r="F133" i="4" s="1"/>
  <c r="D118" i="4"/>
  <c r="I131" i="4"/>
  <c r="I133" i="4" s="1"/>
  <c r="L60" i="3"/>
  <c r="L61" i="3" s="1"/>
  <c r="L63" i="3" s="1"/>
  <c r="L51" i="3"/>
  <c r="O120" i="4"/>
  <c r="O130" i="4" s="1"/>
  <c r="O129" i="4"/>
  <c r="H94" i="3"/>
  <c r="H85" i="3"/>
  <c r="N185" i="3"/>
  <c r="M185" i="3"/>
  <c r="L185" i="3"/>
  <c r="F94" i="4"/>
  <c r="F85" i="4"/>
  <c r="L131" i="4"/>
  <c r="L133" i="4" s="1"/>
  <c r="J94" i="4"/>
  <c r="J85" i="4"/>
  <c r="J95" i="4" s="1"/>
  <c r="E81" i="4"/>
  <c r="E78" i="4"/>
  <c r="J156" i="3"/>
  <c r="J165" i="3"/>
  <c r="J166" i="3" s="1"/>
  <c r="J168" i="3" s="1"/>
  <c r="G47" i="4"/>
  <c r="D46" i="4"/>
  <c r="N121" i="3"/>
  <c r="O94" i="4"/>
  <c r="O85" i="4"/>
  <c r="O95" i="4" s="1"/>
  <c r="F94" i="3"/>
  <c r="F85" i="3"/>
  <c r="F95" i="3" s="1"/>
  <c r="K60" i="3"/>
  <c r="K61" i="3" s="1"/>
  <c r="K63" i="3" s="1"/>
  <c r="K51" i="3"/>
  <c r="O85" i="3"/>
  <c r="O95" i="3" s="1"/>
  <c r="O94" i="3"/>
  <c r="O96" i="3" s="1"/>
  <c r="J121" i="3"/>
  <c r="K130" i="3"/>
  <c r="K131" i="3" s="1"/>
  <c r="K133" i="3" s="1"/>
  <c r="K121" i="3"/>
  <c r="K153" i="3"/>
  <c r="I130" i="3"/>
  <c r="I131" i="3" s="1"/>
  <c r="I133" i="3" s="1"/>
  <c r="I121" i="3"/>
  <c r="I153" i="3"/>
  <c r="L51" i="4"/>
  <c r="N61" i="4"/>
  <c r="N63" i="4" s="1"/>
  <c r="K85" i="4"/>
  <c r="K95" i="4" s="1"/>
  <c r="K94" i="4"/>
  <c r="E60" i="4"/>
  <c r="E61" i="4" s="1"/>
  <c r="J85" i="3"/>
  <c r="J95" i="3" s="1"/>
  <c r="J94" i="3"/>
  <c r="D125" i="3"/>
  <c r="D160" i="3" s="1"/>
  <c r="E160" i="3"/>
  <c r="E162" i="3" s="1"/>
  <c r="D162" i="3" s="1"/>
  <c r="N165" i="3"/>
  <c r="N166" i="3" s="1"/>
  <c r="N168" i="3" s="1"/>
  <c r="N156" i="3"/>
  <c r="L61" i="4"/>
  <c r="L63" i="4" s="1"/>
  <c r="N130" i="4"/>
  <c r="N131" i="4" s="1"/>
  <c r="N133" i="4" s="1"/>
  <c r="N121" i="4"/>
  <c r="N153" i="4"/>
  <c r="E128" i="4"/>
  <c r="D123" i="4"/>
  <c r="F155" i="3"/>
  <c r="F156" i="3" s="1"/>
  <c r="F164" i="3"/>
  <c r="N60" i="3"/>
  <c r="N61" i="3" s="1"/>
  <c r="N63" i="3" s="1"/>
  <c r="N51" i="3"/>
  <c r="D129" i="4"/>
  <c r="F164" i="4"/>
  <c r="F155" i="4"/>
  <c r="N185" i="4"/>
  <c r="M185" i="4"/>
  <c r="L185" i="4"/>
  <c r="P128" i="4"/>
  <c r="N182" i="4"/>
  <c r="M182" i="4"/>
  <c r="L182" i="4"/>
  <c r="D120" i="4"/>
  <c r="E130" i="4"/>
  <c r="E121" i="4"/>
  <c r="E50" i="3"/>
  <c r="E59" i="3"/>
  <c r="D47" i="3"/>
  <c r="N131" i="3"/>
  <c r="N133" i="3" s="1"/>
  <c r="I121" i="4"/>
  <c r="K187" i="3"/>
  <c r="K188" i="3" s="1"/>
  <c r="K196" i="3" s="1"/>
  <c r="G188" i="3"/>
  <c r="H60" i="4"/>
  <c r="H61" i="4" s="1"/>
  <c r="H63" i="4" s="1"/>
  <c r="H51" i="4"/>
  <c r="I63" i="4"/>
  <c r="F61" i="3"/>
  <c r="F63" i="3" s="1"/>
  <c r="M61" i="3"/>
  <c r="M63" i="3" s="1"/>
  <c r="G153" i="4"/>
  <c r="G130" i="4"/>
  <c r="G131" i="4" s="1"/>
  <c r="G133" i="4" s="1"/>
  <c r="G121" i="4"/>
  <c r="L165" i="4"/>
  <c r="L166" i="4" s="1"/>
  <c r="L168" i="4" s="1"/>
  <c r="L156" i="4"/>
  <c r="O164" i="4"/>
  <c r="O155" i="4"/>
  <c r="O165" i="4" s="1"/>
  <c r="K85" i="3"/>
  <c r="K94" i="3"/>
  <c r="M121" i="3"/>
  <c r="M153" i="3"/>
  <c r="M130" i="3"/>
  <c r="M131" i="3" s="1"/>
  <c r="M133" i="3" s="1"/>
  <c r="O131" i="3"/>
  <c r="I94" i="3"/>
  <c r="I85" i="3"/>
  <c r="G86" i="4"/>
  <c r="M94" i="4"/>
  <c r="M85" i="4"/>
  <c r="I86" i="4" l="1"/>
  <c r="L96" i="4"/>
  <c r="L98" i="4" s="1"/>
  <c r="J96" i="4"/>
  <c r="J98" i="4" s="1"/>
  <c r="H156" i="4"/>
  <c r="L86" i="4"/>
  <c r="G86" i="3"/>
  <c r="J96" i="3"/>
  <c r="J98" i="3" s="1"/>
  <c r="F86" i="3"/>
  <c r="F121" i="3"/>
  <c r="F165" i="3"/>
  <c r="F166" i="3" s="1"/>
  <c r="F168" i="3" s="1"/>
  <c r="J61" i="3"/>
  <c r="J63" i="3" s="1"/>
  <c r="J86" i="3"/>
  <c r="J51" i="3"/>
  <c r="D59" i="3"/>
  <c r="K96" i="4"/>
  <c r="K98" i="4" s="1"/>
  <c r="D50" i="3"/>
  <c r="D51" i="3" s="1"/>
  <c r="E60" i="3"/>
  <c r="D60" i="3" s="1"/>
  <c r="E140" i="4"/>
  <c r="M199" i="4" s="1"/>
  <c r="J209" i="4" s="1"/>
  <c r="E138" i="4"/>
  <c r="E137" i="4"/>
  <c r="M198" i="4" s="1"/>
  <c r="D128" i="4"/>
  <c r="E136" i="4" s="1"/>
  <c r="I209" i="4" s="1"/>
  <c r="N96" i="4"/>
  <c r="N98" i="4" s="1"/>
  <c r="N187" i="3"/>
  <c r="N188" i="3" s="1"/>
  <c r="N196" i="3" s="1"/>
  <c r="J188" i="3"/>
  <c r="M165" i="3"/>
  <c r="M166" i="3" s="1"/>
  <c r="M168" i="3" s="1"/>
  <c r="M156" i="3"/>
  <c r="G165" i="4"/>
  <c r="G166" i="4" s="1"/>
  <c r="G168" i="4" s="1"/>
  <c r="G156" i="4"/>
  <c r="N165" i="4"/>
  <c r="N166" i="4" s="1"/>
  <c r="N168" i="4" s="1"/>
  <c r="N156" i="4"/>
  <c r="G50" i="4"/>
  <c r="G51" i="4" s="1"/>
  <c r="G59" i="4"/>
  <c r="D47" i="4"/>
  <c r="L187" i="4"/>
  <c r="L188" i="4" s="1"/>
  <c r="L196" i="4" s="1"/>
  <c r="H188" i="4"/>
  <c r="I166" i="4"/>
  <c r="I168" i="4" s="1"/>
  <c r="E88" i="3"/>
  <c r="D78" i="3"/>
  <c r="D151" i="3"/>
  <c r="D152" i="3" s="1"/>
  <c r="P155" i="3" s="1"/>
  <c r="E152" i="3"/>
  <c r="D130" i="4"/>
  <c r="H95" i="3"/>
  <c r="H96" i="3" s="1"/>
  <c r="H98" i="3" s="1"/>
  <c r="H86" i="3"/>
  <c r="H156" i="3"/>
  <c r="H165" i="3"/>
  <c r="H166" i="3" s="1"/>
  <c r="H168" i="3" s="1"/>
  <c r="G96" i="4"/>
  <c r="G98" i="4" s="1"/>
  <c r="D81" i="3"/>
  <c r="D82" i="3" s="1"/>
  <c r="E82" i="3"/>
  <c r="E158" i="3"/>
  <c r="D148" i="3"/>
  <c r="D120" i="3"/>
  <c r="D121" i="3" s="1"/>
  <c r="E130" i="3"/>
  <c r="D130" i="3" s="1"/>
  <c r="H86" i="4"/>
  <c r="E70" i="4"/>
  <c r="K199" i="4" s="1"/>
  <c r="J207" i="4" s="1"/>
  <c r="E68" i="4"/>
  <c r="E67" i="4"/>
  <c r="K198" i="4" s="1"/>
  <c r="E63" i="4"/>
  <c r="D58" i="4"/>
  <c r="E66" i="4" s="1"/>
  <c r="I207" i="4" s="1"/>
  <c r="L187" i="3"/>
  <c r="L188" i="3" s="1"/>
  <c r="L196" i="3" s="1"/>
  <c r="H188" i="3"/>
  <c r="D129" i="3"/>
  <c r="K95" i="3"/>
  <c r="K96" i="3" s="1"/>
  <c r="K98" i="3" s="1"/>
  <c r="K86" i="3"/>
  <c r="D78" i="4"/>
  <c r="E88" i="4"/>
  <c r="H96" i="4"/>
  <c r="H98" i="4" s="1"/>
  <c r="H166" i="4"/>
  <c r="H168" i="4" s="1"/>
  <c r="O166" i="3"/>
  <c r="O168" i="3" s="1"/>
  <c r="E68" i="3"/>
  <c r="E67" i="3"/>
  <c r="K198" i="3" s="1"/>
  <c r="D58" i="3"/>
  <c r="E66" i="3" s="1"/>
  <c r="I207" i="3" s="1"/>
  <c r="E70" i="3"/>
  <c r="K199" i="3" s="1"/>
  <c r="J207" i="3" s="1"/>
  <c r="I156" i="3"/>
  <c r="I165" i="3"/>
  <c r="I166" i="3" s="1"/>
  <c r="I168" i="3" s="1"/>
  <c r="D81" i="4"/>
  <c r="D82" i="4" s="1"/>
  <c r="E82" i="4"/>
  <c r="L165" i="3"/>
  <c r="L166" i="3" s="1"/>
  <c r="L168" i="3" s="1"/>
  <c r="L156" i="3"/>
  <c r="N187" i="4"/>
  <c r="N188" i="4" s="1"/>
  <c r="N196" i="4" s="1"/>
  <c r="J188" i="4"/>
  <c r="P128" i="3"/>
  <c r="N96" i="3"/>
  <c r="N98" i="3" s="1"/>
  <c r="E131" i="4"/>
  <c r="E133" i="4" s="1"/>
  <c r="F96" i="3"/>
  <c r="F98" i="3" s="1"/>
  <c r="O131" i="4"/>
  <c r="F128" i="3"/>
  <c r="E138" i="3" s="1"/>
  <c r="D123" i="3"/>
  <c r="I156" i="4"/>
  <c r="M95" i="4"/>
  <c r="M96" i="4" s="1"/>
  <c r="M98" i="4" s="1"/>
  <c r="M86" i="4"/>
  <c r="F131" i="3"/>
  <c r="O166" i="4"/>
  <c r="O168" i="4" s="1"/>
  <c r="O96" i="4"/>
  <c r="G156" i="3"/>
  <c r="G165" i="3"/>
  <c r="G166" i="3" s="1"/>
  <c r="G168" i="3" s="1"/>
  <c r="D151" i="4"/>
  <c r="D152" i="4" s="1"/>
  <c r="P155" i="4" s="1"/>
  <c r="E152" i="4"/>
  <c r="M95" i="3"/>
  <c r="M96" i="3" s="1"/>
  <c r="M98" i="3" s="1"/>
  <c r="M86" i="3"/>
  <c r="D148" i="4"/>
  <c r="E158" i="4"/>
  <c r="K156" i="3"/>
  <c r="K165" i="3"/>
  <c r="K166" i="3" s="1"/>
  <c r="K168" i="3" s="1"/>
  <c r="M165" i="4"/>
  <c r="M166" i="4" s="1"/>
  <c r="M168" i="4" s="1"/>
  <c r="M156" i="4"/>
  <c r="J165" i="4"/>
  <c r="J166" i="4" s="1"/>
  <c r="J168" i="4" s="1"/>
  <c r="J156" i="4"/>
  <c r="L95" i="3"/>
  <c r="L96" i="3" s="1"/>
  <c r="L98" i="3" s="1"/>
  <c r="L86" i="3"/>
  <c r="J86" i="4"/>
  <c r="D153" i="3"/>
  <c r="N86" i="4"/>
  <c r="D121" i="4"/>
  <c r="I95" i="3"/>
  <c r="I96" i="3" s="1"/>
  <c r="I98" i="3" s="1"/>
  <c r="I86" i="3"/>
  <c r="P50" i="3"/>
  <c r="P51" i="3" s="1"/>
  <c r="F95" i="4"/>
  <c r="F96" i="4" s="1"/>
  <c r="F98" i="4" s="1"/>
  <c r="F86" i="4"/>
  <c r="E51" i="3"/>
  <c r="K86" i="4"/>
  <c r="F165" i="4"/>
  <c r="F166" i="4" s="1"/>
  <c r="F168" i="4" s="1"/>
  <c r="F156" i="4"/>
  <c r="D153" i="4"/>
  <c r="I96" i="4"/>
  <c r="I98" i="4" s="1"/>
  <c r="G96" i="3"/>
  <c r="G98" i="3" s="1"/>
  <c r="E131" i="3" l="1"/>
  <c r="E133" i="3" s="1"/>
  <c r="F133" i="3"/>
  <c r="D140" i="4"/>
  <c r="I199" i="4" s="1"/>
  <c r="G209" i="4" s="1"/>
  <c r="D138" i="4"/>
  <c r="D133" i="4"/>
  <c r="D136" i="4" s="1"/>
  <c r="F209" i="4" s="1"/>
  <c r="D137" i="4"/>
  <c r="I198" i="4" s="1"/>
  <c r="D137" i="3"/>
  <c r="I198" i="3" s="1"/>
  <c r="D140" i="3"/>
  <c r="I199" i="3" s="1"/>
  <c r="G209" i="3" s="1"/>
  <c r="E155" i="3"/>
  <c r="E156" i="3" s="1"/>
  <c r="E164" i="3"/>
  <c r="P131" i="4"/>
  <c r="I193" i="4"/>
  <c r="D158" i="4"/>
  <c r="P163" i="4" s="1"/>
  <c r="E163" i="4"/>
  <c r="P93" i="3"/>
  <c r="J178" i="3"/>
  <c r="E85" i="4"/>
  <c r="E86" i="4"/>
  <c r="E94" i="4"/>
  <c r="E93" i="4"/>
  <c r="D88" i="4"/>
  <c r="E93" i="3"/>
  <c r="D88" i="3"/>
  <c r="P85" i="4"/>
  <c r="P93" i="4"/>
  <c r="J178" i="4"/>
  <c r="E137" i="3"/>
  <c r="M198" i="3" s="1"/>
  <c r="H178" i="4"/>
  <c r="I178" i="4"/>
  <c r="E163" i="3"/>
  <c r="D158" i="3"/>
  <c r="P163" i="3" s="1"/>
  <c r="D131" i="3"/>
  <c r="E140" i="3"/>
  <c r="M199" i="3" s="1"/>
  <c r="J209" i="3" s="1"/>
  <c r="P85" i="3"/>
  <c r="D128" i="3"/>
  <c r="E136" i="3" s="1"/>
  <c r="I209" i="3" s="1"/>
  <c r="H178" i="3"/>
  <c r="I178" i="3"/>
  <c r="D59" i="4"/>
  <c r="E164" i="4"/>
  <c r="E155" i="4"/>
  <c r="E156" i="4" s="1"/>
  <c r="H137" i="4"/>
  <c r="M209" i="4" s="1"/>
  <c r="D131" i="4"/>
  <c r="G60" i="4"/>
  <c r="D60" i="4" s="1"/>
  <c r="D50" i="4"/>
  <c r="D51" i="4" s="1"/>
  <c r="P50" i="4"/>
  <c r="P51" i="4" s="1"/>
  <c r="P131" i="3"/>
  <c r="I193" i="3"/>
  <c r="E94" i="3"/>
  <c r="E85" i="3"/>
  <c r="G193" i="3"/>
  <c r="G195" i="3" s="1"/>
  <c r="G196" i="3" s="1"/>
  <c r="P61" i="3"/>
  <c r="P63" i="3" s="1"/>
  <c r="E61" i="3"/>
  <c r="H137" i="3" l="1"/>
  <c r="M209" i="3" s="1"/>
  <c r="D138" i="3"/>
  <c r="D133" i="3"/>
  <c r="D136" i="3" s="1"/>
  <c r="F209" i="3" s="1"/>
  <c r="E173" i="4"/>
  <c r="E172" i="4"/>
  <c r="N198" i="4" s="1"/>
  <c r="D163" i="4"/>
  <c r="E171" i="4" s="1"/>
  <c r="I210" i="4" s="1"/>
  <c r="E175" i="4"/>
  <c r="N199" i="4" s="1"/>
  <c r="J210" i="4" s="1"/>
  <c r="G193" i="4"/>
  <c r="G195" i="4" s="1"/>
  <c r="G196" i="4" s="1"/>
  <c r="P61" i="4"/>
  <c r="P63" i="4" s="1"/>
  <c r="I195" i="4"/>
  <c r="I196" i="4" s="1"/>
  <c r="H136" i="3"/>
  <c r="L209" i="3" s="1"/>
  <c r="D122" i="3"/>
  <c r="E102" i="3"/>
  <c r="L198" i="3" s="1"/>
  <c r="D93" i="3"/>
  <c r="E101" i="3" s="1"/>
  <c r="I208" i="3" s="1"/>
  <c r="E105" i="3"/>
  <c r="L199" i="3" s="1"/>
  <c r="J208" i="3" s="1"/>
  <c r="E103" i="3"/>
  <c r="H67" i="3"/>
  <c r="M207" i="3" s="1"/>
  <c r="D61" i="3"/>
  <c r="E63" i="3"/>
  <c r="H136" i="4"/>
  <c r="L209" i="4" s="1"/>
  <c r="D122" i="4"/>
  <c r="D164" i="3"/>
  <c r="E175" i="3"/>
  <c r="N199" i="3" s="1"/>
  <c r="J210" i="3" s="1"/>
  <c r="D163" i="3"/>
  <c r="E171" i="3" s="1"/>
  <c r="I210" i="3" s="1"/>
  <c r="E173" i="3"/>
  <c r="E172" i="3"/>
  <c r="N198" i="3" s="1"/>
  <c r="E105" i="4"/>
  <c r="L199" i="4" s="1"/>
  <c r="J208" i="4" s="1"/>
  <c r="E102" i="4"/>
  <c r="L198" i="4" s="1"/>
  <c r="D93" i="4"/>
  <c r="E101" i="4" s="1"/>
  <c r="I208" i="4" s="1"/>
  <c r="E103" i="4"/>
  <c r="D155" i="3"/>
  <c r="D156" i="3" s="1"/>
  <c r="E165" i="3"/>
  <c r="D165" i="3" s="1"/>
  <c r="D94" i="4"/>
  <c r="D155" i="4"/>
  <c r="D156" i="4" s="1"/>
  <c r="E165" i="4"/>
  <c r="D165" i="4" s="1"/>
  <c r="D85" i="3"/>
  <c r="D86" i="3" s="1"/>
  <c r="E95" i="3"/>
  <c r="D95" i="3" s="1"/>
  <c r="E86" i="3"/>
  <c r="D164" i="4"/>
  <c r="D85" i="4"/>
  <c r="D86" i="4" s="1"/>
  <c r="E95" i="4"/>
  <c r="D95" i="4" s="1"/>
  <c r="D94" i="3"/>
  <c r="I195" i="3"/>
  <c r="I196" i="3" s="1"/>
  <c r="G61" i="4"/>
  <c r="E166" i="4" l="1"/>
  <c r="H172" i="4" s="1"/>
  <c r="M210" i="4" s="1"/>
  <c r="E96" i="3"/>
  <c r="E98" i="3" s="1"/>
  <c r="D103" i="3" s="1"/>
  <c r="E166" i="3"/>
  <c r="E168" i="3" s="1"/>
  <c r="D175" i="3"/>
  <c r="J199" i="3" s="1"/>
  <c r="G210" i="3" s="1"/>
  <c r="D168" i="3"/>
  <c r="D171" i="3" s="1"/>
  <c r="F210" i="3" s="1"/>
  <c r="D173" i="3"/>
  <c r="D172" i="3"/>
  <c r="J198" i="3" s="1"/>
  <c r="H102" i="3"/>
  <c r="M208" i="3" s="1"/>
  <c r="P166" i="4"/>
  <c r="J193" i="4"/>
  <c r="D157" i="4"/>
  <c r="D166" i="3"/>
  <c r="H171" i="3" s="1"/>
  <c r="L210" i="3" s="1"/>
  <c r="H172" i="3"/>
  <c r="M210" i="3" s="1"/>
  <c r="D102" i="3"/>
  <c r="H198" i="3" s="1"/>
  <c r="D105" i="3"/>
  <c r="H199" i="3" s="1"/>
  <c r="G208" i="3" s="1"/>
  <c r="E96" i="4"/>
  <c r="P96" i="4"/>
  <c r="H193" i="4"/>
  <c r="D87" i="4"/>
  <c r="H193" i="3"/>
  <c r="P96" i="3"/>
  <c r="D87" i="3"/>
  <c r="D68" i="3"/>
  <c r="D70" i="3"/>
  <c r="G199" i="3" s="1"/>
  <c r="G207" i="3" s="1"/>
  <c r="D63" i="3"/>
  <c r="D66" i="3" s="1"/>
  <c r="F207" i="3" s="1"/>
  <c r="D67" i="3"/>
  <c r="G198" i="3" s="1"/>
  <c r="J193" i="3"/>
  <c r="J195" i="3" s="1"/>
  <c r="J196" i="3" s="1"/>
  <c r="P166" i="3"/>
  <c r="D157" i="3"/>
  <c r="H66" i="3"/>
  <c r="L207" i="3" s="1"/>
  <c r="D52" i="3"/>
  <c r="G63" i="4"/>
  <c r="H67" i="4"/>
  <c r="M207" i="4" s="1"/>
  <c r="D61" i="4"/>
  <c r="D98" i="3" l="1"/>
  <c r="D101" i="3" s="1"/>
  <c r="F208" i="3" s="1"/>
  <c r="D96" i="3"/>
  <c r="H101" i="3" s="1"/>
  <c r="L208" i="3" s="1"/>
  <c r="E168" i="4"/>
  <c r="D173" i="4" s="1"/>
  <c r="D166" i="4"/>
  <c r="H171" i="4" s="1"/>
  <c r="L210" i="4" s="1"/>
  <c r="J200" i="4"/>
  <c r="J195" i="4"/>
  <c r="J196" i="4" s="1"/>
  <c r="Q193" i="3"/>
  <c r="H195" i="3"/>
  <c r="H196" i="3" s="1"/>
  <c r="R193" i="3"/>
  <c r="H102" i="4"/>
  <c r="M208" i="4" s="1"/>
  <c r="D96" i="4"/>
  <c r="H101" i="4" s="1"/>
  <c r="L208" i="4" s="1"/>
  <c r="E98" i="4"/>
  <c r="H66" i="4"/>
  <c r="L207" i="4" s="1"/>
  <c r="D52" i="4"/>
  <c r="D68" i="4"/>
  <c r="D63" i="4"/>
  <c r="D66" i="4" s="1"/>
  <c r="F207" i="4" s="1"/>
  <c r="D70" i="4"/>
  <c r="G199" i="4" s="1"/>
  <c r="G207" i="4" s="1"/>
  <c r="D67" i="4"/>
  <c r="G198" i="4" s="1"/>
  <c r="H200" i="4"/>
  <c r="Q193" i="4"/>
  <c r="H195" i="4"/>
  <c r="H196" i="4" s="1"/>
  <c r="I200" i="4"/>
  <c r="R193" i="4"/>
  <c r="D168" i="4" l="1"/>
  <c r="D171" i="4" s="1"/>
  <c r="F210" i="4" s="1"/>
  <c r="D175" i="4"/>
  <c r="J199" i="4" s="1"/>
  <c r="G210" i="4" s="1"/>
  <c r="D172" i="4"/>
  <c r="J198" i="4" s="1"/>
  <c r="D103" i="4"/>
  <c r="D98" i="4"/>
  <c r="D101" i="4" s="1"/>
  <c r="F208" i="4" s="1"/>
  <c r="D102" i="4"/>
  <c r="H198" i="4" s="1"/>
  <c r="D105" i="4"/>
  <c r="H199" i="4" s="1"/>
  <c r="G208" i="4" s="1"/>
  <c r="B10" i="2" l="1"/>
  <c r="C10" i="2"/>
  <c r="D10" i="2"/>
  <c r="E10" i="2"/>
  <c r="F10" i="2"/>
  <c r="C9" i="2"/>
  <c r="D9" i="2"/>
  <c r="E9" i="2"/>
  <c r="F9" i="2"/>
  <c r="B9" i="2"/>
  <c r="E2" i="2" l="1"/>
  <c r="E3" i="2" s="1"/>
</calcChain>
</file>

<file path=xl/comments1.xml><?xml version="1.0" encoding="utf-8"?>
<comments xmlns="http://schemas.openxmlformats.org/spreadsheetml/2006/main">
  <authors>
    <author>NAGESH KOLLURU</author>
  </authors>
  <commentList>
    <comment ref="E45" authorId="0" shapeId="0">
      <text>
        <r>
          <rPr>
            <b/>
            <sz val="9"/>
            <color indexed="81"/>
            <rFont val="Tahoma"/>
            <family val="2"/>
          </rPr>
          <t>NAGESH KOLLURU:</t>
        </r>
        <r>
          <rPr>
            <sz val="9"/>
            <color indexed="81"/>
            <rFont val="Tahoma"/>
            <family val="2"/>
          </rPr>
          <t xml:space="preserve">
Sales price*10/110</t>
        </r>
      </text>
    </comment>
    <comment ref="F45" authorId="0" shapeId="0">
      <text>
        <r>
          <rPr>
            <b/>
            <sz val="9"/>
            <color indexed="81"/>
            <rFont val="Tahoma"/>
            <family val="2"/>
          </rPr>
          <t>NAGESH KOLLURU:</t>
        </r>
        <r>
          <rPr>
            <sz val="9"/>
            <color indexed="81"/>
            <rFont val="Tahoma"/>
            <family val="2"/>
          </rPr>
          <t xml:space="preserve">
Sales price*10/110</t>
        </r>
      </text>
    </comment>
    <comment ref="G45" authorId="0" shapeId="0">
      <text>
        <r>
          <rPr>
            <b/>
            <sz val="9"/>
            <color indexed="81"/>
            <rFont val="Tahoma"/>
            <family val="2"/>
          </rPr>
          <t>NAGESH KOLLURU:</t>
        </r>
        <r>
          <rPr>
            <sz val="9"/>
            <color indexed="81"/>
            <rFont val="Tahoma"/>
            <family val="2"/>
          </rPr>
          <t xml:space="preserve">
Sales price*10/110</t>
        </r>
      </text>
    </comment>
    <comment ref="H45" authorId="0" shapeId="0">
      <text>
        <r>
          <rPr>
            <b/>
            <sz val="9"/>
            <color indexed="81"/>
            <rFont val="Tahoma"/>
            <family val="2"/>
          </rPr>
          <t>NAGESH KOLLURU:</t>
        </r>
        <r>
          <rPr>
            <sz val="9"/>
            <color indexed="81"/>
            <rFont val="Tahoma"/>
            <family val="2"/>
          </rPr>
          <t xml:space="preserve">
Sales price*10/110</t>
        </r>
      </text>
    </comment>
    <comment ref="I45" authorId="0" shapeId="0">
      <text>
        <r>
          <rPr>
            <b/>
            <sz val="9"/>
            <color indexed="81"/>
            <rFont val="Tahoma"/>
            <family val="2"/>
          </rPr>
          <t>NAGESH KOLLURU:</t>
        </r>
        <r>
          <rPr>
            <sz val="9"/>
            <color indexed="81"/>
            <rFont val="Tahoma"/>
            <family val="2"/>
          </rPr>
          <t xml:space="preserve">
Sales price*10/110</t>
        </r>
      </text>
    </comment>
    <comment ref="J45" authorId="0" shapeId="0">
      <text>
        <r>
          <rPr>
            <b/>
            <sz val="9"/>
            <color indexed="81"/>
            <rFont val="Tahoma"/>
            <family val="2"/>
          </rPr>
          <t>NAGESH KOLLURU:</t>
        </r>
        <r>
          <rPr>
            <sz val="9"/>
            <color indexed="81"/>
            <rFont val="Tahoma"/>
            <family val="2"/>
          </rPr>
          <t xml:space="preserve">
Sales price*10/110</t>
        </r>
      </text>
    </comment>
    <comment ref="K45" authorId="0" shapeId="0">
      <text>
        <r>
          <rPr>
            <b/>
            <sz val="9"/>
            <color indexed="81"/>
            <rFont val="Tahoma"/>
            <family val="2"/>
          </rPr>
          <t>NAGESH KOLLURU:</t>
        </r>
        <r>
          <rPr>
            <sz val="9"/>
            <color indexed="81"/>
            <rFont val="Tahoma"/>
            <family val="2"/>
          </rPr>
          <t xml:space="preserve">
Sales price*10/110</t>
        </r>
      </text>
    </comment>
    <comment ref="L45" authorId="0" shapeId="0">
      <text>
        <r>
          <rPr>
            <b/>
            <sz val="9"/>
            <color indexed="81"/>
            <rFont val="Tahoma"/>
            <family val="2"/>
          </rPr>
          <t>NAGESH KOLLURU:</t>
        </r>
        <r>
          <rPr>
            <sz val="9"/>
            <color indexed="81"/>
            <rFont val="Tahoma"/>
            <family val="2"/>
          </rPr>
          <t xml:space="preserve">
Sales price*10/110</t>
        </r>
      </text>
    </comment>
    <comment ref="M45" authorId="0" shapeId="0">
      <text>
        <r>
          <rPr>
            <b/>
            <sz val="9"/>
            <color indexed="81"/>
            <rFont val="Tahoma"/>
            <family val="2"/>
          </rPr>
          <t>NAGESH KOLLURU:</t>
        </r>
        <r>
          <rPr>
            <sz val="9"/>
            <color indexed="81"/>
            <rFont val="Tahoma"/>
            <family val="2"/>
          </rPr>
          <t xml:space="preserve">
Sales price*10/110</t>
        </r>
      </text>
    </comment>
    <comment ref="N45" authorId="0" shapeId="0">
      <text>
        <r>
          <rPr>
            <b/>
            <sz val="9"/>
            <color indexed="81"/>
            <rFont val="Tahoma"/>
            <family val="2"/>
          </rPr>
          <t>NAGESH KOLLURU:</t>
        </r>
        <r>
          <rPr>
            <sz val="9"/>
            <color indexed="81"/>
            <rFont val="Tahoma"/>
            <family val="2"/>
          </rPr>
          <t xml:space="preserve">
Sales price*10/110</t>
        </r>
      </text>
    </comment>
    <comment ref="O45" authorId="0" shapeId="0">
      <text>
        <r>
          <rPr>
            <b/>
            <sz val="9"/>
            <color indexed="81"/>
            <rFont val="Tahoma"/>
            <family val="2"/>
          </rPr>
          <t>NAGESH KOLLURU:</t>
        </r>
        <r>
          <rPr>
            <sz val="9"/>
            <color indexed="81"/>
            <rFont val="Tahoma"/>
            <family val="2"/>
          </rPr>
          <t xml:space="preserve">
Sales price*10/110</t>
        </r>
      </text>
    </comment>
    <comment ref="E46" authorId="0" shapeId="0">
      <text>
        <r>
          <rPr>
            <b/>
            <sz val="9"/>
            <color indexed="81"/>
            <rFont val="Tahoma"/>
            <family val="2"/>
          </rPr>
          <t>NAGESH KOLLURU:</t>
        </r>
        <r>
          <rPr>
            <sz val="9"/>
            <color indexed="81"/>
            <rFont val="Tahoma"/>
            <family val="2"/>
          </rPr>
          <t xml:space="preserve">
Royalty *.10
</t>
        </r>
      </text>
    </comment>
    <comment ref="F46" authorId="0" shapeId="0">
      <text>
        <r>
          <rPr>
            <b/>
            <sz val="9"/>
            <color indexed="81"/>
            <rFont val="Tahoma"/>
            <family val="2"/>
          </rPr>
          <t>NAGESH KOLLURU:</t>
        </r>
        <r>
          <rPr>
            <sz val="9"/>
            <color indexed="81"/>
            <rFont val="Tahoma"/>
            <family val="2"/>
          </rPr>
          <t xml:space="preserve">
Royalty *.10
</t>
        </r>
      </text>
    </comment>
    <comment ref="G46" authorId="0" shapeId="0">
      <text>
        <r>
          <rPr>
            <b/>
            <sz val="9"/>
            <color indexed="81"/>
            <rFont val="Tahoma"/>
            <family val="2"/>
          </rPr>
          <t>NAGESH KOLLURU:</t>
        </r>
        <r>
          <rPr>
            <sz val="9"/>
            <color indexed="81"/>
            <rFont val="Tahoma"/>
            <family val="2"/>
          </rPr>
          <t xml:space="preserve">
Royalty *.10
</t>
        </r>
      </text>
    </comment>
    <comment ref="H46" authorId="0" shapeId="0">
      <text>
        <r>
          <rPr>
            <b/>
            <sz val="9"/>
            <color indexed="81"/>
            <rFont val="Tahoma"/>
            <family val="2"/>
          </rPr>
          <t>NAGESH KOLLURU:</t>
        </r>
        <r>
          <rPr>
            <sz val="9"/>
            <color indexed="81"/>
            <rFont val="Tahoma"/>
            <family val="2"/>
          </rPr>
          <t xml:space="preserve">
Royalty *.10
</t>
        </r>
      </text>
    </comment>
    <comment ref="I46" authorId="0" shapeId="0">
      <text>
        <r>
          <rPr>
            <b/>
            <sz val="9"/>
            <color indexed="81"/>
            <rFont val="Tahoma"/>
            <family val="2"/>
          </rPr>
          <t>NAGESH KOLLURU:</t>
        </r>
        <r>
          <rPr>
            <sz val="9"/>
            <color indexed="81"/>
            <rFont val="Tahoma"/>
            <family val="2"/>
          </rPr>
          <t xml:space="preserve">
Royalty *.10
</t>
        </r>
      </text>
    </comment>
    <comment ref="J46" authorId="0" shapeId="0">
      <text>
        <r>
          <rPr>
            <b/>
            <sz val="9"/>
            <color indexed="81"/>
            <rFont val="Tahoma"/>
            <family val="2"/>
          </rPr>
          <t>NAGESH KOLLURU:</t>
        </r>
        <r>
          <rPr>
            <sz val="9"/>
            <color indexed="81"/>
            <rFont val="Tahoma"/>
            <family val="2"/>
          </rPr>
          <t xml:space="preserve">
Royalty *.10
</t>
        </r>
      </text>
    </comment>
    <comment ref="K46" authorId="0" shapeId="0">
      <text>
        <r>
          <rPr>
            <b/>
            <sz val="9"/>
            <color indexed="81"/>
            <rFont val="Tahoma"/>
            <family val="2"/>
          </rPr>
          <t>NAGESH KOLLURU:</t>
        </r>
        <r>
          <rPr>
            <sz val="9"/>
            <color indexed="81"/>
            <rFont val="Tahoma"/>
            <family val="2"/>
          </rPr>
          <t xml:space="preserve">
Royalty *.10
</t>
        </r>
      </text>
    </comment>
    <comment ref="L46" authorId="0" shapeId="0">
      <text>
        <r>
          <rPr>
            <b/>
            <sz val="9"/>
            <color indexed="81"/>
            <rFont val="Tahoma"/>
            <family val="2"/>
          </rPr>
          <t>NAGESH KOLLURU:</t>
        </r>
        <r>
          <rPr>
            <sz val="9"/>
            <color indexed="81"/>
            <rFont val="Tahoma"/>
            <family val="2"/>
          </rPr>
          <t xml:space="preserve">
Royalty *.10
</t>
        </r>
      </text>
    </comment>
    <comment ref="M46" authorId="0" shapeId="0">
      <text>
        <r>
          <rPr>
            <b/>
            <sz val="9"/>
            <color indexed="81"/>
            <rFont val="Tahoma"/>
            <family val="2"/>
          </rPr>
          <t>NAGESH KOLLURU:</t>
        </r>
        <r>
          <rPr>
            <sz val="9"/>
            <color indexed="81"/>
            <rFont val="Tahoma"/>
            <family val="2"/>
          </rPr>
          <t xml:space="preserve">
Royalty *.10
</t>
        </r>
      </text>
    </comment>
    <comment ref="N46" authorId="0" shapeId="0">
      <text>
        <r>
          <rPr>
            <b/>
            <sz val="9"/>
            <color indexed="81"/>
            <rFont val="Tahoma"/>
            <family val="2"/>
          </rPr>
          <t>NAGESH KOLLURU:</t>
        </r>
        <r>
          <rPr>
            <sz val="9"/>
            <color indexed="81"/>
            <rFont val="Tahoma"/>
            <family val="2"/>
          </rPr>
          <t xml:space="preserve">
Royalty *.10
</t>
        </r>
      </text>
    </comment>
    <comment ref="O46" authorId="0" shapeId="0">
      <text>
        <r>
          <rPr>
            <b/>
            <sz val="9"/>
            <color indexed="81"/>
            <rFont val="Tahoma"/>
            <family val="2"/>
          </rPr>
          <t>NAGESH KOLLURU:</t>
        </r>
        <r>
          <rPr>
            <sz val="9"/>
            <color indexed="81"/>
            <rFont val="Tahoma"/>
            <family val="2"/>
          </rPr>
          <t xml:space="preserve">
Royalty *.10
</t>
        </r>
      </text>
    </comment>
  </commentList>
</comments>
</file>

<file path=xl/comments2.xml><?xml version="1.0" encoding="utf-8"?>
<comments xmlns="http://schemas.openxmlformats.org/spreadsheetml/2006/main">
  <authors>
    <author>NAGESH KOLLURU</author>
  </authors>
  <commentList>
    <comment ref="E45" authorId="0" shapeId="0">
      <text>
        <r>
          <rPr>
            <b/>
            <sz val="9"/>
            <color indexed="81"/>
            <rFont val="Tahoma"/>
            <family val="2"/>
          </rPr>
          <t>NAGESH KOLLURU:</t>
        </r>
        <r>
          <rPr>
            <sz val="9"/>
            <color indexed="81"/>
            <rFont val="Tahoma"/>
            <family val="2"/>
          </rPr>
          <t xml:space="preserve">
Sales price*10/110</t>
        </r>
      </text>
    </comment>
    <comment ref="F45" authorId="0" shapeId="0">
      <text>
        <r>
          <rPr>
            <b/>
            <sz val="9"/>
            <color indexed="81"/>
            <rFont val="Tahoma"/>
            <family val="2"/>
          </rPr>
          <t>NAGESH KOLLURU:</t>
        </r>
        <r>
          <rPr>
            <sz val="9"/>
            <color indexed="81"/>
            <rFont val="Tahoma"/>
            <family val="2"/>
          </rPr>
          <t xml:space="preserve">
Sales price*10/110</t>
        </r>
      </text>
    </comment>
    <comment ref="G45" authorId="0" shapeId="0">
      <text>
        <r>
          <rPr>
            <b/>
            <sz val="9"/>
            <color indexed="81"/>
            <rFont val="Tahoma"/>
            <family val="2"/>
          </rPr>
          <t>NAGESH KOLLURU:</t>
        </r>
        <r>
          <rPr>
            <sz val="9"/>
            <color indexed="81"/>
            <rFont val="Tahoma"/>
            <family val="2"/>
          </rPr>
          <t xml:space="preserve">
Sales price*10/110</t>
        </r>
      </text>
    </comment>
    <comment ref="H45" authorId="0" shapeId="0">
      <text>
        <r>
          <rPr>
            <b/>
            <sz val="9"/>
            <color indexed="81"/>
            <rFont val="Tahoma"/>
            <family val="2"/>
          </rPr>
          <t>NAGESH KOLLURU:</t>
        </r>
        <r>
          <rPr>
            <sz val="9"/>
            <color indexed="81"/>
            <rFont val="Tahoma"/>
            <family val="2"/>
          </rPr>
          <t xml:space="preserve">
Sales price*10/110</t>
        </r>
      </text>
    </comment>
    <comment ref="I45" authorId="0" shapeId="0">
      <text>
        <r>
          <rPr>
            <b/>
            <sz val="9"/>
            <color indexed="81"/>
            <rFont val="Tahoma"/>
            <family val="2"/>
          </rPr>
          <t>NAGESH KOLLURU:</t>
        </r>
        <r>
          <rPr>
            <sz val="9"/>
            <color indexed="81"/>
            <rFont val="Tahoma"/>
            <family val="2"/>
          </rPr>
          <t xml:space="preserve">
Sales price*10/110</t>
        </r>
      </text>
    </comment>
    <comment ref="J45" authorId="0" shapeId="0">
      <text>
        <r>
          <rPr>
            <b/>
            <sz val="9"/>
            <color indexed="81"/>
            <rFont val="Tahoma"/>
            <family val="2"/>
          </rPr>
          <t>NAGESH KOLLURU:</t>
        </r>
        <r>
          <rPr>
            <sz val="9"/>
            <color indexed="81"/>
            <rFont val="Tahoma"/>
            <family val="2"/>
          </rPr>
          <t xml:space="preserve">
Sales price*10/110</t>
        </r>
      </text>
    </comment>
    <comment ref="K45" authorId="0" shapeId="0">
      <text>
        <r>
          <rPr>
            <b/>
            <sz val="9"/>
            <color indexed="81"/>
            <rFont val="Tahoma"/>
            <family val="2"/>
          </rPr>
          <t>NAGESH KOLLURU:</t>
        </r>
        <r>
          <rPr>
            <sz val="9"/>
            <color indexed="81"/>
            <rFont val="Tahoma"/>
            <family val="2"/>
          </rPr>
          <t xml:space="preserve">
Sales price*10/110</t>
        </r>
      </text>
    </comment>
    <comment ref="L45" authorId="0" shapeId="0">
      <text>
        <r>
          <rPr>
            <b/>
            <sz val="9"/>
            <color indexed="81"/>
            <rFont val="Tahoma"/>
            <family val="2"/>
          </rPr>
          <t>NAGESH KOLLURU:</t>
        </r>
        <r>
          <rPr>
            <sz val="9"/>
            <color indexed="81"/>
            <rFont val="Tahoma"/>
            <family val="2"/>
          </rPr>
          <t xml:space="preserve">
Sales price*10/110</t>
        </r>
      </text>
    </comment>
    <comment ref="M45" authorId="0" shapeId="0">
      <text>
        <r>
          <rPr>
            <b/>
            <sz val="9"/>
            <color indexed="81"/>
            <rFont val="Tahoma"/>
            <family val="2"/>
          </rPr>
          <t>NAGESH KOLLURU:</t>
        </r>
        <r>
          <rPr>
            <sz val="9"/>
            <color indexed="81"/>
            <rFont val="Tahoma"/>
            <family val="2"/>
          </rPr>
          <t xml:space="preserve">
Sales price*10/110</t>
        </r>
      </text>
    </comment>
    <comment ref="N45" authorId="0" shapeId="0">
      <text>
        <r>
          <rPr>
            <b/>
            <sz val="9"/>
            <color indexed="81"/>
            <rFont val="Tahoma"/>
            <family val="2"/>
          </rPr>
          <t>NAGESH KOLLURU:</t>
        </r>
        <r>
          <rPr>
            <sz val="9"/>
            <color indexed="81"/>
            <rFont val="Tahoma"/>
            <family val="2"/>
          </rPr>
          <t xml:space="preserve">
Sales price*10/110</t>
        </r>
      </text>
    </comment>
    <comment ref="O45" authorId="0" shapeId="0">
      <text>
        <r>
          <rPr>
            <b/>
            <sz val="9"/>
            <color indexed="81"/>
            <rFont val="Tahoma"/>
            <family val="2"/>
          </rPr>
          <t>NAGESH KOLLURU:</t>
        </r>
        <r>
          <rPr>
            <sz val="9"/>
            <color indexed="81"/>
            <rFont val="Tahoma"/>
            <family val="2"/>
          </rPr>
          <t xml:space="preserve">
Sales price*10/110</t>
        </r>
      </text>
    </comment>
    <comment ref="E46" authorId="0" shapeId="0">
      <text>
        <r>
          <rPr>
            <b/>
            <sz val="9"/>
            <color indexed="81"/>
            <rFont val="Tahoma"/>
            <family val="2"/>
          </rPr>
          <t>NAGESH KOLLURU:</t>
        </r>
        <r>
          <rPr>
            <sz val="9"/>
            <color indexed="81"/>
            <rFont val="Tahoma"/>
            <family val="2"/>
          </rPr>
          <t xml:space="preserve">
Royalty *.10
</t>
        </r>
      </text>
    </comment>
    <comment ref="F46" authorId="0" shapeId="0">
      <text>
        <r>
          <rPr>
            <b/>
            <sz val="9"/>
            <color indexed="81"/>
            <rFont val="Tahoma"/>
            <family val="2"/>
          </rPr>
          <t>NAGESH KOLLURU:</t>
        </r>
        <r>
          <rPr>
            <sz val="9"/>
            <color indexed="81"/>
            <rFont val="Tahoma"/>
            <family val="2"/>
          </rPr>
          <t xml:space="preserve">
Royalty *.10
</t>
        </r>
      </text>
    </comment>
    <comment ref="G46" authorId="0" shapeId="0">
      <text>
        <r>
          <rPr>
            <b/>
            <sz val="9"/>
            <color indexed="81"/>
            <rFont val="Tahoma"/>
            <family val="2"/>
          </rPr>
          <t>NAGESH KOLLURU:</t>
        </r>
        <r>
          <rPr>
            <sz val="9"/>
            <color indexed="81"/>
            <rFont val="Tahoma"/>
            <family val="2"/>
          </rPr>
          <t xml:space="preserve">
Royalty *.10
</t>
        </r>
      </text>
    </comment>
    <comment ref="H46" authorId="0" shapeId="0">
      <text>
        <r>
          <rPr>
            <b/>
            <sz val="9"/>
            <color indexed="81"/>
            <rFont val="Tahoma"/>
            <family val="2"/>
          </rPr>
          <t>NAGESH KOLLURU:</t>
        </r>
        <r>
          <rPr>
            <sz val="9"/>
            <color indexed="81"/>
            <rFont val="Tahoma"/>
            <family val="2"/>
          </rPr>
          <t xml:space="preserve">
Royalty *.10
</t>
        </r>
      </text>
    </comment>
    <comment ref="I46" authorId="0" shapeId="0">
      <text>
        <r>
          <rPr>
            <b/>
            <sz val="9"/>
            <color indexed="81"/>
            <rFont val="Tahoma"/>
            <family val="2"/>
          </rPr>
          <t>NAGESH KOLLURU:</t>
        </r>
        <r>
          <rPr>
            <sz val="9"/>
            <color indexed="81"/>
            <rFont val="Tahoma"/>
            <family val="2"/>
          </rPr>
          <t xml:space="preserve">
Royalty *.10
</t>
        </r>
      </text>
    </comment>
    <comment ref="J46" authorId="0" shapeId="0">
      <text>
        <r>
          <rPr>
            <b/>
            <sz val="9"/>
            <color indexed="81"/>
            <rFont val="Tahoma"/>
            <family val="2"/>
          </rPr>
          <t>NAGESH KOLLURU:</t>
        </r>
        <r>
          <rPr>
            <sz val="9"/>
            <color indexed="81"/>
            <rFont val="Tahoma"/>
            <family val="2"/>
          </rPr>
          <t xml:space="preserve">
Royalty *.10
</t>
        </r>
      </text>
    </comment>
    <comment ref="K46" authorId="0" shapeId="0">
      <text>
        <r>
          <rPr>
            <b/>
            <sz val="9"/>
            <color indexed="81"/>
            <rFont val="Tahoma"/>
            <family val="2"/>
          </rPr>
          <t>NAGESH KOLLURU:</t>
        </r>
        <r>
          <rPr>
            <sz val="9"/>
            <color indexed="81"/>
            <rFont val="Tahoma"/>
            <family val="2"/>
          </rPr>
          <t xml:space="preserve">
Royalty *.10
</t>
        </r>
      </text>
    </comment>
    <comment ref="L46" authorId="0" shapeId="0">
      <text>
        <r>
          <rPr>
            <b/>
            <sz val="9"/>
            <color indexed="81"/>
            <rFont val="Tahoma"/>
            <family val="2"/>
          </rPr>
          <t>NAGESH KOLLURU:</t>
        </r>
        <r>
          <rPr>
            <sz val="9"/>
            <color indexed="81"/>
            <rFont val="Tahoma"/>
            <family val="2"/>
          </rPr>
          <t xml:space="preserve">
Royalty *.10
</t>
        </r>
      </text>
    </comment>
    <comment ref="M46" authorId="0" shapeId="0">
      <text>
        <r>
          <rPr>
            <b/>
            <sz val="9"/>
            <color indexed="81"/>
            <rFont val="Tahoma"/>
            <family val="2"/>
          </rPr>
          <t>NAGESH KOLLURU:</t>
        </r>
        <r>
          <rPr>
            <sz val="9"/>
            <color indexed="81"/>
            <rFont val="Tahoma"/>
            <family val="2"/>
          </rPr>
          <t xml:space="preserve">
Royalty *.10
</t>
        </r>
      </text>
    </comment>
    <comment ref="N46" authorId="0" shapeId="0">
      <text>
        <r>
          <rPr>
            <b/>
            <sz val="9"/>
            <color indexed="81"/>
            <rFont val="Tahoma"/>
            <family val="2"/>
          </rPr>
          <t>NAGESH KOLLURU:</t>
        </r>
        <r>
          <rPr>
            <sz val="9"/>
            <color indexed="81"/>
            <rFont val="Tahoma"/>
            <family val="2"/>
          </rPr>
          <t xml:space="preserve">
Royalty *.10
</t>
        </r>
      </text>
    </comment>
    <comment ref="O46" authorId="0" shapeId="0">
      <text>
        <r>
          <rPr>
            <b/>
            <sz val="9"/>
            <color indexed="81"/>
            <rFont val="Tahoma"/>
            <family val="2"/>
          </rPr>
          <t>NAGESH KOLLURU:</t>
        </r>
        <r>
          <rPr>
            <sz val="9"/>
            <color indexed="81"/>
            <rFont val="Tahoma"/>
            <family val="2"/>
          </rPr>
          <t xml:space="preserve">
Royalty *.10
</t>
        </r>
      </text>
    </comment>
  </commentList>
</comments>
</file>

<file path=xl/sharedStrings.xml><?xml version="1.0" encoding="utf-8"?>
<sst xmlns="http://schemas.openxmlformats.org/spreadsheetml/2006/main" count="904" uniqueCount="180">
  <si>
    <t>Techinical Deptt</t>
  </si>
  <si>
    <t>Techinical Comment</t>
  </si>
  <si>
    <t>Date</t>
  </si>
  <si>
    <t>Reference to the operator submission of proposal Addendum to RFDP for Hazira field for Drilling a new well, the observations are as follows:</t>
  </si>
  <si>
    <t>1.            The operator proposal (Addendum to RFDP for Hazira Field for drilling of a new well) submitted on July 2024 is consistent with the earlier G&amp;G review on August 25, 2023 of the Addendum to RFDP for Hazira Field for drilling of a new well submitted in May 2023.</t>
  </si>
  <si>
    <t>2.            There is no change of sub-surface position of the proposed well in reference to the earlier submission of proposal on May 2023 and the well will be targeted to prove the presence of bypassed hydrocarbon based on well logs and seismic character. </t>
  </si>
  <si>
    <t>As above, the submission is may be agreed for exploitation of undrained hydrocarbon resources. </t>
  </si>
  <si>
    <t>G&amp;G</t>
  </si>
  <si>
    <t xml:space="preserve">Reservoir </t>
  </si>
  <si>
    <t>Commnet as attached- Annexure R5</t>
  </si>
  <si>
    <t>BY</t>
  </si>
  <si>
    <t>HoD</t>
  </si>
  <si>
    <t>Agreed as submitted.</t>
  </si>
  <si>
    <t>Officer</t>
  </si>
  <si>
    <t>Commnet as attached-HoD Res. comment</t>
  </si>
  <si>
    <t>The Addendum to RFDP was examined from Drilling &amp; Safety department and final comments were offered on 22.05.2023 at Sl. No- 3.3.4, the proposal was recommended for approval. </t>
  </si>
  <si>
    <t>It is requested to please specifically mention the area of examination from Drilling point of view in the present proposal of revised addendum to RFDP.  </t>
  </si>
  <si>
    <t>This has been discussed with ADG (Development).</t>
  </si>
  <si>
    <t>Drilling</t>
  </si>
  <si>
    <t>File has been reviewed on 17.05.2023.</t>
  </si>
  <si>
    <t>Production</t>
  </si>
  <si>
    <t>Operator has proposed well Hazira-25 to be drilled from existing LBDP at Hazira and production from this well would be processed at existing Hazira Plant. No additional production facility, other than flowline and gas lift line to hook up well to existing network, is proposed for the new well to be drilled at Hazira Field, as stated by the Operator in response to query raised. Peak rate of 200 BOPD is expected. Operator's proposal may be agreed from Production point of view.</t>
  </si>
  <si>
    <t>The Operator has proposed to drill Well#Hazira-25. The Technical details and drilling data as provided by the operator in the response of Query raised is as following: - </t>
  </si>
  <si>
    <t>Deviated development Well, TVD- 1280 m, MD- 1500- 1600m, </t>
  </si>
  <si>
    <t>3 Casing Policy- </t>
  </si>
  <si>
    <t>CONDUCTOR CASING- 13 3/8” (K-55) - 50m (Shoe Depth) &amp; Cement Rise- UPTO SURFACE</t>
  </si>
  <si>
    <t>SURFACE CASING- 9 5/8” (P-110) - 500m (Shoe Depth) &amp; Cement Rise- UPTO SURFACE</t>
  </si>
  <si>
    <t>PRODUCTION CASING- 7” (L-80) - 1500-1600m (Shoe Depth) &amp; Cement Rise- 500 METER IN LENGTH IN ANNULUS from Shoe depth.</t>
  </si>
  <si>
    <t>Planned Days-30. </t>
  </si>
  <si>
    <t>The well schematic and Drilling Fluid plan is attached. </t>
  </si>
  <si>
    <t>The Technical details provided by the operator is noted and forwarded for approval.</t>
  </si>
  <si>
    <t>The proposal for one-well drilling has been submitted as addendum to approved RFDP. As clarified by Operator over telecon dated 25.08.2023, the proposed well, as examined is located within the approved 2P limit for oil with reserve in SP-3 sand. The well, which will be targeted and proved for presence of bypassed hydrocarbons is proposed based on signatures on well logs and inverted seismic attributes. Well level potential has been estimated with range of uncertainties, implying appraisal nature with a chance in success. The submission is agreeable on G&amp;G point of view given the foreseeable risk of locating undrained hydrocarbon resources</t>
  </si>
  <si>
    <t>Proposal for drilling a new well  as an Addendum to Approved RFDP for Hazira Field has been examined and Observations placed at Annexure-I</t>
  </si>
  <si>
    <t>FY</t>
  </si>
  <si>
    <t>2019-20</t>
  </si>
  <si>
    <t>2020-21</t>
  </si>
  <si>
    <t>2021-22</t>
  </si>
  <si>
    <t>2022-23</t>
  </si>
  <si>
    <t>2023-24</t>
  </si>
  <si>
    <t>Opex Excl Royality and Cess</t>
  </si>
  <si>
    <t>Opex Incl Royality and Cess</t>
  </si>
  <si>
    <t>Oil -BBL</t>
  </si>
  <si>
    <t>Gas- BTU</t>
  </si>
  <si>
    <t>Field</t>
  </si>
  <si>
    <t>Laxmi</t>
  </si>
  <si>
    <t>FY 24 - 25</t>
  </si>
  <si>
    <t>FY 25-26</t>
  </si>
  <si>
    <t>FY 26 - 27</t>
  </si>
  <si>
    <t>FY 27-28</t>
  </si>
  <si>
    <t>FY 28-29</t>
  </si>
  <si>
    <t>FY 29-30</t>
  </si>
  <si>
    <t>FY 30-31</t>
  </si>
  <si>
    <t>FY 31-32</t>
  </si>
  <si>
    <t>FY 32 -33</t>
  </si>
  <si>
    <t xml:space="preserve">FY 33-34
</t>
  </si>
  <si>
    <t>Year</t>
  </si>
  <si>
    <t>Total</t>
  </si>
  <si>
    <t>Facilities</t>
  </si>
  <si>
    <t>USD MM</t>
  </si>
  <si>
    <t>Development wells ( including Supply base cost)</t>
  </si>
  <si>
    <t>Other Capex</t>
  </si>
  <si>
    <t>Unrecovered Cost</t>
  </si>
  <si>
    <t>Total Capex</t>
  </si>
  <si>
    <t xml:space="preserve">Fixed Opex </t>
  </si>
  <si>
    <t>Workover: Reperforation</t>
  </si>
  <si>
    <t>Variable condensate tpt</t>
  </si>
  <si>
    <t>variable cond processing</t>
  </si>
  <si>
    <t>Variable water treatment</t>
  </si>
  <si>
    <t>Opex for Compressor</t>
  </si>
  <si>
    <t>General and Admin Cost</t>
  </si>
  <si>
    <t>Varaible Opex</t>
  </si>
  <si>
    <t>Total Opex( without levies)</t>
  </si>
  <si>
    <t>Consolidated Production Profile</t>
  </si>
  <si>
    <r>
      <t xml:space="preserve">Conversion Factor:-
</t>
    </r>
    <r>
      <rPr>
        <b/>
        <sz val="18"/>
        <color rgb="FFFF0000"/>
        <rFont val="Calibri"/>
        <family val="2"/>
        <scheme val="minor"/>
      </rPr>
      <t>(1MT=1.1023122 tons)</t>
    </r>
  </si>
  <si>
    <t>Yearly</t>
  </si>
  <si>
    <t>Tonnes</t>
  </si>
  <si>
    <t>Condensate</t>
  </si>
  <si>
    <t>Million 
Barrel</t>
  </si>
  <si>
    <t>GAS</t>
  </si>
  <si>
    <t>Million 
MMBTU</t>
  </si>
  <si>
    <t>Royalty Rate</t>
  </si>
  <si>
    <t>OIL ( 1 US$=82 RS)-528RS Per Tonne</t>
  </si>
  <si>
    <t>Per tonne</t>
  </si>
  <si>
    <t>CESS (1US$=82)-900 Rs Per Tonne</t>
  </si>
  <si>
    <t>Education Cess@1RS</t>
  </si>
  <si>
    <t>Per Metric tonne</t>
  </si>
  <si>
    <t>%</t>
  </si>
  <si>
    <t>Oil/Cond</t>
  </si>
  <si>
    <t>Gas</t>
  </si>
  <si>
    <t>Scenario</t>
  </si>
  <si>
    <t>$/BBL</t>
  </si>
  <si>
    <t>$/MMBTU</t>
  </si>
  <si>
    <t>Project Economics</t>
  </si>
  <si>
    <t>$/MSCF</t>
  </si>
  <si>
    <t>(Scenario 1)</t>
  </si>
  <si>
    <t>Revenue - Sales</t>
  </si>
  <si>
    <t>OIL</t>
  </si>
  <si>
    <t>Other Revenue</t>
  </si>
  <si>
    <t>Gross Revenue</t>
  </si>
  <si>
    <t xml:space="preserve">Royalty </t>
  </si>
  <si>
    <t>NCCD (MT*50/82)- 50RS/MT</t>
  </si>
  <si>
    <t>Cess -20% on Sales price</t>
  </si>
  <si>
    <t>GST on Royalty</t>
  </si>
  <si>
    <t>Total Levies</t>
  </si>
  <si>
    <t>Development cost</t>
  </si>
  <si>
    <t>Production cost</t>
  </si>
  <si>
    <t>Abandonment cost</t>
  </si>
  <si>
    <t>Total cost</t>
  </si>
  <si>
    <t>Net Revenue after total cost</t>
  </si>
  <si>
    <t>Royalty</t>
  </si>
  <si>
    <t>Cess&amp; GST on Royalty</t>
  </si>
  <si>
    <t>Past cost, if any</t>
  </si>
  <si>
    <t>Net Revenue afterLevies</t>
  </si>
  <si>
    <t>Project NPV</t>
  </si>
  <si>
    <t>after Levies</t>
  </si>
  <si>
    <t>before Levies</t>
  </si>
  <si>
    <t>Levies</t>
  </si>
  <si>
    <t>OIL Rate</t>
  </si>
  <si>
    <t>Gas Rate</t>
  </si>
  <si>
    <t>$/bbl</t>
  </si>
  <si>
    <t>IRR</t>
  </si>
  <si>
    <t>%age</t>
  </si>
  <si>
    <t>NPV @ 10%</t>
  </si>
  <si>
    <t>(Ist yr =0)</t>
  </si>
  <si>
    <t>(Scenario = 2)</t>
  </si>
  <si>
    <t>Revenue - Production</t>
  </si>
  <si>
    <t>(Scenario = 3)</t>
  </si>
  <si>
    <t>(Scenario = 4)</t>
  </si>
  <si>
    <t>Summary of Revised economic evaluation of Block:- SGL</t>
  </si>
  <si>
    <t>Particulars</t>
  </si>
  <si>
    <t>Unit of Measurement</t>
  </si>
  <si>
    <t>With Levies</t>
  </si>
  <si>
    <t>Without Levies</t>
  </si>
  <si>
    <t>Total Gas sales Quantity</t>
  </si>
  <si>
    <t>Million MMBTU</t>
  </si>
  <si>
    <t xml:space="preserve">Gas Price  </t>
  </si>
  <si>
    <t>USD/MMBTU</t>
  </si>
  <si>
    <t>Revenue-Gas</t>
  </si>
  <si>
    <t>Million USD</t>
  </si>
  <si>
    <t>Total  Condensate Sales Quantity</t>
  </si>
  <si>
    <t>Million Barrel</t>
  </si>
  <si>
    <t>Oil Price</t>
  </si>
  <si>
    <t>USD/BARREL</t>
  </si>
  <si>
    <t>Revenue-Condensate</t>
  </si>
  <si>
    <t>Total Revenue</t>
  </si>
  <si>
    <t>Less: Deductions</t>
  </si>
  <si>
    <t>Exploration  Cost</t>
  </si>
  <si>
    <t>Capital Investment</t>
  </si>
  <si>
    <t>Production Cost  ( Without Levies)</t>
  </si>
  <si>
    <t>Royalty, Cess &amp;GST on Royalty</t>
  </si>
  <si>
    <t>Net Cash Flow</t>
  </si>
  <si>
    <t>Discount rate</t>
  </si>
  <si>
    <t>Summary of Project economics</t>
  </si>
  <si>
    <t>Prices</t>
  </si>
  <si>
    <t>Project NPV after Levies</t>
  </si>
  <si>
    <t>Project NPV before Levies</t>
  </si>
  <si>
    <t>(Royalty )</t>
  </si>
  <si>
    <t>MM BBL</t>
  </si>
  <si>
    <t>MMBTU</t>
  </si>
  <si>
    <t>Capex</t>
  </si>
  <si>
    <t>sheet Verification by Dharmender</t>
  </si>
  <si>
    <t>Operator</t>
  </si>
  <si>
    <t>Abandonment cost not considered</t>
  </si>
  <si>
    <t>unrecovered cost not considered</t>
  </si>
  <si>
    <t>royalty % how to verify</t>
  </si>
  <si>
    <t>whether the cess is only on Oil</t>
  </si>
  <si>
    <t>Why the royalty figure as per dgh is not matching with royalty figure of Operator</t>
  </si>
  <si>
    <t>Operator techno economics sheet containing details of sales etc</t>
  </si>
  <si>
    <t>-</t>
  </si>
  <si>
    <t>2024-25</t>
  </si>
  <si>
    <t>2025-26</t>
  </si>
  <si>
    <t>2026-27</t>
  </si>
  <si>
    <t>2027-28</t>
  </si>
  <si>
    <t>2028-29</t>
  </si>
  <si>
    <t>2029-30</t>
  </si>
  <si>
    <t>Qo,BOPD</t>
  </si>
  <si>
    <t>Np, MMbbl</t>
  </si>
  <si>
    <t>Qg,m3/d</t>
  </si>
  <si>
    <t>Gp, MMscm</t>
  </si>
  <si>
    <t>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</si>
</sst>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 #,##0.00_ ;_ * \-#,##0.00_ ;_ * &quot;-&quot;??_ ;_ @_ "/>
    <numFmt numFmtId="164" formatCode="_(* #,##0.00_);_(* \(#,##0.00\);_(* &quot;-&quot;??_);_(@_)"/>
    <numFmt numFmtId="165" formatCode="_(* #,##0_);_(* \(#,##0\);_(* &quot;-&quot;??_);_(@_)"/>
    <numFmt numFmtId="166" formatCode="_(* #,##0.000_);_(* \(#,##0.000\);_(* &quot;-&quot;??_);_(@_)"/>
    <numFmt numFmtId="167" formatCode="0.0"/>
    <numFmt numFmtId="168" formatCode="_ * #,##0_ ;_ * \-#,##0_ ;_ * &quot;-&quot;??_ ;_ @_ "/>
    <numFmt numFmtId="169" formatCode="_ * #,##0.000_ ;_ * \-#,##0.000_ ;_ * &quot;-&quot;??_ ;_ @_ "/>
    <numFmt numFmtId="170" formatCode="_ * #,##0.0_ ;_ * \-#,##0.0_ ;_ * &quot;-&quot;??_ ;_ @_ "/>
    <numFmt numFmtId="171" formatCode="_ * #,##0.0000_ ;_ * \-#,##0.0000_ ;_ * &quot;-&quot;??_ ;_ @_ "/>
    <numFmt numFmtId="172" formatCode="0.000"/>
    <numFmt numFmtId="173" formatCode="_ * #,##0.000000_ ;_ * \-#,##0.000000_ ;_ * &quot;-&quot;??_ ;_ @_ "/>
    <numFmt numFmtId="174" formatCode="_ * #,##0.00000_ ;_ * \-#,##0.00000_ ;_ * &quot;-&quot;??_ ;_ @_ "/>
  </numFmts>
  <fonts count="20">
    <font>
      <sz val="11"/>
      <color theme="1"/>
      <name val="Calibri"/>
      <family val="2"/>
      <scheme val="minor"/>
    </font>
    <font>
      <b/>
      <sz val="11"/>
      <color theme="1"/>
      <name val="Calibri"/>
      <family val="2"/>
      <scheme val="minor"/>
    </font>
    <font>
      <sz val="12"/>
      <color rgb="FF343A40"/>
      <name val="Source Sans Pro"/>
      <family val="2"/>
    </font>
    <font>
      <sz val="11"/>
      <color theme="1"/>
      <name val="Calibri"/>
      <family val="2"/>
      <scheme val="minor"/>
    </font>
    <font>
      <sz val="11"/>
      <color rgb="FFFF0000"/>
      <name val="Calibri"/>
      <family val="2"/>
      <scheme val="minor"/>
    </font>
    <font>
      <sz val="14"/>
      <color rgb="FFFF0000"/>
      <name val="Calibri"/>
      <family val="2"/>
      <scheme val="minor"/>
    </font>
    <font>
      <sz val="12"/>
      <color rgb="FFFF0000"/>
      <name val="Calibri"/>
      <family val="2"/>
      <scheme val="minor"/>
    </font>
    <font>
      <sz val="12"/>
      <color theme="1"/>
      <name val="Calibri"/>
      <family val="2"/>
      <scheme val="minor"/>
    </font>
    <font>
      <b/>
      <sz val="11"/>
      <name val="Calibri"/>
      <family val="2"/>
    </font>
    <font>
      <b/>
      <sz val="12"/>
      <color theme="1"/>
      <name val="Calibri"/>
      <family val="2"/>
      <scheme val="minor"/>
    </font>
    <font>
      <sz val="11"/>
      <color theme="1"/>
      <name val="Arial Black"/>
      <family val="2"/>
    </font>
    <font>
      <b/>
      <sz val="18"/>
      <color rgb="FFFF0000"/>
      <name val="Calibri"/>
      <family val="2"/>
      <scheme val="minor"/>
    </font>
    <font>
      <b/>
      <sz val="11"/>
      <color rgb="FFFF0000"/>
      <name val="Calibri"/>
      <family val="2"/>
      <scheme val="minor"/>
    </font>
    <font>
      <b/>
      <sz val="14"/>
      <color rgb="FFFF0000"/>
      <name val="Calibri"/>
      <family val="2"/>
      <scheme val="minor"/>
    </font>
    <font>
      <sz val="14"/>
      <color theme="1"/>
      <name val="Calibri"/>
      <family val="2"/>
      <scheme val="minor"/>
    </font>
    <font>
      <b/>
      <sz val="13"/>
      <color theme="1"/>
      <name val="Calibri"/>
      <family val="2"/>
      <scheme val="minor"/>
    </font>
    <font>
      <b/>
      <sz val="14"/>
      <color theme="1"/>
      <name val="Calibri"/>
      <family val="2"/>
      <scheme val="minor"/>
    </font>
    <font>
      <b/>
      <sz val="24"/>
      <color theme="3"/>
      <name val="Calibri"/>
      <family val="2"/>
      <scheme val="minor"/>
    </font>
    <font>
      <b/>
      <sz val="9"/>
      <color indexed="81"/>
      <name val="Tahoma"/>
      <family val="2"/>
    </font>
    <font>
      <sz val="9"/>
      <color indexed="81"/>
      <name val="Tahoma"/>
      <family val="2"/>
    </font>
  </fonts>
  <fills count="9">
    <fill>
      <patternFill patternType="none"/>
    </fill>
    <fill>
      <patternFill patternType="gray125"/>
    </fill>
    <fill>
      <patternFill patternType="solid">
        <fgColor rgb="FF8DB4E2"/>
        <bgColor indexed="64"/>
      </patternFill>
    </fill>
    <fill>
      <patternFill patternType="solid">
        <fgColor theme="6"/>
        <bgColor indexed="64"/>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diagonal/>
    </border>
    <border>
      <left/>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s>
  <cellStyleXfs count="4">
    <xf numFmtId="0" fontId="0" fillId="0" borderId="0"/>
    <xf numFmtId="164"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cellStyleXfs>
  <cellXfs count="313">
    <xf numFmtId="0" fontId="0" fillId="0" borderId="0" xfId="0"/>
    <xf numFmtId="0" fontId="1" fillId="0" borderId="0" xfId="0" applyFont="1"/>
    <xf numFmtId="0" fontId="1" fillId="0" borderId="1" xfId="0" applyFont="1" applyBorder="1"/>
    <xf numFmtId="0" fontId="2" fillId="0" borderId="1" xfId="0" applyFont="1" applyBorder="1" applyAlignment="1">
      <alignment horizontal="left"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2" fillId="0" borderId="1" xfId="0" applyFont="1" applyBorder="1"/>
    <xf numFmtId="14" fontId="0" fillId="0" borderId="1" xfId="0" applyNumberFormat="1" applyBorder="1" applyAlignment="1">
      <alignment vertical="center"/>
    </xf>
    <xf numFmtId="0" fontId="2" fillId="0" borderId="1" xfId="0" applyFont="1" applyFill="1" applyBorder="1" applyAlignment="1">
      <alignment horizontal="left" vertical="center" wrapText="1"/>
    </xf>
    <xf numFmtId="0" fontId="0" fillId="0" borderId="1" xfId="0" applyBorder="1" applyAlignment="1">
      <alignment vertical="center"/>
    </xf>
    <xf numFmtId="0" fontId="2" fillId="0" borderId="1" xfId="0" applyFont="1" applyBorder="1" applyAlignment="1">
      <alignment horizontal="left" vertical="center"/>
    </xf>
    <xf numFmtId="0" fontId="0" fillId="0" borderId="1" xfId="0" applyFill="1" applyBorder="1" applyAlignment="1">
      <alignment vertical="center"/>
    </xf>
    <xf numFmtId="0" fontId="2" fillId="0" borderId="1" xfId="0" applyFont="1" applyBorder="1" applyAlignment="1">
      <alignment wrapText="1"/>
    </xf>
    <xf numFmtId="165" fontId="0" fillId="0" borderId="0" xfId="1" applyNumberFormat="1" applyFont="1"/>
    <xf numFmtId="166" fontId="0" fillId="0" borderId="0" xfId="1" applyNumberFormat="1" applyFont="1"/>
    <xf numFmtId="164" fontId="0" fillId="0" borderId="0" xfId="0" applyNumberFormat="1"/>
    <xf numFmtId="0" fontId="5" fillId="0" borderId="0" xfId="0" applyFont="1"/>
    <xf numFmtId="0" fontId="6" fillId="0" borderId="0" xfId="0" applyFont="1"/>
    <xf numFmtId="0" fontId="7" fillId="0" borderId="0" xfId="0" applyFont="1"/>
    <xf numFmtId="0" fontId="8" fillId="2" borderId="2" xfId="0" applyFont="1" applyFill="1" applyBorder="1" applyAlignment="1">
      <alignment horizontal="center" vertical="center" wrapText="1"/>
    </xf>
    <xf numFmtId="0" fontId="0" fillId="3" borderId="1" xfId="0" applyFill="1" applyBorder="1"/>
    <xf numFmtId="0" fontId="0" fillId="0" borderId="1" xfId="0" applyBorder="1"/>
    <xf numFmtId="0" fontId="0" fillId="0" borderId="1" xfId="0" applyBorder="1" applyAlignment="1">
      <alignment horizontal="center"/>
    </xf>
    <xf numFmtId="43" fontId="7" fillId="0" borderId="1" xfId="2" applyFont="1" applyFill="1" applyBorder="1" applyAlignment="1">
      <alignment horizontal="center"/>
    </xf>
    <xf numFmtId="167" fontId="0" fillId="0" borderId="1" xfId="0" applyNumberFormat="1" applyBorder="1" applyAlignment="1">
      <alignment horizontal="center"/>
    </xf>
    <xf numFmtId="168" fontId="0" fillId="0" borderId="1" xfId="2" applyNumberFormat="1" applyFont="1" applyFill="1" applyBorder="1"/>
    <xf numFmtId="167" fontId="0" fillId="0" borderId="1" xfId="3" applyNumberFormat="1" applyFont="1" applyFill="1" applyBorder="1" applyAlignment="1">
      <alignment horizontal="center" vertical="center"/>
    </xf>
    <xf numFmtId="168" fontId="0" fillId="0" borderId="0" xfId="2" applyNumberFormat="1" applyFont="1"/>
    <xf numFmtId="168" fontId="1" fillId="4" borderId="1" xfId="2" applyNumberFormat="1" applyFont="1" applyFill="1" applyBorder="1"/>
    <xf numFmtId="167" fontId="9" fillId="0" borderId="1" xfId="2" applyNumberFormat="1" applyFont="1" applyFill="1" applyBorder="1" applyAlignment="1">
      <alignment horizontal="center"/>
    </xf>
    <xf numFmtId="0" fontId="0" fillId="0" borderId="3" xfId="0" applyBorder="1" applyAlignment="1">
      <alignment horizontal="left"/>
    </xf>
    <xf numFmtId="168" fontId="0" fillId="0" borderId="1" xfId="2" applyNumberFormat="1" applyFont="1" applyBorder="1"/>
    <xf numFmtId="164" fontId="10" fillId="0" borderId="4" xfId="3" applyFont="1" applyFill="1" applyBorder="1" applyAlignment="1">
      <alignment horizontal="center"/>
    </xf>
    <xf numFmtId="164" fontId="10" fillId="0" borderId="5" xfId="3" applyFont="1" applyBorder="1" applyAlignment="1">
      <alignment horizontal="center"/>
    </xf>
    <xf numFmtId="164" fontId="10" fillId="0" borderId="4" xfId="3" applyFont="1" applyBorder="1" applyAlignment="1">
      <alignment horizontal="center"/>
    </xf>
    <xf numFmtId="164" fontId="10" fillId="0" borderId="6" xfId="3" applyFont="1" applyBorder="1" applyAlignment="1">
      <alignment horizontal="center"/>
    </xf>
    <xf numFmtId="0" fontId="0" fillId="0" borderId="3" xfId="0" applyBorder="1"/>
    <xf numFmtId="43" fontId="0" fillId="0" borderId="1" xfId="3" applyNumberFormat="1" applyFont="1" applyFill="1" applyBorder="1" applyAlignment="1">
      <alignment horizontal="center"/>
    </xf>
    <xf numFmtId="43" fontId="0" fillId="0" borderId="0" xfId="2" applyFont="1" applyFill="1"/>
    <xf numFmtId="43" fontId="0" fillId="0" borderId="0" xfId="3" applyNumberFormat="1" applyFont="1" applyFill="1" applyBorder="1" applyAlignment="1">
      <alignment horizontal="center"/>
    </xf>
    <xf numFmtId="43" fontId="0" fillId="0" borderId="7" xfId="3" applyNumberFormat="1" applyFont="1" applyFill="1" applyBorder="1" applyAlignment="1">
      <alignment horizontal="center"/>
    </xf>
    <xf numFmtId="43" fontId="0" fillId="0" borderId="0" xfId="2" applyFont="1"/>
    <xf numFmtId="0" fontId="1" fillId="0" borderId="3" xfId="0" applyFont="1" applyBorder="1"/>
    <xf numFmtId="168" fontId="1" fillId="0" borderId="1" xfId="2" applyNumberFormat="1" applyFont="1" applyFill="1" applyBorder="1"/>
    <xf numFmtId="169" fontId="0" fillId="0" borderId="0" xfId="2" applyNumberFormat="1" applyFont="1" applyFill="1"/>
    <xf numFmtId="169" fontId="0" fillId="0" borderId="7" xfId="3" applyNumberFormat="1" applyFont="1" applyFill="1" applyBorder="1" applyAlignment="1">
      <alignment horizontal="center"/>
    </xf>
    <xf numFmtId="169" fontId="0" fillId="0" borderId="0" xfId="3" applyNumberFormat="1" applyFont="1" applyFill="1" applyBorder="1" applyAlignment="1">
      <alignment horizontal="center"/>
    </xf>
    <xf numFmtId="164" fontId="0" fillId="0" borderId="0" xfId="3" applyFont="1" applyFill="1" applyBorder="1" applyAlignment="1">
      <alignment horizontal="center"/>
    </xf>
    <xf numFmtId="170" fontId="1" fillId="4" borderId="1" xfId="2" applyNumberFormat="1" applyFont="1" applyFill="1" applyBorder="1"/>
    <xf numFmtId="170" fontId="9" fillId="4" borderId="1" xfId="2" applyNumberFormat="1" applyFont="1" applyFill="1" applyBorder="1" applyAlignment="1">
      <alignment horizontal="center"/>
    </xf>
    <xf numFmtId="170" fontId="9" fillId="0" borderId="1" xfId="2" applyNumberFormat="1" applyFont="1" applyFill="1" applyBorder="1" applyAlignment="1">
      <alignment horizontal="center"/>
    </xf>
    <xf numFmtId="168" fontId="0" fillId="3" borderId="1" xfId="2" applyNumberFormat="1" applyFont="1" applyFill="1" applyBorder="1"/>
    <xf numFmtId="168" fontId="7" fillId="0" borderId="1" xfId="2" applyNumberFormat="1" applyFont="1" applyFill="1" applyBorder="1" applyAlignment="1">
      <alignment horizontal="center"/>
    </xf>
    <xf numFmtId="171" fontId="0" fillId="0" borderId="1" xfId="2" applyNumberFormat="1" applyFont="1" applyFill="1" applyBorder="1"/>
    <xf numFmtId="168" fontId="0" fillId="0" borderId="8" xfId="2" applyNumberFormat="1" applyFont="1" applyFill="1" applyBorder="1"/>
    <xf numFmtId="168" fontId="7" fillId="0" borderId="8" xfId="2" applyNumberFormat="1" applyFont="1" applyFill="1" applyBorder="1" applyAlignment="1">
      <alignment horizontal="center"/>
    </xf>
    <xf numFmtId="164" fontId="0" fillId="0" borderId="0" xfId="0" applyNumberFormat="1" applyAlignment="1">
      <alignment horizontal="center"/>
    </xf>
    <xf numFmtId="168" fontId="1" fillId="4" borderId="1" xfId="2" applyNumberFormat="1" applyFont="1" applyFill="1" applyBorder="1" applyAlignment="1">
      <alignment wrapText="1"/>
    </xf>
    <xf numFmtId="0" fontId="1" fillId="4" borderId="1" xfId="0" applyFont="1" applyFill="1" applyBorder="1"/>
    <xf numFmtId="168" fontId="9" fillId="4" borderId="1" xfId="2" applyNumberFormat="1" applyFont="1" applyFill="1" applyBorder="1" applyAlignment="1">
      <alignment horizontal="center"/>
    </xf>
    <xf numFmtId="164" fontId="1" fillId="4" borderId="1" xfId="0" applyNumberFormat="1" applyFont="1" applyFill="1" applyBorder="1" applyAlignment="1">
      <alignment horizontal="center"/>
    </xf>
    <xf numFmtId="171" fontId="0" fillId="0" borderId="0" xfId="2" applyNumberFormat="1" applyFont="1" applyFill="1" applyBorder="1"/>
    <xf numFmtId="169" fontId="9" fillId="4" borderId="1" xfId="2" applyNumberFormat="1" applyFont="1" applyFill="1" applyBorder="1" applyAlignment="1">
      <alignment horizontal="center"/>
    </xf>
    <xf numFmtId="168" fontId="0" fillId="0" borderId="5" xfId="2" applyNumberFormat="1" applyFont="1" applyFill="1" applyBorder="1"/>
    <xf numFmtId="172" fontId="10" fillId="0" borderId="4" xfId="0" applyNumberFormat="1" applyFont="1" applyBorder="1" applyAlignment="1">
      <alignment horizontal="center"/>
    </xf>
    <xf numFmtId="0" fontId="1" fillId="4" borderId="1" xfId="0" applyFont="1" applyFill="1" applyBorder="1" applyAlignment="1">
      <alignment wrapText="1"/>
    </xf>
    <xf numFmtId="0" fontId="0" fillId="5" borderId="1" xfId="0" applyFill="1" applyBorder="1"/>
    <xf numFmtId="2" fontId="0" fillId="5" borderId="1" xfId="0" applyNumberFormat="1" applyFill="1" applyBorder="1"/>
    <xf numFmtId="172" fontId="0" fillId="0" borderId="1" xfId="0" applyNumberFormat="1" applyBorder="1"/>
    <xf numFmtId="2" fontId="0" fillId="0" borderId="1" xfId="0" applyNumberFormat="1" applyBorder="1"/>
    <xf numFmtId="164" fontId="0" fillId="0" borderId="1" xfId="0" applyNumberFormat="1" applyBorder="1"/>
    <xf numFmtId="0" fontId="0" fillId="3" borderId="0" xfId="0" applyFill="1"/>
    <xf numFmtId="0" fontId="0" fillId="5" borderId="0" xfId="0" applyFill="1"/>
    <xf numFmtId="0" fontId="0" fillId="0" borderId="9" xfId="0" applyBorder="1"/>
    <xf numFmtId="0" fontId="12" fillId="0" borderId="0" xfId="0" applyFont="1"/>
    <xf numFmtId="0" fontId="1" fillId="4" borderId="0" xfId="0" applyFont="1" applyFill="1" applyAlignment="1">
      <alignment horizontal="center"/>
    </xf>
    <xf numFmtId="1" fontId="1" fillId="4" borderId="0" xfId="0" applyNumberFormat="1" applyFont="1" applyFill="1" applyAlignment="1">
      <alignment horizontal="center"/>
    </xf>
    <xf numFmtId="0" fontId="4" fillId="0" borderId="0" xfId="0" applyFont="1"/>
    <xf numFmtId="1" fontId="4" fillId="0" borderId="0" xfId="0" applyNumberFormat="1" applyFont="1"/>
    <xf numFmtId="0" fontId="13" fillId="3" borderId="0" xfId="0" applyFont="1" applyFill="1"/>
    <xf numFmtId="43" fontId="0" fillId="0" borderId="1" xfId="2" applyFont="1" applyBorder="1"/>
    <xf numFmtId="43" fontId="0" fillId="0" borderId="5" xfId="2" applyFont="1" applyFill="1" applyBorder="1"/>
    <xf numFmtId="168" fontId="0" fillId="5" borderId="1" xfId="2" applyNumberFormat="1" applyFont="1" applyFill="1" applyBorder="1"/>
    <xf numFmtId="168" fontId="0" fillId="3" borderId="8" xfId="2" applyNumberFormat="1" applyFont="1" applyFill="1" applyBorder="1"/>
    <xf numFmtId="168" fontId="0" fillId="0" borderId="8" xfId="2" applyNumberFormat="1" applyFont="1" applyBorder="1"/>
    <xf numFmtId="168" fontId="0" fillId="5" borderId="8" xfId="2" applyNumberFormat="1" applyFont="1" applyFill="1" applyBorder="1"/>
    <xf numFmtId="168" fontId="1" fillId="4" borderId="1" xfId="2" applyNumberFormat="1" applyFont="1" applyFill="1" applyBorder="1" applyAlignment="1">
      <alignment horizontal="right"/>
    </xf>
    <xf numFmtId="168" fontId="0" fillId="4" borderId="1" xfId="2" applyNumberFormat="1" applyFont="1" applyFill="1" applyBorder="1"/>
    <xf numFmtId="164" fontId="0" fillId="0" borderId="0" xfId="2" applyNumberFormat="1" applyFont="1"/>
    <xf numFmtId="43" fontId="0" fillId="6" borderId="0" xfId="2" applyFont="1" applyFill="1"/>
    <xf numFmtId="43" fontId="0" fillId="5" borderId="1" xfId="2" applyFont="1" applyFill="1" applyBorder="1"/>
    <xf numFmtId="170" fontId="0" fillId="5" borderId="1" xfId="2" applyNumberFormat="1" applyFont="1" applyFill="1" applyBorder="1"/>
    <xf numFmtId="168" fontId="0" fillId="7" borderId="1" xfId="2" applyNumberFormat="1" applyFont="1" applyFill="1" applyBorder="1"/>
    <xf numFmtId="168" fontId="0" fillId="3" borderId="1" xfId="2" applyNumberFormat="1" applyFont="1" applyFill="1" applyBorder="1" applyAlignment="1">
      <alignment vertical="center" wrapText="1"/>
    </xf>
    <xf numFmtId="173" fontId="0" fillId="5" borderId="1" xfId="2" applyNumberFormat="1" applyFont="1" applyFill="1" applyBorder="1"/>
    <xf numFmtId="169" fontId="0" fillId="0" borderId="1" xfId="2" applyNumberFormat="1" applyFont="1" applyBorder="1"/>
    <xf numFmtId="168" fontId="0" fillId="3" borderId="8" xfId="2" applyNumberFormat="1" applyFont="1" applyFill="1" applyBorder="1" applyAlignment="1">
      <alignment vertical="center" wrapText="1"/>
    </xf>
    <xf numFmtId="169" fontId="0" fillId="7" borderId="8" xfId="2" applyNumberFormat="1" applyFont="1" applyFill="1" applyBorder="1"/>
    <xf numFmtId="43" fontId="0" fillId="0" borderId="8" xfId="2" applyFont="1" applyBorder="1"/>
    <xf numFmtId="168" fontId="0" fillId="3" borderId="0" xfId="2" applyNumberFormat="1" applyFont="1" applyFill="1" applyBorder="1" applyAlignment="1">
      <alignment vertical="center" wrapText="1"/>
    </xf>
    <xf numFmtId="171" fontId="0" fillId="7" borderId="8" xfId="2" applyNumberFormat="1" applyFont="1" applyFill="1" applyBorder="1"/>
    <xf numFmtId="174" fontId="0" fillId="0" borderId="5" xfId="2" applyNumberFormat="1" applyFont="1" applyBorder="1"/>
    <xf numFmtId="168" fontId="1" fillId="3" borderId="10" xfId="2" applyNumberFormat="1" applyFont="1" applyFill="1" applyBorder="1" applyAlignment="1">
      <alignment horizontal="right" vertical="center" wrapText="1"/>
    </xf>
    <xf numFmtId="168" fontId="0" fillId="0" borderId="11" xfId="2" applyNumberFormat="1" applyFont="1" applyBorder="1"/>
    <xf numFmtId="168" fontId="0" fillId="5" borderId="11" xfId="2" applyNumberFormat="1" applyFont="1" applyFill="1" applyBorder="1"/>
    <xf numFmtId="2" fontId="0" fillId="6" borderId="0" xfId="0" applyNumberFormat="1" applyFill="1"/>
    <xf numFmtId="168" fontId="1" fillId="3" borderId="12" xfId="2" applyNumberFormat="1" applyFont="1" applyFill="1" applyBorder="1" applyAlignment="1">
      <alignment horizontal="right"/>
    </xf>
    <xf numFmtId="168" fontId="1" fillId="0" borderId="11" xfId="2" applyNumberFormat="1" applyFont="1" applyBorder="1"/>
    <xf numFmtId="168" fontId="1" fillId="5" borderId="11" xfId="2" applyNumberFormat="1" applyFont="1" applyFill="1" applyBorder="1"/>
    <xf numFmtId="168" fontId="0" fillId="3" borderId="13" xfId="2" applyNumberFormat="1" applyFont="1" applyFill="1" applyBorder="1"/>
    <xf numFmtId="168" fontId="0" fillId="0" borderId="13" xfId="2" applyNumberFormat="1" applyFont="1" applyBorder="1"/>
    <xf numFmtId="43" fontId="0" fillId="8" borderId="14" xfId="3" applyNumberFormat="1" applyFont="1" applyFill="1" applyBorder="1"/>
    <xf numFmtId="43" fontId="0" fillId="8" borderId="15" xfId="0" applyNumberFormat="1" applyFill="1" applyBorder="1"/>
    <xf numFmtId="43" fontId="0" fillId="8" borderId="14" xfId="0" applyNumberFormat="1" applyFill="1" applyBorder="1"/>
    <xf numFmtId="168" fontId="1" fillId="3" borderId="16" xfId="2" applyNumberFormat="1" applyFont="1" applyFill="1" applyBorder="1" applyAlignment="1">
      <alignment horizontal="right"/>
    </xf>
    <xf numFmtId="168" fontId="1" fillId="0" borderId="17" xfId="2" applyNumberFormat="1" applyFont="1" applyBorder="1"/>
    <xf numFmtId="43" fontId="0" fillId="0" borderId="13" xfId="2" applyFont="1" applyBorder="1"/>
    <xf numFmtId="168" fontId="0" fillId="3" borderId="4" xfId="2" applyNumberFormat="1" applyFont="1" applyFill="1" applyBorder="1"/>
    <xf numFmtId="168" fontId="0" fillId="0" borderId="5" xfId="2" applyNumberFormat="1" applyFont="1" applyBorder="1"/>
    <xf numFmtId="168" fontId="0" fillId="3" borderId="12" xfId="2" applyNumberFormat="1" applyFont="1" applyFill="1" applyBorder="1"/>
    <xf numFmtId="43" fontId="0" fillId="0" borderId="11" xfId="2" applyFont="1" applyBorder="1"/>
    <xf numFmtId="2" fontId="0" fillId="0" borderId="0" xfId="0" applyNumberFormat="1"/>
    <xf numFmtId="2" fontId="1" fillId="0" borderId="19" xfId="0" applyNumberFormat="1" applyFont="1" applyBorder="1"/>
    <xf numFmtId="0" fontId="1" fillId="0" borderId="12" xfId="0" applyFont="1" applyBorder="1"/>
    <xf numFmtId="0" fontId="1" fillId="0" borderId="20" xfId="0" applyFont="1" applyBorder="1"/>
    <xf numFmtId="0" fontId="1" fillId="0" borderId="21" xfId="0" applyFont="1" applyBorder="1"/>
    <xf numFmtId="0" fontId="1" fillId="0" borderId="22" xfId="0" applyFont="1" applyBorder="1"/>
    <xf numFmtId="0" fontId="1" fillId="0" borderId="12" xfId="0" applyFont="1" applyBorder="1" applyAlignment="1">
      <alignment horizontal="center"/>
    </xf>
    <xf numFmtId="168" fontId="0" fillId="0" borderId="0" xfId="0" applyNumberFormat="1"/>
    <xf numFmtId="9" fontId="1" fillId="0" borderId="23" xfId="0" applyNumberFormat="1" applyFont="1" applyBorder="1" applyAlignment="1">
      <alignment horizontal="center"/>
    </xf>
    <xf numFmtId="0" fontId="0" fillId="0" borderId="13" xfId="0" applyBorder="1"/>
    <xf numFmtId="168" fontId="0" fillId="0" borderId="0" xfId="2" applyNumberFormat="1" applyFont="1" applyBorder="1"/>
    <xf numFmtId="168" fontId="0" fillId="0" borderId="3" xfId="2" applyNumberFormat="1" applyFont="1" applyBorder="1"/>
    <xf numFmtId="168" fontId="0" fillId="0" borderId="24" xfId="2" applyNumberFormat="1" applyFont="1" applyBorder="1"/>
    <xf numFmtId="168" fontId="0" fillId="0" borderId="25" xfId="2" applyNumberFormat="1" applyFont="1" applyBorder="1"/>
    <xf numFmtId="168" fontId="0" fillId="0" borderId="26" xfId="2" applyNumberFormat="1" applyFont="1" applyBorder="1"/>
    <xf numFmtId="9" fontId="0" fillId="0" borderId="0" xfId="0" applyNumberFormat="1"/>
    <xf numFmtId="0" fontId="1" fillId="0" borderId="23" xfId="0" applyFont="1" applyBorder="1" applyAlignment="1">
      <alignment horizontal="center"/>
    </xf>
    <xf numFmtId="0" fontId="1" fillId="0" borderId="13" xfId="0" applyFont="1" applyBorder="1" applyAlignment="1">
      <alignment horizontal="center"/>
    </xf>
    <xf numFmtId="0" fontId="1" fillId="0" borderId="27" xfId="0" applyFont="1" applyBorder="1" applyAlignment="1">
      <alignment horizontal="center"/>
    </xf>
    <xf numFmtId="9" fontId="1" fillId="0" borderId="28" xfId="0" applyNumberFormat="1" applyFont="1" applyBorder="1" applyAlignment="1">
      <alignment horizontal="center"/>
    </xf>
    <xf numFmtId="168" fontId="0" fillId="0" borderId="29" xfId="2" applyNumberFormat="1" applyFont="1" applyBorder="1"/>
    <xf numFmtId="168" fontId="0" fillId="0" borderId="30" xfId="2" applyNumberFormat="1" applyFont="1" applyBorder="1"/>
    <xf numFmtId="168" fontId="0" fillId="0" borderId="31" xfId="2" applyNumberFormat="1" applyFont="1" applyBorder="1"/>
    <xf numFmtId="168" fontId="0" fillId="0" borderId="9" xfId="2" applyNumberFormat="1" applyFont="1" applyBorder="1"/>
    <xf numFmtId="168" fontId="0" fillId="0" borderId="32" xfId="2" applyNumberFormat="1" applyFont="1" applyBorder="1"/>
    <xf numFmtId="0" fontId="1" fillId="0" borderId="30" xfId="0" applyFont="1" applyBorder="1" applyAlignment="1">
      <alignment horizontal="center"/>
    </xf>
    <xf numFmtId="0" fontId="1" fillId="0" borderId="1" xfId="0" applyFont="1" applyBorder="1" applyAlignment="1">
      <alignment horizontal="center"/>
    </xf>
    <xf numFmtId="0" fontId="1" fillId="0" borderId="33" xfId="0" applyFont="1" applyBorder="1" applyAlignment="1">
      <alignment horizontal="center"/>
    </xf>
    <xf numFmtId="9" fontId="1" fillId="0" borderId="34" xfId="0" applyNumberFormat="1" applyFont="1" applyBorder="1" applyAlignment="1">
      <alignment horizontal="center"/>
    </xf>
    <xf numFmtId="0" fontId="0" fillId="0" borderId="35" xfId="0" applyBorder="1"/>
    <xf numFmtId="10" fontId="0" fillId="0" borderId="36" xfId="0" applyNumberFormat="1" applyBorder="1"/>
    <xf numFmtId="10" fontId="0" fillId="0" borderId="34" xfId="0" applyNumberFormat="1" applyBorder="1"/>
    <xf numFmtId="9" fontId="0" fillId="0" borderId="37" xfId="0" applyNumberFormat="1" applyBorder="1"/>
    <xf numFmtId="0" fontId="0" fillId="0" borderId="38" xfId="0" applyBorder="1"/>
    <xf numFmtId="0" fontId="0" fillId="0" borderId="32" xfId="0" applyBorder="1"/>
    <xf numFmtId="1" fontId="1" fillId="0" borderId="33" xfId="0" applyNumberFormat="1" applyFont="1" applyBorder="1" applyAlignment="1">
      <alignment horizontal="center"/>
    </xf>
    <xf numFmtId="10" fontId="0" fillId="0" borderId="16" xfId="0" applyNumberFormat="1" applyBorder="1"/>
    <xf numFmtId="0" fontId="0" fillId="0" borderId="17" xfId="0" applyBorder="1"/>
    <xf numFmtId="2" fontId="0" fillId="0" borderId="17" xfId="0" applyNumberFormat="1" applyBorder="1"/>
    <xf numFmtId="0" fontId="0" fillId="0" borderId="39" xfId="0" applyBorder="1"/>
    <xf numFmtId="0" fontId="0" fillId="0" borderId="14" xfId="0" applyBorder="1"/>
    <xf numFmtId="0" fontId="0" fillId="0" borderId="34" xfId="0" applyBorder="1"/>
    <xf numFmtId="0" fontId="0" fillId="0" borderId="37" xfId="0" applyBorder="1"/>
    <xf numFmtId="168" fontId="0" fillId="0" borderId="10" xfId="2" applyNumberFormat="1" applyFont="1" applyBorder="1"/>
    <xf numFmtId="168" fontId="0" fillId="0" borderId="21" xfId="2" applyNumberFormat="1" applyFont="1" applyBorder="1"/>
    <xf numFmtId="168" fontId="4" fillId="4" borderId="0" xfId="2" applyNumberFormat="1" applyFont="1" applyFill="1" applyBorder="1"/>
    <xf numFmtId="168" fontId="0" fillId="4" borderId="8" xfId="2" applyNumberFormat="1" applyFont="1" applyFill="1" applyBorder="1"/>
    <xf numFmtId="164" fontId="0" fillId="0" borderId="1" xfId="2" applyNumberFormat="1" applyFont="1" applyBorder="1"/>
    <xf numFmtId="43" fontId="0" fillId="5" borderId="8" xfId="2" applyFont="1" applyFill="1" applyBorder="1"/>
    <xf numFmtId="43" fontId="0" fillId="0" borderId="5" xfId="2" applyFont="1" applyBorder="1"/>
    <xf numFmtId="168" fontId="0" fillId="0" borderId="0" xfId="2" applyNumberFormat="1" applyFont="1" applyFill="1"/>
    <xf numFmtId="168" fontId="0" fillId="6" borderId="0" xfId="2" applyNumberFormat="1" applyFont="1" applyFill="1" applyBorder="1"/>
    <xf numFmtId="171" fontId="0" fillId="0" borderId="5" xfId="2" applyNumberFormat="1" applyFont="1" applyBorder="1"/>
    <xf numFmtId="169" fontId="0" fillId="5" borderId="1" xfId="2" applyNumberFormat="1" applyFont="1" applyFill="1" applyBorder="1"/>
    <xf numFmtId="168" fontId="0" fillId="0" borderId="0" xfId="2" applyNumberFormat="1" applyFont="1" applyFill="1" applyBorder="1"/>
    <xf numFmtId="9" fontId="1" fillId="0" borderId="23" xfId="2" applyNumberFormat="1" applyFont="1" applyBorder="1" applyAlignment="1">
      <alignment horizontal="center"/>
    </xf>
    <xf numFmtId="168" fontId="1" fillId="0" borderId="23" xfId="2" applyNumberFormat="1" applyFont="1" applyBorder="1" applyAlignment="1">
      <alignment horizontal="center"/>
    </xf>
    <xf numFmtId="168" fontId="1" fillId="0" borderId="13" xfId="2" applyNumberFormat="1" applyFont="1" applyBorder="1" applyAlignment="1">
      <alignment horizontal="center"/>
    </xf>
    <xf numFmtId="168" fontId="1" fillId="0" borderId="27" xfId="2" applyNumberFormat="1" applyFont="1" applyBorder="1" applyAlignment="1">
      <alignment horizontal="center"/>
    </xf>
    <xf numFmtId="9" fontId="1" fillId="0" borderId="28" xfId="2" applyNumberFormat="1" applyFont="1" applyBorder="1" applyAlignment="1">
      <alignment horizontal="center"/>
    </xf>
    <xf numFmtId="168" fontId="1" fillId="0" borderId="30" xfId="2" applyNumberFormat="1" applyFont="1" applyBorder="1" applyAlignment="1">
      <alignment horizontal="center"/>
    </xf>
    <xf numFmtId="168" fontId="1" fillId="0" borderId="1" xfId="2" applyNumberFormat="1" applyFont="1" applyBorder="1" applyAlignment="1">
      <alignment horizontal="center"/>
    </xf>
    <xf numFmtId="168" fontId="1" fillId="0" borderId="33" xfId="2" applyNumberFormat="1" applyFont="1" applyBorder="1" applyAlignment="1">
      <alignment horizontal="center"/>
    </xf>
    <xf numFmtId="168" fontId="1" fillId="0" borderId="34" xfId="2" applyNumberFormat="1" applyFont="1" applyBorder="1" applyAlignment="1">
      <alignment horizontal="center"/>
    </xf>
    <xf numFmtId="168" fontId="0" fillId="0" borderId="35" xfId="2" applyNumberFormat="1" applyFont="1" applyBorder="1"/>
    <xf numFmtId="10" fontId="0" fillId="0" borderId="36" xfId="2" applyNumberFormat="1" applyFont="1" applyBorder="1"/>
    <xf numFmtId="10" fontId="0" fillId="0" borderId="34" xfId="2" applyNumberFormat="1" applyFont="1" applyBorder="1"/>
    <xf numFmtId="168" fontId="0" fillId="0" borderId="37" xfId="2" applyNumberFormat="1" applyFont="1" applyBorder="1"/>
    <xf numFmtId="168" fontId="0" fillId="0" borderId="38" xfId="2" applyNumberFormat="1" applyFont="1" applyBorder="1"/>
    <xf numFmtId="168" fontId="0" fillId="0" borderId="16" xfId="2" applyNumberFormat="1" applyFont="1" applyBorder="1"/>
    <xf numFmtId="168" fontId="0" fillId="0" borderId="17" xfId="2" applyNumberFormat="1" applyFont="1" applyBorder="1"/>
    <xf numFmtId="168" fontId="0" fillId="0" borderId="39" xfId="2" applyNumberFormat="1" applyFont="1" applyBorder="1"/>
    <xf numFmtId="168" fontId="0" fillId="0" borderId="40" xfId="2" applyNumberFormat="1" applyFont="1" applyBorder="1"/>
    <xf numFmtId="168" fontId="0" fillId="0" borderId="15" xfId="2" applyNumberFormat="1" applyFont="1" applyBorder="1"/>
    <xf numFmtId="168" fontId="0" fillId="0" borderId="14" xfId="2" applyNumberFormat="1" applyFont="1" applyBorder="1"/>
    <xf numFmtId="168" fontId="0" fillId="0" borderId="34" xfId="2" applyNumberFormat="1" applyFont="1" applyBorder="1"/>
    <xf numFmtId="170" fontId="0" fillId="0" borderId="1" xfId="2" applyNumberFormat="1" applyFont="1" applyBorder="1"/>
    <xf numFmtId="171" fontId="0" fillId="5" borderId="1" xfId="2" applyNumberFormat="1" applyFont="1" applyFill="1" applyBorder="1"/>
    <xf numFmtId="169" fontId="0" fillId="5" borderId="8" xfId="2" applyNumberFormat="1" applyFont="1" applyFill="1" applyBorder="1"/>
    <xf numFmtId="169" fontId="0" fillId="0" borderId="8" xfId="2" applyNumberFormat="1" applyFont="1" applyBorder="1"/>
    <xf numFmtId="169" fontId="0" fillId="0" borderId="5" xfId="2" applyNumberFormat="1" applyFont="1" applyBorder="1"/>
    <xf numFmtId="168" fontId="1" fillId="0" borderId="19" xfId="2" applyNumberFormat="1" applyFont="1" applyBorder="1"/>
    <xf numFmtId="168" fontId="1" fillId="0" borderId="12" xfId="2" applyNumberFormat="1" applyFont="1" applyFill="1" applyBorder="1"/>
    <xf numFmtId="168" fontId="1" fillId="0" borderId="20" xfId="2" applyNumberFormat="1" applyFont="1" applyFill="1" applyBorder="1"/>
    <xf numFmtId="168" fontId="1" fillId="0" borderId="21" xfId="2" applyNumberFormat="1" applyFont="1" applyBorder="1"/>
    <xf numFmtId="168" fontId="1" fillId="0" borderId="22" xfId="2" applyNumberFormat="1" applyFont="1" applyBorder="1"/>
    <xf numFmtId="168" fontId="0" fillId="0" borderId="0" xfId="2" applyNumberFormat="1" applyFont="1" applyBorder="1" applyAlignment="1"/>
    <xf numFmtId="168" fontId="1" fillId="0" borderId="12" xfId="2" applyNumberFormat="1" applyFont="1" applyBorder="1" applyAlignment="1">
      <alignment horizontal="center"/>
    </xf>
    <xf numFmtId="174" fontId="0" fillId="5" borderId="1" xfId="2" applyNumberFormat="1" applyFont="1" applyFill="1" applyBorder="1"/>
    <xf numFmtId="1" fontId="0" fillId="0" borderId="0" xfId="0" applyNumberFormat="1"/>
    <xf numFmtId="0" fontId="14" fillId="0" borderId="0" xfId="0" applyFont="1"/>
    <xf numFmtId="9" fontId="0" fillId="0" borderId="3" xfId="0" applyNumberFormat="1" applyBorder="1"/>
    <xf numFmtId="0" fontId="9" fillId="0" borderId="0" xfId="0" applyFont="1"/>
    <xf numFmtId="0" fontId="0" fillId="0" borderId="24" xfId="0" applyBorder="1"/>
    <xf numFmtId="168" fontId="1" fillId="0" borderId="0" xfId="2" applyNumberFormat="1" applyFont="1" applyBorder="1" applyAlignment="1"/>
    <xf numFmtId="168" fontId="0" fillId="0" borderId="1" xfId="2" applyNumberFormat="1" applyFont="1" applyBorder="1" applyAlignment="1">
      <alignment horizontal="center"/>
    </xf>
    <xf numFmtId="1" fontId="17" fillId="0" borderId="1" xfId="2" applyNumberFormat="1" applyFont="1" applyBorder="1" applyAlignment="1">
      <alignment horizontal="center" vertical="center"/>
    </xf>
    <xf numFmtId="1" fontId="17" fillId="0" borderId="1" xfId="2" applyNumberFormat="1" applyFont="1" applyBorder="1" applyAlignment="1">
      <alignment horizontal="center"/>
    </xf>
    <xf numFmtId="1" fontId="12" fillId="0" borderId="1" xfId="2" applyNumberFormat="1" applyFont="1" applyBorder="1" applyAlignment="1">
      <alignment horizontal="center"/>
    </xf>
    <xf numFmtId="169" fontId="0" fillId="0" borderId="0" xfId="2" applyNumberFormat="1" applyFont="1" applyBorder="1"/>
    <xf numFmtId="1" fontId="1" fillId="0" borderId="1" xfId="2" applyNumberFormat="1" applyFont="1" applyBorder="1" applyAlignment="1">
      <alignment horizontal="center"/>
    </xf>
    <xf numFmtId="167" fontId="17" fillId="0" borderId="1" xfId="2" applyNumberFormat="1" applyFont="1" applyBorder="1" applyAlignment="1">
      <alignment horizontal="center" vertical="center"/>
    </xf>
    <xf numFmtId="167" fontId="17" fillId="0" borderId="1" xfId="2" applyNumberFormat="1" applyFont="1" applyBorder="1" applyAlignment="1">
      <alignment horizontal="center"/>
    </xf>
    <xf numFmtId="168" fontId="0" fillId="0" borderId="1" xfId="2" applyNumberFormat="1" applyFont="1" applyFill="1" applyBorder="1" applyAlignment="1">
      <alignment horizontal="center"/>
    </xf>
    <xf numFmtId="1" fontId="1" fillId="4" borderId="1" xfId="2" applyNumberFormat="1" applyFont="1" applyFill="1" applyBorder="1" applyAlignment="1">
      <alignment horizontal="center"/>
    </xf>
    <xf numFmtId="1" fontId="7" fillId="0" borderId="1" xfId="2" applyNumberFormat="1" applyFont="1" applyBorder="1" applyAlignment="1">
      <alignment horizontal="center"/>
    </xf>
    <xf numFmtId="1" fontId="7" fillId="4" borderId="1" xfId="2" applyNumberFormat="1" applyFont="1" applyFill="1" applyBorder="1" applyAlignment="1">
      <alignment horizontal="center"/>
    </xf>
    <xf numFmtId="1" fontId="9" fillId="4" borderId="16" xfId="2" applyNumberFormat="1" applyFont="1" applyFill="1" applyBorder="1" applyAlignment="1">
      <alignment horizontal="center"/>
    </xf>
    <xf numFmtId="168" fontId="1" fillId="0" borderId="1" xfId="2" applyNumberFormat="1" applyFont="1" applyBorder="1" applyAlignment="1"/>
    <xf numFmtId="10" fontId="1" fillId="0" borderId="1" xfId="2" applyNumberFormat="1" applyFont="1" applyBorder="1" applyAlignment="1">
      <alignment horizontal="center"/>
    </xf>
    <xf numFmtId="168" fontId="0" fillId="4" borderId="1" xfId="2" applyNumberFormat="1" applyFont="1" applyFill="1" applyBorder="1" applyAlignment="1">
      <alignment horizontal="center"/>
    </xf>
    <xf numFmtId="1" fontId="4" fillId="0" borderId="44" xfId="2" applyNumberFormat="1" applyFont="1" applyBorder="1" applyAlignment="1">
      <alignment horizontal="center"/>
    </xf>
    <xf numFmtId="1" fontId="0" fillId="0" borderId="21" xfId="2" applyNumberFormat="1" applyFont="1" applyBorder="1" applyAlignment="1">
      <alignment horizontal="center"/>
    </xf>
    <xf numFmtId="1" fontId="0" fillId="0" borderId="45" xfId="2" applyNumberFormat="1" applyFont="1" applyBorder="1" applyAlignment="1">
      <alignment horizontal="center"/>
    </xf>
    <xf numFmtId="0" fontId="9" fillId="0" borderId="47" xfId="0" applyFont="1" applyBorder="1"/>
    <xf numFmtId="0" fontId="9" fillId="0" borderId="48" xfId="0" applyFont="1" applyBorder="1"/>
    <xf numFmtId="0" fontId="1" fillId="0" borderId="49" xfId="0" applyFont="1" applyBorder="1" applyAlignment="1">
      <alignment horizontal="center" wrapText="1"/>
    </xf>
    <xf numFmtId="9" fontId="1" fillId="0" borderId="29" xfId="0" applyNumberFormat="1" applyFont="1" applyBorder="1"/>
    <xf numFmtId="9" fontId="1" fillId="0" borderId="30" xfId="0" applyNumberFormat="1" applyFont="1" applyBorder="1" applyAlignment="1">
      <alignment horizontal="center"/>
    </xf>
    <xf numFmtId="9" fontId="1" fillId="0" borderId="1" xfId="0" applyNumberFormat="1" applyFont="1" applyBorder="1" applyAlignment="1">
      <alignment horizontal="center"/>
    </xf>
    <xf numFmtId="0" fontId="1" fillId="0" borderId="36" xfId="0" applyFont="1" applyBorder="1"/>
    <xf numFmtId="0" fontId="1" fillId="0" borderId="28" xfId="0" applyFont="1" applyBorder="1" applyAlignment="1">
      <alignment horizontal="center"/>
    </xf>
    <xf numFmtId="0" fontId="1" fillId="0" borderId="8" xfId="0" applyFont="1" applyBorder="1" applyAlignment="1">
      <alignment horizontal="center"/>
    </xf>
    <xf numFmtId="0" fontId="1" fillId="0" borderId="37" xfId="0" applyFont="1" applyBorder="1" applyAlignment="1">
      <alignment horizontal="center"/>
    </xf>
    <xf numFmtId="0" fontId="1" fillId="0" borderId="34" xfId="0" applyFont="1" applyBorder="1" applyAlignment="1">
      <alignment horizontal="center"/>
    </xf>
    <xf numFmtId="0" fontId="1" fillId="0" borderId="35" xfId="0" applyFont="1" applyBorder="1" applyAlignment="1">
      <alignment horizontal="center"/>
    </xf>
    <xf numFmtId="0" fontId="1" fillId="0" borderId="36" xfId="0" applyFont="1" applyBorder="1" applyAlignment="1">
      <alignment horizontal="center"/>
    </xf>
    <xf numFmtId="0" fontId="9" fillId="0" borderId="23" xfId="0" applyFont="1" applyBorder="1" applyAlignment="1">
      <alignment horizontal="center"/>
    </xf>
    <xf numFmtId="0" fontId="16" fillId="0" borderId="47" xfId="0" applyFont="1" applyBorder="1"/>
    <xf numFmtId="1" fontId="0" fillId="0" borderId="1" xfId="2" applyNumberFormat="1" applyFont="1" applyBorder="1" applyAlignment="1">
      <alignment horizontal="center"/>
    </xf>
    <xf numFmtId="10" fontId="0" fillId="0" borderId="27" xfId="0" applyNumberFormat="1" applyBorder="1" applyAlignment="1">
      <alignment horizontal="center"/>
    </xf>
    <xf numFmtId="1" fontId="0" fillId="0" borderId="23" xfId="2" applyNumberFormat="1" applyFont="1" applyBorder="1" applyAlignment="1">
      <alignment horizontal="center"/>
    </xf>
    <xf numFmtId="1" fontId="0" fillId="0" borderId="13" xfId="2" applyNumberFormat="1" applyFont="1" applyBorder="1" applyAlignment="1">
      <alignment horizontal="center"/>
    </xf>
    <xf numFmtId="1" fontId="0" fillId="0" borderId="27" xfId="0" applyNumberFormat="1" applyBorder="1" applyAlignment="1">
      <alignment horizontal="center"/>
    </xf>
    <xf numFmtId="1" fontId="0" fillId="0" borderId="55" xfId="2" applyNumberFormat="1" applyFont="1" applyBorder="1" applyAlignment="1">
      <alignment horizontal="center"/>
    </xf>
    <xf numFmtId="2" fontId="0" fillId="0" borderId="23" xfId="0" applyNumberFormat="1" applyBorder="1" applyAlignment="1">
      <alignment horizontal="center"/>
    </xf>
    <xf numFmtId="0" fontId="9" fillId="0" borderId="30" xfId="0" applyFont="1" applyBorder="1" applyAlignment="1">
      <alignment horizontal="center"/>
    </xf>
    <xf numFmtId="0" fontId="16" fillId="0" borderId="29" xfId="0" applyFont="1" applyBorder="1"/>
    <xf numFmtId="10" fontId="0" fillId="0" borderId="33" xfId="0" applyNumberFormat="1" applyBorder="1" applyAlignment="1">
      <alignment horizontal="center"/>
    </xf>
    <xf numFmtId="1" fontId="0" fillId="0" borderId="30" xfId="2" applyNumberFormat="1" applyFont="1" applyBorder="1" applyAlignment="1">
      <alignment horizontal="center"/>
    </xf>
    <xf numFmtId="1" fontId="0" fillId="0" borderId="33" xfId="0" applyNumberFormat="1" applyBorder="1" applyAlignment="1">
      <alignment horizontal="center"/>
    </xf>
    <xf numFmtId="1" fontId="0" fillId="0" borderId="29" xfId="2" applyNumberFormat="1" applyFont="1" applyBorder="1" applyAlignment="1">
      <alignment horizontal="center"/>
    </xf>
    <xf numFmtId="1" fontId="16" fillId="0" borderId="29" xfId="0" applyNumberFormat="1" applyFont="1" applyBorder="1"/>
    <xf numFmtId="0" fontId="0" fillId="0" borderId="30" xfId="0" applyBorder="1" applyAlignment="1">
      <alignment horizontal="center"/>
    </xf>
    <xf numFmtId="0" fontId="9" fillId="0" borderId="34" xfId="0" applyFont="1" applyBorder="1" applyAlignment="1">
      <alignment horizontal="center"/>
    </xf>
    <xf numFmtId="0" fontId="16" fillId="0" borderId="36" xfId="0" applyFont="1" applyBorder="1"/>
    <xf numFmtId="10" fontId="0" fillId="0" borderId="37" xfId="0" applyNumberFormat="1" applyBorder="1" applyAlignment="1">
      <alignment horizontal="center"/>
    </xf>
    <xf numFmtId="1" fontId="0" fillId="0" borderId="34" xfId="2" applyNumberFormat="1" applyFont="1" applyBorder="1" applyAlignment="1">
      <alignment horizontal="center"/>
    </xf>
    <xf numFmtId="1" fontId="0" fillId="0" borderId="35" xfId="2" applyNumberFormat="1" applyFont="1" applyBorder="1" applyAlignment="1">
      <alignment horizontal="center"/>
    </xf>
    <xf numFmtId="1" fontId="0" fillId="0" borderId="37" xfId="0" applyNumberFormat="1" applyBorder="1" applyAlignment="1">
      <alignment horizontal="center"/>
    </xf>
    <xf numFmtId="1" fontId="0" fillId="0" borderId="36" xfId="2" applyNumberFormat="1" applyFont="1" applyBorder="1" applyAlignment="1">
      <alignment horizontal="center"/>
    </xf>
    <xf numFmtId="0" fontId="16" fillId="0" borderId="11" xfId="0" applyFont="1" applyBorder="1" applyAlignment="1">
      <alignment horizontal="center"/>
    </xf>
    <xf numFmtId="0" fontId="16" fillId="0" borderId="20" xfId="0" applyFont="1" applyBorder="1" applyAlignment="1">
      <alignment horizontal="center"/>
    </xf>
    <xf numFmtId="0" fontId="4" fillId="7" borderId="0" xfId="0" applyFont="1" applyFill="1"/>
    <xf numFmtId="0" fontId="0" fillId="6" borderId="1" xfId="0" applyFill="1" applyBorder="1" applyAlignment="1">
      <alignment horizontal="center"/>
    </xf>
    <xf numFmtId="167" fontId="9" fillId="6" borderId="1" xfId="2" applyNumberFormat="1" applyFont="1" applyFill="1" applyBorder="1" applyAlignment="1">
      <alignment horizontal="center"/>
    </xf>
    <xf numFmtId="164" fontId="10" fillId="6" borderId="4" xfId="3" applyFont="1" applyFill="1" applyBorder="1" applyAlignment="1">
      <alignment horizontal="center"/>
    </xf>
    <xf numFmtId="43" fontId="0" fillId="6" borderId="1" xfId="3" applyNumberFormat="1" applyFont="1" applyFill="1" applyBorder="1" applyAlignment="1">
      <alignment horizontal="center"/>
    </xf>
    <xf numFmtId="169" fontId="0" fillId="6" borderId="0" xfId="2" applyNumberFormat="1" applyFont="1" applyFill="1"/>
    <xf numFmtId="170" fontId="9" fillId="6" borderId="1" xfId="2" applyNumberFormat="1" applyFont="1" applyFill="1" applyBorder="1" applyAlignment="1">
      <alignment horizont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9" fillId="0" borderId="49" xfId="0" applyFont="1" applyBorder="1" applyAlignment="1">
      <alignment horizontal="center" wrapText="1"/>
    </xf>
    <xf numFmtId="0" fontId="9" fillId="0" borderId="50" xfId="0" applyFont="1" applyBorder="1" applyAlignment="1">
      <alignment horizontal="center" wrapText="1"/>
    </xf>
    <xf numFmtId="0" fontId="9" fillId="0" borderId="51" xfId="0" applyFont="1" applyBorder="1" applyAlignment="1">
      <alignment horizontal="center" vertical="center" wrapText="1"/>
    </xf>
    <xf numFmtId="0" fontId="9" fillId="0" borderId="27" xfId="0" applyFont="1" applyBorder="1" applyAlignment="1">
      <alignment horizontal="center" vertical="center" wrapText="1"/>
    </xf>
    <xf numFmtId="0" fontId="9" fillId="0" borderId="52" xfId="0" applyFont="1" applyBorder="1" applyAlignment="1">
      <alignment horizontal="center" wrapText="1"/>
    </xf>
    <xf numFmtId="0" fontId="9" fillId="0" borderId="53" xfId="0" applyFont="1" applyBorder="1" applyAlignment="1">
      <alignment horizontal="center" wrapText="1"/>
    </xf>
    <xf numFmtId="0" fontId="9" fillId="0" borderId="48" xfId="0" applyFont="1" applyBorder="1" applyAlignment="1">
      <alignment horizontal="center" wrapText="1"/>
    </xf>
    <xf numFmtId="168" fontId="1" fillId="0" borderId="1" xfId="2" applyNumberFormat="1" applyFont="1" applyFill="1" applyBorder="1" applyAlignment="1">
      <alignment horizontal="center"/>
    </xf>
    <xf numFmtId="168" fontId="1" fillId="0" borderId="1" xfId="2" applyNumberFormat="1" applyFont="1" applyBorder="1" applyAlignment="1">
      <alignment horizontal="center"/>
    </xf>
    <xf numFmtId="168" fontId="12" fillId="0" borderId="10" xfId="2" applyNumberFormat="1" applyFont="1" applyBorder="1" applyAlignment="1">
      <alignment horizontal="left"/>
    </xf>
    <xf numFmtId="168" fontId="12" fillId="0" borderId="18" xfId="2" applyNumberFormat="1" applyFont="1" applyBorder="1" applyAlignment="1">
      <alignment horizontal="left"/>
    </xf>
    <xf numFmtId="0" fontId="9" fillId="0" borderId="46" xfId="0" applyFont="1" applyBorder="1" applyAlignment="1">
      <alignment horizontal="center" vertical="center" wrapText="1"/>
    </xf>
    <xf numFmtId="0" fontId="9" fillId="0" borderId="54" xfId="0" applyFont="1" applyBorder="1" applyAlignment="1">
      <alignment horizontal="center" vertical="center" wrapText="1"/>
    </xf>
    <xf numFmtId="0" fontId="9" fillId="0" borderId="16" xfId="0" applyFont="1" applyBorder="1" applyAlignment="1">
      <alignment horizontal="center" vertical="center" wrapText="1"/>
    </xf>
    <xf numFmtId="168" fontId="0" fillId="3" borderId="1" xfId="2" applyNumberFormat="1" applyFont="1" applyFill="1" applyBorder="1" applyAlignment="1">
      <alignment horizontal="center" vertical="top" wrapText="1"/>
    </xf>
    <xf numFmtId="168" fontId="0" fillId="3" borderId="1" xfId="2" applyNumberFormat="1" applyFont="1" applyFill="1" applyBorder="1" applyAlignment="1">
      <alignment horizontal="center" vertical="center" wrapText="1"/>
    </xf>
    <xf numFmtId="168" fontId="1" fillId="0" borderId="10" xfId="2" applyNumberFormat="1" applyFont="1" applyBorder="1" applyAlignment="1">
      <alignment horizontal="center" vertical="center"/>
    </xf>
    <xf numFmtId="168" fontId="1" fillId="0" borderId="18" xfId="2" applyNumberFormat="1" applyFont="1" applyBorder="1" applyAlignment="1">
      <alignment horizontal="center" vertical="center"/>
    </xf>
    <xf numFmtId="168" fontId="1" fillId="0" borderId="11" xfId="2" applyNumberFormat="1" applyFont="1" applyBorder="1" applyAlignment="1">
      <alignment horizontal="center"/>
    </xf>
    <xf numFmtId="168" fontId="1" fillId="0" borderId="20" xfId="2" applyNumberFormat="1" applyFont="1" applyBorder="1" applyAlignment="1">
      <alignment horizontal="center"/>
    </xf>
    <xf numFmtId="0" fontId="15" fillId="0" borderId="41" xfId="0" applyFont="1" applyBorder="1"/>
    <xf numFmtId="0" fontId="15" fillId="0" borderId="42" xfId="0" applyFont="1" applyBorder="1"/>
    <xf numFmtId="0" fontId="15" fillId="0" borderId="43" xfId="0" applyFont="1" applyBorder="1"/>
    <xf numFmtId="168" fontId="16" fillId="0" borderId="1" xfId="2" applyNumberFormat="1" applyFont="1" applyBorder="1" applyAlignment="1">
      <alignment horizontal="center"/>
    </xf>
    <xf numFmtId="0" fontId="1" fillId="0" borderId="10" xfId="0" applyFont="1" applyBorder="1" applyAlignment="1">
      <alignment horizontal="center" vertical="center"/>
    </xf>
    <xf numFmtId="0" fontId="1" fillId="0" borderId="18" xfId="0" applyFont="1" applyBorder="1" applyAlignment="1">
      <alignment horizontal="center" vertical="center"/>
    </xf>
    <xf numFmtId="0" fontId="1" fillId="0" borderId="11" xfId="0" applyFont="1" applyBorder="1" applyAlignment="1">
      <alignment horizontal="center"/>
    </xf>
    <xf numFmtId="0" fontId="1" fillId="0" borderId="20" xfId="0" applyFont="1" applyBorder="1" applyAlignment="1">
      <alignment horizontal="center"/>
    </xf>
    <xf numFmtId="0" fontId="1" fillId="0" borderId="9" xfId="0" applyFont="1" applyBorder="1" applyAlignment="1">
      <alignment horizontal="center"/>
    </xf>
    <xf numFmtId="0" fontId="0" fillId="3" borderId="1" xfId="0" applyFill="1" applyBorder="1" applyAlignment="1">
      <alignment horizontal="center" vertical="top" wrapText="1"/>
    </xf>
  </cellXfs>
  <cellStyles count="4">
    <cellStyle name="Comma" xfId="1" builtinId="3"/>
    <cellStyle name="Comma 2" xfId="2"/>
    <cellStyle name="Comma 2 2" xf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1.xml"/><Relationship Id="rId21" Type="http://schemas.openxmlformats.org/officeDocument/2006/relationships/externalLink" Target="externalLinks/externalLink16.xml"/><Relationship Id="rId42" Type="http://schemas.openxmlformats.org/officeDocument/2006/relationships/externalLink" Target="externalLinks/externalLink37.xml"/><Relationship Id="rId47" Type="http://schemas.openxmlformats.org/officeDocument/2006/relationships/externalLink" Target="externalLinks/externalLink42.xml"/><Relationship Id="rId63" Type="http://schemas.openxmlformats.org/officeDocument/2006/relationships/externalLink" Target="externalLinks/externalLink58.xml"/><Relationship Id="rId68" Type="http://schemas.openxmlformats.org/officeDocument/2006/relationships/externalLink" Target="externalLinks/externalLink63.xml"/><Relationship Id="rId84" Type="http://schemas.openxmlformats.org/officeDocument/2006/relationships/externalLink" Target="externalLinks/externalLink79.xml"/><Relationship Id="rId89" Type="http://schemas.openxmlformats.org/officeDocument/2006/relationships/externalLink" Target="externalLinks/externalLink84.xml"/><Relationship Id="rId16" Type="http://schemas.openxmlformats.org/officeDocument/2006/relationships/externalLink" Target="externalLinks/externalLink11.xml"/><Relationship Id="rId11" Type="http://schemas.openxmlformats.org/officeDocument/2006/relationships/externalLink" Target="externalLinks/externalLink6.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53" Type="http://schemas.openxmlformats.org/officeDocument/2006/relationships/externalLink" Target="externalLinks/externalLink48.xml"/><Relationship Id="rId58" Type="http://schemas.openxmlformats.org/officeDocument/2006/relationships/externalLink" Target="externalLinks/externalLink53.xml"/><Relationship Id="rId74" Type="http://schemas.openxmlformats.org/officeDocument/2006/relationships/externalLink" Target="externalLinks/externalLink69.xml"/><Relationship Id="rId79" Type="http://schemas.openxmlformats.org/officeDocument/2006/relationships/externalLink" Target="externalLinks/externalLink74.xml"/><Relationship Id="rId5" Type="http://schemas.openxmlformats.org/officeDocument/2006/relationships/worksheet" Target="worksheets/sheet5.xml"/><Relationship Id="rId90" Type="http://schemas.openxmlformats.org/officeDocument/2006/relationships/externalLink" Target="externalLinks/externalLink85.xml"/><Relationship Id="rId95" Type="http://schemas.openxmlformats.org/officeDocument/2006/relationships/externalLink" Target="externalLinks/externalLink90.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43" Type="http://schemas.openxmlformats.org/officeDocument/2006/relationships/externalLink" Target="externalLinks/externalLink38.xml"/><Relationship Id="rId48" Type="http://schemas.openxmlformats.org/officeDocument/2006/relationships/externalLink" Target="externalLinks/externalLink43.xml"/><Relationship Id="rId64" Type="http://schemas.openxmlformats.org/officeDocument/2006/relationships/externalLink" Target="externalLinks/externalLink59.xml"/><Relationship Id="rId69" Type="http://schemas.openxmlformats.org/officeDocument/2006/relationships/externalLink" Target="externalLinks/externalLink64.xml"/><Relationship Id="rId80" Type="http://schemas.openxmlformats.org/officeDocument/2006/relationships/externalLink" Target="externalLinks/externalLink75.xml"/><Relationship Id="rId85" Type="http://schemas.openxmlformats.org/officeDocument/2006/relationships/externalLink" Target="externalLinks/externalLink80.xml"/><Relationship Id="rId3" Type="http://schemas.openxmlformats.org/officeDocument/2006/relationships/worksheet" Target="worksheets/sheet3.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46" Type="http://schemas.openxmlformats.org/officeDocument/2006/relationships/externalLink" Target="externalLinks/externalLink41.xml"/><Relationship Id="rId59" Type="http://schemas.openxmlformats.org/officeDocument/2006/relationships/externalLink" Target="externalLinks/externalLink54.xml"/><Relationship Id="rId67" Type="http://schemas.openxmlformats.org/officeDocument/2006/relationships/externalLink" Target="externalLinks/externalLink62.xml"/><Relationship Id="rId20" Type="http://schemas.openxmlformats.org/officeDocument/2006/relationships/externalLink" Target="externalLinks/externalLink15.xml"/><Relationship Id="rId41" Type="http://schemas.openxmlformats.org/officeDocument/2006/relationships/externalLink" Target="externalLinks/externalLink36.xml"/><Relationship Id="rId54" Type="http://schemas.openxmlformats.org/officeDocument/2006/relationships/externalLink" Target="externalLinks/externalLink49.xml"/><Relationship Id="rId62" Type="http://schemas.openxmlformats.org/officeDocument/2006/relationships/externalLink" Target="externalLinks/externalLink57.xml"/><Relationship Id="rId70" Type="http://schemas.openxmlformats.org/officeDocument/2006/relationships/externalLink" Target="externalLinks/externalLink65.xml"/><Relationship Id="rId75" Type="http://schemas.openxmlformats.org/officeDocument/2006/relationships/externalLink" Target="externalLinks/externalLink70.xml"/><Relationship Id="rId83" Type="http://schemas.openxmlformats.org/officeDocument/2006/relationships/externalLink" Target="externalLinks/externalLink78.xml"/><Relationship Id="rId88" Type="http://schemas.openxmlformats.org/officeDocument/2006/relationships/externalLink" Target="externalLinks/externalLink83.xml"/><Relationship Id="rId91" Type="http://schemas.openxmlformats.org/officeDocument/2006/relationships/externalLink" Target="externalLinks/externalLink86.xml"/><Relationship Id="rId9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1.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49" Type="http://schemas.openxmlformats.org/officeDocument/2006/relationships/externalLink" Target="externalLinks/externalLink44.xml"/><Relationship Id="rId57" Type="http://schemas.openxmlformats.org/officeDocument/2006/relationships/externalLink" Target="externalLinks/externalLink52.xml"/><Relationship Id="rId10" Type="http://schemas.openxmlformats.org/officeDocument/2006/relationships/externalLink" Target="externalLinks/externalLink5.xml"/><Relationship Id="rId31" Type="http://schemas.openxmlformats.org/officeDocument/2006/relationships/externalLink" Target="externalLinks/externalLink26.xml"/><Relationship Id="rId44" Type="http://schemas.openxmlformats.org/officeDocument/2006/relationships/externalLink" Target="externalLinks/externalLink39.xml"/><Relationship Id="rId52" Type="http://schemas.openxmlformats.org/officeDocument/2006/relationships/externalLink" Target="externalLinks/externalLink47.xml"/><Relationship Id="rId60" Type="http://schemas.openxmlformats.org/officeDocument/2006/relationships/externalLink" Target="externalLinks/externalLink55.xml"/><Relationship Id="rId65" Type="http://schemas.openxmlformats.org/officeDocument/2006/relationships/externalLink" Target="externalLinks/externalLink60.xml"/><Relationship Id="rId73" Type="http://schemas.openxmlformats.org/officeDocument/2006/relationships/externalLink" Target="externalLinks/externalLink68.xml"/><Relationship Id="rId78" Type="http://schemas.openxmlformats.org/officeDocument/2006/relationships/externalLink" Target="externalLinks/externalLink73.xml"/><Relationship Id="rId81" Type="http://schemas.openxmlformats.org/officeDocument/2006/relationships/externalLink" Target="externalLinks/externalLink76.xml"/><Relationship Id="rId86" Type="http://schemas.openxmlformats.org/officeDocument/2006/relationships/externalLink" Target="externalLinks/externalLink81.xml"/><Relationship Id="rId94" Type="http://schemas.openxmlformats.org/officeDocument/2006/relationships/externalLink" Target="externalLinks/externalLink89.xml"/><Relationship Id="rId9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4.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39" Type="http://schemas.openxmlformats.org/officeDocument/2006/relationships/externalLink" Target="externalLinks/externalLink34.xml"/><Relationship Id="rId34" Type="http://schemas.openxmlformats.org/officeDocument/2006/relationships/externalLink" Target="externalLinks/externalLink29.xml"/><Relationship Id="rId50" Type="http://schemas.openxmlformats.org/officeDocument/2006/relationships/externalLink" Target="externalLinks/externalLink45.xml"/><Relationship Id="rId55" Type="http://schemas.openxmlformats.org/officeDocument/2006/relationships/externalLink" Target="externalLinks/externalLink50.xml"/><Relationship Id="rId76" Type="http://schemas.openxmlformats.org/officeDocument/2006/relationships/externalLink" Target="externalLinks/externalLink71.xml"/><Relationship Id="rId97" Type="http://schemas.openxmlformats.org/officeDocument/2006/relationships/styles" Target="styles.xml"/><Relationship Id="rId7" Type="http://schemas.openxmlformats.org/officeDocument/2006/relationships/externalLink" Target="externalLinks/externalLink2.xml"/><Relationship Id="rId71" Type="http://schemas.openxmlformats.org/officeDocument/2006/relationships/externalLink" Target="externalLinks/externalLink66.xml"/><Relationship Id="rId92" Type="http://schemas.openxmlformats.org/officeDocument/2006/relationships/externalLink" Target="externalLinks/externalLink87.xml"/><Relationship Id="rId2" Type="http://schemas.openxmlformats.org/officeDocument/2006/relationships/worksheet" Target="worksheets/sheet2.xml"/><Relationship Id="rId29" Type="http://schemas.openxmlformats.org/officeDocument/2006/relationships/externalLink" Target="externalLinks/externalLink24.xml"/><Relationship Id="rId24" Type="http://schemas.openxmlformats.org/officeDocument/2006/relationships/externalLink" Target="externalLinks/externalLink19.xml"/><Relationship Id="rId40" Type="http://schemas.openxmlformats.org/officeDocument/2006/relationships/externalLink" Target="externalLinks/externalLink35.xml"/><Relationship Id="rId45" Type="http://schemas.openxmlformats.org/officeDocument/2006/relationships/externalLink" Target="externalLinks/externalLink40.xml"/><Relationship Id="rId66" Type="http://schemas.openxmlformats.org/officeDocument/2006/relationships/externalLink" Target="externalLinks/externalLink61.xml"/><Relationship Id="rId87" Type="http://schemas.openxmlformats.org/officeDocument/2006/relationships/externalLink" Target="externalLinks/externalLink82.xml"/><Relationship Id="rId61" Type="http://schemas.openxmlformats.org/officeDocument/2006/relationships/externalLink" Target="externalLinks/externalLink56.xml"/><Relationship Id="rId82" Type="http://schemas.openxmlformats.org/officeDocument/2006/relationships/externalLink" Target="externalLinks/externalLink77.xml"/><Relationship Id="rId19" Type="http://schemas.openxmlformats.org/officeDocument/2006/relationships/externalLink" Target="externalLinks/externalLink14.xml"/><Relationship Id="rId14" Type="http://schemas.openxmlformats.org/officeDocument/2006/relationships/externalLink" Target="externalLinks/externalLink9.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56" Type="http://schemas.openxmlformats.org/officeDocument/2006/relationships/externalLink" Target="externalLinks/externalLink51.xml"/><Relationship Id="rId77" Type="http://schemas.openxmlformats.org/officeDocument/2006/relationships/externalLink" Target="externalLinks/externalLink72.xml"/><Relationship Id="rId8" Type="http://schemas.openxmlformats.org/officeDocument/2006/relationships/externalLink" Target="externalLinks/externalLink3.xml"/><Relationship Id="rId51" Type="http://schemas.openxmlformats.org/officeDocument/2006/relationships/externalLink" Target="externalLinks/externalLink46.xml"/><Relationship Id="rId72" Type="http://schemas.openxmlformats.org/officeDocument/2006/relationships/externalLink" Target="externalLinks/externalLink67.xml"/><Relationship Id="rId93" Type="http://schemas.openxmlformats.org/officeDocument/2006/relationships/externalLink" Target="externalLinks/externalLink88.xml"/><Relationship Id="rId98"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kkdsub02dt137/share%20folder/kkdsub02dt137/share%20folder/DIEN2/C/WINDOWS/TEMP/3533/99Q/99Q3657/99Q3299(REV.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kkdsub02dt137/share%20folder/kkdsub02dt137/share%20folder/Xdcb1/d/BE%203/110%20nghia%20dan/DT500/CAPITAL/220nb-th/CAPITAL/220DTXL/PLQN9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PDung\Cac%20%20CT\CP2\CP2-%20Tasei\CP2A-Vinaconex%20-Final-Submit%2005-01-04\CP2A-Final-Submit%2005-01-04\Sua-%2014-1-04\14-1-04\CP2A%20BQ-4%20-Breakdown%20VINACONEX-submit%2014-1-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PDung\Cac%20%20CT\CP2\CP2-%20Tasei\CP2A-Vinaconex%20-Final-Submit%2005-01-04\CP2A-Final-Submit%2005-01-04\Submit%205-1-04\CP2A%20BQ-4%20-Final-submit%205-1-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H:\PDung\Cac%20%20CT\CP2\CP2-%20Tasei\CP2A-Vinaconex%20-Final-Submit%2005-01-04\CP2A-Final-Submit%2005-01-04\Sua-%2014-1-04\CP2A%20BQ-4%20-Sua-submit%2019-1-04.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H:\MINH\Chao%20gia\Bid%20price%20of%20Bo%20bridge\05%20Gia%20du%20thau%20cau%20Bo%20(Cuong).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kkdsub02dt137/share%20folder/kkdsub02dt137/share%20folder/User1/c/Qu&#182;n%20l&#253;%20h&#229;%20s&#172;/D&#249;%20to&#184;n%20c&#184;c%20c&#171;ng%20tr&#215;nh/DZNHADA.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kkdsub02dt137/share%20folder/kkdsub02dt137/share%20folder/Duong/e/thang/Daiichi/Denso/Quang(fertilizer-%20Ca%20mau)/Civils/ammonia/6823%20PS%201700.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Khoan%20cong%20truong%20Tan%20De.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H:\PDung\Cac%20%20CT\CP2\CP2-%20Tasei\CP2A-Vinaconex%20-Final-Submit%2005-01-04\CP2A-Final-Submit%2005-01-04\Submit%205-1-04\VT\Vietthang%20canal\Vietthang%20canal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Users\95983\Desktop\cleaned"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kkdsub02dt137/share%20folder/kkdsub02dt137/share%20folder/Thanhvinh/dutoan/May1/KIEN/QL32/DT32.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H:\HONG\DU%20TOAN\CP-2B\Chao%20thau\Vietthang%20cana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H:\Documents%20and%20Settings\BDH\Desktop\Toan\PMU5\TDT%20GIAI%20DOAN%20I\KHECOSC.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kkdsub02dt137/share%20folder/kkdsub02dt137/share%20folder/XDCB1/C/My%20Documents/Hoanganh/My%20Documents/Vinh%20-%20ngh&#214;%20an/TG%20Vinh.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kkdsub02dt137/share%20folder/kkdsub02dt137/share%20folder/Nhuan/c/DungKTKH/Data%202002/Du%20toan/Giao%20thong/Cau/cau%20Cai%20Tu/HUONG/QL21/dtTKKT-98-106.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d.docs.live.net/Kpuwr/bayphase%20lim/Teng-881/Negotiatiion%20Cases/Tengiz%20PD/2010%2036%20PD.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H:\PDung\Cac%20%20CT\Tai%20dinh%20cu%20Thanh%20tri\BQ-PDung-TH.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H:\Documents%20and%20Settings\BDH\Desktop\Toan\PMU5\TDT%20GIAI%20DOAN%20I\HAO\DTSC\CAU-CHE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H:\WINDOWS\&#65411;&#65438;&#65405;&#65400;&#65412;&#65391;&#65420;&#65439;\&#21942;&#26989;&#36039;&#26009;\Balai-E\&#26032;&#12375;&#12356;&#12501;&#12457;&#12523;&#12480;\FORM\BQCST\BQCST\COMB-UR.XLW"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kkdsub02dt268/Documents/1/VIETNAMBuilding%2017%20R&amp;D/KU2%20Fevr/Nippon.KU2%20Evol."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28023;&#22303;&#25903;&#24215;\&#28023;&#22303;&#35211;&#31309;\&#24115;&#31080;\&#24115;&#31080;\FORM\BQCST\BQCST\COMB-UR.XLW"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kkdsub02dt268/Documents/1/VIETNAMBuilding%2017%20R&amp;D/TUAN/BRIDGE/BINH/18M/18T_H2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H:\My%20Documents\Hanoi%20drainage\&#35211;&#31309;CP7a\06-22%20Euip.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H:\WINDOWS\&#65411;&#65438;&#65405;&#65400;&#65412;&#65391;&#65420;&#65439;\New%20Project\Balai-E\&#27010;&#31639;&#24037;&#20107;&#36027;-3\&#27010;&#31639;&#35211;&#31309;-3\Sluice%20gate\My%20Documents\Hanoi%20drainage\&#28165;&#27700;&#21336;&#20385;\06-22%20Euip.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kkdsub02dt137/share%20folder/kkdsub02dt137/share%20folder/kkdsub02dt244/SHARE%20FILES/MH/MHN-2007-12/Prasanna-171106/SDM-171106/MHN-161106/Plan-0712/New%20MHN/Technoeconomics/MHN251006_0506Opex_lessA1sunkCost.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kkdsub02dt137/share%20folder/kkdsub02dt137/share%20folder/Thanhvinh/dutoan/THUYF/ql38/tkkt-ql38-1-g-2.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H:\PDung\Cac%20%20CT\CP2\CP2-%20Tasei\CP2A-Vinaconex%20-Final-Submit%2005-01-04\CP2A-Final-Submit%2005-01-04\Sua-%2014-1-04\CP2A%20BQ-4%20-Sua-submit%2014-1-04.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kkdsub02dt137/share%20folder/kkdsub02dt137/share%20folder/kkdsub02dt082/Users/131351/Desktop/Template%20Test/ABH%20Economics_pas_final.xlsm"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kkdsub02dt137/share%20folder/kkdsub02dt137/share%20folder/User1/c/Qu&#182;n%20l&#253;%20h&#229;%20s&#172;/D&#249;%20to&#184;n%20c&#184;c%20c&#171;ng%20tr&#215;nh/D&#249;%20to&#184;n%20Ng&#185;n%20son.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kkdsub02dt137/share%20folder/kkdsub02dt137/share%20folder/DIEN2/C/WINDOWS/TEMP/3533/99Q/99Q3657/99Q3299(REV.0).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H:\Documents%20and%20Settings\BDH\Desktop\Toan\PMU5\TDT%20GIAI%20DOAN%20I\C&#171;%20chuy&#170;n\T&#230;ng%201\C&#199;u%20&#167;&#203;p%20M&#173;ng%20-%20ch&#243;%20lo&#184;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kkdsub02dt137/share%20folder/kkdsub02dt137/share%20folder/Smk/d/PIP/avu/CDATA/EQUIP/PUMPS/PUMP-ANA.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H:\Documents%20and%20Settings\BDH\Desktop\Toan\PMU5\TDT%20GIAI%20DOAN%20I\My%20Documents\C&#171;%20chuy&#170;n\C&#199;u%205%20Th&#168;ng%20Long\C&#199;u%20Ch&#238;%20G&#231;.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NAGESH/Desktop/Block%20Details_25.07.2023/KG-DWN-982/KG-DW-982-Cluster-III%20Financial%20Analysis/Cluster-III%20Option-1%20IRR%20&amp;%20NPV%20dt%2025.07.2022(Approved).xlsm"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H:\Documents%20and%20Settings\BDH\Desktop\Toan\PMU5\TDT%20GIAI%20DOAN%20I\C&#171;%20chuy&#170;n\T&#230;ng%205\DT%20b&#230;%20sung%20c&#199;u%20Th&#185;nh%20M&#252;\HUONG\QL21\dtTKKT-98-1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kkdsub02dt137/share%20folder/kkdsub02dt137/share%20folder/kkdsub02dt244/SHARE%20FILES/Users/94385/Desktop/2004-1-Infofile/block_Board.xlsm"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kkdsub02dt137/share%20folder/kkdsub02dt137/share%20folder/XDCB1/C/My%20Documents/Hoanganh/Giang/Ctao%20luoi%20khu%20Chau%20Giang%20B.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kkdsub02dt137/share%20folder/kkdsub02dt137/share%20folder/Vinhptt/dutoan/DUTOAN/Qlo15A/TKKT_15Alan1-dg.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kkdsub02dt137/share%20folder/kkdsub02dt137/share%20folder/Kcct.l.t.thanh/luu/hnhung/HCM/phong%20nen/DT-THL7.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H:\HONG\Quyet%20toan\Theo%20doi%20Cau%20Binh\Mr%20Gioi\OFFICE\Building%20%20A\Phat%20sinh\My%20Documents\DG41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H:\Documents%20and%20Settings\BDH\Desktop\Toan\PMU5\TDT%20GIAI%20DOAN%20I\LVTRIN~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Anh%20tuyen\Detail%20Price%20analysi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kkdsub02dt137/share%20folder/kkdsub02dt137/share%20folder/10.208.51.52/pas/Users/95983/Desktop/cleaned"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kkdsub02dt137/share%20folder/kkdsub02dt137/share%20folder/Thuhien/nghe-an/MSOFFICE/EXCEL/PROGRAM/H4.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H:\Documents%20and%20Settings\BDH\Desktop\Toan\PMU5\TDT%20GIAI%20DOAN%20I\Cau-chet.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kkdsub02dt137/share%20folder/kkdsub02dt137/share%20folder/User1/c/My%20Documents/Qu&#182;n%20l&#253;%20h&#229;%20s&#172;/Quy&#213;t%20to&#184;n%20c&#184;c%20c&#171;ng%20tr&#215;nh/Thai%20nguy&#170;n/Quy&#213;t%20to&#184;n/Ng&#185;n%20S&#172;n%20-%20L&#185;ng%20S&#172;n/D&#249;%20to&#184;n.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kkdsub02dt137/share%20folder/kkdsub02dt137/share%20folder/Thuhien/c/MSOFFICE/EXCEL/PROGRAM/PERSONAL.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kkdsub02dt137/share%20folder/kkdsub02dt137/share%20folder/Xdcb1/d/BE%203/110%20nghia%20dan/DT%20Cualo.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kkdsub02dt137/share%20folder/kkdsub02dt137/share%20folder/STA022-N2/Construction/WORKS/6787/civil/final/option/6787CWFASE2CASE2_00.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kkdsub02dt137/share%20folder/kkdsub02dt137/share%20folder/Xdcb1/d/BE%203/LE%20LOI%20-nam%20vinh/Lan/Nghe%20an/QT%20Ben%20thuy1.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H:\Documents%20and%20Settings\BDH\Desktop\Toan\PMU5\TDT%20GIAI%20DOAN%20I\Dinh%20muc\DMUC.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H:\My%20Documents\PORT_COST_haiphong_3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kkdsub02dt137/share%20folder/kkdsub02dt137/share%20folder/Yramesh/c/AP%20AGENDA%20FOLDER%20-%20AKG/PROD.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kkdsub02dt137/share%20folder/kkdsub02dt137/share%20folder/Xdcb1/d/BE%203/110%20nghia%20dan/CAPITAL/110TKKT/dongxuan.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H:\HONG\Quyet%20toan\Theo%20doi%20Cau%20Binh\Hong\Tinh%20Moi201103.xls" TargetMode="External"/></Relationships>
</file>

<file path=xl/externalLinks/_rels/externalLink62.xml.rels><?xml version="1.0" encoding="UTF-8" standalone="yes"?>
<Relationships xmlns="http://schemas.openxmlformats.org/package/2006/relationships"><Relationship Id="rId1" Type="http://schemas.microsoft.com/office/2006/relationships/xlExternalLinkPath/xlPathMissing" Target="PHUTRO500.xls" TargetMode="External"/></Relationships>
</file>

<file path=xl/externalLinks/_rels/externalLink63.xml.rels><?xml version="1.0" encoding="UTF-8" standalone="yes"?>
<Relationships xmlns="http://schemas.openxmlformats.org/package/2006/relationships"><Relationship Id="rId1" Type="http://schemas.microsoft.com/office/2006/relationships/xlExternalLinkPath/xlPathMissing" Target="dtk486.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kkdsub02dt137/share%20folder/kkdsub02dt137/share%20folder/Users/131351/Desktop/KG-OSN-2004-1%20-%20Fin%20analysis%20-%2028%20jan%202020.xlsm"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kkdsub02dt137/share%20folder/kkdsub02dt137/share%20folder/DIEN2/C/WINDOWS/TEMP/3533/96Q/96q2588/PANEL.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kkdsub02dt137/share%20folder/kkdsub02dt137/share%20folder/Thanhvinh/dutoan/May1/KIEN/QL32/DT-TN.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kkdsub02dt137/share%20folder/kkdsub02dt137/share%20folder/XDCB1/C/My%20Documents/Hoanganh/Hoa/Van%20Giang%20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kkdsub02dt137/share%20folder/kkdsub02dt137/share%20folder/XDCB1/C/My%20Documents/Giang/DOICOCBG1.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kkdsub02dt137/share%20folder/kkdsub02dt137/share%20folder/Xdcb1/d/DIEP/BANVE/110cua%20lo/TKKT/ptkt110cual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8C5E0F02/PS-1300-RevC.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kkdsub02dt137/share%20folder/kkdsub02dt137/share%20folder/NGHIA/@_Le%20Nam/PDung/Cac%20CT%20da%20lam/He%20Thong%20thoat%20nuoc%20HCM-%20Goi%20C/TH%20DG/Final/PDung/Linh%20tinh/Linh%20tinh/1/VIETNAMBuilding%2017%20R&amp;D/TUAN/BRIDGE/BINH/18M/18T_H25.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kkdsub02dt137/share%20folder/kkdsub02dt137/share%20folder/Thuhien/c/MSOFFICE/EXCEL/PROGRAM/CHAY-TL.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H:\WINDOWS\&#65411;&#65438;&#65405;&#65400;&#65412;&#65391;&#65420;&#65439;\&#21942;&#26989;&#36039;&#26009;\Balai-E\&#26032;&#12375;&#12356;&#12501;&#12457;&#12523;&#12480;\My%20Documents\Hanoi%20drainage\&#28165;&#27700;&#21336;&#20385;\06-22%20Euip.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kkdsub02dt137/share%20folder/kkdsub02dt137/share%20folder/Thuhien/c/MSOFFICE/EXCEL/PROGRAM/H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H:\HONG\Quyet%20toan\Theo%20doi%20Cau%20Binh\Mr%20Gioi\OFFICE\Building%20%20A\Phat%20sinh\Khoi%20luong%20phat%20sinh7-10.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H:\Documents%20and%20Settings\TranCuong\My%20Documents\Cuong\Ke%20hoach\Du%20toan\Du%20toan%20dang%20lam\01%20Cau%20Bang%20giang\KheRung.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kkdsub02dt137/share%20folder/kkdsub02dt137/share%20folder/XDCB3/C/My%20Documents/benthuy1-xld.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kkdsub02dt137/share%20folder/kkdsub02dt137/share%20folder/SERVER/PROJECT/WINDOWS/TEMP/IBASE2.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kkdsub02dt137/share%20folder/kkdsub02dt137/share%20folder/Users/girraj/Downloads/KG-OSN-2004-1%20-%20Fin%20analysis%20-%20Oct%202019.xlsm"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H:\WINDOWS\&#65411;&#65438;&#65405;&#65400;&#65412;&#65391;&#65420;&#65439;\New%20Project\Balai-E\&#27010;&#31639;&#24037;&#20107;&#36027;-3\&#27010;&#31639;&#35211;&#31309;-3\Sluice%20gate\FORM\BQCST\BQCST\COMB-UR.XLW"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kkdsub02dt137/share%20folder/kkdsub02dt137/share%20folder/Research-camb/mresearch/RPW/Winter%2004-05/Margins/MRGWinter04-05.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kkdsub02dt137/share%20folder/kkdsub02dt137/share%20folder/XDCB1/C/My%20Documents/Hoanganh/Tay%20Thanh.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kkdsub02dt137/share%20folder/kkdsub02dt137/share%20folder/DIEN2/C/CS3408/Standard/RPT.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kkdsub02dt137/share%20folder/kkdsub02dt137/share%20folder/Thanhvinh/dutoan/unzipped/SOKT-Q3CT/SOKT-Q3CT.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kkdsub02dt137/share%20folder/kkdsub02dt137/share%20folder/Thuhien/nghe-an/MSOFFICE/EXCEL/PROGRAM/CHAY-TL.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kkdsub02dt137/share%20folder/kkdsub02dt137/share%20folder/Thuhien/nghe-an/MSOFFICE/EXCEL/PROGRAM/PERSONAL.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H:\Documents%20and%20Settings\BDH\Desktop\Toan\PMU5\TDT%20GIAI%20DOAN%20I\C&#171;%20chuy&#170;n\T&#230;ng%205\DT%20b&#230;%20sung%20c&#199;u%20Th&#185;nh%20M&#252;\Luu%20o%20D%20old\Dutoan\Ninh%20thuan\Quoc_Lo_27\Luu%20o%20D%20old\Dutoan\QUANGNAM\NguyenHoang\N-Hoang(KT)duyet%20them%208m.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kkdsub02dt137/share%20folder/kkdsub02dt137/share%20folder/kkdsub02dt244/SHARE%20FILES/Users/satishchandragupta/Documents/Microsoft%20User%20Data/Office%202011%20AutoRecovery/FR%20WO16/WOSERIES_FR2%20revised%20on%2028.04.10.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kkdsub02dt137/share%20folder/kkdsub02dt137/share%20folder/NGHIA/@_Le%20Nam/PDung/Cac%20CT%20da%20lam/He%20Thong%20thoat%20nuoc%20HCM-%20Goi%20C/TH%20DG/Final/PDung/Linh%20tinh/Linh%20tinh/1/VIETNAMBuilding%2017%20R&amp;D/HONG/1/-SECTION.XLT"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H:\Documents%20and%20Settings\Minhhai\My%20Documents\CNC%20-%20HL\Cuong\Cong%20viec%20Hang%20Ngay\NEW\DT-MOI\NGHEAN\CUALO\TBA110cu.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kkdsub02dt137/share%20folder/kkdsub02dt137/share%20folder/T_vinh/dutoan/DUTOAN/Dg%20Ho%20chi%20Minh/Atep-ThanhMy/DRong-Tarut%20BV/BenTat/cauBtat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kkdsub02dt137/share%20folder/kkdsub02dt137/share%20folder/CILDELVWINVNX01/Drilling/PETROLEUMRESERVOIR/TEST%20data/C_N%20coefficients/CN324.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A:\&#12467;&#12500;&#12540;%20&#65374;%20Pricing-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00000000"/>
      <sheetName val="So Do"/>
      <sheetName val="KTTSCD - DLNA"/>
      <sheetName val="Sheet1"/>
      <sheetName val="quÝ1"/>
      <sheetName val="10000000"/>
      <sheetName val="20000000"/>
      <sheetName val="30000000"/>
      <sheetName val="40000000"/>
      <sheetName val="50000000"/>
      <sheetName val="60000000"/>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Sheet3"/>
      <sheetName val="T4"/>
      <sheetName val="T5"/>
      <sheetName val="T6"/>
      <sheetName val="T.7"/>
      <sheetName val="T.8"/>
      <sheetName val="T8 (2)"/>
      <sheetName val="T.9"/>
      <sheetName val="T.10"/>
      <sheetName val="T.11"/>
      <sheetName val="T.12"/>
      <sheetName val="T10"/>
      <sheetName val="T11 "/>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5 nam (tach)"/>
      <sheetName val="5 nam (tach) (2)"/>
      <sheetName val="KH 2003"/>
      <sheetName val="PNT_QUOT__3"/>
      <sheetName val="COAT_WRAP_QIOT__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2(ARMOR)"/>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timc"/>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adown-Nop"/>
      <sheetName val="tygia"/>
      <sheetName val="Sheet3"/>
      <sheetName val="CPVUA"/>
      <sheetName val="1260"/>
      <sheetName val="ct"/>
      <sheetName val="00000000"/>
      <sheetName val="000000000000"/>
      <sheetName val="100000000000"/>
      <sheetName val="200000000000"/>
      <sheetName val="XL4Poppy"/>
      <sheetName val="Breadown_Nop"/>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ywork"/>
      <sheetName val="Breadown-Tham khao"/>
      <sheetName val="Final Summary"/>
      <sheetName val="Main Summary-Mecannical"/>
      <sheetName val="Treated Water Distribution"/>
      <sheetName val="Sewage Piping Systems"/>
      <sheetName val="Main Summary -Electric"/>
      <sheetName val="Switching Substations"/>
      <sheetName val="Power Distribution System"/>
      <sheetName val="Street Lighting Systems"/>
      <sheetName val="Telephone Distribution Systems"/>
      <sheetName val="tygia"/>
      <sheetName val="Sheet3"/>
      <sheetName val="CPVUA"/>
      <sheetName val="1260"/>
      <sheetName val="ct"/>
      <sheetName val="Summary-Bridge"/>
      <sheetName val="Bridge A"/>
      <sheetName val="Bridge B"/>
      <sheetName val="Overpass Bridge"/>
      <sheetName val="Summary-Road"/>
      <sheetName val="Main Road A"/>
      <sheetName val="Main Road B1"/>
      <sheetName val="Main Road B 2"/>
      <sheetName val="Connecting Road"/>
      <sheetName val="Collector Road"/>
      <sheetName val="Connection Road"/>
      <sheetName val="Frontage &amp; Approach Road "/>
      <sheetName val="Utility Embankment"/>
      <sheetName val="Railway Crossing"/>
      <sheetName val="00000000"/>
      <sheetName val="000000000000"/>
      <sheetName val="100000000000"/>
      <sheetName val="200000000000"/>
      <sheetName val="XL4Poppy"/>
      <sheetName val="Breadown"/>
      <sheetName val="10000000"/>
      <sheetName val="Breadown_Tham khao"/>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sheetData sheetId="35"/>
      <sheetData sheetId="36"/>
      <sheetData sheetId="3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ywork-nop"/>
      <sheetName val="Breadown-Nop"/>
      <sheetName val="daywork"/>
      <sheetName val="Breadown"/>
      <sheetName val="Theo doi"/>
      <sheetName val="Final Summary"/>
      <sheetName val="Main Summary-Mecannical"/>
      <sheetName val="Treated Water Distribution"/>
      <sheetName val="Sewage Piping Systems"/>
      <sheetName val="Main Summary -Electric"/>
      <sheetName val="Switching Substations"/>
      <sheetName val="Power Distribution System"/>
      <sheetName val="Street Lighting Systems"/>
      <sheetName val="Telephone Distribution Systems"/>
      <sheetName val="tygia"/>
      <sheetName val="Sheet3"/>
      <sheetName val="CPVUA"/>
      <sheetName val="1260"/>
      <sheetName val="ct"/>
      <sheetName val="Summary-Bridge"/>
      <sheetName val="Bridge A"/>
      <sheetName val="Bridge B"/>
      <sheetName val="Overpass Bridge"/>
      <sheetName val="Summary-Road"/>
      <sheetName val="Main Road A"/>
      <sheetName val="Main Road B1"/>
      <sheetName val="Main Road B 2"/>
      <sheetName val="Connecting Road"/>
      <sheetName val="Collector Road"/>
      <sheetName val="Connection Road"/>
      <sheetName val="Frontage &amp; Approach Road "/>
      <sheetName val="Utility Embankment"/>
      <sheetName val="Railway Crossing"/>
      <sheetName val="00000000"/>
      <sheetName val="000000000000"/>
      <sheetName val="100000000000"/>
      <sheetName val="200000000000"/>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Declaration Of Bid"/>
      <sheetName val="01 Bid Price summary"/>
      <sheetName val="02 Bid Price Schedule"/>
      <sheetName val="03 Detailed"/>
      <sheetName val="A (Wages)"/>
      <sheetName val="(B) Equipment"/>
      <sheetName val="(C) Material"/>
      <sheetName val="(C1) Material Analysis"/>
      <sheetName val="M"/>
      <sheetName val="Interim payment"/>
      <sheetName val="CP vua"/>
    </sheetNames>
    <sheetDataSet>
      <sheetData sheetId="0"/>
      <sheetData sheetId="1"/>
      <sheetData sheetId="2">
        <row r="18">
          <cell r="D18">
            <v>82234826363.800003</v>
          </cell>
          <cell r="E18">
            <v>0</v>
          </cell>
          <cell r="F18">
            <v>84234826363.800003</v>
          </cell>
        </row>
      </sheetData>
      <sheetData sheetId="3"/>
      <sheetData sheetId="4">
        <row r="15">
          <cell r="I15">
            <v>0</v>
          </cell>
          <cell r="L15">
            <v>17600000</v>
          </cell>
        </row>
        <row r="28">
          <cell r="I28">
            <v>0</v>
          </cell>
          <cell r="L28">
            <v>55000000</v>
          </cell>
        </row>
        <row r="48">
          <cell r="I48">
            <v>0</v>
          </cell>
          <cell r="L48">
            <v>789228000</v>
          </cell>
        </row>
        <row r="64">
          <cell r="I64">
            <v>0</v>
          </cell>
          <cell r="L64">
            <v>165000000</v>
          </cell>
        </row>
        <row r="136">
          <cell r="I136">
            <v>0</v>
          </cell>
          <cell r="L136">
            <v>655483500</v>
          </cell>
        </row>
        <row r="218">
          <cell r="L218">
            <v>242022000</v>
          </cell>
        </row>
        <row r="231">
          <cell r="I231">
            <v>0</v>
          </cell>
          <cell r="L231">
            <v>1252064000</v>
          </cell>
        </row>
        <row r="244">
          <cell r="I244">
            <v>0</v>
          </cell>
          <cell r="L244">
            <v>135080000</v>
          </cell>
        </row>
        <row r="260">
          <cell r="I260">
            <v>0</v>
          </cell>
          <cell r="L260">
            <v>92532000</v>
          </cell>
        </row>
        <row r="294">
          <cell r="I294">
            <v>0</v>
          </cell>
          <cell r="L294">
            <v>489390000</v>
          </cell>
        </row>
        <row r="325">
          <cell r="I325">
            <v>0</v>
          </cell>
          <cell r="L325">
            <v>3134614</v>
          </cell>
        </row>
        <row r="355">
          <cell r="I355">
            <v>0</v>
          </cell>
          <cell r="L355">
            <v>4989535</v>
          </cell>
        </row>
        <row r="372">
          <cell r="I372">
            <v>0</v>
          </cell>
          <cell r="L372">
            <v>80370984</v>
          </cell>
        </row>
        <row r="398">
          <cell r="I398">
            <v>0</v>
          </cell>
          <cell r="L398">
            <v>214628184</v>
          </cell>
        </row>
        <row r="424">
          <cell r="I424">
            <v>0</v>
          </cell>
          <cell r="L424">
            <v>145050984</v>
          </cell>
        </row>
        <row r="455">
          <cell r="I455">
            <v>0</v>
          </cell>
          <cell r="L455">
            <v>1579793</v>
          </cell>
        </row>
        <row r="505">
          <cell r="I505">
            <v>0</v>
          </cell>
          <cell r="L505">
            <v>3407715330</v>
          </cell>
        </row>
      </sheetData>
      <sheetData sheetId="5"/>
      <sheetData sheetId="6"/>
      <sheetData sheetId="7"/>
      <sheetData sheetId="8"/>
      <sheetData sheetId="9"/>
      <sheetData sheetId="10"/>
      <sheetData sheetId="1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2"/>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ntity"/>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oi luong HD tang"/>
      <sheetName val="Khoi luong HD giam"/>
      <sheetName val="DGPS"/>
      <sheetName val="Khoi luong phat sinh HD"/>
      <sheetName val="DGCT"/>
      <sheetName val="Khoi luong"/>
      <sheetName val="Khoi luong chi tiet"/>
      <sheetName val="Tong hop du toan"/>
      <sheetName val="Du toan chi tiet"/>
      <sheetName val="Don gia chi tiet"/>
      <sheetName val="Vat lieu"/>
      <sheetName val="Bang gia vat lieu"/>
      <sheetName val="Cap phoi vua"/>
      <sheetName val="Luong"/>
      <sheetName val="Bang gia thiet bi"/>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4">
          <cell r="C4" t="e">
            <v>#N/A</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s"/>
      <sheetName val="labor"/>
      <sheetName val="Sheet1"/>
      <sheetName val="van khuon"/>
      <sheetName val="ct"/>
      <sheetName val="Material"/>
      <sheetName val="Equipment"/>
      <sheetName val="Equipment 1260"/>
      <sheetName val="CP vua"/>
      <sheetName val="00000000"/>
      <sheetName val="10000000"/>
      <sheetName val="20000000"/>
    </sheetNames>
    <sheetDataSet>
      <sheetData sheetId="0" refreshError="1">
        <row r="4">
          <cell r="D4">
            <v>1</v>
          </cell>
        </row>
      </sheetData>
      <sheetData sheetId="1" refreshError="1"/>
      <sheetData sheetId="2" refreshError="1"/>
      <sheetData sheetId="3" refreshError="1">
        <row r="24">
          <cell r="A24">
            <v>38190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il-00"/>
      <sheetName val="Exp"/>
      <sheetName val="B.S"/>
      <sheetName val="MISC"/>
      <sheetName val="Schedules PL"/>
      <sheetName val="Schedules BS"/>
      <sheetName val="ANN-3CD"/>
      <sheetName val="POLY"/>
      <sheetName val="P90 NPV"/>
      <sheetName val="FINAL"/>
      <sheetName val="2266957"/>
      <sheetName val="CRITERIA1"/>
      <sheetName val="Non-Recurring Items Detail"/>
      <sheetName val="BS"/>
      <sheetName val="Directors"/>
      <sheetName val="9.Parameters&amp;Notes"/>
      <sheetName val="Assumptions"/>
      <sheetName val="Assmptns"/>
      <sheetName val="Payroll_Statement"/>
      <sheetName val="Exchange Rate"/>
      <sheetName val="TB"/>
      <sheetName val="Customize Your Purchase Order"/>
      <sheetName val="TAX INCOME"/>
      <sheetName val="CONT"/>
      <sheetName val="Masters"/>
      <sheetName val="IKB3"/>
      <sheetName val="Inter connect Revenue"/>
      <sheetName val="Intaccrual"/>
      <sheetName val="2002 SALARY"/>
      <sheetName val="Parameters&amp;Notes"/>
      <sheetName val="DEG"/>
      <sheetName val="Model Pricing"/>
      <sheetName val="trial (2)"/>
      <sheetName val="Grpng Dtls"/>
      <sheetName val="UNIT-II"/>
      <sheetName val="Gross Margin by Practice"/>
      <sheetName val="OpServicesDetail"/>
      <sheetName val="FA"/>
      <sheetName val="NSR_E"/>
      <sheetName val="BS Rec Control Sheet"/>
      <sheetName val="A"/>
      <sheetName val="Employee Master"/>
      <sheetName val="Parameter_sheet"/>
      <sheetName val="Invoices for February 2003"/>
      <sheetName val="HSSA-LOG"/>
      <sheetName val="SBU"/>
      <sheetName val="\\cleaned"/>
      <sheetName val="Ann -1"/>
      <sheetName val="Rates"/>
      <sheetName val="M B-QtyRecn"/>
      <sheetName val="INDORAMA Group June 02"/>
      <sheetName val="PART C"/>
      <sheetName val="AnnexIII"/>
      <sheetName val="Part A General"/>
      <sheetName val="Stores"/>
      <sheetName val="Comp"/>
      <sheetName val="co lease rental"/>
      <sheetName val="ifcw"/>
      <sheetName val="tdint"/>
      <sheetName val="TOT_COST"/>
      <sheetName val="Instructions"/>
      <sheetName val="Page1"/>
      <sheetName val="cleaned"/>
    </sheetNames>
    <definedNames>
      <definedName name="Number_of_PCMs_test"/>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
      <sheetName val="TN"/>
      <sheetName val="ND"/>
    </sheetNames>
    <sheetDataSet>
      <sheetData sheetId="0" refreshError="1"/>
      <sheetData sheetId="1" refreshError="1"/>
      <sheetData sheetId="2"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s"/>
      <sheetName val="labor"/>
      <sheetName val="van khuon"/>
      <sheetName val="ct"/>
      <sheetName val="daywork"/>
      <sheetName val="Equipment 1260"/>
      <sheetName val="CP vua"/>
      <sheetName val="00000000"/>
      <sheetName val="10000000"/>
      <sheetName val="20000000"/>
    </sheetNames>
    <sheetDataSet>
      <sheetData sheetId="0"/>
      <sheetData sheetId="1"/>
      <sheetData sheetId="2" refreshError="1"/>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DTCT"/>
      <sheetName val="PTdgct"/>
      <sheetName val="CPTNo"/>
      <sheetName val="GiaVL"/>
      <sheetName val="Cuoc"/>
      <sheetName val="GiaMay"/>
      <sheetName val="DGNC"/>
      <sheetName val="XXXXXXXX"/>
      <sheetName val="XXXXXXX0"/>
    </sheetNames>
    <sheetDataSet>
      <sheetData sheetId="0"/>
      <sheetData sheetId="1"/>
      <sheetData sheetId="2"/>
      <sheetData sheetId="3"/>
      <sheetData sheetId="4">
        <row r="13">
          <cell r="F13">
            <v>887553.90476190473</v>
          </cell>
        </row>
        <row r="14">
          <cell r="F14">
            <v>782553.90476190473</v>
          </cell>
        </row>
        <row r="28">
          <cell r="F28">
            <v>9320</v>
          </cell>
        </row>
      </sheetData>
      <sheetData sheetId="5"/>
      <sheetData sheetId="6"/>
      <sheetData sheetId="7"/>
      <sheetData sheetId="8"/>
      <sheetData sheetId="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DZ22"/>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JH"/>
      <sheetName val="Production Profile Ratio"/>
      <sheetName val="Production Profile Graph"/>
      <sheetName val="Well Profile Calc"/>
      <sheetName val="Well Profile Graph"/>
      <sheetName val="Drilling Cost"/>
      <sheetName val="Hikes"/>
      <sheetName val="investprofile calc"/>
      <sheetName val="Investment Profile"/>
      <sheetName val="Input"/>
      <sheetName val="Items(F)"/>
      <sheetName val="Calculation(F)"/>
      <sheetName val="Equipment(F)"/>
      <sheetName val="Mtlfactors(F)"/>
      <sheetName val="Mtlcosts(F)"/>
      <sheetName val="Prefab(F)"/>
      <sheetName val="Civils(F)"/>
      <sheetName val="Construction(F)"/>
      <sheetName val="Infrastructure(F)"/>
      <sheetName val="Utility(F)"/>
      <sheetName val="OPEX(F)"/>
      <sheetName val="Operators(F)"/>
    </sheetNames>
    <sheetDataSet>
      <sheetData sheetId="0"/>
      <sheetData sheetId="1"/>
      <sheetData sheetId="2"/>
      <sheetData sheetId="3">
        <row r="5">
          <cell r="B5">
            <v>22</v>
          </cell>
        </row>
        <row r="6">
          <cell r="B6">
            <v>23</v>
          </cell>
        </row>
        <row r="7">
          <cell r="B7">
            <v>26</v>
          </cell>
        </row>
        <row r="8">
          <cell r="B8">
            <v>26</v>
          </cell>
        </row>
        <row r="9">
          <cell r="B9">
            <v>36</v>
          </cell>
        </row>
        <row r="10">
          <cell r="B10">
            <v>42</v>
          </cell>
        </row>
        <row r="11">
          <cell r="B11">
            <v>44</v>
          </cell>
        </row>
        <row r="12">
          <cell r="B12">
            <v>51</v>
          </cell>
        </row>
        <row r="13">
          <cell r="B13">
            <v>51</v>
          </cell>
        </row>
        <row r="14">
          <cell r="B14">
            <v>51</v>
          </cell>
        </row>
        <row r="15">
          <cell r="B15">
            <v>51</v>
          </cell>
        </row>
        <row r="16">
          <cell r="B16">
            <v>51</v>
          </cell>
        </row>
        <row r="17">
          <cell r="B17">
            <v>51</v>
          </cell>
        </row>
        <row r="18">
          <cell r="B18">
            <v>51</v>
          </cell>
        </row>
        <row r="19">
          <cell r="B19">
            <v>51</v>
          </cell>
        </row>
        <row r="20">
          <cell r="B20">
            <v>51</v>
          </cell>
        </row>
        <row r="21">
          <cell r="B21">
            <v>51</v>
          </cell>
        </row>
        <row r="22">
          <cell r="B22">
            <v>51</v>
          </cell>
        </row>
        <row r="23">
          <cell r="B23">
            <v>51</v>
          </cell>
        </row>
        <row r="24">
          <cell r="B24">
            <v>51</v>
          </cell>
        </row>
        <row r="25">
          <cell r="B25">
            <v>51</v>
          </cell>
        </row>
        <row r="26">
          <cell r="B26">
            <v>51</v>
          </cell>
        </row>
        <row r="27">
          <cell r="B27">
            <v>51</v>
          </cell>
        </row>
        <row r="28">
          <cell r="B28">
            <v>51</v>
          </cell>
        </row>
        <row r="29">
          <cell r="B29">
            <v>51</v>
          </cell>
        </row>
        <row r="30">
          <cell r="B30">
            <v>51</v>
          </cell>
        </row>
        <row r="31">
          <cell r="B31">
            <v>51</v>
          </cell>
        </row>
        <row r="32">
          <cell r="B32">
            <v>51</v>
          </cell>
        </row>
        <row r="33">
          <cell r="B33">
            <v>51</v>
          </cell>
        </row>
        <row r="34">
          <cell r="B34">
            <v>51</v>
          </cell>
        </row>
        <row r="35">
          <cell r="B35">
            <v>51</v>
          </cell>
        </row>
        <row r="36">
          <cell r="B36">
            <v>51</v>
          </cell>
        </row>
        <row r="37">
          <cell r="B37">
            <v>51</v>
          </cell>
        </row>
        <row r="38">
          <cell r="B38">
            <v>51</v>
          </cell>
        </row>
        <row r="39">
          <cell r="B39">
            <v>51</v>
          </cell>
        </row>
        <row r="40">
          <cell r="B40">
            <v>51</v>
          </cell>
        </row>
        <row r="41">
          <cell r="B41">
            <v>51</v>
          </cell>
        </row>
        <row r="42">
          <cell r="B42">
            <v>51</v>
          </cell>
        </row>
        <row r="43">
          <cell r="B43">
            <v>51</v>
          </cell>
        </row>
        <row r="44">
          <cell r="B44">
            <v>51</v>
          </cell>
        </row>
      </sheetData>
      <sheetData sheetId="4"/>
      <sheetData sheetId="5"/>
      <sheetData sheetId="6">
        <row r="14">
          <cell r="C14">
            <v>1.6000000000000032</v>
          </cell>
        </row>
        <row r="15">
          <cell r="C15">
            <v>0.40000000000000036</v>
          </cell>
        </row>
        <row r="16">
          <cell r="C16">
            <v>-0.69999999999999751</v>
          </cell>
        </row>
        <row r="17">
          <cell r="C17">
            <v>5.3000000000000025</v>
          </cell>
        </row>
        <row r="18">
          <cell r="C18">
            <v>0</v>
          </cell>
        </row>
        <row r="19">
          <cell r="C19">
            <v>4.9999999999999858</v>
          </cell>
        </row>
        <row r="20">
          <cell r="C20">
            <v>2.8421709430404007E-14</v>
          </cell>
        </row>
        <row r="21">
          <cell r="C21">
            <v>4.9999999999999893</v>
          </cell>
        </row>
        <row r="22">
          <cell r="C22">
            <v>0</v>
          </cell>
        </row>
        <row r="23">
          <cell r="C23">
            <v>8.9999999999999964</v>
          </cell>
        </row>
        <row r="24">
          <cell r="C24">
            <v>0</v>
          </cell>
        </row>
        <row r="25">
          <cell r="C25">
            <v>0</v>
          </cell>
        </row>
        <row r="26">
          <cell r="C26">
            <v>0</v>
          </cell>
        </row>
        <row r="27">
          <cell r="C27">
            <v>0</v>
          </cell>
        </row>
        <row r="28">
          <cell r="C28">
            <v>0</v>
          </cell>
        </row>
        <row r="29">
          <cell r="C29">
            <v>0</v>
          </cell>
        </row>
        <row r="30">
          <cell r="C30">
            <v>0</v>
          </cell>
        </row>
        <row r="31">
          <cell r="C31">
            <v>-3.5380543348138289</v>
          </cell>
        </row>
        <row r="32">
          <cell r="C32">
            <v>-6.4772113390874004</v>
          </cell>
        </row>
        <row r="33">
          <cell r="C33">
            <v>-1.3725737417591901</v>
          </cell>
        </row>
        <row r="34">
          <cell r="C34">
            <v>-2.1483953176249635</v>
          </cell>
        </row>
        <row r="35">
          <cell r="C35">
            <v>-1.9596241809298824</v>
          </cell>
        </row>
        <row r="36">
          <cell r="C36">
            <v>-1.7888312477295862</v>
          </cell>
        </row>
        <row r="37">
          <cell r="C37">
            <v>-1.6270274162766398</v>
          </cell>
        </row>
        <row r="38">
          <cell r="C38">
            <v>-1.4921908900658902</v>
          </cell>
        </row>
        <row r="39">
          <cell r="C39">
            <v>-1.3573543638550927</v>
          </cell>
        </row>
        <row r="40">
          <cell r="C40">
            <v>-1.240496041139096</v>
          </cell>
        </row>
        <row r="41">
          <cell r="C41">
            <v>-1.1326268201704952</v>
          </cell>
        </row>
        <row r="42">
          <cell r="C42">
            <v>-1.0427358026966385</v>
          </cell>
        </row>
        <row r="43">
          <cell r="C43">
            <v>-0.94385568347540172</v>
          </cell>
        </row>
        <row r="44">
          <cell r="C44">
            <v>-0.85396466600155563</v>
          </cell>
        </row>
        <row r="45">
          <cell r="C45">
            <v>-0.79104095376986194</v>
          </cell>
        </row>
        <row r="49">
          <cell r="I49">
            <v>9.395227522056544</v>
          </cell>
        </row>
        <row r="53">
          <cell r="I53">
            <v>114094.51937003531</v>
          </cell>
          <cell r="J53">
            <v>16512.842888488605</v>
          </cell>
          <cell r="K53">
            <v>2924.44425</v>
          </cell>
        </row>
        <row r="54">
          <cell r="I54">
            <v>138522.44851720953</v>
          </cell>
          <cell r="K54">
            <v>0</v>
          </cell>
        </row>
        <row r="55">
          <cell r="I55">
            <v>33789.53073651046</v>
          </cell>
          <cell r="K55">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Du toan"/>
      <sheetName val="Phan tich vat tu"/>
      <sheetName val="CPC-AHung"/>
      <sheetName val="huydongtb-giaithe"/>
      <sheetName val="mobili-detai (2)"/>
      <sheetName val="mobilization"/>
      <sheetName val="as-builtdraw"/>
      <sheetName val="Temporaryroad"/>
      <sheetName val="Chenh lech vat tu"/>
      <sheetName val="Don gia chi tiet"/>
      <sheetName val="Breadown-Tham khao"/>
      <sheetName val="daywork- Tham khao"/>
      <sheetName val="daywork"/>
      <sheetName val="Breakdown"/>
      <sheetName val="Tong hop"/>
      <sheetName val="CPC"/>
      <sheetName val="Hoang Liet"/>
      <sheetName val="Tran Phu"/>
      <sheetName val="Linh Nam"/>
      <sheetName val="Ngay cong"/>
      <sheetName val="00000000"/>
      <sheetName val="daywork_ Tham kha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XL"/>
      <sheetName val="XL"/>
      <sheetName val="PTCT"/>
      <sheetName val="FT"/>
      <sheetName val="VL"/>
      <sheetName val="Cuoc"/>
      <sheetName val="A6"/>
      <sheetName val="KL"/>
      <sheetName val="XL4Poppy"/>
    </sheetNames>
    <sheetDataSet>
      <sheetData sheetId="0"/>
      <sheetData sheetId="1"/>
      <sheetData sheetId="2"/>
      <sheetData sheetId="3"/>
      <sheetData sheetId="4"/>
      <sheetData sheetId="5"/>
      <sheetData sheetId="6">
        <row r="3">
          <cell r="A3">
            <v>2</v>
          </cell>
          <cell r="B3">
            <v>1.55</v>
          </cell>
          <cell r="C3">
            <v>1.64</v>
          </cell>
          <cell r="D3">
            <v>310032</v>
          </cell>
          <cell r="E3">
            <v>326361.59999999998</v>
          </cell>
          <cell r="F3">
            <v>11924</v>
          </cell>
          <cell r="G3">
            <v>12552</v>
          </cell>
        </row>
        <row r="4">
          <cell r="A4">
            <v>2.5</v>
          </cell>
          <cell r="B4">
            <v>1.635</v>
          </cell>
          <cell r="C4">
            <v>1.7349999999999999</v>
          </cell>
          <cell r="D4">
            <v>325454.40000000002</v>
          </cell>
          <cell r="E4">
            <v>343598.39999999997</v>
          </cell>
          <cell r="F4">
            <v>12517</v>
          </cell>
          <cell r="G4">
            <v>13215</v>
          </cell>
        </row>
        <row r="5">
          <cell r="A5">
            <v>2.7</v>
          </cell>
          <cell r="B5">
            <v>1.669</v>
          </cell>
          <cell r="C5">
            <v>1.7730000000000001</v>
          </cell>
          <cell r="D5">
            <v>331623.36000000004</v>
          </cell>
          <cell r="E5">
            <v>350493.12000000005</v>
          </cell>
          <cell r="F5">
            <v>12755</v>
          </cell>
          <cell r="G5">
            <v>13481</v>
          </cell>
        </row>
        <row r="6">
          <cell r="A6">
            <v>3</v>
          </cell>
          <cell r="B6">
            <v>1.72</v>
          </cell>
          <cell r="C6">
            <v>1.83</v>
          </cell>
          <cell r="D6">
            <v>340876.79999999999</v>
          </cell>
          <cell r="E6">
            <v>360835.2</v>
          </cell>
          <cell r="F6">
            <v>13111</v>
          </cell>
          <cell r="G6">
            <v>13878</v>
          </cell>
        </row>
        <row r="7">
          <cell r="A7">
            <v>3.2</v>
          </cell>
          <cell r="B7">
            <v>1.76</v>
          </cell>
          <cell r="C7">
            <v>1.8720000000000001</v>
          </cell>
          <cell r="D7">
            <v>348134.40000000002</v>
          </cell>
          <cell r="E7">
            <v>368455.68000000005</v>
          </cell>
          <cell r="F7">
            <v>13390</v>
          </cell>
          <cell r="G7">
            <v>14171</v>
          </cell>
        </row>
        <row r="8">
          <cell r="A8">
            <v>3.5</v>
          </cell>
          <cell r="B8">
            <v>1.8199999999999998</v>
          </cell>
          <cell r="C8">
            <v>1.9350000000000001</v>
          </cell>
          <cell r="D8">
            <v>359020.79999999999</v>
          </cell>
          <cell r="E8">
            <v>379886.4</v>
          </cell>
          <cell r="F8">
            <v>13808</v>
          </cell>
          <cell r="G8">
            <v>14611</v>
          </cell>
        </row>
        <row r="9">
          <cell r="A9">
            <v>3.7</v>
          </cell>
          <cell r="B9">
            <v>1.8599999999999999</v>
          </cell>
          <cell r="C9">
            <v>1.9770000000000001</v>
          </cell>
          <cell r="D9">
            <v>366278.40000000002</v>
          </cell>
          <cell r="E9">
            <v>387506.88000000006</v>
          </cell>
          <cell r="F9">
            <v>14088</v>
          </cell>
          <cell r="G9">
            <v>14904</v>
          </cell>
        </row>
        <row r="10">
          <cell r="A10">
            <v>4</v>
          </cell>
          <cell r="B10">
            <v>1.92</v>
          </cell>
          <cell r="C10">
            <v>2.04</v>
          </cell>
          <cell r="D10">
            <v>377164.80000000005</v>
          </cell>
          <cell r="E10">
            <v>398937.60000000003</v>
          </cell>
          <cell r="F10">
            <v>14506</v>
          </cell>
          <cell r="G10">
            <v>15344</v>
          </cell>
        </row>
        <row r="11">
          <cell r="A11">
            <v>4.2</v>
          </cell>
          <cell r="B11">
            <v>2.0019999999999998</v>
          </cell>
          <cell r="C11">
            <v>2.13</v>
          </cell>
          <cell r="D11">
            <v>392042.87999999995</v>
          </cell>
          <cell r="E11">
            <v>415267.2</v>
          </cell>
          <cell r="F11">
            <v>15079</v>
          </cell>
          <cell r="G11">
            <v>15972</v>
          </cell>
        </row>
        <row r="12">
          <cell r="A12">
            <v>4.5</v>
          </cell>
          <cell r="B12">
            <v>2.125</v>
          </cell>
          <cell r="C12">
            <v>2.2650000000000001</v>
          </cell>
          <cell r="D12">
            <v>414360.00000000006</v>
          </cell>
          <cell r="E12">
            <v>439761.60000000009</v>
          </cell>
          <cell r="F12">
            <v>15937</v>
          </cell>
          <cell r="G12">
            <v>16914</v>
          </cell>
        </row>
        <row r="13">
          <cell r="A13">
            <v>5</v>
          </cell>
          <cell r="B13">
            <v>2.33</v>
          </cell>
          <cell r="C13">
            <v>2.4900000000000002</v>
          </cell>
          <cell r="D13">
            <v>451555.2</v>
          </cell>
          <cell r="E13">
            <v>480585.60000000009</v>
          </cell>
          <cell r="F13">
            <v>17368</v>
          </cell>
          <cell r="G13">
            <v>18484</v>
          </cell>
        </row>
      </sheetData>
      <sheetData sheetId="7"/>
      <sheetData sheetId="8"/>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合成単価作成・-BLDG"/>
      <sheetName val="合成単価作成__BLDG"/>
    </sheetNames>
    <sheetDataSet>
      <sheetData sheetId="0" refreshError="1"/>
      <sheetData sheetId="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合成単価作成・-BLDG"/>
      <sheetName val="合成単価作成__BLDG"/>
    </sheetNames>
    <sheetDataSet>
      <sheetData sheetId="0" refreshError="1"/>
      <sheetData sheetId="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DESB"/>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仮設"/>
      <sheetName val="共機J"/>
      <sheetName val="共機計算"/>
      <sheetName val="共機輸送"/>
    </sheetNames>
    <sheetDataSet>
      <sheetData sheetId="0"/>
      <sheetData sheetId="1"/>
      <sheetData sheetId="2">
        <row r="2">
          <cell r="B2" t="str">
            <v>Project :Underground power lines</v>
          </cell>
        </row>
        <row r="3">
          <cell r="B3" t="str">
            <v>2.0</v>
          </cell>
          <cell r="C3" t="str">
            <v>共通機械車輌費計算書  C-1</v>
          </cell>
        </row>
        <row r="5">
          <cell r="K5" t="str">
            <v>Machinery</v>
          </cell>
          <cell r="P5" t="str">
            <v>Maintenance(parts)</v>
          </cell>
          <cell r="S5" t="str">
            <v>Oparation</v>
          </cell>
          <cell r="U5" t="str">
            <v>Fuel &amp; oil</v>
          </cell>
        </row>
        <row r="6">
          <cell r="B6" t="str">
            <v>Item</v>
          </cell>
          <cell r="C6" t="str">
            <v>Description</v>
          </cell>
          <cell r="F6" t="str">
            <v>Capa.&amp; Grade</v>
          </cell>
          <cell r="I6" t="str">
            <v>unit</v>
          </cell>
          <cell r="J6" t="str">
            <v>Q'ty</v>
          </cell>
          <cell r="K6" t="str">
            <v>pricr</v>
          </cell>
          <cell r="L6" t="str">
            <v>amount</v>
          </cell>
          <cell r="M6" t="str">
            <v>Amount of sale</v>
          </cell>
          <cell r="O6" t="str">
            <v>Book Value</v>
          </cell>
          <cell r="P6" t="str">
            <v>Rate</v>
          </cell>
          <cell r="Q6" t="str">
            <v>period</v>
          </cell>
          <cell r="R6" t="str">
            <v xml:space="preserve"> Amount</v>
          </cell>
          <cell r="S6" t="str">
            <v xml:space="preserve"> Rate</v>
          </cell>
          <cell r="T6" t="str">
            <v xml:space="preserve"> Amount</v>
          </cell>
          <cell r="U6" t="str">
            <v xml:space="preserve"> HP</v>
          </cell>
          <cell r="V6" t="str">
            <v>Ps-hr</v>
          </cell>
          <cell r="W6" t="str">
            <v>Active</v>
          </cell>
          <cell r="X6" t="str">
            <v>rate</v>
          </cell>
          <cell r="Y6" t="str">
            <v>Amount</v>
          </cell>
          <cell r="Z6" t="str">
            <v>Total Amount</v>
          </cell>
        </row>
        <row r="7">
          <cell r="F7" t="str">
            <v>Capa.</v>
          </cell>
          <cell r="H7" t="str">
            <v xml:space="preserve">New or </v>
          </cell>
          <cell r="I7" t="str">
            <v>a</v>
          </cell>
          <cell r="J7" t="str">
            <v>a</v>
          </cell>
          <cell r="K7" t="str">
            <v>b</v>
          </cell>
          <cell r="L7" t="str">
            <v>c=a*b</v>
          </cell>
          <cell r="M7" t="str">
            <v>d</v>
          </cell>
          <cell r="N7" t="str">
            <v>e=cXd</v>
          </cell>
          <cell r="O7" t="str">
            <v>f=c-e</v>
          </cell>
          <cell r="P7" t="str">
            <v>g</v>
          </cell>
          <cell r="Q7" t="str">
            <v>h</v>
          </cell>
          <cell r="R7" t="str">
            <v>i=c*g*h</v>
          </cell>
          <cell r="S7" t="str">
            <v>l</v>
          </cell>
          <cell r="T7" t="str">
            <v>M=j*k*l</v>
          </cell>
          <cell r="U7" t="str">
            <v>n</v>
          </cell>
          <cell r="V7" t="str">
            <v>o</v>
          </cell>
          <cell r="W7" t="str">
            <v>p</v>
          </cell>
          <cell r="X7" t="str">
            <v>q</v>
          </cell>
          <cell r="Y7" t="str">
            <v xml:space="preserve"> R=j*n*o*p*q</v>
          </cell>
          <cell r="Z7" t="str">
            <v>S=G+I+M+R</v>
          </cell>
        </row>
        <row r="8">
          <cell r="H8" t="str">
            <v xml:space="preserve"> Used</v>
          </cell>
          <cell r="K8" t="str">
            <v>(\)</v>
          </cell>
          <cell r="L8" t="str">
            <v>(\)</v>
          </cell>
          <cell r="M8" t="str">
            <v>%</v>
          </cell>
          <cell r="N8" t="str">
            <v>(\)</v>
          </cell>
          <cell r="O8" t="str">
            <v>(\)</v>
          </cell>
          <cell r="P8" t="str">
            <v>%</v>
          </cell>
          <cell r="Q8" t="str">
            <v>mth</v>
          </cell>
          <cell r="R8" t="str">
            <v>(\)</v>
          </cell>
          <cell r="S8" t="str">
            <v>(\)</v>
          </cell>
          <cell r="T8" t="str">
            <v>(   )</v>
          </cell>
          <cell r="W8" t="str">
            <v>Hr/mth</v>
          </cell>
          <cell r="X8" t="str">
            <v>( \ )</v>
          </cell>
          <cell r="Y8" t="str">
            <v>(   )</v>
          </cell>
          <cell r="Z8" t="str">
            <v>( \ )</v>
          </cell>
        </row>
        <row r="10">
          <cell r="B10" t="str">
            <v>2.1</v>
          </cell>
          <cell r="C10" t="str">
            <v>Supplied in Japan</v>
          </cell>
        </row>
        <row r="11">
          <cell r="B11" t="str">
            <v>(1)</v>
          </cell>
          <cell r="C11" t="str">
            <v>Loading &amp; transportation</v>
          </cell>
        </row>
        <row r="12">
          <cell r="C12" t="str">
            <v>a.</v>
          </cell>
          <cell r="D12" t="str">
            <v>Lorry Crane</v>
          </cell>
          <cell r="F12">
            <v>4.5</v>
          </cell>
          <cell r="G12" t="str">
            <v>t</v>
          </cell>
          <cell r="H12" t="str">
            <v>Used</v>
          </cell>
          <cell r="I12" t="str">
            <v>no</v>
          </cell>
          <cell r="J12">
            <v>1</v>
          </cell>
          <cell r="K12">
            <v>973000</v>
          </cell>
          <cell r="L12">
            <v>973000</v>
          </cell>
          <cell r="M12">
            <v>15</v>
          </cell>
          <cell r="N12">
            <v>145950</v>
          </cell>
          <cell r="O12">
            <v>827050</v>
          </cell>
          <cell r="P12">
            <v>5.3200000000000001E-3</v>
          </cell>
          <cell r="Q12">
            <v>30</v>
          </cell>
          <cell r="R12">
            <v>155290.79999999999</v>
          </cell>
          <cell r="S12">
            <v>25000</v>
          </cell>
          <cell r="T12">
            <v>750000</v>
          </cell>
          <cell r="U12">
            <v>180</v>
          </cell>
          <cell r="V12">
            <v>3.4000000000000002E-2</v>
          </cell>
          <cell r="W12">
            <v>182</v>
          </cell>
          <cell r="X12">
            <v>12</v>
          </cell>
          <cell r="Y12">
            <v>13366</v>
          </cell>
          <cell r="Z12">
            <v>1745706.8</v>
          </cell>
        </row>
        <row r="13">
          <cell r="C13" t="str">
            <v>b.</v>
          </cell>
          <cell r="D13" t="str">
            <v>Dump Truck</v>
          </cell>
          <cell r="F13">
            <v>4</v>
          </cell>
          <cell r="G13" t="str">
            <v>t</v>
          </cell>
          <cell r="H13" t="str">
            <v>Used</v>
          </cell>
          <cell r="I13" t="str">
            <v>no</v>
          </cell>
          <cell r="J13">
            <v>2</v>
          </cell>
          <cell r="K13">
            <v>541000</v>
          </cell>
          <cell r="L13">
            <v>1082000</v>
          </cell>
          <cell r="M13">
            <v>15</v>
          </cell>
          <cell r="N13">
            <v>162300</v>
          </cell>
          <cell r="O13">
            <v>919700</v>
          </cell>
          <cell r="P13">
            <v>1.2449999999999999E-2</v>
          </cell>
          <cell r="Q13">
            <v>30</v>
          </cell>
          <cell r="R13">
            <v>404127</v>
          </cell>
          <cell r="S13">
            <v>18000</v>
          </cell>
          <cell r="T13">
            <v>1080000</v>
          </cell>
          <cell r="U13">
            <v>186</v>
          </cell>
          <cell r="V13">
            <v>5.7000000000000002E-2</v>
          </cell>
          <cell r="W13">
            <v>182</v>
          </cell>
          <cell r="X13">
            <v>12</v>
          </cell>
          <cell r="Y13">
            <v>46310</v>
          </cell>
          <cell r="Z13">
            <v>2450137</v>
          </cell>
        </row>
        <row r="14">
          <cell r="C14" t="str">
            <v>c.</v>
          </cell>
          <cell r="D14" t="str">
            <v>Pick up</v>
          </cell>
          <cell r="F14">
            <v>1</v>
          </cell>
          <cell r="G14" t="str">
            <v>t</v>
          </cell>
          <cell r="H14" t="str">
            <v>New</v>
          </cell>
          <cell r="I14" t="str">
            <v>no</v>
          </cell>
          <cell r="J14">
            <v>2</v>
          </cell>
          <cell r="K14">
            <v>541000</v>
          </cell>
          <cell r="L14">
            <v>1082000</v>
          </cell>
          <cell r="M14">
            <v>25</v>
          </cell>
          <cell r="N14">
            <v>270500</v>
          </cell>
          <cell r="O14">
            <v>811500</v>
          </cell>
          <cell r="P14">
            <v>4.1999999999999997E-3</v>
          </cell>
          <cell r="Q14">
            <v>30</v>
          </cell>
          <cell r="R14">
            <v>136332</v>
          </cell>
          <cell r="S14">
            <v>18000</v>
          </cell>
          <cell r="T14">
            <v>1080000</v>
          </cell>
          <cell r="U14">
            <v>84</v>
          </cell>
          <cell r="V14">
            <v>3.5999999999999997E-2</v>
          </cell>
          <cell r="W14">
            <v>182</v>
          </cell>
          <cell r="X14">
            <v>12</v>
          </cell>
          <cell r="Y14">
            <v>13209</v>
          </cell>
          <cell r="Z14">
            <v>2041041</v>
          </cell>
        </row>
        <row r="15">
          <cell r="C15" t="str">
            <v>d.</v>
          </cell>
        </row>
        <row r="16">
          <cell r="C16" t="str">
            <v>e.</v>
          </cell>
        </row>
        <row r="17">
          <cell r="C17" t="str">
            <v>f.</v>
          </cell>
        </row>
        <row r="18">
          <cell r="C18" t="str">
            <v>g.</v>
          </cell>
        </row>
        <row r="19">
          <cell r="C19" t="str">
            <v>h.</v>
          </cell>
        </row>
        <row r="20">
          <cell r="C20" t="str">
            <v>i.</v>
          </cell>
        </row>
        <row r="23">
          <cell r="C23" t="str">
            <v>(2) 土工事</v>
          </cell>
        </row>
        <row r="24">
          <cell r="C24" t="str">
            <v>a.</v>
          </cell>
        </row>
        <row r="25">
          <cell r="C25" t="str">
            <v>b.</v>
          </cell>
        </row>
        <row r="26">
          <cell r="C26" t="str">
            <v>c.</v>
          </cell>
        </row>
        <row r="27">
          <cell r="C27" t="str">
            <v>d.</v>
          </cell>
        </row>
        <row r="28">
          <cell r="C28" t="str">
            <v>e.</v>
          </cell>
        </row>
        <row r="29">
          <cell r="C29" t="str">
            <v>f.</v>
          </cell>
        </row>
        <row r="30">
          <cell r="C30" t="str">
            <v>g.</v>
          </cell>
        </row>
        <row r="31">
          <cell r="C31" t="str">
            <v>h.</v>
          </cell>
        </row>
        <row r="32">
          <cell r="C32" t="str">
            <v>i.</v>
          </cell>
        </row>
        <row r="35">
          <cell r="C35" t="str">
            <v>(3) ｺﾝｸﾘｰﾄ,鉄筋工事</v>
          </cell>
        </row>
        <row r="36">
          <cell r="C36" t="str">
            <v>a.</v>
          </cell>
        </row>
        <row r="37">
          <cell r="C37" t="str">
            <v>b.</v>
          </cell>
        </row>
        <row r="38">
          <cell r="C38" t="str">
            <v>c.</v>
          </cell>
        </row>
        <row r="39">
          <cell r="C39" t="str">
            <v>d.</v>
          </cell>
        </row>
        <row r="40">
          <cell r="C40" t="str">
            <v>e.</v>
          </cell>
        </row>
        <row r="41">
          <cell r="C41" t="str">
            <v>f.</v>
          </cell>
        </row>
        <row r="44">
          <cell r="C44" t="str">
            <v>(4) 汎用機械器具</v>
          </cell>
        </row>
        <row r="45">
          <cell r="C45" t="str">
            <v>a.</v>
          </cell>
        </row>
        <row r="46">
          <cell r="C46" t="str">
            <v>b.</v>
          </cell>
        </row>
        <row r="47">
          <cell r="C47" t="str">
            <v>c.</v>
          </cell>
        </row>
        <row r="48">
          <cell r="C48" t="str">
            <v>d.</v>
          </cell>
        </row>
        <row r="49">
          <cell r="C49" t="str">
            <v>e.</v>
          </cell>
        </row>
        <row r="50">
          <cell r="C50" t="str">
            <v>f.</v>
          </cell>
        </row>
        <row r="54">
          <cell r="D54" t="str">
            <v xml:space="preserve">  TOTAL  (     )</v>
          </cell>
          <cell r="O54">
            <v>2558250</v>
          </cell>
          <cell r="R54">
            <v>695749.8</v>
          </cell>
          <cell r="T54">
            <v>2910000</v>
          </cell>
          <cell r="Y54">
            <v>72885</v>
          </cell>
          <cell r="Z54">
            <v>6236884.7999999998</v>
          </cell>
        </row>
        <row r="56">
          <cell r="D56" t="str">
            <v xml:space="preserve">  TOTAL  (     )</v>
          </cell>
        </row>
      </sheetData>
      <sheetData sheetId="3"/>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仮設"/>
      <sheetName val="共機J"/>
      <sheetName val="共機計算"/>
      <sheetName val="共機輸送"/>
    </sheetNames>
    <sheetDataSet>
      <sheetData sheetId="0"/>
      <sheetData sheetId="1"/>
      <sheetData sheetId="2"/>
      <sheetData sheetId="3"/>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abase"/>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ywork-nop"/>
      <sheetName val="Breadown-Nop"/>
      <sheetName val="daywork"/>
      <sheetName val="Breadown"/>
      <sheetName val="Final Summary"/>
      <sheetName val="Main Summary-Mecannical"/>
      <sheetName val="Treated Water Distribution"/>
      <sheetName val="Sewage Piping Systems"/>
      <sheetName val="Main Summary -Electric"/>
      <sheetName val="Switching Substations"/>
      <sheetName val="Power Distribution System"/>
      <sheetName val="Street Lighting Systems"/>
      <sheetName val="Telephone Distribution Systems"/>
      <sheetName val="tygia"/>
      <sheetName val="Sheet3"/>
      <sheetName val="CPVUA"/>
      <sheetName val="1260"/>
      <sheetName val="ct"/>
      <sheetName val="Summary-Bridge"/>
      <sheetName val="Bridge A"/>
      <sheetName val="Bridge B"/>
      <sheetName val="Overpass Bridge"/>
      <sheetName val="Summary-Road"/>
      <sheetName val="Main Road A"/>
      <sheetName val="Main Road B1"/>
      <sheetName val="Main Road B 2"/>
      <sheetName val="Connecting Road"/>
      <sheetName val="Collector Road"/>
      <sheetName val="Connection Road"/>
      <sheetName val="Frontage &amp; Approach Road "/>
      <sheetName val="Utility Embankment"/>
      <sheetName val="Railway Crossing"/>
      <sheetName val="00000000"/>
      <sheetName val="000000000000"/>
      <sheetName val="100000000000"/>
      <sheetName val="200000000000"/>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et tinh"/>
      <sheetName val="Sheet1"/>
    </sheetNames>
    <sheetDataSet>
      <sheetData sheetId="0" refreshError="1"/>
      <sheetData sheetId="1"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0"/>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DTCT"/>
      <sheetName val="PTdgct"/>
      <sheetName val="CPTNo"/>
      <sheetName val="GiaVL"/>
      <sheetName val="Cuoc"/>
      <sheetName val="GiaMay"/>
      <sheetName val="DGNC"/>
      <sheetName val="XXXXXXXX"/>
    </sheetNames>
    <sheetDataSet>
      <sheetData sheetId="0"/>
      <sheetData sheetId="1"/>
      <sheetData sheetId="2"/>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PCD"/>
      <sheetName val="THKL"/>
      <sheetName val="DTCT"/>
      <sheetName val="DGCT"/>
      <sheetName val="BGVL"/>
      <sheetName val="NC"/>
      <sheetName val="XM"/>
      <sheetName val="XXXXXXXX"/>
      <sheetName val="XL4Poppy"/>
    </sheetNames>
    <sheetDataSet>
      <sheetData sheetId="0" refreshError="1"/>
      <sheetData sheetId="1" refreshError="1"/>
      <sheetData sheetId="2" refreshError="1"/>
      <sheetData sheetId="3" refreshError="1"/>
      <sheetData sheetId="4" refreshError="1"/>
      <sheetData sheetId="5" refreshError="1"/>
      <sheetData sheetId="6" refreshError="1">
        <row r="5">
          <cell r="B5" t="str">
            <v>Baäc thôï</v>
          </cell>
          <cell r="C5" t="str">
            <v>Tieàn löông caàu</v>
          </cell>
          <cell r="D5" t="str">
            <v>Tieàn löông ñöôøng</v>
          </cell>
        </row>
        <row r="6">
          <cell r="B6">
            <v>2</v>
          </cell>
          <cell r="C6">
            <v>12552</v>
          </cell>
          <cell r="D6">
            <v>11924</v>
          </cell>
        </row>
        <row r="7">
          <cell r="B7">
            <v>2.1</v>
          </cell>
          <cell r="C7">
            <v>12685</v>
          </cell>
          <cell r="D7">
            <v>12043</v>
          </cell>
        </row>
        <row r="8">
          <cell r="B8">
            <v>2.2000000000000002</v>
          </cell>
          <cell r="C8">
            <v>12818</v>
          </cell>
          <cell r="D8">
            <v>12162</v>
          </cell>
        </row>
        <row r="9">
          <cell r="B9">
            <v>2.2999999999999998</v>
          </cell>
          <cell r="C9">
            <v>12950</v>
          </cell>
          <cell r="D9">
            <v>12280</v>
          </cell>
        </row>
        <row r="10">
          <cell r="B10">
            <v>2.4</v>
          </cell>
          <cell r="C10">
            <v>13083</v>
          </cell>
          <cell r="D10">
            <v>12399</v>
          </cell>
        </row>
        <row r="11">
          <cell r="B11">
            <v>2.5</v>
          </cell>
          <cell r="C11">
            <v>13215</v>
          </cell>
          <cell r="D11">
            <v>12517</v>
          </cell>
        </row>
        <row r="12">
          <cell r="B12">
            <v>2.6</v>
          </cell>
          <cell r="C12">
            <v>13348</v>
          </cell>
          <cell r="D12">
            <v>12636</v>
          </cell>
        </row>
        <row r="13">
          <cell r="B13">
            <v>2.7</v>
          </cell>
          <cell r="C13">
            <v>13481</v>
          </cell>
          <cell r="D13">
            <v>12755</v>
          </cell>
        </row>
        <row r="14">
          <cell r="B14">
            <v>2.8</v>
          </cell>
          <cell r="C14">
            <v>13613</v>
          </cell>
          <cell r="D14">
            <v>12873</v>
          </cell>
        </row>
        <row r="15">
          <cell r="B15">
            <v>2.9</v>
          </cell>
          <cell r="C15">
            <v>13746</v>
          </cell>
          <cell r="D15">
            <v>12992</v>
          </cell>
        </row>
        <row r="16">
          <cell r="B16">
            <v>3</v>
          </cell>
          <cell r="C16">
            <v>13878</v>
          </cell>
        </row>
        <row r="17">
          <cell r="B17">
            <v>3.1</v>
          </cell>
          <cell r="C17">
            <v>14025</v>
          </cell>
          <cell r="D17">
            <v>13250</v>
          </cell>
        </row>
        <row r="18">
          <cell r="B18">
            <v>3.2</v>
          </cell>
          <cell r="C18">
            <v>14171</v>
          </cell>
          <cell r="D18">
            <v>13390</v>
          </cell>
        </row>
        <row r="19">
          <cell r="B19">
            <v>3.3</v>
          </cell>
          <cell r="C19">
            <v>14318</v>
          </cell>
          <cell r="D19">
            <v>13529</v>
          </cell>
        </row>
        <row r="20">
          <cell r="B20">
            <v>3.4</v>
          </cell>
          <cell r="C20">
            <v>14464</v>
          </cell>
          <cell r="D20">
            <v>13669</v>
          </cell>
        </row>
        <row r="21">
          <cell r="B21">
            <v>3.5</v>
          </cell>
          <cell r="C21">
            <v>14611</v>
          </cell>
          <cell r="D21">
            <v>13808</v>
          </cell>
        </row>
        <row r="22">
          <cell r="B22">
            <v>3.6</v>
          </cell>
          <cell r="C22">
            <v>14758</v>
          </cell>
          <cell r="D22">
            <v>13948</v>
          </cell>
        </row>
        <row r="23">
          <cell r="B23">
            <v>3.7</v>
          </cell>
          <cell r="C23">
            <v>14904</v>
          </cell>
          <cell r="D23">
            <v>14088</v>
          </cell>
        </row>
        <row r="24">
          <cell r="B24">
            <v>3.8</v>
          </cell>
          <cell r="C24">
            <v>15051</v>
          </cell>
          <cell r="D24">
            <v>14227</v>
          </cell>
        </row>
        <row r="25">
          <cell r="B25">
            <v>3.9</v>
          </cell>
          <cell r="C25">
            <v>15197</v>
          </cell>
          <cell r="D25">
            <v>14367</v>
          </cell>
        </row>
        <row r="26">
          <cell r="B26">
            <v>4</v>
          </cell>
          <cell r="C26">
            <v>15344</v>
          </cell>
          <cell r="D26">
            <v>14506</v>
          </cell>
        </row>
        <row r="27">
          <cell r="B27">
            <v>4.0999999999999996</v>
          </cell>
          <cell r="C27">
            <v>15658</v>
          </cell>
          <cell r="D27">
            <v>14792</v>
          </cell>
        </row>
        <row r="28">
          <cell r="B28">
            <v>4.2</v>
          </cell>
          <cell r="C28">
            <v>15972</v>
          </cell>
          <cell r="D28">
            <v>15079</v>
          </cell>
        </row>
        <row r="29">
          <cell r="B29">
            <v>4.3</v>
          </cell>
          <cell r="C29">
            <v>16286</v>
          </cell>
          <cell r="D29">
            <v>15365</v>
          </cell>
        </row>
        <row r="30">
          <cell r="B30">
            <v>4.4000000000000004</v>
          </cell>
          <cell r="C30">
            <v>16600</v>
          </cell>
          <cell r="D30">
            <v>15651</v>
          </cell>
        </row>
        <row r="31">
          <cell r="B31">
            <v>4.5</v>
          </cell>
          <cell r="C31">
            <v>16914</v>
          </cell>
          <cell r="D31">
            <v>15937</v>
          </cell>
        </row>
        <row r="32">
          <cell r="B32">
            <v>4.5999999999999996</v>
          </cell>
          <cell r="C32">
            <v>17228</v>
          </cell>
          <cell r="D32">
            <v>16223</v>
          </cell>
        </row>
        <row r="33">
          <cell r="B33">
            <v>4.7</v>
          </cell>
          <cell r="C33">
            <v>17542</v>
          </cell>
          <cell r="D33">
            <v>16509</v>
          </cell>
        </row>
        <row r="34">
          <cell r="B34">
            <v>4.8</v>
          </cell>
          <cell r="C34">
            <v>17856</v>
          </cell>
          <cell r="D34">
            <v>16795</v>
          </cell>
        </row>
        <row r="35">
          <cell r="B35">
            <v>4.9000000000000004</v>
          </cell>
          <cell r="C35">
            <v>18240</v>
          </cell>
          <cell r="D35">
            <v>17081</v>
          </cell>
        </row>
        <row r="36">
          <cell r="B36">
            <v>5</v>
          </cell>
          <cell r="C36">
            <v>18484</v>
          </cell>
          <cell r="D36">
            <v>17368</v>
          </cell>
        </row>
        <row r="37">
          <cell r="B37">
            <v>5.0999999999999996</v>
          </cell>
          <cell r="C37">
            <v>18875</v>
          </cell>
          <cell r="D37">
            <v>17723</v>
          </cell>
        </row>
        <row r="38">
          <cell r="B38">
            <v>5.2</v>
          </cell>
          <cell r="C38">
            <v>19266</v>
          </cell>
          <cell r="D38">
            <v>18079</v>
          </cell>
        </row>
        <row r="39">
          <cell r="B39">
            <v>5.3</v>
          </cell>
          <cell r="C39">
            <v>19656</v>
          </cell>
          <cell r="D39">
            <v>18435</v>
          </cell>
        </row>
        <row r="40">
          <cell r="B40">
            <v>5.4</v>
          </cell>
          <cell r="C40">
            <v>20047</v>
          </cell>
          <cell r="D40">
            <v>18791</v>
          </cell>
        </row>
        <row r="41">
          <cell r="B41">
            <v>5.5</v>
          </cell>
          <cell r="C41">
            <v>20438</v>
          </cell>
          <cell r="D41">
            <v>19147</v>
          </cell>
        </row>
        <row r="42">
          <cell r="B42">
            <v>5.6</v>
          </cell>
          <cell r="C42">
            <v>20829</v>
          </cell>
          <cell r="D42">
            <v>19503</v>
          </cell>
        </row>
        <row r="43">
          <cell r="B43">
            <v>5.7</v>
          </cell>
          <cell r="C43">
            <v>21220</v>
          </cell>
          <cell r="D43">
            <v>19859</v>
          </cell>
        </row>
        <row r="44">
          <cell r="B44">
            <v>5.8</v>
          </cell>
          <cell r="C44">
            <v>21610</v>
          </cell>
          <cell r="D44">
            <v>20215</v>
          </cell>
        </row>
        <row r="45">
          <cell r="B45">
            <v>5.9</v>
          </cell>
          <cell r="C45">
            <v>22001</v>
          </cell>
          <cell r="D45">
            <v>20571</v>
          </cell>
        </row>
        <row r="46">
          <cell r="B46">
            <v>6</v>
          </cell>
          <cell r="C46">
            <v>22392</v>
          </cell>
          <cell r="D46">
            <v>20927</v>
          </cell>
        </row>
        <row r="47">
          <cell r="B47">
            <v>6.1</v>
          </cell>
          <cell r="C47">
            <v>22867</v>
          </cell>
          <cell r="D47">
            <v>21352</v>
          </cell>
        </row>
        <row r="48">
          <cell r="B48">
            <v>6.2</v>
          </cell>
          <cell r="C48">
            <v>23341</v>
          </cell>
          <cell r="D48">
            <v>21778</v>
          </cell>
        </row>
        <row r="49">
          <cell r="B49">
            <v>6.3</v>
          </cell>
          <cell r="C49">
            <v>23816</v>
          </cell>
          <cell r="D49">
            <v>22204</v>
          </cell>
        </row>
        <row r="50">
          <cell r="B50">
            <v>6.4</v>
          </cell>
          <cell r="C50">
            <v>24290</v>
          </cell>
          <cell r="D50">
            <v>22629</v>
          </cell>
        </row>
        <row r="51">
          <cell r="B51">
            <v>6.5</v>
          </cell>
          <cell r="C51">
            <v>24765</v>
          </cell>
          <cell r="D51">
            <v>23055</v>
          </cell>
        </row>
        <row r="52">
          <cell r="B52">
            <v>6.6</v>
          </cell>
          <cell r="C52">
            <v>25239</v>
          </cell>
          <cell r="D52">
            <v>23481</v>
          </cell>
        </row>
        <row r="53">
          <cell r="B53">
            <v>6.7</v>
          </cell>
          <cell r="C53">
            <v>25714</v>
          </cell>
          <cell r="D53">
            <v>23906</v>
          </cell>
        </row>
        <row r="54">
          <cell r="B54">
            <v>6.8</v>
          </cell>
          <cell r="C54">
            <v>26188</v>
          </cell>
          <cell r="D54">
            <v>24332</v>
          </cell>
        </row>
        <row r="55">
          <cell r="B55">
            <v>6.9</v>
          </cell>
          <cell r="C55">
            <v>26663</v>
          </cell>
          <cell r="D55">
            <v>24758</v>
          </cell>
        </row>
        <row r="56">
          <cell r="B56">
            <v>7</v>
          </cell>
          <cell r="C56">
            <v>27137</v>
          </cell>
          <cell r="D56">
            <v>25183</v>
          </cell>
        </row>
      </sheetData>
      <sheetData sheetId="7" refreshError="1"/>
      <sheetData sheetId="8" refreshError="1"/>
      <sheetData sheetId="9"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Cl3"/>
      <sheetName val="PP-E1"/>
      <sheetName val="PP-F1"/>
      <sheetName val="PP-Cl2"/>
      <sheetName val="Consolidated PP F1,E1,Cl2,Cl3 "/>
      <sheetName val="Investment Profile"/>
      <sheetName val="CAPEX Details"/>
      <sheetName val="Production Profile"/>
      <sheetName val="Assumptions_Nelp"/>
      <sheetName val="Inputs_Nelp"/>
      <sheetName val="Risk Money_NELP"/>
      <sheetName val="Opex_nelp "/>
      <sheetName val="Output dashboard_Nelp"/>
      <sheetName val="Sensi View"/>
      <sheetName val="NPV_Nelp"/>
      <sheetName val="Capex phasing_Nelp"/>
      <sheetName val="Depn schedule_Nelp"/>
      <sheetName val="Production Profiles_Nelp"/>
      <sheetName val="Oil revenue_Nelp"/>
      <sheetName val="Gas Revenue_Nelp"/>
      <sheetName val="EMV_Nelp"/>
      <sheetName val="Sheet1"/>
      <sheetName val="Combined NPV"/>
      <sheetName val="Combined DashBoard"/>
      <sheetName val="Combined Sensi"/>
      <sheetName val="Tolling charges"/>
      <sheetName val="sensi"/>
      <sheetName val="Oil revenue_nom"/>
      <sheetName val="Production Profiles_nom"/>
      <sheetName val="Gas Revenue_nom"/>
      <sheetName val="Opex_nom"/>
      <sheetName val="NPV_nom"/>
      <sheetName val="detailed_sensi"/>
      <sheetName val="Assumptions_nom"/>
      <sheetName val="Inputs_nom"/>
      <sheetName val="Output dashboard_nom"/>
      <sheetName val="Capex phasing_nom"/>
      <sheetName val="Depn schedule_nom"/>
      <sheetName val="tornado Diagram"/>
    </sheetNames>
    <sheetDataSet>
      <sheetData sheetId="0"/>
      <sheetData sheetId="1"/>
      <sheetData sheetId="2"/>
      <sheetData sheetId="3"/>
      <sheetData sheetId="4"/>
      <sheetData sheetId="5">
        <row r="27">
          <cell r="BC27">
            <v>189.2</v>
          </cell>
        </row>
      </sheetData>
      <sheetData sheetId="6"/>
      <sheetData sheetId="7">
        <row r="11">
          <cell r="D11">
            <v>2740.8630000000003</v>
          </cell>
        </row>
      </sheetData>
      <sheetData sheetId="8">
        <row r="7">
          <cell r="Q7">
            <v>1</v>
          </cell>
        </row>
      </sheetData>
      <sheetData sheetId="9">
        <row r="4">
          <cell r="A4">
            <v>2015.16</v>
          </cell>
        </row>
      </sheetData>
      <sheetData sheetId="10"/>
      <sheetData sheetId="11">
        <row r="18">
          <cell r="G18">
            <v>4.8</v>
          </cell>
        </row>
      </sheetData>
      <sheetData sheetId="12"/>
      <sheetData sheetId="13"/>
      <sheetData sheetId="14">
        <row r="34">
          <cell r="W34">
            <v>9.1314314557683351E-2</v>
          </cell>
        </row>
        <row r="35">
          <cell r="W35">
            <v>-189.48588614512028</v>
          </cell>
        </row>
      </sheetData>
      <sheetData sheetId="15">
        <row r="10">
          <cell r="S10">
            <v>0</v>
          </cell>
        </row>
      </sheetData>
      <sheetData sheetId="16">
        <row r="11">
          <cell r="A11">
            <v>2020.21</v>
          </cell>
        </row>
      </sheetData>
      <sheetData sheetId="17">
        <row r="8">
          <cell r="B8">
            <v>0</v>
          </cell>
        </row>
      </sheetData>
      <sheetData sheetId="18">
        <row r="2">
          <cell r="B2">
            <v>2020.21</v>
          </cell>
        </row>
      </sheetData>
      <sheetData sheetId="19">
        <row r="2">
          <cell r="B2">
            <v>2020.21</v>
          </cell>
        </row>
      </sheetData>
      <sheetData sheetId="20"/>
      <sheetData sheetId="21"/>
      <sheetData sheetId="22">
        <row r="34">
          <cell r="V34">
            <v>-189.53207882297056</v>
          </cell>
        </row>
        <row r="35">
          <cell r="V35">
            <v>9.1306299309489081E-2</v>
          </cell>
        </row>
      </sheetData>
      <sheetData sheetId="23"/>
      <sheetData sheetId="24">
        <row r="2">
          <cell r="AE2">
            <v>1</v>
          </cell>
        </row>
      </sheetData>
      <sheetData sheetId="25">
        <row r="5">
          <cell r="B5">
            <v>19.600000000000001</v>
          </cell>
        </row>
      </sheetData>
      <sheetData sheetId="26"/>
      <sheetData sheetId="27"/>
      <sheetData sheetId="28"/>
      <sheetData sheetId="29"/>
      <sheetData sheetId="30"/>
      <sheetData sheetId="31">
        <row r="63">
          <cell r="Q63" t="e">
            <v>#NUM!</v>
          </cell>
        </row>
        <row r="64">
          <cell r="Q64">
            <v>-4.619267785021363E-2</v>
          </cell>
        </row>
      </sheetData>
      <sheetData sheetId="32"/>
      <sheetData sheetId="33">
        <row r="9">
          <cell r="C9" t="str">
            <v>HPHT/DW/UDW</v>
          </cell>
        </row>
        <row r="79">
          <cell r="C79">
            <v>1</v>
          </cell>
        </row>
      </sheetData>
      <sheetData sheetId="34"/>
      <sheetData sheetId="35"/>
      <sheetData sheetId="36"/>
      <sheetData sheetId="37"/>
      <sheetData sheetId="38"/>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gVL"/>
      <sheetName val="dtoan"/>
      <sheetName val="dtoan -ctiet"/>
      <sheetName val="dt-kphi"/>
      <sheetName val="dt-kphi (2)"/>
      <sheetName val="dt-kphi-ctiet"/>
      <sheetName val="bth-kphi"/>
      <sheetName val="XL4Poppy"/>
    </sheetNames>
    <sheetDataSet>
      <sheetData sheetId="0" refreshError="1"/>
      <sheetData sheetId="1" refreshError="1"/>
      <sheetData sheetId="2" refreshError="1"/>
      <sheetData sheetId="3"/>
      <sheetData sheetId="4" refreshError="1"/>
      <sheetData sheetId="5">
        <row r="10">
          <cell r="Q10">
            <v>58000</v>
          </cell>
        </row>
        <row r="12">
          <cell r="Q12">
            <v>54000</v>
          </cell>
        </row>
        <row r="21">
          <cell r="Q21">
            <v>50000</v>
          </cell>
        </row>
        <row r="40">
          <cell r="Q40">
            <v>4500</v>
          </cell>
        </row>
        <row r="51">
          <cell r="Q51">
            <v>1370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 NPV"/>
    </sheetNames>
    <sheetDataSet>
      <sheetData sheetId="0" refreshError="1"/>
      <sheetData sheetId="1"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T"/>
      <sheetName val="THDZ0,4"/>
      <sheetName val="TH DZ35"/>
      <sheetName val="THTram"/>
    </sheetNames>
    <sheetDataSet>
      <sheetData sheetId="0" refreshError="1"/>
      <sheetData sheetId="1" refreshError="1"/>
      <sheetData sheetId="2" refreshError="1"/>
      <sheetData sheetId="3"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vat-lieu"/>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ong"/>
      <sheetName val="Kenh3"/>
      <sheetName val="Cau"/>
      <sheetName val="NhaQL"/>
      <sheetName val="Sheet5"/>
      <sheetName val="Sheet6"/>
      <sheetName val="Sheet7"/>
      <sheetName val="Sheet8"/>
      <sheetName val="Sheet9"/>
      <sheetName val="Sheet10"/>
    </sheetNames>
    <sheetDataSet>
      <sheetData sheetId="0" refreshError="1">
        <row r="9">
          <cell r="H9">
            <v>960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DTCT"/>
      <sheetName val="PTdgct"/>
      <sheetName val="CPTNo"/>
      <sheetName val="GiaVL"/>
      <sheetName val="Cuoc"/>
      <sheetName val="GiaMay"/>
      <sheetName val="DGNC"/>
      <sheetName val="XXXXXXXX"/>
      <sheetName val="XXXXXXX0"/>
    </sheetNames>
    <sheetDataSet>
      <sheetData sheetId="0" refreshError="1"/>
      <sheetData sheetId="1" refreshError="1"/>
      <sheetData sheetId="2" refreshError="1"/>
      <sheetData sheetId="3" refreshError="1"/>
      <sheetData sheetId="4" refreshError="1">
        <row r="6">
          <cell r="F6">
            <v>174949.25714285712</v>
          </cell>
        </row>
        <row r="18">
          <cell r="F18">
            <v>4545576.3809523806</v>
          </cell>
        </row>
        <row r="19">
          <cell r="F19">
            <v>4745576.3809523806</v>
          </cell>
        </row>
        <row r="22">
          <cell r="F22">
            <v>1160576.3809523811</v>
          </cell>
        </row>
        <row r="58">
          <cell r="F58">
            <v>1020</v>
          </cell>
        </row>
      </sheetData>
      <sheetData sheetId="5" refreshError="1"/>
      <sheetData sheetId="6" refreshError="1"/>
      <sheetData sheetId="7" refreshError="1"/>
      <sheetData sheetId="8" refreshError="1"/>
      <sheetData sheetId="9"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Bridge II (T)"/>
      <sheetName val="App. Bridge II (G)"/>
      <sheetName val="Detailed Analysis"/>
      <sheetName val="Detailed Analysis Bill I"/>
      <sheetName val="R&amp;P"/>
      <sheetName val="R_P"/>
    </sheetNames>
    <sheetDataSet>
      <sheetData sheetId="0" refreshError="1"/>
      <sheetData sheetId="1" refreshError="1"/>
      <sheetData sheetId="2" refreshError="1"/>
      <sheetData sheetId="3" refreshError="1"/>
      <sheetData sheetId="4">
        <row r="117">
          <cell r="G117">
            <v>917604</v>
          </cell>
        </row>
      </sheetData>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
      <sheetName val="B.S"/>
      <sheetName val="MISC"/>
      <sheetName val="Schedules PL"/>
      <sheetName val="Schedules BS"/>
      <sheetName val="ANN-3CD"/>
      <sheetName val="April-00"/>
      <sheetName val="2266957"/>
      <sheetName val="Directors"/>
      <sheetName val="Assmptns"/>
      <sheetName val="TB"/>
      <sheetName val="CONT"/>
      <sheetName val="Masters"/>
      <sheetName val="BS"/>
      <sheetName val="Inter connect Revenue"/>
      <sheetName val="Intaccrual"/>
      <sheetName val="POLY"/>
      <sheetName val="Model Pricing"/>
      <sheetName val="NSR_E"/>
      <sheetName val="BS Rec Control Sheet"/>
      <sheetName val="Invoices for February 2003"/>
      <sheetName val="SBU"/>
      <sheetName val="Ann -1"/>
      <sheetName val="Rates"/>
      <sheetName val="M B-QtyRecn"/>
      <sheetName val="INDORAMA Group June 02"/>
      <sheetName val="co lease rental"/>
      <sheetName val="TOT_COST"/>
      <sheetName val="Instructions"/>
      <sheetName val="Pag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gty"/>
      <sheetName val="VPPN"/>
      <sheetName val="XN74"/>
      <sheetName val="XN54"/>
      <sheetName val="XN33"/>
      <sheetName val="NK96"/>
      <sheetName val="XL4Test5"/>
      <sheetName val="Sheet1"/>
      <sheetName val="Sheet2"/>
      <sheetName val="Sheet3"/>
      <sheetName val="XL4Poppy"/>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Sheet4"/>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Chi tiet - Dv lap"/>
      <sheetName val="TH KHTC"/>
      <sheetName val="000"/>
      <sheetName val="00000000"/>
      <sheetName val="PIPE-03E"/>
      <sheetName val="Gia VL"/>
      <sheetName val="Bang gia ca may"/>
      <sheetName val="Bang luong CB"/>
      <sheetName val="Bang P.tich CT"/>
      <sheetName val="D.toan chi tiet"/>
      <sheetName val="Bang TH Dtoan"/>
      <sheetName val="XXXXXXXX"/>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10000000"/>
      <sheetName val="Dong Dau"/>
      <sheetName val="Dong Dau (2)"/>
      <sheetName val="Sau dong"/>
      <sheetName val="Ma xa"/>
      <sheetName val="My dinh"/>
      <sheetName val="Tong cong"/>
      <sheetName val="KH 2003 (moi max)"/>
      <sheetName val="Chart2"/>
      <sheetName val="Chart1"/>
      <sheetName val="MD"/>
      <sheetName val="ND"/>
      <sheetName val="CONG"/>
      <sheetName val="DGCT"/>
      <sheetName val="Interim payment"/>
      <sheetName val="Letter"/>
      <sheetName val="Bid Sum"/>
      <sheetName val="Item B"/>
      <sheetName val="Dg A"/>
      <sheetName val="Dg B&amp;C"/>
      <sheetName val="Rates&amp;Prices"/>
      <sheetName val="Material at site"/>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sent to"/>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
      <sheetName val="116(300)"/>
      <sheetName val="116(200)"/>
      <sheetName val="116(150)"/>
      <sheetName val="Km0-Km1"/>
      <sheetName val="Km1-Km2"/>
      <sheetName val="TH"/>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Tong hop"/>
      <sheetName val="KL tong"/>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VL"/>
      <sheetName val="CTXD"/>
      <sheetName val=".."/>
      <sheetName val="CTDN"/>
      <sheetName val="san vuon"/>
      <sheetName val="khu phu tro"/>
      <sheetName val="Phu luc"/>
      <sheetName val="Gia trÞ"/>
      <sheetName val="be tong"/>
      <sheetName val="Thep"/>
      <sheetName val="Tong hop thep"/>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PTCT"/>
      <sheetName val="CDghino"/>
      <sheetName val="Tonghop"/>
      <sheetName val="TH (T1-6)"/>
      <sheetName val="ThueTB"/>
      <sheetName val="SCD5"/>
      <sheetName val=" NL"/>
      <sheetName val="CPVL-CPM"/>
      <sheetName val="PTVL"/>
      <sheetName val="CD1"/>
      <sheetName val=" NL (2)"/>
      <sheetName val="CDTHCT"/>
      <sheetName val="CDTHCT (3)"/>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DTHH"/>
      <sheetName val="Bang1"/>
      <sheetName val="TAI TRONG"/>
      <sheetName val="NOI LUC"/>
      <sheetName val="TINH DUYET THTT CHINH"/>
      <sheetName val="TDUYET THTT PHU"/>
      <sheetName val="TINH DAO DONG VA DO VONG"/>
      <sheetName val="TINH NEO"/>
      <sheetName val="KH12"/>
      <sheetName val="CN12"/>
      <sheetName val="HD12"/>
      <sheetName val="KH1"/>
      <sheetName val="cd viaK0-T6"/>
      <sheetName val="cdvia T6-Tc24"/>
      <sheetName val="cdvia Tc24-T46"/>
      <sheetName val="cdbtnL2ko-k0+361"/>
      <sheetName val="cd btnL2k0+361-T19"/>
      <sheetName val="01"/>
      <sheetName val="02"/>
      <sheetName val="03"/>
      <sheetName val="04"/>
      <sheetName val="05"/>
      <sheetName val="Sheet13"/>
      <sheetName val="Sheet14"/>
      <sheetName val="Sheet15"/>
      <sheetName val="Sheet16"/>
      <sheetName val="Sheet17"/>
      <sheetName val="Sheet18"/>
      <sheetName val="Sheet19"/>
      <sheetName val="Sheet20"/>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Thuyet minh"/>
      <sheetName val="CQ-HQ"/>
      <sheetName val="THCT"/>
      <sheetName val="cap cho cac DT"/>
      <sheetName val="Ung - hoan"/>
      <sheetName val="CP may"/>
      <sheetName val="SS"/>
      <sheetName val="NVL"/>
      <sheetName val="CHIT"/>
      <sheetName val="THXH"/>
      <sheetName val="BHXH"/>
      <sheetName val="Quang Tri"/>
      <sheetName val="TTHue"/>
      <sheetName val="Da Nang"/>
      <sheetName val="Quang Nam"/>
      <sheetName val="Quang Ngai"/>
      <sheetName val="TH DH-QN"/>
      <sheetName val="KP HD"/>
      <sheetName val="DB HD"/>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DT"/>
      <sheetName val="THND"/>
      <sheetName val="THMD"/>
      <sheetName val="Phtro1"/>
      <sheetName val="DTKS1"/>
      <sheetName val="CT1m"/>
      <sheetName val="Thep "/>
      <sheetName val="Chi tiet Khoi luong"/>
      <sheetName val="TH khoi luong"/>
      <sheetName val="Chiet tinh vat lieu "/>
      <sheetName val="TH KL VL"/>
      <sheetName val="KL VL"/>
      <sheetName val="KHCTiet"/>
      <sheetName val="QT 9-6"/>
      <sheetName val="Thuong luu HB"/>
      <sheetName val="QT03"/>
      <sheetName val="QT"/>
      <sheetName val="PTmay"/>
      <sheetName val="KK"/>
      <sheetName val="QT Ky T"/>
      <sheetName val="BCKT"/>
      <sheetName val="bc vt TON BAI"/>
      <sheetName val="XXXXXXX0"/>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cong bien t10"/>
      <sheetName val="luong t9 "/>
      <sheetName val="bb t9"/>
      <sheetName val="XETT10-03"/>
      <sheetName val="bxet"/>
      <sheetName val="cong Q2"/>
      <sheetName val="T.U luong Q1"/>
      <sheetName val="T.U luong Q2"/>
      <sheetName val="T.U luong Q3"/>
      <sheetName val="DS them luong qui 4-2002"/>
      <sheetName val="Phuc loi 2-9-02"/>
      <sheetName val="PCLB-2002"/>
      <sheetName val="Thuong nhan dip 21-12-02"/>
      <sheetName val="Thuong dip nhan danh hieu AHL§"/>
      <sheetName val="Thang luong thu 13 nam 2002"/>
      <sheetName val="Luong SX# dip Tet Qui Mui(dong)"/>
      <sheetName val="00000001"/>
      <sheetName val="00000002"/>
      <sheetName val="00000003"/>
      <sheetName val="00000004"/>
      <sheetName val="C47-QI-2003"/>
      <sheetName val="ytq1"/>
      <sheetName val="C48-QI-2003"/>
      <sheetName val="cap so lan 2"/>
      <sheetName val="cap so BHXH"/>
      <sheetName val="tru tien"/>
      <sheetName val="C45-2003"/>
      <sheetName val="C47-QII-2003"/>
      <sheetName val="C48-QII-2003"/>
      <sheetName val="yt q2"/>
      <sheetName val="all"/>
      <sheetName val="c45 t3"/>
      <sheetName val="c45 t6"/>
      <sheetName val="BHYT Q3.2003"/>
      <sheetName val="C45 t7"/>
      <sheetName val="C47-t07.2003"/>
      <sheetName val="C45 t8"/>
      <sheetName val="C47-t08.2003"/>
      <sheetName val="C45 t09"/>
      <sheetName val="C47-t09.2003"/>
      <sheetName val="C45T12"/>
      <sheetName val="C47 T12"/>
      <sheetName val="BHYT Q4-2003"/>
      <sheetName val="C47T11"/>
      <sheetName val="C45T11"/>
      <sheetName val="C45 T10"/>
      <sheetName val="C47-t10"/>
      <sheetName val="phan tich DG"/>
      <sheetName val="gia vat lieu"/>
      <sheetName val="gia xe may"/>
      <sheetName val="gia nhan cong"/>
      <sheetName val="dutoan1"/>
      <sheetName val="Anhtoan"/>
      <sheetName val="dutoan2"/>
      <sheetName val="vat tu"/>
      <sheetName val="Quyet toan"/>
      <sheetName val="Thu hoi"/>
      <sheetName val="Lai vay"/>
      <sheetName val="Tien vay"/>
      <sheetName val="Cong no"/>
      <sheetName val="Cop pha"/>
      <sheetName val="20000000"/>
      <sheetName val="tscd"/>
      <sheetName val="C.TIEU"/>
      <sheetName val="CPNLTT"/>
      <sheetName val="T.Luong"/>
      <sheetName val="CPSX"/>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THDT"/>
      <sheetName val="DM-Goc"/>
      <sheetName val="Gia-CT"/>
      <sheetName val="PTCP"/>
      <sheetName val="cphoi"/>
      <sheetName val="9"/>
      <sheetName val="10"/>
      <sheetName val="KM"/>
      <sheetName val="KHOANMUC"/>
      <sheetName val="CPQL"/>
      <sheetName val="SANLUONG"/>
      <sheetName val="SSCP-SL"/>
      <sheetName val="KQKD"/>
      <sheetName val="CDSL (2)"/>
      <sheetName val="binh do"/>
      <sheetName val="cot lieu"/>
      <sheetName val="van khuon"/>
      <sheetName val="CT BT"/>
      <sheetName val="lay mau"/>
      <sheetName val="mat ngoai goi"/>
      <sheetName val="coc tram-bt"/>
      <sheetName val="Q1-02"/>
      <sheetName val="Q2-02"/>
      <sheetName val="Q3-02"/>
      <sheetName val="TM"/>
      <sheetName val="BU-gian"/>
      <sheetName val="Bu-Ha"/>
      <sheetName val="PTVT"/>
      <sheetName val="Gia DAN"/>
      <sheetName val="Dan"/>
      <sheetName val="Cuoc"/>
      <sheetName val="Bugia"/>
      <sheetName val="KL57"/>
      <sheetName val="Phu luc HD"/>
      <sheetName val="Gia du thau"/>
      <sheetName val="PTDG"/>
      <sheetName val="Ca xe"/>
      <sheetName val="CT xa"/>
      <sheetName val="TLGC"/>
      <sheetName val="BL"/>
      <sheetName val="tc"/>
      <sheetName val="TDT"/>
      <sheetName val="xl"/>
      <sheetName val="NN"/>
      <sheetName val="Tralaivay"/>
      <sheetName val="TBTN"/>
      <sheetName val="CPTV"/>
      <sheetName val="PCCHAY"/>
      <sheetName val="dtks"/>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sheetName val="C45A-BH"/>
      <sheetName val="C46A-BH"/>
      <sheetName val="C47A-BH"/>
      <sheetName val="C48A-BH"/>
      <sheetName val="S-53-1"/>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QT Duoc (Hai)"/>
      <sheetName val="Cua"/>
      <sheetName val="NS"/>
      <sheetName val="SILICATE"/>
      <sheetName val="기계시공"/>
      <sheetName val="XE DAU"/>
      <sheetName val="XE XANG"/>
      <sheetName val="Caodo"/>
      <sheetName val="Dat"/>
      <sheetName val="KL-CTTK"/>
      <sheetName val="BTH"/>
      <sheetName val="Tien ung"/>
      <sheetName val="phi luong3"/>
      <sheetName val="PXuat"/>
      <sheetName val="THVT.T5"/>
      <sheetName val="XL1.t5"/>
      <sheetName val="XL2.T5"/>
      <sheetName val="XL3.T5"/>
      <sheetName val="XL5.T5"/>
      <sheetName val="THCCDCXN"/>
      <sheetName val="CC.XL1"/>
      <sheetName val="XL2"/>
      <sheetName val="XL3"/>
      <sheetName val="XL5"/>
      <sheetName val="Cpa"/>
      <sheetName val="khXN"/>
      <sheetName val="KKTS.04"/>
      <sheetName val="nha kct"/>
      <sheetName val="BKVT"/>
      <sheetName val="Dec31"/>
      <sheetName val="Jan2"/>
      <sheetName val="PIPE-03E.XLS"/>
      <sheetName val="N1111"/>
      <sheetName val="C1111"/>
      <sheetName val="1121"/>
      <sheetName val="daura"/>
      <sheetName val="dauvao"/>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NRC"/>
      <sheetName val="DG SOC"/>
      <sheetName val="DG HQ"/>
      <sheetName val="ENFALUX"/>
      <sheetName val="NHXP"/>
      <sheetName val="KGIAT"/>
      <sheetName val="KDR"/>
      <sheetName val="JAVEL"/>
      <sheetName val="vita"/>
      <sheetName val="TPXM"/>
      <sheetName val="XM"/>
      <sheetName val="Bot Giat C"/>
      <sheetName val="Bot Giat P "/>
      <sheetName val="TP"/>
      <sheetName val="BRTAICHE"/>
      <sheetName val="THBKEO"/>
      <sheetName val="PBBKEO"/>
      <sheetName val="THAY THUNG H"/>
      <sheetName val="BBKK"/>
      <sheetName val="thi nghiem"/>
      <sheetName val="CBQT"/>
      <sheetName val="Outlets"/>
      <sheetName val="PGs"/>
      <sheetName val="TK111"/>
      <sheetName val="TK112"/>
      <sheetName val="TK131"/>
      <sheetName val="TK1331"/>
      <sheetName val="TK136"/>
      <sheetName val="TK138"/>
      <sheetName val="TK141"/>
      <sheetName val="TK152"/>
      <sheetName val="TK153"/>
      <sheetName val="TK154"/>
      <sheetName val="TK211"/>
      <sheetName val="TK214"/>
      <sheetName val="TK311"/>
      <sheetName val="TK331"/>
      <sheetName val="TK3331"/>
      <sheetName val="TK3334"/>
      <sheetName val="TK334"/>
      <sheetName val="TK335"/>
      <sheetName val="TK336"/>
      <sheetName val="SADSAQ"/>
    </sheetNames>
    <definedNames>
      <definedName name="DataFilter"/>
      <definedName name="DataSort"/>
      <definedName name="GoBack" sheetId="11"/>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refreshError="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hn"/>
    </sheetNames>
    <sheetDataSet>
      <sheetData sheetId="0"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XL"/>
      <sheetName val="XL"/>
      <sheetName val="PTCT"/>
      <sheetName val="FT"/>
      <sheetName val="VL"/>
      <sheetName val="Cuoc"/>
      <sheetName val="A6"/>
      <sheetName val="KL"/>
    </sheetNames>
    <sheetDataSet>
      <sheetData sheetId="0" refreshError="1"/>
      <sheetData sheetId="1" refreshError="1"/>
      <sheetData sheetId="2" refreshError="1"/>
      <sheetData sheetId="3" refreshError="1"/>
      <sheetData sheetId="4" refreshError="1"/>
      <sheetData sheetId="5" refreshError="1"/>
      <sheetData sheetId="6" refreshError="1">
        <row r="3">
          <cell r="A3">
            <v>2</v>
          </cell>
          <cell r="B3">
            <v>1.55</v>
          </cell>
          <cell r="C3">
            <v>1.64</v>
          </cell>
          <cell r="D3">
            <v>310032</v>
          </cell>
          <cell r="E3">
            <v>326361.59999999998</v>
          </cell>
          <cell r="F3">
            <v>11924</v>
          </cell>
          <cell r="G3">
            <v>12552</v>
          </cell>
        </row>
        <row r="4">
          <cell r="A4">
            <v>2.5</v>
          </cell>
          <cell r="B4">
            <v>1.635</v>
          </cell>
          <cell r="C4">
            <v>1.7349999999999999</v>
          </cell>
          <cell r="D4">
            <v>325454.40000000002</v>
          </cell>
          <cell r="E4">
            <v>343598.39999999997</v>
          </cell>
          <cell r="F4">
            <v>12517</v>
          </cell>
          <cell r="G4">
            <v>13215</v>
          </cell>
        </row>
        <row r="5">
          <cell r="A5">
            <v>2.7</v>
          </cell>
          <cell r="B5">
            <v>1.669</v>
          </cell>
          <cell r="C5">
            <v>1.7730000000000001</v>
          </cell>
          <cell r="D5">
            <v>331623.36000000004</v>
          </cell>
          <cell r="E5">
            <v>350493.12000000005</v>
          </cell>
          <cell r="F5">
            <v>12755</v>
          </cell>
          <cell r="G5">
            <v>13481</v>
          </cell>
        </row>
        <row r="6">
          <cell r="A6">
            <v>3</v>
          </cell>
          <cell r="B6">
            <v>1.72</v>
          </cell>
          <cell r="C6">
            <v>1.83</v>
          </cell>
          <cell r="D6">
            <v>340876.79999999999</v>
          </cell>
          <cell r="E6">
            <v>360835.2</v>
          </cell>
          <cell r="F6">
            <v>13111</v>
          </cell>
          <cell r="G6">
            <v>13878</v>
          </cell>
        </row>
        <row r="7">
          <cell r="A7">
            <v>3.2</v>
          </cell>
          <cell r="B7">
            <v>1.76</v>
          </cell>
          <cell r="C7">
            <v>1.8720000000000001</v>
          </cell>
          <cell r="D7">
            <v>348134.40000000002</v>
          </cell>
          <cell r="E7">
            <v>368455.68000000005</v>
          </cell>
          <cell r="F7">
            <v>13390</v>
          </cell>
          <cell r="G7">
            <v>14171</v>
          </cell>
        </row>
        <row r="8">
          <cell r="A8">
            <v>3.5</v>
          </cell>
          <cell r="B8">
            <v>1.8199999999999998</v>
          </cell>
          <cell r="C8">
            <v>1.9350000000000001</v>
          </cell>
          <cell r="D8">
            <v>359020.79999999999</v>
          </cell>
          <cell r="E8">
            <v>379886.4</v>
          </cell>
          <cell r="F8">
            <v>13808</v>
          </cell>
          <cell r="G8">
            <v>14611</v>
          </cell>
        </row>
        <row r="9">
          <cell r="A9">
            <v>3.7</v>
          </cell>
          <cell r="B9">
            <v>1.8599999999999999</v>
          </cell>
          <cell r="C9">
            <v>1.9770000000000001</v>
          </cell>
          <cell r="D9">
            <v>366278.40000000002</v>
          </cell>
          <cell r="E9">
            <v>387506.88000000006</v>
          </cell>
          <cell r="F9">
            <v>14088</v>
          </cell>
          <cell r="G9">
            <v>14904</v>
          </cell>
        </row>
        <row r="10">
          <cell r="A10">
            <v>4</v>
          </cell>
          <cell r="B10">
            <v>1.92</v>
          </cell>
          <cell r="C10">
            <v>2.04</v>
          </cell>
          <cell r="D10">
            <v>377164.80000000005</v>
          </cell>
          <cell r="E10">
            <v>398937.60000000003</v>
          </cell>
          <cell r="F10">
            <v>14506</v>
          </cell>
          <cell r="G10">
            <v>15344</v>
          </cell>
        </row>
        <row r="11">
          <cell r="A11">
            <v>4.2</v>
          </cell>
          <cell r="B11">
            <v>2.0019999999999998</v>
          </cell>
          <cell r="C11">
            <v>2.13</v>
          </cell>
          <cell r="D11">
            <v>392042.87999999995</v>
          </cell>
          <cell r="E11">
            <v>415267.2</v>
          </cell>
          <cell r="F11">
            <v>15079</v>
          </cell>
          <cell r="G11">
            <v>15972</v>
          </cell>
        </row>
        <row r="12">
          <cell r="A12">
            <v>4.5</v>
          </cell>
          <cell r="B12">
            <v>2.125</v>
          </cell>
          <cell r="C12">
            <v>2.2650000000000001</v>
          </cell>
          <cell r="D12">
            <v>414360.00000000006</v>
          </cell>
          <cell r="E12">
            <v>439761.60000000009</v>
          </cell>
          <cell r="F12">
            <v>15937</v>
          </cell>
          <cell r="G12">
            <v>16914</v>
          </cell>
        </row>
        <row r="13">
          <cell r="A13">
            <v>5</v>
          </cell>
          <cell r="B13">
            <v>2.33</v>
          </cell>
          <cell r="C13">
            <v>2.4900000000000002</v>
          </cell>
          <cell r="D13">
            <v>451555.2</v>
          </cell>
          <cell r="E13">
            <v>480585.60000000009</v>
          </cell>
          <cell r="F13">
            <v>17368</v>
          </cell>
          <cell r="G13">
            <v>18484</v>
          </cell>
        </row>
      </sheetData>
      <sheetData sheetId="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NC,MTC"/>
    </sheetNames>
    <sheetDataSet>
      <sheetData sheetId="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SONAL"/>
    </sheetNames>
    <definedNames>
      <definedName name="TLTH1"/>
    </definedNames>
    <sheetDataSet>
      <sheetData sheetId="0"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4Poppy"/>
    </sheetNames>
    <sheetDataSet>
      <sheetData sheetId="0"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ntity"/>
    </sheetNames>
    <sheetDataSet>
      <sheetData sheetId="0"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DZ6kv (gd1) "/>
      <sheetName val="CTDZ 0.4+cto (GD1)"/>
      <sheetName val="CTTBA (gd1)"/>
    </sheetNames>
    <sheetDataSet>
      <sheetData sheetId="0" refreshError="1"/>
      <sheetData sheetId="1" refreshError="1"/>
      <sheetData sheetId="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GIA CUOC"/>
      <sheetName val="VUA XM"/>
      <sheetName val="VUA BT"/>
      <sheetName val="Sheet10"/>
      <sheetName val="NC"/>
      <sheetName val="XM"/>
      <sheetName val="CUOC VC"/>
    </sheetNames>
    <sheetDataSet>
      <sheetData sheetId="0"/>
      <sheetData sheetId="1"/>
      <sheetData sheetId="2"/>
      <sheetData sheetId="3"/>
      <sheetData sheetId="4"/>
      <sheetData sheetId="5"/>
      <sheetData sheetId="6"/>
      <sheetData sheetId="7"/>
      <sheetData sheetId="8"/>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INDEX"/>
      <sheetName val="INDEX2"/>
      <sheetName val="up-cb"/>
      <sheetName val="cost-breakdown"/>
      <sheetName val="up-pc"/>
      <sheetName val="process-cost"/>
      <sheetName val="process-cost-base"/>
      <sheetName val="up-ec"/>
      <sheetName val="equip-cost"/>
      <sheetName val="equip-cost-base"/>
      <sheetName val="labor"/>
      <sheetName val="material"/>
      <sheetName val="equip-base"/>
      <sheetName val="process-cos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P-GAS P"/>
    </sheetNames>
    <sheetDataSet>
      <sheetData sheetId="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xl"/>
    </sheetNames>
    <sheetDataSet>
      <sheetData sheetId="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OQ-1"/>
      <sheetName val="BOQ-2"/>
      <sheetName val="BOQ-3"/>
      <sheetName val="BOQ-3 (2)"/>
      <sheetName val="BOQ-4"/>
      <sheetName val="BOQ-5"/>
      <sheetName val="BOQ-6"/>
      <sheetName val="BOQ-6c"/>
      <sheetName val="BOQ-7"/>
      <sheetName val="BOQ-8"/>
      <sheetName val="equipment"/>
      <sheetName val="TongHop"/>
      <sheetName val="XL4Poppy"/>
      <sheetName val="BOQ_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n cong"/>
      <sheetName val="phu cap"/>
      <sheetName val="vlminh hoa"/>
      <sheetName val="DG "/>
      <sheetName val="NLV"/>
      <sheetName val="Ncong nhan"/>
      <sheetName val="Ha tang"/>
      <sheetName val="Bangthkp"/>
      <sheetName val="THKP"/>
      <sheetName val="Congty"/>
      <sheetName val="VPPN"/>
      <sheetName val="XN74"/>
      <sheetName val="XN54"/>
      <sheetName val="XN33"/>
      <sheetName val="NK96"/>
      <sheetName val="XL4Test5"/>
      <sheetName val="Sheet13"/>
      <sheetName val="DTDD"/>
      <sheetName val="DTCD"/>
      <sheetName val="DTDD2003"/>
      <sheetName val="Sheet2"/>
      <sheetName val="Vayvon"/>
      <sheetName val="Sheet5"/>
      <sheetName val="Sheet4"/>
      <sheetName val="Sheet1"/>
      <sheetName val="Tdien"/>
      <sheetName val="DTSON ADB3-N2"/>
      <sheetName val="Sheet12"/>
      <sheetName val="Sheet11"/>
      <sheetName val="Sheet10"/>
      <sheetName val="Sheet9"/>
      <sheetName val="Sheet7"/>
      <sheetName val="BangketienvayNHS"/>
      <sheetName val="Sheet6"/>
      <sheetName val="Sheet15"/>
      <sheetName val="Sheet3"/>
      <sheetName val="XXXXXXX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thso sanh"/>
      <sheetName val="dutoan"/>
      <sheetName val="dtk490-491(PAI)"/>
      <sheetName val="dtk490-491(PAII)"/>
      <sheetName val="tuong"/>
      <sheetName val="DG "/>
      <sheetName val="denbu"/>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V-2004-1"/>
    </sheetNames>
    <sheetDataSet>
      <sheetData sheetId="0"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PANEL"/>
    </sheetNames>
    <sheetDataSet>
      <sheetData sheetId="0"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s>
    <sheetDataSet>
      <sheetData sheetId="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35"/>
    </sheetNames>
    <sheetDataSet>
      <sheetData sheetId="0"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DoMong"/>
    </sheetNames>
    <sheetDataSet>
      <sheetData sheetId="0"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4Poppy"/>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COMMON FACILITIES"/>
    </sheetNames>
    <sheetDataSet>
      <sheetData sheetId="0"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DESB"/>
    </sheetNames>
    <sheetDataSet>
      <sheetData sheetId="0"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Y-TL"/>
    </sheetNames>
    <definedNames>
      <definedName name="TLTH"/>
    </defined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仮設"/>
      <sheetName val="共機J"/>
      <sheetName val="共機計算"/>
      <sheetName val="共機輸送"/>
    </sheetNames>
    <sheetDataSet>
      <sheetData sheetId="0"/>
      <sheetData sheetId="1"/>
      <sheetData sheetId="2"/>
      <sheetData sheetId="3"/>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hn"/>
    </sheetNames>
    <sheetDataSet>
      <sheetData sheetId="0"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sheetName val="PS giam"/>
      <sheetName val="phat sinh"/>
      <sheetName val="Vach + lanh to"/>
      <sheetName val="sua doi"/>
      <sheetName val="ca may"/>
      <sheetName val="Chiet tinh"/>
      <sheetName val="BeTong"/>
      <sheetName val="Vua"/>
      <sheetName val="DGia"/>
      <sheetName val="00000000"/>
      <sheetName val="10000000"/>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XL4Poppy"/>
    </sheetNames>
    <sheetDataSet>
      <sheetData sheetId="0" refreshError="1"/>
      <sheetData sheetId="1" refreshError="1"/>
      <sheetData sheetId="2" refreshError="1"/>
      <sheetData sheetId="3"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be tong"/>
      <sheetName val="CTDZ 0.4+cto"/>
    </sheetNames>
    <sheetDataSet>
      <sheetData sheetId="0" refreshError="1"/>
      <sheetData sheetId="1"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s>
    <sheetDataSet>
      <sheetData sheetId="0"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V-2004-1"/>
    </sheetNames>
    <sheetDataSet>
      <sheetData sheetId="0"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合成単価作成・-BLDG"/>
      <sheetName val="合成単価作成__BLDG"/>
    </sheetNames>
    <sheetDataSet>
      <sheetData sheetId="0" refreshError="1"/>
      <sheetData sheetId="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GC"/>
    </sheetNames>
    <sheetDataSet>
      <sheetData sheetId="0"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inh 10kV"/>
    </sheetNames>
    <sheetDataSet>
      <sheetData sheetId="0"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ESTI"/>
    </sheetNames>
    <sheetDataSet>
      <sheetData sheetId="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khoan"/>
    </sheetNames>
    <sheetDataSet>
      <sheetData sheetId="0"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Y-TL"/>
    </sheetNames>
    <definedNames>
      <definedName name="TLTH"/>
    </definedNames>
    <sheetDataSet>
      <sheetData sheetId="0"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SONAL"/>
    </sheetNames>
    <definedNames>
      <definedName name="TLTH1"/>
    </definedNames>
    <sheetDataSet>
      <sheetData sheetId="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PTDG(gia tri cu)"/>
      <sheetName val="PTDG (phan dieu chinh)"/>
      <sheetName val="dtct_GD1 (tong hop)"/>
      <sheetName val="dtct_GD1 (phan dieu chinh tang)"/>
      <sheetName val="dtct_GD1 (phan dieu chinh giam"/>
      <sheetName val="GTXL(P dieu chinh tang)"/>
      <sheetName val="GTXL(P dieu chinh giam)"/>
      <sheetName val="THGD1(P dieu chinh)"/>
      <sheetName val="THGD1(P dieu chinh) (2)"/>
      <sheetName val="kstk"/>
      <sheetName val="Sheet2"/>
      <sheetName val="Sheet1"/>
      <sheetName val="dtct_GD1"/>
      <sheetName val="GTXL. "/>
      <sheetName val="THGD1"/>
      <sheetName val="Tra_bang"/>
      <sheetName val="CPkhaithacdat"/>
      <sheetName val="DGKSKTTC"/>
      <sheetName val="DgiaksatDHC4,"/>
      <sheetName val="dongia"/>
      <sheetName val="dgGPMB"/>
      <sheetName val="KSGPMB"/>
      <sheetName val="DGKSKTTC (2)"/>
      <sheetName val="kstk (2)"/>
      <sheetName val="dongia (2)"/>
      <sheetName val="giaithich"/>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sheetNames>
    <sheetDataSet>
      <sheetData sheetId="0"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tion"/>
    </sheetNames>
    <sheetDataSet>
      <sheetData sheetId="0"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atb+ng¨n lé"/>
      <sheetName val="L¾p ®Æt TB+ng¨n lé"/>
      <sheetName val="TNghiªm TB +ng¨ lé"/>
      <sheetName val="TB-VL-TTin"/>
      <sheetName val="L¾p ®Æt TB-VL-TTin"/>
      <sheetName val="TNghiªm TT"/>
      <sheetName val="VËt liÖu"/>
      <sheetName val="Lap ®at ®iÖn"/>
      <sheetName val="TNghiÖm VL"/>
      <sheetName val="tt-xd"/>
      <sheetName val="tt-ng¨n lé"/>
      <sheetName val="th ng¨n lé"/>
      <sheetName val="mong ng¨n lé"/>
      <sheetName val="mong"/>
      <sheetName val="tt-35"/>
      <sheetName val="th-tt-35"/>
      <sheetName val="ttcap22"/>
      <sheetName val="cap22"/>
      <sheetName val="KSTK"/>
      <sheetName val="KS(TKKT)"/>
      <sheetName val="KS(BCKT)"/>
      <sheetName val="TH-TB"/>
      <sheetName val="TH-DK"/>
      <sheetName val="th-xd "/>
      <sheetName val="tien luong"/>
      <sheetName val="dt-xd"/>
      <sheetName val="PACS"/>
      <sheetName val="PACS (2)"/>
      <sheetName val="PACS (3)"/>
      <sheetName val="PACS (4)"/>
      <sheetName val="th-110"/>
      <sheetName val="Sheet1"/>
      <sheetName val="Sheet2"/>
      <sheetName val="TNHC"/>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CT"/>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sheetNames>
    <sheetDataSet>
      <sheetData sheetId="0"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C-1"/>
      <sheetName val="PRC-3"/>
      <sheetName val="Pile径1m･27"/>
      <sheetName val="UR"/>
      <sheetName val="BD"/>
      <sheetName val="Q-Table"/>
      <sheetName val="Pile径1m_27"/>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5"/>
  <sheetViews>
    <sheetView topLeftCell="A12" workbookViewId="0">
      <selection activeCell="D29" sqref="D29"/>
    </sheetView>
  </sheetViews>
  <sheetFormatPr defaultRowHeight="14.4"/>
  <cols>
    <col min="1" max="1" width="15.44140625" bestFit="1" customWidth="1"/>
    <col min="2" max="2" width="15.44140625" customWidth="1"/>
    <col min="3" max="3" width="10.6640625" bestFit="1" customWidth="1"/>
    <col min="4" max="4" width="89.109375" customWidth="1"/>
  </cols>
  <sheetData>
    <row r="1" spans="1:4" s="1" customFormat="1">
      <c r="A1" s="2" t="s">
        <v>0</v>
      </c>
      <c r="B1" s="2" t="s">
        <v>10</v>
      </c>
      <c r="C1" s="2" t="s">
        <v>2</v>
      </c>
      <c r="D1" s="2" t="s">
        <v>1</v>
      </c>
    </row>
    <row r="2" spans="1:4" ht="30">
      <c r="A2" s="281" t="s">
        <v>7</v>
      </c>
      <c r="B2" s="281" t="s">
        <v>13</v>
      </c>
      <c r="C2" s="282">
        <v>45503</v>
      </c>
      <c r="D2" s="3" t="s">
        <v>3</v>
      </c>
    </row>
    <row r="3" spans="1:4" ht="60">
      <c r="A3" s="281"/>
      <c r="B3" s="281"/>
      <c r="C3" s="282"/>
      <c r="D3" s="3" t="s">
        <v>4</v>
      </c>
    </row>
    <row r="4" spans="1:4" ht="45">
      <c r="A4" s="281"/>
      <c r="B4" s="281"/>
      <c r="C4" s="282"/>
      <c r="D4" s="3" t="s">
        <v>5</v>
      </c>
    </row>
    <row r="5" spans="1:4" ht="30">
      <c r="A5" s="281"/>
      <c r="B5" s="281"/>
      <c r="C5" s="282"/>
      <c r="D5" s="3" t="s">
        <v>6</v>
      </c>
    </row>
    <row r="6" spans="1:4" ht="15.6">
      <c r="A6" s="4" t="s">
        <v>7</v>
      </c>
      <c r="B6" s="4" t="s">
        <v>11</v>
      </c>
      <c r="C6" s="5">
        <v>45503</v>
      </c>
      <c r="D6" s="6" t="s">
        <v>12</v>
      </c>
    </row>
    <row r="7" spans="1:4" ht="30.6">
      <c r="A7" s="4" t="s">
        <v>7</v>
      </c>
      <c r="B7" s="4" t="s">
        <v>13</v>
      </c>
      <c r="C7" s="5"/>
      <c r="D7" s="12" t="s">
        <v>32</v>
      </c>
    </row>
    <row r="8" spans="1:4" ht="120.6">
      <c r="A8" s="4" t="s">
        <v>7</v>
      </c>
      <c r="B8" s="4" t="s">
        <v>11</v>
      </c>
      <c r="C8" s="5">
        <v>45163</v>
      </c>
      <c r="D8" s="12" t="s">
        <v>31</v>
      </c>
    </row>
    <row r="9" spans="1:4" ht="15.6">
      <c r="A9" s="4"/>
      <c r="B9" s="4"/>
      <c r="C9" s="5"/>
      <c r="D9" s="6"/>
    </row>
    <row r="10" spans="1:4" ht="15">
      <c r="A10" s="281" t="s">
        <v>8</v>
      </c>
      <c r="B10" s="9" t="s">
        <v>13</v>
      </c>
      <c r="C10" s="7">
        <v>45505</v>
      </c>
      <c r="D10" s="8" t="s">
        <v>9</v>
      </c>
    </row>
    <row r="11" spans="1:4" ht="15">
      <c r="A11" s="281"/>
      <c r="B11" s="9" t="s">
        <v>11</v>
      </c>
      <c r="C11" s="7">
        <v>45505</v>
      </c>
      <c r="D11" s="8" t="s">
        <v>14</v>
      </c>
    </row>
    <row r="12" spans="1:4" ht="45">
      <c r="A12" s="281" t="s">
        <v>18</v>
      </c>
      <c r="B12" s="281" t="s">
        <v>11</v>
      </c>
      <c r="C12" s="282">
        <v>45498</v>
      </c>
      <c r="D12" s="3" t="s">
        <v>15</v>
      </c>
    </row>
    <row r="13" spans="1:4" ht="30">
      <c r="A13" s="281"/>
      <c r="B13" s="281"/>
      <c r="C13" s="282"/>
      <c r="D13" s="3" t="s">
        <v>16</v>
      </c>
    </row>
    <row r="14" spans="1:4" ht="15">
      <c r="A14" s="281"/>
      <c r="B14" s="281"/>
      <c r="C14" s="282"/>
      <c r="D14" s="3" t="s">
        <v>17</v>
      </c>
    </row>
    <row r="15" spans="1:4" ht="30">
      <c r="A15" s="281"/>
      <c r="B15" s="281" t="s">
        <v>13</v>
      </c>
      <c r="C15" s="282">
        <v>45064</v>
      </c>
      <c r="D15" s="3" t="s">
        <v>22</v>
      </c>
    </row>
    <row r="16" spans="1:4" ht="15">
      <c r="A16" s="281"/>
      <c r="B16" s="281"/>
      <c r="C16" s="282"/>
      <c r="D16" s="10" t="s">
        <v>23</v>
      </c>
    </row>
    <row r="17" spans="1:4" ht="15">
      <c r="A17" s="281"/>
      <c r="B17" s="281"/>
      <c r="C17" s="282"/>
      <c r="D17" s="10" t="s">
        <v>24</v>
      </c>
    </row>
    <row r="18" spans="1:4" ht="15">
      <c r="A18" s="281"/>
      <c r="B18" s="281"/>
      <c r="C18" s="282"/>
      <c r="D18" s="10" t="s">
        <v>25</v>
      </c>
    </row>
    <row r="19" spans="1:4" ht="15">
      <c r="A19" s="281"/>
      <c r="B19" s="281"/>
      <c r="C19" s="282"/>
      <c r="D19" s="10" t="s">
        <v>26</v>
      </c>
    </row>
    <row r="20" spans="1:4" ht="30">
      <c r="A20" s="281"/>
      <c r="B20" s="281"/>
      <c r="C20" s="282"/>
      <c r="D20" s="3" t="s">
        <v>27</v>
      </c>
    </row>
    <row r="21" spans="1:4" ht="15">
      <c r="A21" s="281"/>
      <c r="B21" s="281"/>
      <c r="C21" s="282"/>
      <c r="D21" s="10" t="s">
        <v>28</v>
      </c>
    </row>
    <row r="22" spans="1:4" ht="15">
      <c r="A22" s="281"/>
      <c r="B22" s="281"/>
      <c r="C22" s="282"/>
      <c r="D22" s="10" t="s">
        <v>29</v>
      </c>
    </row>
    <row r="23" spans="1:4" ht="15">
      <c r="A23" s="281"/>
      <c r="B23" s="281"/>
      <c r="C23" s="282"/>
      <c r="D23" s="10" t="s">
        <v>30</v>
      </c>
    </row>
    <row r="24" spans="1:4" ht="15.6">
      <c r="A24" s="281" t="s">
        <v>20</v>
      </c>
      <c r="B24" s="11" t="s">
        <v>11</v>
      </c>
      <c r="C24" s="7">
        <v>45498</v>
      </c>
      <c r="D24" s="6" t="s">
        <v>19</v>
      </c>
    </row>
    <row r="25" spans="1:4" ht="90.6">
      <c r="A25" s="281"/>
      <c r="B25" s="11" t="s">
        <v>11</v>
      </c>
      <c r="C25" s="7">
        <v>45063</v>
      </c>
      <c r="D25" s="12" t="s">
        <v>21</v>
      </c>
    </row>
  </sheetData>
  <mergeCells count="10">
    <mergeCell ref="A2:A5"/>
    <mergeCell ref="C2:C5"/>
    <mergeCell ref="B2:B5"/>
    <mergeCell ref="A10:A11"/>
    <mergeCell ref="A24:A25"/>
    <mergeCell ref="B12:B14"/>
    <mergeCell ref="C12:C14"/>
    <mergeCell ref="C15:C23"/>
    <mergeCell ref="A12:A23"/>
    <mergeCell ref="B15:B23"/>
  </mergeCells>
  <printOptions horizontalCentered="1"/>
  <pageMargins left="0.7" right="0.7" top="0.75" bottom="0.75" header="0.3" footer="0.3"/>
  <pageSetup paperSize="9"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pane ySplit="1" topLeftCell="A2" activePane="bottomLeft" state="frozen"/>
      <selection pane="bottomLeft" activeCell="H30" sqref="H30"/>
    </sheetView>
  </sheetViews>
  <sheetFormatPr defaultRowHeight="14.4"/>
  <cols>
    <col min="1" max="1" width="25.88671875" bestFit="1" customWidth="1"/>
    <col min="2" max="2" width="13.33203125" bestFit="1" customWidth="1"/>
    <col min="3" max="5" width="11.5546875" bestFit="1" customWidth="1"/>
    <col min="6" max="6" width="11.33203125" bestFit="1" customWidth="1"/>
  </cols>
  <sheetData>
    <row r="1" spans="1:6" s="1" customFormat="1">
      <c r="A1" s="1" t="s">
        <v>33</v>
      </c>
      <c r="B1" s="1" t="s">
        <v>34</v>
      </c>
      <c r="C1" s="1" t="s">
        <v>35</v>
      </c>
      <c r="D1" s="1" t="s">
        <v>36</v>
      </c>
      <c r="E1" s="1" t="s">
        <v>37</v>
      </c>
      <c r="F1" s="1" t="s">
        <v>38</v>
      </c>
    </row>
    <row r="2" spans="1:6">
      <c r="A2" t="s">
        <v>39</v>
      </c>
      <c r="B2" s="13">
        <v>4471496</v>
      </c>
      <c r="C2" s="13">
        <v>1775800</v>
      </c>
      <c r="D2" s="13">
        <v>4248294</v>
      </c>
      <c r="E2" s="13">
        <f>4501206+933183</f>
        <v>5434389</v>
      </c>
      <c r="F2" s="13">
        <v>5807169</v>
      </c>
    </row>
    <row r="3" spans="1:6">
      <c r="A3" t="s">
        <v>40</v>
      </c>
      <c r="B3" s="13">
        <v>4814911</v>
      </c>
      <c r="C3" s="13">
        <v>2282656</v>
      </c>
      <c r="D3" s="13">
        <v>5827137</v>
      </c>
      <c r="E3" s="13">
        <f>+E2+1092103+1185132</f>
        <v>7711624</v>
      </c>
      <c r="F3" s="13">
        <v>6939891</v>
      </c>
    </row>
    <row r="4" spans="1:6">
      <c r="B4" s="13"/>
      <c r="C4" s="13"/>
      <c r="D4" s="13"/>
      <c r="E4" s="13"/>
      <c r="F4" s="13"/>
    </row>
    <row r="5" spans="1:6">
      <c r="B5" s="13"/>
      <c r="C5" s="13"/>
      <c r="D5" s="13"/>
      <c r="E5" s="13"/>
      <c r="F5" s="13"/>
    </row>
    <row r="6" spans="1:6">
      <c r="A6" t="s">
        <v>41</v>
      </c>
      <c r="B6" s="14">
        <v>23162.21</v>
      </c>
      <c r="C6" s="14">
        <v>18729.131000000001</v>
      </c>
      <c r="D6" s="14">
        <v>58680.300999999999</v>
      </c>
      <c r="E6" s="14">
        <v>65543.596000000005</v>
      </c>
      <c r="F6" s="14">
        <v>53920</v>
      </c>
    </row>
    <row r="7" spans="1:6">
      <c r="A7" t="s">
        <v>42</v>
      </c>
      <c r="B7" s="14">
        <v>15455.96</v>
      </c>
      <c r="C7" s="14">
        <v>14537.021000000001</v>
      </c>
      <c r="D7" s="14">
        <v>14338.700999999999</v>
      </c>
      <c r="E7" s="14">
        <v>25373.691999999999</v>
      </c>
      <c r="F7" s="14">
        <v>17992</v>
      </c>
    </row>
    <row r="9" spans="1:6">
      <c r="B9" s="15">
        <f>+B2/B6</f>
        <v>193.05135390793885</v>
      </c>
      <c r="C9" s="15">
        <f t="shared" ref="C9:F10" si="0">+C2/C6</f>
        <v>94.814863540652254</v>
      </c>
      <c r="D9" s="15">
        <f t="shared" si="0"/>
        <v>72.397276898767103</v>
      </c>
      <c r="E9" s="15">
        <f t="shared" si="0"/>
        <v>82.912585388204818</v>
      </c>
      <c r="F9" s="15">
        <f t="shared" si="0"/>
        <v>107.69972181008902</v>
      </c>
    </row>
    <row r="10" spans="1:6">
      <c r="B10" s="15">
        <f>+B3/B7</f>
        <v>311.52455104697475</v>
      </c>
      <c r="C10" s="15">
        <f t="shared" si="0"/>
        <v>157.02364328977717</v>
      </c>
      <c r="D10" s="15">
        <f t="shared" si="0"/>
        <v>406.39225268732503</v>
      </c>
      <c r="E10" s="15">
        <f t="shared" si="0"/>
        <v>303.922030739555</v>
      </c>
      <c r="F10" s="15">
        <f t="shared" si="0"/>
        <v>385.7209315251223</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229"/>
  <sheetViews>
    <sheetView tabSelected="1" topLeftCell="A21" zoomScaleNormal="100" workbookViewId="0">
      <selection activeCell="E41" sqref="E41"/>
    </sheetView>
  </sheetViews>
  <sheetFormatPr defaultRowHeight="14.4"/>
  <cols>
    <col min="1" max="1" width="35.109375" customWidth="1"/>
    <col min="2" max="2" width="5.5546875" hidden="1" customWidth="1"/>
    <col min="3" max="3" width="9.88671875" customWidth="1"/>
    <col min="4" max="4" width="16.21875" customWidth="1"/>
    <col min="5" max="5" width="19.33203125" customWidth="1"/>
    <col min="6" max="6" width="21.109375" bestFit="1" customWidth="1"/>
    <col min="7" max="7" width="17.109375" bestFit="1" customWidth="1"/>
    <col min="8" max="13" width="12.33203125" bestFit="1" customWidth="1"/>
    <col min="14" max="14" width="16.88671875" bestFit="1" customWidth="1"/>
    <col min="15" max="15" width="11.44140625" customWidth="1"/>
    <col min="16" max="16" width="17.6640625" customWidth="1"/>
    <col min="17" max="17" width="10.44140625" customWidth="1"/>
    <col min="18" max="18" width="10" customWidth="1"/>
    <col min="21" max="21" width="9.88671875" customWidth="1"/>
    <col min="22" max="22" width="11.5546875" bestFit="1" customWidth="1"/>
  </cols>
  <sheetData>
    <row r="1" spans="1:15" ht="18.600000000000001" thickBot="1">
      <c r="A1" t="s">
        <v>43</v>
      </c>
      <c r="B1" s="16" t="s">
        <v>44</v>
      </c>
      <c r="C1">
        <v>1000000</v>
      </c>
      <c r="D1" s="17">
        <f>1.03</f>
        <v>1.03</v>
      </c>
      <c r="E1">
        <v>365</v>
      </c>
      <c r="F1">
        <v>366</v>
      </c>
      <c r="G1">
        <v>365</v>
      </c>
      <c r="H1">
        <v>365</v>
      </c>
      <c r="I1">
        <v>365</v>
      </c>
      <c r="J1">
        <v>366</v>
      </c>
      <c r="K1">
        <v>365</v>
      </c>
      <c r="L1">
        <v>365</v>
      </c>
      <c r="M1" s="18">
        <v>44</v>
      </c>
    </row>
    <row r="2" spans="1:15" ht="28.8">
      <c r="E2" s="19" t="s">
        <v>45</v>
      </c>
      <c r="F2" s="19" t="s">
        <v>46</v>
      </c>
      <c r="G2" s="19" t="s">
        <v>47</v>
      </c>
      <c r="H2" s="19" t="s">
        <v>48</v>
      </c>
      <c r="I2" s="19" t="s">
        <v>49</v>
      </c>
      <c r="J2" s="19" t="s">
        <v>50</v>
      </c>
      <c r="K2" s="19" t="s">
        <v>51</v>
      </c>
      <c r="L2" s="19" t="s">
        <v>52</v>
      </c>
      <c r="M2" s="19" t="s">
        <v>53</v>
      </c>
      <c r="N2" s="19" t="s">
        <v>54</v>
      </c>
      <c r="O2" s="19"/>
    </row>
    <row r="3" spans="1:15">
      <c r="A3" s="20" t="s">
        <v>55</v>
      </c>
      <c r="B3" s="21"/>
      <c r="C3" s="21"/>
      <c r="D3" s="22" t="s">
        <v>56</v>
      </c>
      <c r="E3" s="22">
        <v>1</v>
      </c>
      <c r="F3" s="22">
        <v>2</v>
      </c>
      <c r="G3" s="22">
        <f>+F3+1</f>
        <v>3</v>
      </c>
      <c r="H3" s="22">
        <f t="shared" ref="H3:N3" si="0">+G3+1</f>
        <v>4</v>
      </c>
      <c r="I3" s="22">
        <f t="shared" si="0"/>
        <v>5</v>
      </c>
      <c r="J3" s="22">
        <f t="shared" si="0"/>
        <v>6</v>
      </c>
      <c r="K3" s="22">
        <f t="shared" si="0"/>
        <v>7</v>
      </c>
      <c r="L3" s="22">
        <f t="shared" si="0"/>
        <v>8</v>
      </c>
      <c r="M3" s="22">
        <f t="shared" si="0"/>
        <v>9</v>
      </c>
      <c r="N3" s="22">
        <f t="shared" si="0"/>
        <v>10</v>
      </c>
      <c r="O3" s="22">
        <v>11</v>
      </c>
    </row>
    <row r="4" spans="1:15" ht="19.5" customHeight="1">
      <c r="A4" s="21" t="s">
        <v>57</v>
      </c>
      <c r="B4" s="21">
        <v>1</v>
      </c>
      <c r="C4" s="21" t="s">
        <v>58</v>
      </c>
      <c r="D4" s="23">
        <f t="shared" ref="D4:D7" si="1">SUM(E4:O4)</f>
        <v>0</v>
      </c>
      <c r="E4">
        <v>0</v>
      </c>
      <c r="F4">
        <v>0</v>
      </c>
      <c r="G4">
        <v>0</v>
      </c>
      <c r="H4">
        <v>0</v>
      </c>
      <c r="I4">
        <v>0</v>
      </c>
      <c r="J4">
        <v>0</v>
      </c>
      <c r="K4">
        <v>0</v>
      </c>
      <c r="L4">
        <v>0</v>
      </c>
      <c r="M4">
        <v>0</v>
      </c>
      <c r="N4">
        <v>0</v>
      </c>
      <c r="O4" s="24"/>
    </row>
    <row r="5" spans="1:15" s="27" customFormat="1" ht="15.6">
      <c r="A5" s="21" t="s">
        <v>59</v>
      </c>
      <c r="B5" s="25">
        <v>2</v>
      </c>
      <c r="C5" s="25" t="s">
        <v>58</v>
      </c>
      <c r="D5" s="23">
        <f t="shared" si="1"/>
        <v>0</v>
      </c>
      <c r="E5">
        <v>0</v>
      </c>
      <c r="F5">
        <v>0</v>
      </c>
      <c r="G5">
        <v>0</v>
      </c>
      <c r="H5">
        <v>0</v>
      </c>
      <c r="I5">
        <v>0</v>
      </c>
      <c r="J5">
        <v>0</v>
      </c>
      <c r="K5">
        <v>0</v>
      </c>
      <c r="L5">
        <v>0</v>
      </c>
      <c r="M5">
        <v>0</v>
      </c>
      <c r="N5">
        <v>0</v>
      </c>
      <c r="O5" s="26"/>
    </row>
    <row r="6" spans="1:15" s="27" customFormat="1" ht="15.6">
      <c r="A6" s="21" t="s">
        <v>60</v>
      </c>
      <c r="B6" s="25">
        <v>3</v>
      </c>
      <c r="C6" s="25" t="s">
        <v>58</v>
      </c>
      <c r="D6" s="23">
        <f t="shared" si="1"/>
        <v>0</v>
      </c>
      <c r="E6">
        <v>0</v>
      </c>
      <c r="F6">
        <v>0</v>
      </c>
      <c r="G6">
        <v>0</v>
      </c>
      <c r="H6">
        <v>0</v>
      </c>
      <c r="I6">
        <v>0</v>
      </c>
      <c r="J6">
        <v>0</v>
      </c>
      <c r="K6">
        <v>0</v>
      </c>
      <c r="L6">
        <v>0</v>
      </c>
      <c r="M6">
        <v>0</v>
      </c>
      <c r="N6">
        <v>0</v>
      </c>
    </row>
    <row r="7" spans="1:15" s="27" customFormat="1" ht="15.6">
      <c r="A7" s="21" t="s">
        <v>61</v>
      </c>
      <c r="B7" s="25"/>
      <c r="C7" s="25"/>
      <c r="D7" s="23">
        <f t="shared" si="1"/>
        <v>0</v>
      </c>
      <c r="E7">
        <v>0</v>
      </c>
      <c r="F7">
        <v>0</v>
      </c>
      <c r="G7">
        <v>0</v>
      </c>
      <c r="H7">
        <v>0</v>
      </c>
      <c r="I7">
        <v>0</v>
      </c>
      <c r="J7">
        <v>0</v>
      </c>
      <c r="K7">
        <v>0</v>
      </c>
      <c r="L7">
        <v>0</v>
      </c>
      <c r="M7">
        <v>0</v>
      </c>
      <c r="N7">
        <v>0</v>
      </c>
    </row>
    <row r="8" spans="1:15" s="27" customFormat="1" ht="15.6">
      <c r="A8" s="28" t="s">
        <v>62</v>
      </c>
      <c r="B8" s="28"/>
      <c r="C8" s="28" t="s">
        <v>58</v>
      </c>
      <c r="D8" s="29">
        <f>SUM(D4:D7)</f>
        <v>0</v>
      </c>
      <c r="E8" s="29">
        <f>SUM(E4:E7)</f>
        <v>0</v>
      </c>
      <c r="F8" s="29">
        <f t="shared" ref="F8:O8" si="2">SUM(F4:F7)</f>
        <v>0</v>
      </c>
      <c r="G8" s="29">
        <f t="shared" si="2"/>
        <v>0</v>
      </c>
      <c r="H8" s="29">
        <f t="shared" si="2"/>
        <v>0</v>
      </c>
      <c r="I8" s="29">
        <f t="shared" si="2"/>
        <v>0</v>
      </c>
      <c r="J8" s="29">
        <f t="shared" si="2"/>
        <v>0</v>
      </c>
      <c r="K8" s="29">
        <f t="shared" si="2"/>
        <v>0</v>
      </c>
      <c r="L8" s="29">
        <f t="shared" si="2"/>
        <v>0</v>
      </c>
      <c r="M8" s="29">
        <f t="shared" si="2"/>
        <v>0</v>
      </c>
      <c r="N8" s="29">
        <f t="shared" si="2"/>
        <v>0</v>
      </c>
      <c r="O8" s="29">
        <f t="shared" si="2"/>
        <v>0</v>
      </c>
    </row>
    <row r="9" spans="1:15" s="27" customFormat="1" ht="17.399999999999999">
      <c r="A9" s="30" t="s">
        <v>63</v>
      </c>
      <c r="B9" s="31">
        <v>1</v>
      </c>
      <c r="C9" s="31" t="s">
        <v>58</v>
      </c>
      <c r="D9" s="23">
        <f>SUM(E9:N9)</f>
        <v>0</v>
      </c>
      <c r="E9" s="32"/>
      <c r="F9" s="33"/>
      <c r="G9" s="34"/>
      <c r="H9" s="33"/>
      <c r="I9" s="34"/>
      <c r="J9" s="33"/>
      <c r="K9" s="34"/>
      <c r="L9" s="33"/>
      <c r="M9" s="34"/>
      <c r="N9" s="35"/>
      <c r="O9" s="35"/>
    </row>
    <row r="10" spans="1:15" s="27" customFormat="1" ht="15.6">
      <c r="A10" s="36" t="s">
        <v>64</v>
      </c>
      <c r="B10" s="31">
        <v>2</v>
      </c>
      <c r="C10" s="31" t="s">
        <v>58</v>
      </c>
      <c r="D10" s="23">
        <f>SUM(E10:N10)</f>
        <v>0</v>
      </c>
      <c r="E10" s="37"/>
      <c r="F10" s="37"/>
      <c r="G10" s="37"/>
      <c r="H10" s="37"/>
      <c r="I10" s="37"/>
      <c r="J10" s="37"/>
      <c r="K10" s="37"/>
      <c r="L10" s="37"/>
      <c r="M10" s="37"/>
      <c r="N10" s="37"/>
      <c r="O10" s="37"/>
    </row>
    <row r="11" spans="1:15" s="27" customFormat="1" ht="15.6">
      <c r="A11" s="36" t="s">
        <v>65</v>
      </c>
      <c r="B11" s="31">
        <v>3</v>
      </c>
      <c r="C11" s="31" t="s">
        <v>58</v>
      </c>
      <c r="D11" s="23">
        <f>SUM(E11:N11)</f>
        <v>0</v>
      </c>
      <c r="E11" s="37"/>
      <c r="F11" s="37"/>
      <c r="G11" s="37"/>
      <c r="H11" s="37"/>
      <c r="I11" s="37"/>
      <c r="J11" s="37"/>
      <c r="K11" s="37"/>
      <c r="L11" s="37"/>
      <c r="M11" s="37"/>
      <c r="N11" s="37"/>
      <c r="O11" s="37"/>
    </row>
    <row r="12" spans="1:15" s="27" customFormat="1" ht="15.6">
      <c r="A12" s="36" t="s">
        <v>66</v>
      </c>
      <c r="B12" s="31">
        <v>4</v>
      </c>
      <c r="C12" s="31" t="s">
        <v>58</v>
      </c>
      <c r="D12" s="23">
        <f>SUM(E12:N12)</f>
        <v>0</v>
      </c>
      <c r="E12" s="37"/>
      <c r="F12" s="37"/>
      <c r="G12" s="37"/>
      <c r="H12" s="37"/>
      <c r="I12" s="37"/>
      <c r="J12" s="37"/>
      <c r="K12" s="37"/>
      <c r="L12" s="37"/>
      <c r="M12" s="37"/>
      <c r="N12" s="37"/>
      <c r="O12" s="37"/>
    </row>
    <row r="13" spans="1:15" s="27" customFormat="1" ht="15.6">
      <c r="A13" s="36" t="s">
        <v>67</v>
      </c>
      <c r="B13" s="31">
        <v>5</v>
      </c>
      <c r="C13" s="31" t="s">
        <v>58</v>
      </c>
      <c r="D13" s="23"/>
      <c r="E13" s="37"/>
      <c r="F13" s="37"/>
      <c r="G13" s="37"/>
      <c r="H13" s="37"/>
      <c r="I13" s="37"/>
      <c r="J13" s="37"/>
      <c r="K13" s="37"/>
      <c r="L13" s="37"/>
      <c r="M13" s="37"/>
      <c r="N13" s="37"/>
      <c r="O13" s="37"/>
    </row>
    <row r="14" spans="1:15" s="27" customFormat="1" ht="15.6">
      <c r="A14" s="36" t="s">
        <v>68</v>
      </c>
      <c r="B14" s="31">
        <v>6</v>
      </c>
      <c r="C14" s="31" t="s">
        <v>58</v>
      </c>
      <c r="D14" s="23"/>
      <c r="E14" s="37"/>
      <c r="F14" s="37"/>
      <c r="G14" s="37"/>
      <c r="H14" s="37"/>
      <c r="I14" s="37"/>
      <c r="J14" s="37"/>
      <c r="K14" s="37"/>
      <c r="L14" s="37"/>
      <c r="M14" s="37"/>
      <c r="N14" s="37"/>
      <c r="O14" s="37"/>
    </row>
    <row r="15" spans="1:15" s="27" customFormat="1" ht="15.6">
      <c r="A15" s="36" t="s">
        <v>69</v>
      </c>
      <c r="B15" s="25">
        <v>7</v>
      </c>
      <c r="C15" s="25" t="s">
        <v>58</v>
      </c>
      <c r="D15" s="23">
        <f>SUM(E15:O15)</f>
        <v>0</v>
      </c>
      <c r="E15" s="38">
        <v>0</v>
      </c>
      <c r="F15" s="39">
        <v>0</v>
      </c>
      <c r="G15" s="40">
        <v>0</v>
      </c>
      <c r="H15" s="39">
        <v>0</v>
      </c>
      <c r="I15" s="40">
        <v>0</v>
      </c>
      <c r="J15" s="39">
        <v>0</v>
      </c>
      <c r="K15" s="40">
        <v>0</v>
      </c>
      <c r="L15" s="39">
        <v>0</v>
      </c>
      <c r="M15" s="40">
        <v>0</v>
      </c>
      <c r="N15" s="39">
        <v>0</v>
      </c>
      <c r="O15" s="41"/>
    </row>
    <row r="16" spans="1:15" s="27" customFormat="1" ht="15.6">
      <c r="A16" s="42" t="s">
        <v>70</v>
      </c>
      <c r="B16" s="43"/>
      <c r="C16" s="43" t="s">
        <v>58</v>
      </c>
      <c r="D16" s="23">
        <f>SUM(E16:O16)</f>
        <v>0</v>
      </c>
      <c r="E16" s="44">
        <v>0</v>
      </c>
      <c r="F16" s="45">
        <v>0</v>
      </c>
      <c r="G16" s="46">
        <v>0</v>
      </c>
      <c r="H16" s="45">
        <v>0</v>
      </c>
      <c r="I16" s="46">
        <v>0</v>
      </c>
      <c r="J16" s="45">
        <v>0</v>
      </c>
      <c r="K16" s="46">
        <v>0</v>
      </c>
      <c r="L16" s="45">
        <v>0</v>
      </c>
      <c r="M16" s="46">
        <v>0</v>
      </c>
      <c r="N16" s="45">
        <v>0</v>
      </c>
      <c r="O16" s="47"/>
    </row>
    <row r="17" spans="1:16" s="27" customFormat="1" ht="15.6">
      <c r="A17" s="48" t="s">
        <v>71</v>
      </c>
      <c r="B17" s="48"/>
      <c r="C17" s="48" t="s">
        <v>58</v>
      </c>
      <c r="D17" s="49">
        <f>D16+D15</f>
        <v>0</v>
      </c>
      <c r="E17" s="50">
        <f>E16+E15</f>
        <v>0</v>
      </c>
      <c r="F17" s="49">
        <f t="shared" ref="F17:O17" si="3">F16+F15</f>
        <v>0</v>
      </c>
      <c r="G17" s="49">
        <f t="shared" si="3"/>
        <v>0</v>
      </c>
      <c r="H17" s="49">
        <f t="shared" si="3"/>
        <v>0</v>
      </c>
      <c r="I17" s="49">
        <f t="shared" si="3"/>
        <v>0</v>
      </c>
      <c r="J17" s="49">
        <f t="shared" si="3"/>
        <v>0</v>
      </c>
      <c r="K17" s="49">
        <f t="shared" si="3"/>
        <v>0</v>
      </c>
      <c r="L17" s="49">
        <f t="shared" si="3"/>
        <v>0</v>
      </c>
      <c r="M17" s="49">
        <f t="shared" si="3"/>
        <v>0</v>
      </c>
      <c r="N17" s="49">
        <f t="shared" si="3"/>
        <v>0</v>
      </c>
      <c r="O17" s="49">
        <f t="shared" si="3"/>
        <v>0</v>
      </c>
      <c r="P17" s="25"/>
    </row>
    <row r="18" spans="1:16" s="27" customFormat="1" ht="15.6">
      <c r="A18" s="51" t="s">
        <v>72</v>
      </c>
      <c r="B18" s="25"/>
      <c r="C18" s="25"/>
      <c r="D18" s="52"/>
      <c r="E18" s="52"/>
      <c r="F18" s="52"/>
      <c r="G18" s="52"/>
      <c r="H18" s="52"/>
      <c r="I18" s="52"/>
      <c r="J18" s="52"/>
      <c r="K18" s="52"/>
      <c r="L18" s="52"/>
      <c r="M18" s="52"/>
      <c r="N18" s="52"/>
      <c r="O18" s="52"/>
      <c r="P18" s="53"/>
    </row>
    <row r="19" spans="1:16" s="27" customFormat="1" ht="15.6">
      <c r="B19" s="54"/>
      <c r="C19"/>
      <c r="D19" s="55"/>
      <c r="E19" s="56"/>
      <c r="F19" s="56"/>
      <c r="G19" s="56"/>
      <c r="H19" s="56"/>
      <c r="I19" s="56"/>
      <c r="J19" s="56"/>
      <c r="K19" s="56"/>
      <c r="L19" s="56"/>
      <c r="M19" s="56"/>
      <c r="N19" s="56"/>
      <c r="O19" s="56"/>
      <c r="P19" s="53"/>
    </row>
    <row r="20" spans="1:16" s="27" customFormat="1" ht="28.8">
      <c r="A20" s="57" t="s">
        <v>73</v>
      </c>
      <c r="B20" s="28" t="s">
        <v>74</v>
      </c>
      <c r="C20" s="58" t="s">
        <v>75</v>
      </c>
      <c r="D20" s="59">
        <f>SUM(E20:N20)</f>
        <v>0</v>
      </c>
      <c r="E20" s="60"/>
      <c r="F20" s="60"/>
      <c r="G20" s="60"/>
      <c r="H20" s="60"/>
      <c r="I20" s="60"/>
      <c r="J20" s="60"/>
      <c r="K20" s="60"/>
      <c r="L20" s="60"/>
      <c r="M20" s="60"/>
      <c r="N20" s="60"/>
      <c r="O20" s="60"/>
      <c r="P20" s="61"/>
    </row>
    <row r="21" spans="1:16" s="27" customFormat="1" ht="49.5" customHeight="1">
      <c r="A21" s="54" t="s">
        <v>179</v>
      </c>
      <c r="B21" s="28" t="s">
        <v>74</v>
      </c>
      <c r="C21" s="57" t="s">
        <v>77</v>
      </c>
      <c r="D21" s="62">
        <f>SUM(E21:O21)</f>
        <v>0.1303425</v>
      </c>
      <c r="E21" s="60">
        <v>3.62175E-2</v>
      </c>
      <c r="F21" s="60">
        <v>2.5184999999999999E-2</v>
      </c>
      <c r="G21" s="60">
        <v>2.232E-2</v>
      </c>
      <c r="H21" s="60">
        <v>2.0160000000000001E-2</v>
      </c>
      <c r="I21" s="60">
        <v>1.8360000000000001E-2</v>
      </c>
      <c r="J21" s="60">
        <v>8.0999999999999996E-3</v>
      </c>
      <c r="K21" s="60">
        <v>0</v>
      </c>
      <c r="L21" s="60">
        <v>0</v>
      </c>
      <c r="M21" s="60">
        <v>0</v>
      </c>
      <c r="N21" s="60">
        <v>0</v>
      </c>
      <c r="O21" s="60">
        <v>0</v>
      </c>
    </row>
    <row r="22" spans="1:16" s="27" customFormat="1" ht="17.399999999999999">
      <c r="B22" s="63"/>
      <c r="C22"/>
      <c r="D22" s="49"/>
      <c r="E22" s="64"/>
      <c r="F22" s="64"/>
      <c r="G22" s="64"/>
      <c r="H22" s="64"/>
      <c r="I22" s="64"/>
      <c r="J22" s="64"/>
      <c r="K22" s="64"/>
      <c r="L22" s="64"/>
      <c r="M22" s="64"/>
      <c r="N22" s="64"/>
      <c r="O22" s="64"/>
    </row>
    <row r="23" spans="1:16" ht="28.8">
      <c r="A23" s="63" t="s">
        <v>78</v>
      </c>
      <c r="B23" s="28" t="s">
        <v>74</v>
      </c>
      <c r="C23" s="65" t="s">
        <v>79</v>
      </c>
      <c r="D23" s="62">
        <f>SUM(E23:O23)</f>
        <v>6155657.4074074067</v>
      </c>
      <c r="E23" s="60">
        <v>2291637.1882086168</v>
      </c>
      <c r="F23" s="60">
        <v>1814323.1292517006</v>
      </c>
      <c r="G23" s="60">
        <v>1245372.8269085411</v>
      </c>
      <c r="H23" s="60">
        <v>649716.55328798189</v>
      </c>
      <c r="I23" s="60">
        <v>175382.08616780044</v>
      </c>
      <c r="J23" s="60">
        <v>-20774.376417233558</v>
      </c>
      <c r="K23" s="60">
        <v>0</v>
      </c>
      <c r="L23" s="60">
        <v>0</v>
      </c>
      <c r="M23" s="60">
        <v>0</v>
      </c>
      <c r="N23" s="60">
        <v>0</v>
      </c>
      <c r="O23" s="60">
        <v>0</v>
      </c>
    </row>
    <row r="24" spans="1:16">
      <c r="A24" s="20" t="s">
        <v>80</v>
      </c>
      <c r="B24" s="21"/>
      <c r="C24" s="21"/>
      <c r="D24" s="66"/>
      <c r="E24" s="21"/>
      <c r="F24" s="21"/>
      <c r="G24" s="21"/>
      <c r="H24" s="21"/>
      <c r="I24" s="21"/>
      <c r="J24" s="21"/>
      <c r="K24" s="21"/>
      <c r="L24" s="21"/>
      <c r="M24" s="21"/>
      <c r="N24" s="21"/>
      <c r="O24" s="21"/>
    </row>
    <row r="25" spans="1:16">
      <c r="A25" s="20" t="s">
        <v>81</v>
      </c>
      <c r="B25" s="21" t="s">
        <v>82</v>
      </c>
      <c r="C25" s="21">
        <f>528/82</f>
        <v>6.4390243902439028</v>
      </c>
      <c r="D25" s="67">
        <f>SUM(E25:N25)</f>
        <v>0</v>
      </c>
      <c r="E25" s="68"/>
      <c r="F25" s="69"/>
      <c r="G25" s="69"/>
      <c r="H25" s="69"/>
      <c r="I25" s="69"/>
      <c r="J25" s="69"/>
      <c r="K25" s="69"/>
      <c r="L25" s="69"/>
      <c r="M25" s="69"/>
      <c r="N25" s="69"/>
      <c r="O25" s="69"/>
    </row>
    <row r="26" spans="1:16">
      <c r="A26" s="20" t="s">
        <v>83</v>
      </c>
      <c r="B26" s="21" t="s">
        <v>82</v>
      </c>
      <c r="C26" s="21">
        <f>900/82</f>
        <v>10.975609756097562</v>
      </c>
      <c r="D26" s="67">
        <f>SUM(E26:N26)</f>
        <v>0</v>
      </c>
      <c r="E26" s="69"/>
      <c r="F26" s="69"/>
      <c r="G26" s="69"/>
      <c r="H26" s="69"/>
      <c r="I26" s="69"/>
      <c r="J26" s="69"/>
      <c r="K26" s="69"/>
      <c r="L26" s="69"/>
      <c r="M26" s="69"/>
      <c r="N26" s="69"/>
      <c r="O26" s="69"/>
    </row>
    <row r="27" spans="1:16">
      <c r="A27" s="20" t="s">
        <v>84</v>
      </c>
      <c r="B27" s="21" t="s">
        <v>85</v>
      </c>
      <c r="C27" s="70">
        <f>1/82</f>
        <v>1.2195121951219513E-2</v>
      </c>
      <c r="D27" s="67">
        <f>SUM(E27:N27)</f>
        <v>0</v>
      </c>
      <c r="E27" s="69"/>
      <c r="F27" s="69"/>
      <c r="G27" s="69"/>
      <c r="H27" s="69"/>
      <c r="I27" s="69"/>
      <c r="J27" s="69"/>
      <c r="K27" s="69"/>
      <c r="L27" s="69"/>
      <c r="M27" s="69"/>
      <c r="N27" s="69"/>
      <c r="O27" s="69"/>
    </row>
    <row r="28" spans="1:16">
      <c r="A28" s="20" t="s">
        <v>78</v>
      </c>
      <c r="B28" s="21" t="s">
        <v>86</v>
      </c>
      <c r="C28" s="21"/>
      <c r="D28" s="66"/>
      <c r="E28" s="21">
        <v>0.1</v>
      </c>
      <c r="F28" s="21">
        <v>0.1</v>
      </c>
      <c r="G28" s="21">
        <v>0.1</v>
      </c>
      <c r="H28" s="21">
        <v>0.1</v>
      </c>
      <c r="I28" s="21">
        <v>0.1</v>
      </c>
      <c r="J28" s="21">
        <v>0.1</v>
      </c>
      <c r="K28" s="21">
        <v>0.1</v>
      </c>
      <c r="L28" s="21">
        <v>0.1</v>
      </c>
      <c r="M28" s="21">
        <v>0.1</v>
      </c>
      <c r="N28" s="21">
        <v>0.1</v>
      </c>
      <c r="O28" s="21"/>
    </row>
    <row r="29" spans="1:16">
      <c r="A29" s="71"/>
      <c r="D29" s="72"/>
      <c r="G29" s="73"/>
      <c r="H29" s="73"/>
    </row>
    <row r="30" spans="1:16">
      <c r="A30" s="71"/>
      <c r="E30" s="1" t="s">
        <v>87</v>
      </c>
      <c r="F30" s="1"/>
      <c r="G30" s="311" t="s">
        <v>88</v>
      </c>
      <c r="H30" s="311"/>
    </row>
    <row r="31" spans="1:16">
      <c r="A31" s="71"/>
      <c r="D31" t="s">
        <v>89</v>
      </c>
      <c r="E31" t="s">
        <v>90</v>
      </c>
      <c r="G31" t="s">
        <v>91</v>
      </c>
      <c r="H31" s="74"/>
    </row>
    <row r="32" spans="1:16">
      <c r="A32" s="71" t="s">
        <v>92</v>
      </c>
      <c r="C32" s="15"/>
      <c r="D32">
        <v>1</v>
      </c>
      <c r="E32" s="75">
        <v>50</v>
      </c>
      <c r="F32" s="75"/>
      <c r="G32" s="76">
        <v>6</v>
      </c>
      <c r="J32" s="77"/>
    </row>
    <row r="33" spans="1:16">
      <c r="A33" s="71"/>
      <c r="D33">
        <v>2</v>
      </c>
      <c r="E33" s="75">
        <v>65</v>
      </c>
      <c r="F33" s="75"/>
      <c r="G33" s="76">
        <v>8</v>
      </c>
      <c r="J33" s="77"/>
    </row>
    <row r="34" spans="1:16">
      <c r="A34" s="71"/>
      <c r="B34" s="41"/>
      <c r="C34" s="15"/>
      <c r="D34">
        <v>3</v>
      </c>
      <c r="E34" s="75">
        <v>75</v>
      </c>
      <c r="F34" s="75"/>
      <c r="G34" s="76">
        <v>10</v>
      </c>
    </row>
    <row r="35" spans="1:16">
      <c r="A35" s="71"/>
      <c r="C35" s="15"/>
      <c r="D35">
        <v>4</v>
      </c>
      <c r="E35" s="75">
        <v>85</v>
      </c>
      <c r="F35" s="75"/>
      <c r="G35" s="76">
        <v>11</v>
      </c>
    </row>
    <row r="36" spans="1:16">
      <c r="A36" s="71"/>
    </row>
    <row r="37" spans="1:16">
      <c r="A37" s="71" t="s">
        <v>92</v>
      </c>
      <c r="C37" t="s">
        <v>87</v>
      </c>
      <c r="D37" t="s">
        <v>90</v>
      </c>
      <c r="E37" s="77">
        <v>70</v>
      </c>
      <c r="F37" s="77"/>
      <c r="G37" t="s">
        <v>88</v>
      </c>
      <c r="H37" s="74" t="s">
        <v>91</v>
      </c>
      <c r="I37" s="77">
        <v>7</v>
      </c>
      <c r="J37" t="s">
        <v>88</v>
      </c>
      <c r="K37" t="s">
        <v>93</v>
      </c>
      <c r="L37" s="78"/>
    </row>
    <row r="38" spans="1:16" ht="18">
      <c r="A38" s="79" t="s">
        <v>94</v>
      </c>
      <c r="D38" s="15"/>
      <c r="E38">
        <f>10^6</f>
        <v>1000000</v>
      </c>
    </row>
    <row r="39" spans="1:16">
      <c r="A39" s="312" t="s">
        <v>95</v>
      </c>
      <c r="B39" s="21" t="s">
        <v>96</v>
      </c>
      <c r="C39" s="21" t="s">
        <v>58</v>
      </c>
      <c r="D39" s="67">
        <f>SUM(E39:O39)</f>
        <v>9.1239750000000015</v>
      </c>
      <c r="E39" s="80">
        <f t="shared" ref="E39:O42" si="4">((E21*$E$37)/1000000)*1000000</f>
        <v>2.5352250000000001</v>
      </c>
      <c r="F39" s="80">
        <f t="shared" si="4"/>
        <v>1.76295</v>
      </c>
      <c r="G39" s="80">
        <f t="shared" si="4"/>
        <v>1.5624</v>
      </c>
      <c r="H39" s="80">
        <f t="shared" si="4"/>
        <v>1.4112</v>
      </c>
      <c r="I39" s="80">
        <f t="shared" si="4"/>
        <v>1.2852000000000001</v>
      </c>
      <c r="J39" s="80">
        <f t="shared" si="4"/>
        <v>0.56699999999999995</v>
      </c>
      <c r="K39" s="80">
        <f t="shared" si="4"/>
        <v>0</v>
      </c>
      <c r="L39" s="80">
        <f t="shared" si="4"/>
        <v>0</v>
      </c>
      <c r="M39" s="80">
        <f t="shared" si="4"/>
        <v>0</v>
      </c>
      <c r="N39" s="80">
        <f t="shared" si="4"/>
        <v>0</v>
      </c>
      <c r="O39" s="80">
        <f t="shared" si="4"/>
        <v>0</v>
      </c>
      <c r="P39" s="81">
        <f>D21*E37</f>
        <v>9.1239749999999997</v>
      </c>
    </row>
    <row r="40" spans="1:16" s="27" customFormat="1">
      <c r="A40" s="312"/>
      <c r="B40" s="31" t="s">
        <v>78</v>
      </c>
      <c r="C40" s="31" t="s">
        <v>58</v>
      </c>
      <c r="D40" s="82">
        <f>SUM(E40:O40)</f>
        <v>43089601.851851858</v>
      </c>
      <c r="E40" s="80">
        <f t="shared" ref="E40:N40" si="5">E23*$I$37</f>
        <v>16041460.317460317</v>
      </c>
      <c r="F40" s="80">
        <f t="shared" si="5"/>
        <v>12700261.904761905</v>
      </c>
      <c r="G40" s="80">
        <f t="shared" si="5"/>
        <v>8717609.7883597873</v>
      </c>
      <c r="H40" s="80">
        <f t="shared" si="5"/>
        <v>4548015.8730158731</v>
      </c>
      <c r="I40" s="80">
        <f t="shared" si="5"/>
        <v>1227674.6031746031</v>
      </c>
      <c r="J40" s="80">
        <f t="shared" si="5"/>
        <v>-145420.63492063491</v>
      </c>
      <c r="K40" s="80">
        <f t="shared" si="5"/>
        <v>0</v>
      </c>
      <c r="L40" s="80">
        <f t="shared" si="5"/>
        <v>0</v>
      </c>
      <c r="M40" s="80">
        <f t="shared" si="5"/>
        <v>0</v>
      </c>
      <c r="N40" s="80">
        <f t="shared" si="5"/>
        <v>0</v>
      </c>
      <c r="O40" s="80">
        <f t="shared" si="4"/>
        <v>0</v>
      </c>
      <c r="P40" s="27">
        <f>D23*G32</f>
        <v>36933944.44444444</v>
      </c>
    </row>
    <row r="41" spans="1:16" s="27" customFormat="1">
      <c r="A41" s="312"/>
      <c r="B41" s="31" t="s">
        <v>56</v>
      </c>
      <c r="C41" s="31" t="s">
        <v>58</v>
      </c>
      <c r="D41" s="82">
        <f>SUM(E41:O41)</f>
        <v>43089610.975826859</v>
      </c>
      <c r="E41" s="31">
        <f>SUM(E39:E40)</f>
        <v>16041462.852685317</v>
      </c>
      <c r="F41" s="31">
        <f t="shared" ref="F41:N41" si="6">SUM(F39:F40)</f>
        <v>12700263.667711904</v>
      </c>
      <c r="G41" s="31">
        <f t="shared" si="6"/>
        <v>8717611.3507597875</v>
      </c>
      <c r="H41" s="31">
        <f t="shared" si="6"/>
        <v>4548017.2842158731</v>
      </c>
      <c r="I41" s="31">
        <f t="shared" si="6"/>
        <v>1227675.8883746031</v>
      </c>
      <c r="J41" s="31">
        <f t="shared" si="6"/>
        <v>-145420.0679206349</v>
      </c>
      <c r="K41" s="31">
        <f t="shared" si="6"/>
        <v>0</v>
      </c>
      <c r="L41" s="31">
        <f t="shared" si="6"/>
        <v>0</v>
      </c>
      <c r="M41" s="31">
        <f t="shared" si="6"/>
        <v>0</v>
      </c>
      <c r="N41" s="31">
        <f t="shared" si="6"/>
        <v>0</v>
      </c>
      <c r="O41" s="80">
        <f t="shared" si="4"/>
        <v>0</v>
      </c>
    </row>
    <row r="42" spans="1:16" s="27" customFormat="1">
      <c r="A42" s="83" t="s">
        <v>97</v>
      </c>
      <c r="B42" s="31" t="s">
        <v>56</v>
      </c>
      <c r="C42" s="84" t="s">
        <v>58</v>
      </c>
      <c r="D42" s="85">
        <f>SUM(E42:N42)</f>
        <v>0</v>
      </c>
      <c r="E42" s="54"/>
      <c r="F42" s="54"/>
      <c r="G42" s="54"/>
      <c r="H42" s="54"/>
      <c r="I42" s="54"/>
      <c r="J42" s="54"/>
      <c r="K42" s="54"/>
      <c r="L42" s="54"/>
      <c r="M42" s="54"/>
      <c r="N42" s="54"/>
      <c r="O42" s="80">
        <f t="shared" si="4"/>
        <v>0</v>
      </c>
    </row>
    <row r="43" spans="1:16" s="27" customFormat="1">
      <c r="A43" s="86" t="s">
        <v>98</v>
      </c>
      <c r="B43" s="87"/>
      <c r="C43" s="87" t="s">
        <v>58</v>
      </c>
      <c r="D43" s="87">
        <f>SUM(E43:O43)</f>
        <v>43089610.975826859</v>
      </c>
      <c r="E43" s="87">
        <f>E41+G42</f>
        <v>16041462.852685317</v>
      </c>
      <c r="F43" s="87">
        <f t="shared" ref="F43:M43" si="7">F41+H42</f>
        <v>12700263.667711904</v>
      </c>
      <c r="G43" s="87">
        <f t="shared" si="7"/>
        <v>8717611.3507597875</v>
      </c>
      <c r="H43" s="87">
        <f t="shared" si="7"/>
        <v>4548017.2842158731</v>
      </c>
      <c r="I43" s="87">
        <f t="shared" si="7"/>
        <v>1227675.8883746031</v>
      </c>
      <c r="J43" s="87">
        <f t="shared" si="7"/>
        <v>-145420.0679206349</v>
      </c>
      <c r="K43" s="87">
        <f t="shared" si="7"/>
        <v>0</v>
      </c>
      <c r="L43" s="87">
        <f t="shared" si="7"/>
        <v>0</v>
      </c>
      <c r="M43" s="87">
        <f t="shared" si="7"/>
        <v>0</v>
      </c>
      <c r="N43" s="87">
        <f>N41+O42</f>
        <v>0</v>
      </c>
      <c r="O43" s="87">
        <f>O41+P42</f>
        <v>0</v>
      </c>
    </row>
    <row r="44" spans="1:16" s="27" customFormat="1">
      <c r="D44" s="88">
        <f>D45/10^6</f>
        <v>0</v>
      </c>
      <c r="E44" s="89">
        <f>10/110</f>
        <v>9.0909090909090912E-2</v>
      </c>
    </row>
    <row r="45" spans="1:16" s="27" customFormat="1">
      <c r="A45" s="298" t="s">
        <v>99</v>
      </c>
      <c r="B45" s="31" t="s">
        <v>96</v>
      </c>
      <c r="C45" s="31" t="s">
        <v>58</v>
      </c>
      <c r="D45" s="90">
        <f>SUM(E45:O45)</f>
        <v>0</v>
      </c>
      <c r="E45" s="80"/>
      <c r="F45" s="80"/>
      <c r="G45" s="80"/>
      <c r="H45" s="80"/>
      <c r="I45" s="80"/>
      <c r="J45" s="80"/>
      <c r="K45" s="80"/>
      <c r="L45" s="80"/>
      <c r="M45" s="80"/>
      <c r="N45" s="80"/>
      <c r="O45" s="80"/>
      <c r="P45" s="27">
        <f>P39*E44</f>
        <v>0.82945227272727273</v>
      </c>
    </row>
    <row r="46" spans="1:16" s="27" customFormat="1">
      <c r="A46" s="298"/>
      <c r="B46" s="31" t="s">
        <v>78</v>
      </c>
      <c r="C46" s="31" t="s">
        <v>58</v>
      </c>
      <c r="D46" s="91">
        <f>SUM(E46:O46)</f>
        <v>4308961.0975826858</v>
      </c>
      <c r="E46" s="80">
        <f>E41*E28</f>
        <v>1604146.2852685319</v>
      </c>
      <c r="F46" s="80">
        <f t="shared" ref="F46:O46" si="8">F41*F28</f>
        <v>1270026.3667711904</v>
      </c>
      <c r="G46" s="80">
        <f t="shared" si="8"/>
        <v>871761.13507597882</v>
      </c>
      <c r="H46" s="80">
        <f t="shared" si="8"/>
        <v>454801.72842158732</v>
      </c>
      <c r="I46" s="80">
        <f t="shared" si="8"/>
        <v>122767.58883746032</v>
      </c>
      <c r="J46" s="80">
        <f t="shared" si="8"/>
        <v>-14542.00679206349</v>
      </c>
      <c r="K46" s="80">
        <f t="shared" si="8"/>
        <v>0</v>
      </c>
      <c r="L46" s="80">
        <f t="shared" si="8"/>
        <v>0</v>
      </c>
      <c r="M46" s="80">
        <f t="shared" si="8"/>
        <v>0</v>
      </c>
      <c r="N46" s="80">
        <f t="shared" si="8"/>
        <v>0</v>
      </c>
      <c r="O46" s="80">
        <f t="shared" si="8"/>
        <v>0</v>
      </c>
      <c r="P46" s="27">
        <f>P40*0.1</f>
        <v>3693394.444444444</v>
      </c>
    </row>
    <row r="47" spans="1:16" s="27" customFormat="1">
      <c r="A47" s="298"/>
      <c r="B47" s="31" t="s">
        <v>56</v>
      </c>
      <c r="C47" s="31" t="s">
        <v>58</v>
      </c>
      <c r="D47" s="92">
        <f>SUM(E47:O47)</f>
        <v>4308961.0975826858</v>
      </c>
      <c r="E47" s="80">
        <f>SUM(E45:E46)</f>
        <v>1604146.2852685319</v>
      </c>
      <c r="F47" s="80">
        <f t="shared" ref="F47:O47" si="9">SUM(F45:F46)</f>
        <v>1270026.3667711904</v>
      </c>
      <c r="G47" s="80">
        <f t="shared" si="9"/>
        <v>871761.13507597882</v>
      </c>
      <c r="H47" s="80">
        <f t="shared" si="9"/>
        <v>454801.72842158732</v>
      </c>
      <c r="I47" s="80">
        <f t="shared" si="9"/>
        <v>122767.58883746032</v>
      </c>
      <c r="J47" s="80">
        <f t="shared" si="9"/>
        <v>-14542.00679206349</v>
      </c>
      <c r="K47" s="80">
        <f t="shared" si="9"/>
        <v>0</v>
      </c>
      <c r="L47" s="80">
        <f t="shared" si="9"/>
        <v>0</v>
      </c>
      <c r="M47" s="80">
        <f t="shared" si="9"/>
        <v>0</v>
      </c>
      <c r="N47" s="80">
        <f t="shared" si="9"/>
        <v>0</v>
      </c>
      <c r="O47" s="80">
        <f t="shared" si="9"/>
        <v>0</v>
      </c>
    </row>
    <row r="48" spans="1:16" s="27" customFormat="1">
      <c r="A48" s="93" t="s">
        <v>100</v>
      </c>
      <c r="B48" s="31" t="s">
        <v>96</v>
      </c>
      <c r="C48" s="31" t="s">
        <v>58</v>
      </c>
      <c r="D48" s="94">
        <f>SUM(E48:N48)</f>
        <v>0</v>
      </c>
      <c r="E48" s="95"/>
      <c r="F48" s="95">
        <f t="shared" ref="F48:O48" si="10">(F19*50/82)/10^6</f>
        <v>0</v>
      </c>
      <c r="G48" s="95">
        <f t="shared" si="10"/>
        <v>0</v>
      </c>
      <c r="H48" s="95">
        <f t="shared" si="10"/>
        <v>0</v>
      </c>
      <c r="I48" s="95">
        <f t="shared" si="10"/>
        <v>0</v>
      </c>
      <c r="J48" s="95">
        <f t="shared" si="10"/>
        <v>0</v>
      </c>
      <c r="K48" s="95">
        <f t="shared" si="10"/>
        <v>0</v>
      </c>
      <c r="L48" s="95">
        <f t="shared" si="10"/>
        <v>0</v>
      </c>
      <c r="M48" s="95">
        <f t="shared" si="10"/>
        <v>0</v>
      </c>
      <c r="N48" s="95">
        <f t="shared" si="10"/>
        <v>0</v>
      </c>
      <c r="O48" s="95">
        <f t="shared" si="10"/>
        <v>0</v>
      </c>
    </row>
    <row r="49" spans="1:16" s="27" customFormat="1">
      <c r="A49" s="96" t="s">
        <v>101</v>
      </c>
      <c r="B49" s="84" t="s">
        <v>96</v>
      </c>
      <c r="C49" s="84" t="s">
        <v>58</v>
      </c>
      <c r="D49" s="97">
        <f>SUM(E49:O49)</f>
        <v>0</v>
      </c>
      <c r="E49" s="98"/>
      <c r="F49" s="98"/>
      <c r="G49" s="98"/>
      <c r="H49" s="98"/>
      <c r="I49" s="98"/>
      <c r="J49" s="98"/>
      <c r="K49" s="98"/>
      <c r="L49" s="98"/>
      <c r="M49" s="98"/>
      <c r="N49" s="98"/>
      <c r="O49" s="98"/>
      <c r="P49" s="27">
        <f>D39*0.2</f>
        <v>1.8247950000000004</v>
      </c>
    </row>
    <row r="50" spans="1:16" s="27" customFormat="1" ht="15" thickBot="1">
      <c r="A50" s="99" t="s">
        <v>102</v>
      </c>
      <c r="B50" s="84" t="s">
        <v>96</v>
      </c>
      <c r="C50" s="84" t="s">
        <v>58</v>
      </c>
      <c r="D50" s="100">
        <f>SUM(E50:O50)</f>
        <v>775612.99756488332</v>
      </c>
      <c r="E50" s="101">
        <f>E47*0.18</f>
        <v>288746.33134833572</v>
      </c>
      <c r="F50" s="101">
        <f t="shared" ref="F50:O50" si="11">F47*0.18</f>
        <v>228604.74601881427</v>
      </c>
      <c r="G50" s="101">
        <f t="shared" si="11"/>
        <v>156917.00431367618</v>
      </c>
      <c r="H50" s="101">
        <f t="shared" si="11"/>
        <v>81864.311115885721</v>
      </c>
      <c r="I50" s="101">
        <f t="shared" si="11"/>
        <v>22098.165990742858</v>
      </c>
      <c r="J50" s="101">
        <f t="shared" si="11"/>
        <v>-2617.5612225714281</v>
      </c>
      <c r="K50" s="101">
        <f t="shared" si="11"/>
        <v>0</v>
      </c>
      <c r="L50" s="101">
        <f t="shared" si="11"/>
        <v>0</v>
      </c>
      <c r="M50" s="101">
        <f t="shared" si="11"/>
        <v>0</v>
      </c>
      <c r="N50" s="101">
        <f t="shared" si="11"/>
        <v>0</v>
      </c>
      <c r="O50" s="101">
        <f t="shared" si="11"/>
        <v>0</v>
      </c>
      <c r="P50" s="27">
        <f>D47*0.18</f>
        <v>775612.99756488344</v>
      </c>
    </row>
    <row r="51" spans="1:16" s="27" customFormat="1" ht="15" thickBot="1">
      <c r="A51" s="102" t="s">
        <v>103</v>
      </c>
      <c r="B51" s="103"/>
      <c r="C51" s="103" t="s">
        <v>58</v>
      </c>
      <c r="D51" s="104">
        <f>+D49+D48+D47+D50</f>
        <v>5084574.0951475687</v>
      </c>
      <c r="E51" s="104">
        <f t="shared" ref="E51:N51" si="12">+E49+E48+E47+E50</f>
        <v>1892892.6166168675</v>
      </c>
      <c r="F51" s="104">
        <f t="shared" si="12"/>
        <v>1498631.1127900048</v>
      </c>
      <c r="G51" s="104">
        <f t="shared" si="12"/>
        <v>1028678.139389655</v>
      </c>
      <c r="H51" s="104">
        <f t="shared" si="12"/>
        <v>536666.039537473</v>
      </c>
      <c r="I51" s="104">
        <f t="shared" si="12"/>
        <v>144865.75482820318</v>
      </c>
      <c r="J51" s="104">
        <f t="shared" si="12"/>
        <v>-17159.568014634919</v>
      </c>
      <c r="K51" s="104">
        <f t="shared" si="12"/>
        <v>0</v>
      </c>
      <c r="L51" s="104">
        <f t="shared" si="12"/>
        <v>0</v>
      </c>
      <c r="M51" s="104">
        <f t="shared" si="12"/>
        <v>0</v>
      </c>
      <c r="N51" s="104">
        <f t="shared" si="12"/>
        <v>0</v>
      </c>
      <c r="O51" s="104"/>
      <c r="P51" s="27">
        <f>SUM(P45:P50)</f>
        <v>4469010.0962565998</v>
      </c>
    </row>
    <row r="52" spans="1:16" ht="18" customHeight="1" thickBot="1">
      <c r="D52" s="105">
        <f>D43-D57-D61</f>
        <v>38005036.880679294</v>
      </c>
    </row>
    <row r="53" spans="1:16" s="27" customFormat="1" ht="15" thickBot="1">
      <c r="A53" s="106" t="s">
        <v>98</v>
      </c>
      <c r="B53" s="107"/>
      <c r="C53" s="107" t="s">
        <v>58</v>
      </c>
      <c r="D53" s="108">
        <f t="shared" ref="D53:D61" si="13">SUM(E53:O53)</f>
        <v>43089610.975826859</v>
      </c>
      <c r="E53" s="107">
        <f>E43</f>
        <v>16041462.852685317</v>
      </c>
      <c r="F53" s="107">
        <f>F43</f>
        <v>12700263.667711904</v>
      </c>
      <c r="G53" s="107">
        <f t="shared" ref="G53:O53" si="14">G43</f>
        <v>8717611.3507597875</v>
      </c>
      <c r="H53" s="107">
        <f t="shared" si="14"/>
        <v>4548017.2842158731</v>
      </c>
      <c r="I53" s="107">
        <f t="shared" si="14"/>
        <v>1227675.8883746031</v>
      </c>
      <c r="J53" s="107">
        <f t="shared" si="14"/>
        <v>-145420.0679206349</v>
      </c>
      <c r="K53" s="107">
        <f t="shared" si="14"/>
        <v>0</v>
      </c>
      <c r="L53" s="107">
        <f t="shared" si="14"/>
        <v>0</v>
      </c>
      <c r="M53" s="107">
        <f t="shared" si="14"/>
        <v>0</v>
      </c>
      <c r="N53" s="107">
        <f t="shared" si="14"/>
        <v>0</v>
      </c>
      <c r="O53" s="107">
        <f t="shared" si="14"/>
        <v>0</v>
      </c>
    </row>
    <row r="54" spans="1:16" s="27" customFormat="1">
      <c r="A54" s="109" t="s">
        <v>104</v>
      </c>
      <c r="B54" s="110"/>
      <c r="C54" s="31" t="s">
        <v>58</v>
      </c>
      <c r="D54" s="90">
        <f t="shared" si="13"/>
        <v>0</v>
      </c>
      <c r="E54" s="110">
        <f t="shared" ref="E54:O54" si="15">E8</f>
        <v>0</v>
      </c>
      <c r="F54" s="110">
        <f t="shared" si="15"/>
        <v>0</v>
      </c>
      <c r="G54" s="110">
        <f t="shared" si="15"/>
        <v>0</v>
      </c>
      <c r="H54" s="110">
        <f t="shared" si="15"/>
        <v>0</v>
      </c>
      <c r="I54" s="110">
        <f t="shared" si="15"/>
        <v>0</v>
      </c>
      <c r="J54" s="110">
        <f t="shared" si="15"/>
        <v>0</v>
      </c>
      <c r="K54" s="110">
        <f t="shared" si="15"/>
        <v>0</v>
      </c>
      <c r="L54" s="110">
        <f t="shared" si="15"/>
        <v>0</v>
      </c>
      <c r="M54" s="110">
        <f t="shared" si="15"/>
        <v>0</v>
      </c>
      <c r="N54" s="110">
        <f t="shared" si="15"/>
        <v>0</v>
      </c>
      <c r="O54" s="110">
        <f t="shared" si="15"/>
        <v>0</v>
      </c>
    </row>
    <row r="55" spans="1:16" s="27" customFormat="1">
      <c r="A55" s="51" t="s">
        <v>105</v>
      </c>
      <c r="B55" s="31"/>
      <c r="C55" s="31" t="s">
        <v>58</v>
      </c>
      <c r="D55" s="90">
        <f t="shared" si="13"/>
        <v>0</v>
      </c>
      <c r="E55" s="84">
        <f>E17</f>
        <v>0</v>
      </c>
      <c r="F55" s="84">
        <f t="shared" ref="F55:O55" si="16">F17</f>
        <v>0</v>
      </c>
      <c r="G55" s="84">
        <f t="shared" si="16"/>
        <v>0</v>
      </c>
      <c r="H55" s="84">
        <f t="shared" si="16"/>
        <v>0</v>
      </c>
      <c r="I55" s="84">
        <f t="shared" si="16"/>
        <v>0</v>
      </c>
      <c r="J55" s="84">
        <f t="shared" si="16"/>
        <v>0</v>
      </c>
      <c r="K55" s="84">
        <f t="shared" si="16"/>
        <v>0</v>
      </c>
      <c r="L55" s="84">
        <f t="shared" si="16"/>
        <v>0</v>
      </c>
      <c r="M55" s="84">
        <f t="shared" si="16"/>
        <v>0</v>
      </c>
      <c r="N55" s="84">
        <f t="shared" si="16"/>
        <v>0</v>
      </c>
      <c r="O55" s="84">
        <f t="shared" si="16"/>
        <v>0</v>
      </c>
    </row>
    <row r="56" spans="1:16" s="27" customFormat="1" ht="15" thickBot="1">
      <c r="A56" s="51" t="s">
        <v>106</v>
      </c>
      <c r="B56" s="31"/>
      <c r="C56" s="31" t="s">
        <v>58</v>
      </c>
      <c r="D56" s="90">
        <f t="shared" si="13"/>
        <v>0</v>
      </c>
      <c r="E56" s="111">
        <v>0</v>
      </c>
      <c r="F56" s="112">
        <v>0</v>
      </c>
      <c r="G56" s="113">
        <v>0</v>
      </c>
      <c r="H56" s="112">
        <v>0</v>
      </c>
      <c r="I56" s="113">
        <v>0</v>
      </c>
      <c r="J56" s="112">
        <v>0</v>
      </c>
      <c r="K56" s="113">
        <v>0</v>
      </c>
      <c r="L56" s="112">
        <v>0</v>
      </c>
      <c r="M56" s="113">
        <v>0</v>
      </c>
      <c r="N56" s="112">
        <v>0</v>
      </c>
      <c r="O56" s="112">
        <v>0</v>
      </c>
    </row>
    <row r="57" spans="1:16" s="27" customFormat="1" ht="15" thickBot="1">
      <c r="A57" s="114" t="s">
        <v>107</v>
      </c>
      <c r="B57" s="115"/>
      <c r="C57" s="115" t="s">
        <v>58</v>
      </c>
      <c r="D57" s="108">
        <f t="shared" si="13"/>
        <v>0</v>
      </c>
      <c r="E57" s="107">
        <f>E54+E55+E56</f>
        <v>0</v>
      </c>
      <c r="F57" s="107">
        <f>F54+F55+F56</f>
        <v>0</v>
      </c>
      <c r="G57" s="107">
        <f t="shared" ref="G57:O57" si="17">G54+G55+G56</f>
        <v>0</v>
      </c>
      <c r="H57" s="107">
        <f t="shared" si="17"/>
        <v>0</v>
      </c>
      <c r="I57" s="107">
        <f t="shared" si="17"/>
        <v>0</v>
      </c>
      <c r="J57" s="107">
        <f t="shared" si="17"/>
        <v>0</v>
      </c>
      <c r="K57" s="107">
        <f t="shared" si="17"/>
        <v>0</v>
      </c>
      <c r="L57" s="107">
        <f t="shared" si="17"/>
        <v>0</v>
      </c>
      <c r="M57" s="107">
        <f t="shared" si="17"/>
        <v>0</v>
      </c>
      <c r="N57" s="107">
        <f t="shared" si="17"/>
        <v>0</v>
      </c>
      <c r="O57" s="107">
        <f t="shared" si="17"/>
        <v>0</v>
      </c>
    </row>
    <row r="58" spans="1:16" s="27" customFormat="1">
      <c r="A58" s="109" t="s">
        <v>108</v>
      </c>
      <c r="B58" s="110"/>
      <c r="C58" s="110"/>
      <c r="D58" s="82">
        <f t="shared" si="13"/>
        <v>43089610.975826859</v>
      </c>
      <c r="E58" s="116">
        <f>E53-E57</f>
        <v>16041462.852685317</v>
      </c>
      <c r="F58" s="116">
        <f>F53-F57</f>
        <v>12700263.667711904</v>
      </c>
      <c r="G58" s="116">
        <f t="shared" ref="G58:O58" si="18">G53-G57</f>
        <v>8717611.3507597875</v>
      </c>
      <c r="H58" s="116">
        <f t="shared" si="18"/>
        <v>4548017.2842158731</v>
      </c>
      <c r="I58" s="116">
        <f t="shared" si="18"/>
        <v>1227675.8883746031</v>
      </c>
      <c r="J58" s="116">
        <f t="shared" si="18"/>
        <v>-145420.0679206349</v>
      </c>
      <c r="K58" s="116">
        <f t="shared" si="18"/>
        <v>0</v>
      </c>
      <c r="L58" s="116">
        <f t="shared" si="18"/>
        <v>0</v>
      </c>
      <c r="M58" s="116">
        <f t="shared" si="18"/>
        <v>0</v>
      </c>
      <c r="N58" s="116">
        <f t="shared" si="18"/>
        <v>0</v>
      </c>
      <c r="O58" s="116">
        <f t="shared" si="18"/>
        <v>0</v>
      </c>
      <c r="P58" s="27">
        <f>D43-D57</f>
        <v>43089610.975826859</v>
      </c>
    </row>
    <row r="59" spans="1:16" s="27" customFormat="1">
      <c r="A59" s="83" t="s">
        <v>109</v>
      </c>
      <c r="B59" s="31" t="s">
        <v>96</v>
      </c>
      <c r="C59" s="84" t="s">
        <v>58</v>
      </c>
      <c r="D59" s="82">
        <f t="shared" si="13"/>
        <v>4308961.0975826858</v>
      </c>
      <c r="E59" s="31">
        <f>E47</f>
        <v>1604146.2852685319</v>
      </c>
      <c r="F59" s="31">
        <f>F47</f>
        <v>1270026.3667711904</v>
      </c>
      <c r="G59" s="31">
        <f t="shared" ref="G59:O59" si="19">G47</f>
        <v>871761.13507597882</v>
      </c>
      <c r="H59" s="31">
        <f t="shared" si="19"/>
        <v>454801.72842158732</v>
      </c>
      <c r="I59" s="31">
        <f t="shared" si="19"/>
        <v>122767.58883746032</v>
      </c>
      <c r="J59" s="31">
        <f t="shared" si="19"/>
        <v>-14542.00679206349</v>
      </c>
      <c r="K59" s="31">
        <f t="shared" si="19"/>
        <v>0</v>
      </c>
      <c r="L59" s="31">
        <f t="shared" si="19"/>
        <v>0</v>
      </c>
      <c r="M59" s="31">
        <f t="shared" si="19"/>
        <v>0</v>
      </c>
      <c r="N59" s="31">
        <f t="shared" si="19"/>
        <v>0</v>
      </c>
      <c r="O59" s="31">
        <f t="shared" si="19"/>
        <v>0</v>
      </c>
    </row>
    <row r="60" spans="1:16" s="27" customFormat="1">
      <c r="A60" s="93" t="s">
        <v>110</v>
      </c>
      <c r="B60" s="31" t="s">
        <v>96</v>
      </c>
      <c r="C60" s="31" t="s">
        <v>58</v>
      </c>
      <c r="D60" s="90">
        <f t="shared" si="13"/>
        <v>775612.99756488332</v>
      </c>
      <c r="E60" s="31">
        <f>+E48+E49+E50</f>
        <v>288746.33134833572</v>
      </c>
      <c r="F60" s="31">
        <f t="shared" ref="F60:O60" si="20">+F48+F49+F50</f>
        <v>228604.74601881427</v>
      </c>
      <c r="G60" s="31">
        <f t="shared" si="20"/>
        <v>156917.00431367618</v>
      </c>
      <c r="H60" s="31">
        <f t="shared" si="20"/>
        <v>81864.311115885721</v>
      </c>
      <c r="I60" s="31">
        <f t="shared" si="20"/>
        <v>22098.165990742858</v>
      </c>
      <c r="J60" s="31">
        <f t="shared" si="20"/>
        <v>-2617.5612225714281</v>
      </c>
      <c r="K60" s="31">
        <f t="shared" si="20"/>
        <v>0</v>
      </c>
      <c r="L60" s="31">
        <f t="shared" si="20"/>
        <v>0</v>
      </c>
      <c r="M60" s="31">
        <f t="shared" si="20"/>
        <v>0</v>
      </c>
      <c r="N60" s="31">
        <f t="shared" si="20"/>
        <v>0</v>
      </c>
      <c r="O60" s="31">
        <f t="shared" si="20"/>
        <v>0</v>
      </c>
    </row>
    <row r="61" spans="1:16" s="27" customFormat="1">
      <c r="A61" s="93" t="s">
        <v>103</v>
      </c>
      <c r="B61" s="31" t="s">
        <v>96</v>
      </c>
      <c r="C61" s="31" t="s">
        <v>58</v>
      </c>
      <c r="D61" s="82">
        <f t="shared" si="13"/>
        <v>5084574.0951475687</v>
      </c>
      <c r="E61" s="80">
        <f>E59+E60</f>
        <v>1892892.6166168675</v>
      </c>
      <c r="F61" s="80">
        <f>F59+F60</f>
        <v>1498631.1127900048</v>
      </c>
      <c r="G61" s="80">
        <f t="shared" ref="G61:O61" si="21">G59+G60</f>
        <v>1028678.139389655</v>
      </c>
      <c r="H61" s="80">
        <f t="shared" si="21"/>
        <v>536666.039537473</v>
      </c>
      <c r="I61" s="80">
        <f t="shared" si="21"/>
        <v>144865.75482820318</v>
      </c>
      <c r="J61" s="80">
        <f t="shared" si="21"/>
        <v>-17159.568014634919</v>
      </c>
      <c r="K61" s="80">
        <f t="shared" si="21"/>
        <v>0</v>
      </c>
      <c r="L61" s="80">
        <f t="shared" si="21"/>
        <v>0</v>
      </c>
      <c r="M61" s="80">
        <f t="shared" si="21"/>
        <v>0</v>
      </c>
      <c r="N61" s="80">
        <f t="shared" si="21"/>
        <v>0</v>
      </c>
      <c r="O61" s="80">
        <f t="shared" si="21"/>
        <v>0</v>
      </c>
      <c r="P61" s="27">
        <f>D51</f>
        <v>5084574.0951475687</v>
      </c>
    </row>
    <row r="62" spans="1:16" s="27" customFormat="1" ht="15" thickBot="1">
      <c r="A62" s="117" t="s">
        <v>111</v>
      </c>
      <c r="B62" s="118"/>
      <c r="C62" s="118"/>
      <c r="D62" s="82">
        <f t="shared" ref="D62" si="22">SUM(E62:N62)</f>
        <v>0</v>
      </c>
      <c r="E62" s="118"/>
      <c r="F62" s="118"/>
      <c r="G62" s="118"/>
      <c r="H62" s="118"/>
      <c r="I62" s="118"/>
      <c r="J62" s="118"/>
      <c r="K62" s="118"/>
      <c r="L62" s="118"/>
      <c r="M62" s="118"/>
      <c r="N62" s="118"/>
      <c r="O62" s="118"/>
    </row>
    <row r="63" spans="1:16" s="27" customFormat="1" ht="15" thickBot="1">
      <c r="A63" s="119" t="s">
        <v>112</v>
      </c>
      <c r="B63" s="103"/>
      <c r="C63" s="103"/>
      <c r="D63" s="104">
        <f>SUM(E63:O63)</f>
        <v>38005036.880679272</v>
      </c>
      <c r="E63" s="120">
        <f>E58-E61-E62</f>
        <v>14148570.23606845</v>
      </c>
      <c r="F63" s="120">
        <f>F58-F61-F62</f>
        <v>11201632.554921899</v>
      </c>
      <c r="G63" s="120">
        <f t="shared" ref="G63:O63" si="23">G58-G61-G62</f>
        <v>7688933.2113701329</v>
      </c>
      <c r="H63" s="120">
        <f t="shared" si="23"/>
        <v>4011351.2446784</v>
      </c>
      <c r="I63" s="120">
        <f t="shared" si="23"/>
        <v>1082810.1335463999</v>
      </c>
      <c r="J63" s="120">
        <f t="shared" si="23"/>
        <v>-128260.49990599998</v>
      </c>
      <c r="K63" s="120">
        <f t="shared" si="23"/>
        <v>0</v>
      </c>
      <c r="L63" s="120">
        <f t="shared" si="23"/>
        <v>0</v>
      </c>
      <c r="M63" s="120">
        <f t="shared" si="23"/>
        <v>0</v>
      </c>
      <c r="N63" s="120">
        <f t="shared" si="23"/>
        <v>0</v>
      </c>
      <c r="O63" s="120">
        <f t="shared" si="23"/>
        <v>0</v>
      </c>
      <c r="P63" s="27">
        <f>P58-P61</f>
        <v>38005036.880679294</v>
      </c>
    </row>
    <row r="64" spans="1:16" ht="15" thickBot="1">
      <c r="D64" s="121"/>
    </row>
    <row r="65" spans="1:16" ht="15" thickBot="1">
      <c r="B65" s="307" t="s">
        <v>113</v>
      </c>
      <c r="C65" s="308"/>
      <c r="D65" s="122" t="s">
        <v>114</v>
      </c>
      <c r="E65" s="123" t="s">
        <v>115</v>
      </c>
      <c r="F65" s="124"/>
      <c r="G65" s="125"/>
      <c r="H65" s="126" t="s">
        <v>116</v>
      </c>
      <c r="K65" s="127" t="s">
        <v>117</v>
      </c>
      <c r="L65" s="309" t="s">
        <v>118</v>
      </c>
      <c r="M65" s="310"/>
    </row>
    <row r="66" spans="1:16">
      <c r="A66" s="128"/>
      <c r="B66" s="129">
        <v>0</v>
      </c>
      <c r="C66" s="130" t="s">
        <v>58</v>
      </c>
      <c r="D66" s="131">
        <f>D63</f>
        <v>38005036.880679272</v>
      </c>
      <c r="E66" s="132">
        <f>D58</f>
        <v>43089610.975826859</v>
      </c>
      <c r="F66" s="133"/>
      <c r="G66" s="134"/>
      <c r="H66" s="135">
        <f>D61</f>
        <v>5084574.0951475687</v>
      </c>
      <c r="I66" s="136"/>
      <c r="J66" s="136"/>
      <c r="K66" s="137" t="s">
        <v>119</v>
      </c>
      <c r="L66" s="138" t="s">
        <v>91</v>
      </c>
      <c r="M66" s="139" t="s">
        <v>93</v>
      </c>
    </row>
    <row r="67" spans="1:16" ht="15" thickBot="1">
      <c r="B67" s="140">
        <v>0.1</v>
      </c>
      <c r="C67" s="21" t="s">
        <v>58</v>
      </c>
      <c r="D67" s="141">
        <f>NPV(0.1,E63:N63)</f>
        <v>31236440.535742935</v>
      </c>
      <c r="E67" s="142">
        <f>NPV(0.1,E58:N58)</f>
        <v>35415465.460026011</v>
      </c>
      <c r="F67" s="143"/>
      <c r="G67" s="144"/>
      <c r="H67" s="145">
        <f>NPV(0.1,E61:N61)</f>
        <v>4179024.9242830696</v>
      </c>
      <c r="I67" s="136"/>
      <c r="J67" s="136"/>
      <c r="K67" s="146"/>
      <c r="L67" s="147"/>
      <c r="M67" s="148"/>
    </row>
    <row r="68" spans="1:16" ht="15" thickBot="1">
      <c r="B68" s="149" t="s">
        <v>120</v>
      </c>
      <c r="C68" s="150" t="s">
        <v>121</v>
      </c>
      <c r="D68" s="151" t="e">
        <f>IRR(E63:N63)</f>
        <v>#NUM!</v>
      </c>
      <c r="E68" s="152" t="e">
        <f>IRR(E58:N58,0.1)</f>
        <v>#NUM!</v>
      </c>
      <c r="F68" s="153"/>
      <c r="G68" s="154"/>
      <c r="H68" s="155"/>
      <c r="I68" s="121"/>
      <c r="K68" s="146">
        <f>E37</f>
        <v>70</v>
      </c>
      <c r="L68" s="147">
        <f>I37</f>
        <v>7</v>
      </c>
      <c r="M68" s="156">
        <f>L37</f>
        <v>0</v>
      </c>
    </row>
    <row r="69" spans="1:16" ht="15" thickBot="1">
      <c r="B69" s="157"/>
      <c r="C69" s="158"/>
      <c r="D69" s="159"/>
      <c r="E69" s="158"/>
      <c r="F69" s="160"/>
      <c r="G69" s="160"/>
      <c r="H69" s="161"/>
      <c r="K69" s="162"/>
      <c r="L69" s="150"/>
      <c r="M69" s="163"/>
    </row>
    <row r="70" spans="1:16" ht="15" thickBot="1">
      <c r="B70" s="164" t="s">
        <v>122</v>
      </c>
      <c r="C70" s="165" t="s">
        <v>123</v>
      </c>
      <c r="D70" s="166">
        <f>NPV(0.1,E63:N63)</f>
        <v>31236440.535742935</v>
      </c>
      <c r="E70" s="166">
        <f>NPV(0.1,E58:N58)</f>
        <v>35415465.460026011</v>
      </c>
    </row>
    <row r="71" spans="1:16">
      <c r="D71" s="121"/>
    </row>
    <row r="72" spans="1:16">
      <c r="A72" s="71" t="s">
        <v>92</v>
      </c>
      <c r="C72" t="s">
        <v>87</v>
      </c>
      <c r="D72" s="121" t="s">
        <v>90</v>
      </c>
      <c r="E72" s="77">
        <f>E33</f>
        <v>65</v>
      </c>
      <c r="F72" s="77"/>
      <c r="G72" t="s">
        <v>88</v>
      </c>
      <c r="H72" t="s">
        <v>91</v>
      </c>
      <c r="I72" s="77">
        <f>G33</f>
        <v>8</v>
      </c>
      <c r="J72" t="s">
        <v>88</v>
      </c>
      <c r="K72" t="s">
        <v>93</v>
      </c>
      <c r="L72" s="78">
        <f>H33</f>
        <v>0</v>
      </c>
    </row>
    <row r="73" spans="1:16" ht="18">
      <c r="A73" s="79" t="s">
        <v>124</v>
      </c>
      <c r="D73" s="121"/>
      <c r="E73">
        <f>10^6</f>
        <v>1000000</v>
      </c>
    </row>
    <row r="74" spans="1:16">
      <c r="A74" s="312" t="s">
        <v>125</v>
      </c>
      <c r="B74" s="21" t="s">
        <v>96</v>
      </c>
      <c r="C74" s="21" t="s">
        <v>58</v>
      </c>
      <c r="D74" s="67">
        <f>SUM(E74:O74)</f>
        <v>8.4722625000000011</v>
      </c>
      <c r="E74" s="80">
        <f t="shared" ref="E74:O74" si="24">((E21*$E$72)/1000000)*1000000</f>
        <v>2.3541374999999998</v>
      </c>
      <c r="F74" s="80">
        <f t="shared" si="24"/>
        <v>1.637025</v>
      </c>
      <c r="G74" s="80">
        <f t="shared" si="24"/>
        <v>1.4507999999999999</v>
      </c>
      <c r="H74" s="80">
        <f t="shared" si="24"/>
        <v>1.3104</v>
      </c>
      <c r="I74" s="80">
        <f t="shared" si="24"/>
        <v>1.1934</v>
      </c>
      <c r="J74" s="80">
        <f t="shared" si="24"/>
        <v>0.52649999999999997</v>
      </c>
      <c r="K74" s="80">
        <f t="shared" si="24"/>
        <v>0</v>
      </c>
      <c r="L74" s="80">
        <f t="shared" si="24"/>
        <v>0</v>
      </c>
      <c r="M74" s="80">
        <f t="shared" si="24"/>
        <v>0</v>
      </c>
      <c r="N74" s="80">
        <f t="shared" si="24"/>
        <v>0</v>
      </c>
      <c r="O74" s="80">
        <f t="shared" si="24"/>
        <v>0</v>
      </c>
      <c r="P74" s="15">
        <f>D21*E72</f>
        <v>8.4722624999999994</v>
      </c>
    </row>
    <row r="75" spans="1:16" s="27" customFormat="1">
      <c r="A75" s="312"/>
      <c r="B75" s="31" t="s">
        <v>78</v>
      </c>
      <c r="C75" s="31" t="s">
        <v>58</v>
      </c>
      <c r="D75" s="67">
        <f>SUM(E75:O75)</f>
        <v>49245259.259259254</v>
      </c>
      <c r="E75" s="31">
        <f t="shared" ref="E75:O75" si="25">((E23*$I$72)/1000000)*1000000</f>
        <v>18333097.505668934</v>
      </c>
      <c r="F75" s="31">
        <f t="shared" si="25"/>
        <v>14514585.034013605</v>
      </c>
      <c r="G75" s="31">
        <f t="shared" si="25"/>
        <v>9962982.6152683292</v>
      </c>
      <c r="H75" s="31">
        <f t="shared" si="25"/>
        <v>5197732.4263038551</v>
      </c>
      <c r="I75" s="31">
        <f t="shared" si="25"/>
        <v>1403056.6893424036</v>
      </c>
      <c r="J75" s="31">
        <f t="shared" si="25"/>
        <v>-166195.01133786846</v>
      </c>
      <c r="K75" s="31">
        <f t="shared" si="25"/>
        <v>0</v>
      </c>
      <c r="L75" s="31">
        <f t="shared" si="25"/>
        <v>0</v>
      </c>
      <c r="M75" s="31">
        <f t="shared" si="25"/>
        <v>0</v>
      </c>
      <c r="N75" s="31">
        <f t="shared" si="25"/>
        <v>0</v>
      </c>
      <c r="O75" s="31">
        <f t="shared" si="25"/>
        <v>0</v>
      </c>
      <c r="P75" s="27">
        <f>D23*I72</f>
        <v>49245259.259259254</v>
      </c>
    </row>
    <row r="76" spans="1:16" s="27" customFormat="1">
      <c r="A76" s="312"/>
      <c r="B76" s="31" t="s">
        <v>56</v>
      </c>
      <c r="C76" s="31" t="s">
        <v>58</v>
      </c>
      <c r="D76" s="82">
        <f>SUM(D74:D75)</f>
        <v>49245267.731521755</v>
      </c>
      <c r="E76" s="31">
        <f>SUM(E74:E75)</f>
        <v>18333099.859806433</v>
      </c>
      <c r="F76" s="31">
        <f>SUM(F74:F75)</f>
        <v>14514586.671038605</v>
      </c>
      <c r="G76" s="31">
        <f t="shared" ref="G76:O76" si="26">SUM(G74:G75)</f>
        <v>9962984.0660683289</v>
      </c>
      <c r="H76" s="31">
        <f t="shared" si="26"/>
        <v>5197733.736703855</v>
      </c>
      <c r="I76" s="31">
        <f t="shared" si="26"/>
        <v>1403057.8827424035</v>
      </c>
      <c r="J76" s="31">
        <f t="shared" si="26"/>
        <v>-166194.48483786845</v>
      </c>
      <c r="K76" s="31">
        <f t="shared" si="26"/>
        <v>0</v>
      </c>
      <c r="L76" s="31">
        <f t="shared" si="26"/>
        <v>0</v>
      </c>
      <c r="M76" s="31">
        <f t="shared" si="26"/>
        <v>0</v>
      </c>
      <c r="N76" s="31">
        <f t="shared" si="26"/>
        <v>0</v>
      </c>
      <c r="O76" s="31">
        <f t="shared" si="26"/>
        <v>0</v>
      </c>
    </row>
    <row r="77" spans="1:16" s="27" customFormat="1" ht="15" thickBot="1">
      <c r="A77" s="83" t="s">
        <v>97</v>
      </c>
      <c r="B77" s="84"/>
      <c r="C77" s="84" t="s">
        <v>58</v>
      </c>
      <c r="D77" s="85">
        <f>SUM(E77:N77)</f>
        <v>0</v>
      </c>
      <c r="E77" s="167"/>
      <c r="F77" s="167"/>
      <c r="G77" s="167"/>
      <c r="H77" s="167"/>
      <c r="I77" s="167"/>
      <c r="J77" s="167"/>
      <c r="K77" s="167"/>
      <c r="L77" s="167"/>
      <c r="M77" s="167"/>
      <c r="N77" s="167"/>
      <c r="O77" s="167"/>
    </row>
    <row r="78" spans="1:16" s="27" customFormat="1" ht="15" thickBot="1">
      <c r="A78" s="106" t="s">
        <v>98</v>
      </c>
      <c r="B78" s="103"/>
      <c r="C78" s="103" t="s">
        <v>58</v>
      </c>
      <c r="D78" s="104">
        <f>SUM(E78:O78)</f>
        <v>49245267.731521763</v>
      </c>
      <c r="E78" s="103">
        <f>E76+G77</f>
        <v>18333099.859806433</v>
      </c>
      <c r="F78" s="103">
        <f>F76+H77</f>
        <v>14514586.671038605</v>
      </c>
      <c r="G78" s="103">
        <f t="shared" ref="G78:O78" si="27">G76+H77</f>
        <v>9962984.0660683289</v>
      </c>
      <c r="H78" s="103">
        <f t="shared" si="27"/>
        <v>5197733.736703855</v>
      </c>
      <c r="I78" s="103">
        <f t="shared" si="27"/>
        <v>1403057.8827424035</v>
      </c>
      <c r="J78" s="103">
        <f t="shared" si="27"/>
        <v>-166194.48483786845</v>
      </c>
      <c r="K78" s="103">
        <f t="shared" si="27"/>
        <v>0</v>
      </c>
      <c r="L78" s="103">
        <f t="shared" si="27"/>
        <v>0</v>
      </c>
      <c r="M78" s="103">
        <f t="shared" si="27"/>
        <v>0</v>
      </c>
      <c r="N78" s="103">
        <f t="shared" si="27"/>
        <v>0</v>
      </c>
      <c r="O78" s="103">
        <f t="shared" si="27"/>
        <v>0</v>
      </c>
    </row>
    <row r="79" spans="1:16" s="27" customFormat="1">
      <c r="E79" s="41">
        <f>10/110</f>
        <v>9.0909090909090912E-2</v>
      </c>
    </row>
    <row r="80" spans="1:16" s="27" customFormat="1">
      <c r="A80" s="298" t="s">
        <v>99</v>
      </c>
      <c r="B80" s="31" t="s">
        <v>96</v>
      </c>
      <c r="C80" s="31" t="s">
        <v>58</v>
      </c>
      <c r="D80" s="90">
        <f>SUM(E80:O80)</f>
        <v>0</v>
      </c>
      <c r="E80" s="80"/>
      <c r="F80" s="80"/>
      <c r="G80" s="80"/>
      <c r="H80" s="80"/>
      <c r="I80" s="80"/>
      <c r="J80" s="80"/>
      <c r="K80" s="80"/>
      <c r="L80" s="80"/>
      <c r="M80" s="80"/>
      <c r="N80" s="80"/>
      <c r="O80" s="80"/>
      <c r="P80" s="27">
        <f>P74*E79</f>
        <v>0.77020568181818183</v>
      </c>
    </row>
    <row r="81" spans="1:16" s="27" customFormat="1">
      <c r="A81" s="298"/>
      <c r="B81" s="31" t="s">
        <v>78</v>
      </c>
      <c r="C81" s="31" t="s">
        <v>58</v>
      </c>
      <c r="D81" s="82">
        <f>SUM(E81:O81)</f>
        <v>4924526.7731521763</v>
      </c>
      <c r="E81" s="168">
        <f>E76*E28</f>
        <v>1833309.9859806434</v>
      </c>
      <c r="F81" s="168">
        <f t="shared" ref="F81:O81" si="28">F76*F28</f>
        <v>1451458.6671038605</v>
      </c>
      <c r="G81" s="168">
        <f t="shared" si="28"/>
        <v>996298.40660683298</v>
      </c>
      <c r="H81" s="168">
        <f t="shared" si="28"/>
        <v>519773.37367038551</v>
      </c>
      <c r="I81" s="168">
        <f t="shared" si="28"/>
        <v>140305.78827424036</v>
      </c>
      <c r="J81" s="168">
        <f t="shared" si="28"/>
        <v>-16619.448483786848</v>
      </c>
      <c r="K81" s="168">
        <f t="shared" si="28"/>
        <v>0</v>
      </c>
      <c r="L81" s="168">
        <f t="shared" si="28"/>
        <v>0</v>
      </c>
      <c r="M81" s="168">
        <f t="shared" si="28"/>
        <v>0</v>
      </c>
      <c r="N81" s="168">
        <f t="shared" si="28"/>
        <v>0</v>
      </c>
      <c r="O81" s="168">
        <f t="shared" si="28"/>
        <v>0</v>
      </c>
      <c r="P81" s="27">
        <f>P75*0.1</f>
        <v>4924525.9259259254</v>
      </c>
    </row>
    <row r="82" spans="1:16" s="27" customFormat="1">
      <c r="A82" s="298"/>
      <c r="B82" s="31" t="s">
        <v>56</v>
      </c>
      <c r="C82" s="31" t="s">
        <v>58</v>
      </c>
      <c r="D82" s="82">
        <f>SUM(D80:D81)</f>
        <v>4924526.7731521763</v>
      </c>
      <c r="E82" s="31">
        <f>SUM(E80:E81)</f>
        <v>1833309.9859806434</v>
      </c>
      <c r="F82" s="31">
        <f>SUM(F80:F81)</f>
        <v>1451458.6671038605</v>
      </c>
      <c r="G82" s="31">
        <f t="shared" ref="G82:O82" si="29">SUM(G80:G81)</f>
        <v>996298.40660683298</v>
      </c>
      <c r="H82" s="31">
        <f t="shared" si="29"/>
        <v>519773.37367038551</v>
      </c>
      <c r="I82" s="31">
        <f t="shared" si="29"/>
        <v>140305.78827424036</v>
      </c>
      <c r="J82" s="31">
        <f t="shared" si="29"/>
        <v>-16619.448483786848</v>
      </c>
      <c r="K82" s="31">
        <f t="shared" si="29"/>
        <v>0</v>
      </c>
      <c r="L82" s="31">
        <f t="shared" si="29"/>
        <v>0</v>
      </c>
      <c r="M82" s="31">
        <f t="shared" si="29"/>
        <v>0</v>
      </c>
      <c r="N82" s="31">
        <f t="shared" si="29"/>
        <v>0</v>
      </c>
      <c r="O82" s="31">
        <f t="shared" si="29"/>
        <v>0</v>
      </c>
    </row>
    <row r="83" spans="1:16" s="27" customFormat="1">
      <c r="A83" s="93" t="str">
        <f>+A48</f>
        <v>NCCD (MT*50/82)- 50RS/MT</v>
      </c>
      <c r="B83" s="31" t="s">
        <v>96</v>
      </c>
      <c r="C83" s="31" t="s">
        <v>58</v>
      </c>
      <c r="D83" s="90">
        <f>SUM(E83:N83)</f>
        <v>0</v>
      </c>
      <c r="E83" s="80">
        <f>E48</f>
        <v>0</v>
      </c>
      <c r="F83" s="80">
        <f t="shared" ref="F83:O83" si="30">F48</f>
        <v>0</v>
      </c>
      <c r="G83" s="80">
        <f t="shared" si="30"/>
        <v>0</v>
      </c>
      <c r="H83" s="80">
        <f t="shared" si="30"/>
        <v>0</v>
      </c>
      <c r="I83" s="80">
        <f t="shared" si="30"/>
        <v>0</v>
      </c>
      <c r="J83" s="80">
        <f t="shared" si="30"/>
        <v>0</v>
      </c>
      <c r="K83" s="80">
        <f t="shared" si="30"/>
        <v>0</v>
      </c>
      <c r="L83" s="80">
        <f t="shared" si="30"/>
        <v>0</v>
      </c>
      <c r="M83" s="80">
        <f t="shared" si="30"/>
        <v>0</v>
      </c>
      <c r="N83" s="80">
        <f t="shared" si="30"/>
        <v>0</v>
      </c>
      <c r="O83" s="80">
        <f t="shared" si="30"/>
        <v>0</v>
      </c>
    </row>
    <row r="84" spans="1:16" s="27" customFormat="1">
      <c r="A84" s="96" t="str">
        <f>+A49</f>
        <v>Cess -20% on Sales price</v>
      </c>
      <c r="B84" s="84" t="s">
        <v>96</v>
      </c>
      <c r="C84" s="84" t="s">
        <v>58</v>
      </c>
      <c r="D84" s="169">
        <f>SUM(E84:O84)</f>
        <v>0</v>
      </c>
      <c r="E84" s="98"/>
      <c r="F84" s="98"/>
      <c r="G84" s="98"/>
      <c r="H84" s="98"/>
      <c r="I84" s="98"/>
      <c r="J84" s="98"/>
      <c r="K84" s="98"/>
      <c r="L84" s="98"/>
      <c r="M84" s="98"/>
      <c r="N84" s="98"/>
      <c r="O84" s="98"/>
      <c r="P84" s="27">
        <f>P74*0.2</f>
        <v>1.6944524999999999</v>
      </c>
    </row>
    <row r="85" spans="1:16" s="27" customFormat="1" ht="15" thickBot="1">
      <c r="A85" s="99" t="s">
        <v>102</v>
      </c>
      <c r="B85" s="84" t="s">
        <v>96</v>
      </c>
      <c r="C85" s="84" t="s">
        <v>58</v>
      </c>
      <c r="D85" s="169">
        <f>SUM(E85:O85)</f>
        <v>886414.81916739175</v>
      </c>
      <c r="E85" s="170">
        <f>E82*0.18</f>
        <v>329995.79747651581</v>
      </c>
      <c r="F85" s="170">
        <f t="shared" ref="F85:O85" si="31">F82*0.18</f>
        <v>261262.56007869489</v>
      </c>
      <c r="G85" s="170">
        <f t="shared" si="31"/>
        <v>179333.71318922992</v>
      </c>
      <c r="H85" s="170">
        <f t="shared" si="31"/>
        <v>93559.207260669384</v>
      </c>
      <c r="I85" s="170">
        <f t="shared" si="31"/>
        <v>25255.041889363263</v>
      </c>
      <c r="J85" s="170">
        <f t="shared" si="31"/>
        <v>-2991.5007270816322</v>
      </c>
      <c r="K85" s="170">
        <f t="shared" si="31"/>
        <v>0</v>
      </c>
      <c r="L85" s="170">
        <f t="shared" si="31"/>
        <v>0</v>
      </c>
      <c r="M85" s="170">
        <f t="shared" si="31"/>
        <v>0</v>
      </c>
      <c r="N85" s="170">
        <f t="shared" si="31"/>
        <v>0</v>
      </c>
      <c r="O85" s="170">
        <f t="shared" si="31"/>
        <v>0</v>
      </c>
      <c r="P85" s="27">
        <f>D82*0.18</f>
        <v>886414.81916739175</v>
      </c>
    </row>
    <row r="86" spans="1:16" s="27" customFormat="1" ht="15" thickBot="1">
      <c r="A86" s="102" t="s">
        <v>103</v>
      </c>
      <c r="B86" s="103"/>
      <c r="C86" s="103" t="s">
        <v>58</v>
      </c>
      <c r="D86" s="104">
        <f>+D84+D83+D82+D85</f>
        <v>5810941.5923195677</v>
      </c>
      <c r="E86" s="104">
        <f t="shared" ref="E86:N86" si="32">+E84+E83+E82+E85</f>
        <v>2163305.7834571591</v>
      </c>
      <c r="F86" s="104">
        <f t="shared" si="32"/>
        <v>1712721.2271825555</v>
      </c>
      <c r="G86" s="104">
        <f t="shared" si="32"/>
        <v>1175632.1197960628</v>
      </c>
      <c r="H86" s="104">
        <f t="shared" si="32"/>
        <v>613332.58093105489</v>
      </c>
      <c r="I86" s="104">
        <f t="shared" si="32"/>
        <v>165560.83016360362</v>
      </c>
      <c r="J86" s="104">
        <f t="shared" si="32"/>
        <v>-19610.949210868479</v>
      </c>
      <c r="K86" s="104">
        <f t="shared" si="32"/>
        <v>0</v>
      </c>
      <c r="L86" s="104">
        <f t="shared" si="32"/>
        <v>0</v>
      </c>
      <c r="M86" s="104">
        <f t="shared" si="32"/>
        <v>0</v>
      </c>
      <c r="N86" s="104">
        <f t="shared" si="32"/>
        <v>0</v>
      </c>
      <c r="O86" s="104"/>
    </row>
    <row r="87" spans="1:16" s="27" customFormat="1" ht="18" customHeight="1" thickBot="1">
      <c r="A87" s="171"/>
      <c r="D87" s="172">
        <f>D78-D86-D92</f>
        <v>43434326.139202192</v>
      </c>
    </row>
    <row r="88" spans="1:16" s="27" customFormat="1" ht="15" thickBot="1">
      <c r="A88" s="106" t="s">
        <v>98</v>
      </c>
      <c r="B88" s="107"/>
      <c r="C88" s="107" t="s">
        <v>58</v>
      </c>
      <c r="D88" s="108">
        <f>SUM(E88:O88)</f>
        <v>49245267.731521763</v>
      </c>
      <c r="E88" s="107">
        <f>E78</f>
        <v>18333099.859806433</v>
      </c>
      <c r="F88" s="107">
        <f>F78</f>
        <v>14514586.671038605</v>
      </c>
      <c r="G88" s="107">
        <f t="shared" ref="G88:O88" si="33">G78</f>
        <v>9962984.0660683289</v>
      </c>
      <c r="H88" s="107">
        <f t="shared" si="33"/>
        <v>5197733.736703855</v>
      </c>
      <c r="I88" s="107">
        <f t="shared" si="33"/>
        <v>1403057.8827424035</v>
      </c>
      <c r="J88" s="107">
        <f t="shared" si="33"/>
        <v>-166194.48483786845</v>
      </c>
      <c r="K88" s="107">
        <f t="shared" si="33"/>
        <v>0</v>
      </c>
      <c r="L88" s="107">
        <f t="shared" si="33"/>
        <v>0</v>
      </c>
      <c r="M88" s="107">
        <f t="shared" si="33"/>
        <v>0</v>
      </c>
      <c r="N88" s="107">
        <f t="shared" si="33"/>
        <v>0</v>
      </c>
      <c r="O88" s="107">
        <f t="shared" si="33"/>
        <v>0</v>
      </c>
    </row>
    <row r="89" spans="1:16" s="27" customFormat="1">
      <c r="A89" s="109" t="s">
        <v>104</v>
      </c>
      <c r="B89" s="110"/>
      <c r="C89" s="110"/>
      <c r="D89" s="91">
        <f>SUM(E89:O89)</f>
        <v>0</v>
      </c>
      <c r="E89" s="110">
        <f t="shared" ref="E89:O89" si="34">E8</f>
        <v>0</v>
      </c>
      <c r="F89" s="110">
        <f t="shared" si="34"/>
        <v>0</v>
      </c>
      <c r="G89" s="110">
        <f t="shared" si="34"/>
        <v>0</v>
      </c>
      <c r="H89" s="110">
        <f t="shared" si="34"/>
        <v>0</v>
      </c>
      <c r="I89" s="110">
        <f t="shared" si="34"/>
        <v>0</v>
      </c>
      <c r="J89" s="110">
        <f t="shared" si="34"/>
        <v>0</v>
      </c>
      <c r="K89" s="110">
        <f t="shared" si="34"/>
        <v>0</v>
      </c>
      <c r="L89" s="110">
        <f t="shared" si="34"/>
        <v>0</v>
      </c>
      <c r="M89" s="110">
        <f t="shared" si="34"/>
        <v>0</v>
      </c>
      <c r="N89" s="110">
        <f t="shared" si="34"/>
        <v>0</v>
      </c>
      <c r="O89" s="110">
        <f t="shared" si="34"/>
        <v>0</v>
      </c>
    </row>
    <row r="90" spans="1:16" s="27" customFormat="1">
      <c r="A90" s="51" t="s">
        <v>105</v>
      </c>
      <c r="B90" s="31"/>
      <c r="C90" s="31"/>
      <c r="D90" s="85">
        <f>SUM(E90:O90)</f>
        <v>0</v>
      </c>
      <c r="E90" s="84">
        <f>E55</f>
        <v>0</v>
      </c>
      <c r="F90" s="84">
        <f t="shared" ref="F90:O91" si="35">F55</f>
        <v>0</v>
      </c>
      <c r="G90" s="84">
        <f t="shared" si="35"/>
        <v>0</v>
      </c>
      <c r="H90" s="84">
        <f t="shared" si="35"/>
        <v>0</v>
      </c>
      <c r="I90" s="84">
        <f t="shared" si="35"/>
        <v>0</v>
      </c>
      <c r="J90" s="84">
        <f t="shared" si="35"/>
        <v>0</v>
      </c>
      <c r="K90" s="84">
        <f t="shared" si="35"/>
        <v>0</v>
      </c>
      <c r="L90" s="84">
        <f t="shared" si="35"/>
        <v>0</v>
      </c>
      <c r="M90" s="84">
        <f t="shared" si="35"/>
        <v>0</v>
      </c>
      <c r="N90" s="84">
        <f t="shared" si="35"/>
        <v>0</v>
      </c>
      <c r="O90" s="84">
        <f t="shared" si="35"/>
        <v>0</v>
      </c>
    </row>
    <row r="91" spans="1:16" s="27" customFormat="1" ht="15" thickBot="1">
      <c r="A91" s="51" t="s">
        <v>106</v>
      </c>
      <c r="B91" s="31"/>
      <c r="C91" s="31"/>
      <c r="D91" s="85">
        <f t="shared" ref="D91:D97" si="36">SUM(E91:N91)</f>
        <v>0</v>
      </c>
      <c r="E91" s="173">
        <f>E56</f>
        <v>0</v>
      </c>
      <c r="F91" s="173">
        <f t="shared" si="35"/>
        <v>0</v>
      </c>
      <c r="G91" s="173">
        <f t="shared" si="35"/>
        <v>0</v>
      </c>
      <c r="H91" s="173">
        <f t="shared" si="35"/>
        <v>0</v>
      </c>
      <c r="I91" s="173">
        <f t="shared" si="35"/>
        <v>0</v>
      </c>
      <c r="J91" s="173">
        <f t="shared" si="35"/>
        <v>0</v>
      </c>
      <c r="K91" s="173">
        <f t="shared" si="35"/>
        <v>0</v>
      </c>
      <c r="L91" s="173">
        <f t="shared" si="35"/>
        <v>0</v>
      </c>
      <c r="M91" s="173">
        <f t="shared" si="35"/>
        <v>0</v>
      </c>
      <c r="N91" s="173">
        <f t="shared" si="35"/>
        <v>0</v>
      </c>
      <c r="O91" s="173">
        <f t="shared" si="35"/>
        <v>0</v>
      </c>
    </row>
    <row r="92" spans="1:16" s="27" customFormat="1" ht="15" thickBot="1">
      <c r="A92" s="114" t="s">
        <v>107</v>
      </c>
      <c r="B92" s="115"/>
      <c r="C92" s="115" t="s">
        <v>58</v>
      </c>
      <c r="D92" s="108">
        <f>SUM(E92:O92)</f>
        <v>0</v>
      </c>
      <c r="E92" s="107">
        <f>E89+E90+E91</f>
        <v>0</v>
      </c>
      <c r="F92" s="107">
        <f>F89+F90+F91</f>
        <v>0</v>
      </c>
      <c r="G92" s="107">
        <f t="shared" ref="G92:O92" si="37">G89+G90+G91</f>
        <v>0</v>
      </c>
      <c r="H92" s="107">
        <f t="shared" si="37"/>
        <v>0</v>
      </c>
      <c r="I92" s="107">
        <f t="shared" si="37"/>
        <v>0</v>
      </c>
      <c r="J92" s="107">
        <f t="shared" si="37"/>
        <v>0</v>
      </c>
      <c r="K92" s="107">
        <f t="shared" si="37"/>
        <v>0</v>
      </c>
      <c r="L92" s="107">
        <f t="shared" si="37"/>
        <v>0</v>
      </c>
      <c r="M92" s="107">
        <f t="shared" si="37"/>
        <v>0</v>
      </c>
      <c r="N92" s="107">
        <f t="shared" si="37"/>
        <v>0</v>
      </c>
      <c r="O92" s="107">
        <f t="shared" si="37"/>
        <v>0</v>
      </c>
    </row>
    <row r="93" spans="1:16" s="27" customFormat="1">
      <c r="A93" s="109" t="s">
        <v>108</v>
      </c>
      <c r="B93" s="110"/>
      <c r="C93" s="110"/>
      <c r="D93" s="82">
        <f>SUM(E93:O93)</f>
        <v>49245267.731521763</v>
      </c>
      <c r="E93" s="110">
        <f>E88-E92</f>
        <v>18333099.859806433</v>
      </c>
      <c r="F93" s="110">
        <f>F88-F92</f>
        <v>14514586.671038605</v>
      </c>
      <c r="G93" s="110">
        <f t="shared" ref="G93:O93" si="38">G88-G92</f>
        <v>9962984.0660683289</v>
      </c>
      <c r="H93" s="110">
        <f t="shared" si="38"/>
        <v>5197733.736703855</v>
      </c>
      <c r="I93" s="110">
        <f t="shared" si="38"/>
        <v>1403057.8827424035</v>
      </c>
      <c r="J93" s="110">
        <f t="shared" si="38"/>
        <v>-166194.48483786845</v>
      </c>
      <c r="K93" s="110">
        <f t="shared" si="38"/>
        <v>0</v>
      </c>
      <c r="L93" s="110">
        <f t="shared" si="38"/>
        <v>0</v>
      </c>
      <c r="M93" s="110">
        <f t="shared" si="38"/>
        <v>0</v>
      </c>
      <c r="N93" s="110">
        <f t="shared" si="38"/>
        <v>0</v>
      </c>
      <c r="O93" s="110">
        <f t="shared" si="38"/>
        <v>0</v>
      </c>
      <c r="P93" s="27">
        <f>D78-D92</f>
        <v>49245267.731521763</v>
      </c>
    </row>
    <row r="94" spans="1:16" s="27" customFormat="1">
      <c r="A94" s="83" t="s">
        <v>109</v>
      </c>
      <c r="B94" s="31" t="s">
        <v>96</v>
      </c>
      <c r="C94" s="84" t="s">
        <v>58</v>
      </c>
      <c r="D94" s="82">
        <f>SUM(E94:O94)</f>
        <v>4924526.7731521763</v>
      </c>
      <c r="E94" s="31">
        <f>E82</f>
        <v>1833309.9859806434</v>
      </c>
      <c r="F94" s="31">
        <f>F82</f>
        <v>1451458.6671038605</v>
      </c>
      <c r="G94" s="31">
        <f t="shared" ref="G94:O94" si="39">G82</f>
        <v>996298.40660683298</v>
      </c>
      <c r="H94" s="31">
        <f t="shared" si="39"/>
        <v>519773.37367038551</v>
      </c>
      <c r="I94" s="31">
        <f t="shared" si="39"/>
        <v>140305.78827424036</v>
      </c>
      <c r="J94" s="31">
        <f t="shared" si="39"/>
        <v>-16619.448483786848</v>
      </c>
      <c r="K94" s="31">
        <f t="shared" si="39"/>
        <v>0</v>
      </c>
      <c r="L94" s="31">
        <f t="shared" si="39"/>
        <v>0</v>
      </c>
      <c r="M94" s="31">
        <f t="shared" si="39"/>
        <v>0</v>
      </c>
      <c r="N94" s="31">
        <f t="shared" si="39"/>
        <v>0</v>
      </c>
      <c r="O94" s="31">
        <f t="shared" si="39"/>
        <v>0</v>
      </c>
    </row>
    <row r="95" spans="1:16" s="27" customFormat="1">
      <c r="A95" s="93" t="s">
        <v>110</v>
      </c>
      <c r="B95" s="31" t="s">
        <v>96</v>
      </c>
      <c r="C95" s="31" t="s">
        <v>58</v>
      </c>
      <c r="D95" s="174">
        <f>SUM(E95:O95)</f>
        <v>886414.81916739175</v>
      </c>
      <c r="E95" s="31">
        <f>+E83+E84+E85</f>
        <v>329995.79747651581</v>
      </c>
      <c r="F95" s="31">
        <f t="shared" ref="F95:O95" si="40">+F83+F84+F85</f>
        <v>261262.56007869489</v>
      </c>
      <c r="G95" s="31">
        <f t="shared" si="40"/>
        <v>179333.71318922992</v>
      </c>
      <c r="H95" s="31">
        <f t="shared" si="40"/>
        <v>93559.207260669384</v>
      </c>
      <c r="I95" s="31">
        <f t="shared" si="40"/>
        <v>25255.041889363263</v>
      </c>
      <c r="J95" s="31">
        <f t="shared" si="40"/>
        <v>-2991.5007270816322</v>
      </c>
      <c r="K95" s="31">
        <f t="shared" si="40"/>
        <v>0</v>
      </c>
      <c r="L95" s="31">
        <f t="shared" si="40"/>
        <v>0</v>
      </c>
      <c r="M95" s="31">
        <f t="shared" si="40"/>
        <v>0</v>
      </c>
      <c r="N95" s="31">
        <f t="shared" si="40"/>
        <v>0</v>
      </c>
      <c r="O95" s="31">
        <f t="shared" si="40"/>
        <v>0</v>
      </c>
    </row>
    <row r="96" spans="1:16" s="27" customFormat="1">
      <c r="A96" s="93" t="s">
        <v>103</v>
      </c>
      <c r="B96" s="31" t="s">
        <v>96</v>
      </c>
      <c r="C96" s="31" t="s">
        <v>58</v>
      </c>
      <c r="D96" s="82">
        <f>SUM(E96:O96)</f>
        <v>5810941.5923195677</v>
      </c>
      <c r="E96" s="31">
        <f>E94+E95</f>
        <v>2163305.7834571591</v>
      </c>
      <c r="F96" s="31">
        <f>F94+F95</f>
        <v>1712721.2271825555</v>
      </c>
      <c r="G96" s="31">
        <f t="shared" ref="G96:O96" si="41">G94+G95</f>
        <v>1175632.1197960628</v>
      </c>
      <c r="H96" s="31">
        <f t="shared" si="41"/>
        <v>613332.58093105489</v>
      </c>
      <c r="I96" s="31">
        <f t="shared" si="41"/>
        <v>165560.83016360362</v>
      </c>
      <c r="J96" s="31">
        <f t="shared" si="41"/>
        <v>-19610.949210868479</v>
      </c>
      <c r="K96" s="31">
        <f t="shared" si="41"/>
        <v>0</v>
      </c>
      <c r="L96" s="31">
        <f t="shared" si="41"/>
        <v>0</v>
      </c>
      <c r="M96" s="31">
        <f t="shared" si="41"/>
        <v>0</v>
      </c>
      <c r="N96" s="31">
        <f t="shared" si="41"/>
        <v>0</v>
      </c>
      <c r="O96" s="31">
        <f t="shared" si="41"/>
        <v>0</v>
      </c>
      <c r="P96" s="27">
        <f>D86</f>
        <v>5810941.5923195677</v>
      </c>
    </row>
    <row r="97" spans="1:16" s="27" customFormat="1" ht="15" thickBot="1">
      <c r="A97" s="117" t="s">
        <v>111</v>
      </c>
      <c r="B97" s="118"/>
      <c r="C97" s="118"/>
      <c r="D97" s="82">
        <f t="shared" si="36"/>
        <v>0</v>
      </c>
      <c r="E97" s="118">
        <v>0</v>
      </c>
      <c r="F97" s="118">
        <v>0</v>
      </c>
      <c r="G97" s="118">
        <v>0</v>
      </c>
      <c r="H97" s="118">
        <v>0</v>
      </c>
      <c r="I97" s="118">
        <v>0</v>
      </c>
      <c r="J97" s="118">
        <v>0</v>
      </c>
      <c r="K97" s="118">
        <v>0</v>
      </c>
      <c r="L97" s="118">
        <v>0</v>
      </c>
      <c r="M97" s="118">
        <v>0</v>
      </c>
      <c r="N97" s="118">
        <v>0</v>
      </c>
      <c r="O97" s="118">
        <v>0</v>
      </c>
    </row>
    <row r="98" spans="1:16" s="27" customFormat="1" ht="15" thickBot="1">
      <c r="A98" s="119" t="s">
        <v>112</v>
      </c>
      <c r="B98" s="103"/>
      <c r="C98" s="103"/>
      <c r="D98" s="104">
        <f>SUM(E98:O98)</f>
        <v>43434326.139202185</v>
      </c>
      <c r="E98" s="103">
        <f>E93-E96-E97</f>
        <v>16169794.076349273</v>
      </c>
      <c r="F98" s="103">
        <f>F93-F96-F97</f>
        <v>12801865.443856049</v>
      </c>
      <c r="G98" s="103">
        <f t="shared" ref="G98:N98" si="42">G93-G96-G97</f>
        <v>8787351.9462722652</v>
      </c>
      <c r="H98" s="103">
        <f t="shared" si="42"/>
        <v>4584401.1557727996</v>
      </c>
      <c r="I98" s="103">
        <f t="shared" si="42"/>
        <v>1237497.0525787999</v>
      </c>
      <c r="J98" s="103">
        <f t="shared" si="42"/>
        <v>-146583.53562699998</v>
      </c>
      <c r="K98" s="103">
        <f t="shared" si="42"/>
        <v>0</v>
      </c>
      <c r="L98" s="103">
        <f t="shared" si="42"/>
        <v>0</v>
      </c>
      <c r="M98" s="103">
        <f t="shared" si="42"/>
        <v>0</v>
      </c>
      <c r="N98" s="103">
        <f t="shared" si="42"/>
        <v>0</v>
      </c>
      <c r="O98" s="103"/>
    </row>
    <row r="99" spans="1:16" ht="15" thickBot="1">
      <c r="D99" s="121"/>
    </row>
    <row r="100" spans="1:16" ht="15" thickBot="1">
      <c r="A100" s="128"/>
      <c r="B100" s="307" t="s">
        <v>113</v>
      </c>
      <c r="C100" s="308"/>
      <c r="D100" s="122" t="s">
        <v>114</v>
      </c>
      <c r="E100" s="123" t="s">
        <v>115</v>
      </c>
      <c r="F100" s="124"/>
      <c r="G100" s="125"/>
      <c r="H100" s="126" t="s">
        <v>116</v>
      </c>
      <c r="K100" s="127" t="s">
        <v>117</v>
      </c>
      <c r="L100" s="309" t="s">
        <v>118</v>
      </c>
      <c r="M100" s="310"/>
    </row>
    <row r="101" spans="1:16" s="27" customFormat="1">
      <c r="A101" s="175"/>
      <c r="B101" s="176">
        <v>0</v>
      </c>
      <c r="C101" s="110" t="s">
        <v>58</v>
      </c>
      <c r="D101" s="131">
        <f>D98</f>
        <v>43434326.139202185</v>
      </c>
      <c r="E101" s="132">
        <f>D93</f>
        <v>49245267.731521763</v>
      </c>
      <c r="F101" s="133"/>
      <c r="G101" s="134"/>
      <c r="H101" s="135">
        <f>D96</f>
        <v>5810941.5923195677</v>
      </c>
      <c r="I101" s="131"/>
      <c r="J101" s="131"/>
      <c r="K101" s="177" t="s">
        <v>119</v>
      </c>
      <c r="L101" s="178" t="s">
        <v>91</v>
      </c>
      <c r="M101" s="179" t="s">
        <v>93</v>
      </c>
      <c r="N101" s="131"/>
      <c r="O101" s="131"/>
    </row>
    <row r="102" spans="1:16" s="27" customFormat="1" ht="15" thickBot="1">
      <c r="A102" s="175"/>
      <c r="B102" s="180">
        <v>0.1</v>
      </c>
      <c r="C102" s="31" t="s">
        <v>58</v>
      </c>
      <c r="D102" s="141">
        <f>NPV(0.1,E98:N98)</f>
        <v>35698787.857394725</v>
      </c>
      <c r="E102" s="142">
        <f>NPV(0.1,E93:N93)</f>
        <v>40474816.164846636</v>
      </c>
      <c r="F102" s="143"/>
      <c r="G102" s="144"/>
      <c r="H102" s="145">
        <f>NPV(0.1,E96:N96)</f>
        <v>4776028.307451902</v>
      </c>
      <c r="I102" s="131"/>
      <c r="J102" s="131"/>
      <c r="K102" s="181"/>
      <c r="L102" s="182"/>
      <c r="M102" s="183"/>
      <c r="N102" s="131"/>
      <c r="O102" s="131"/>
    </row>
    <row r="103" spans="1:16" s="27" customFormat="1" ht="15" thickBot="1">
      <c r="A103" s="175"/>
      <c r="B103" s="184" t="s">
        <v>120</v>
      </c>
      <c r="C103" s="185" t="s">
        <v>121</v>
      </c>
      <c r="D103" s="186" t="e">
        <f>IRR(E98:N98,0.1)</f>
        <v>#NUM!</v>
      </c>
      <c r="E103" s="187" t="e">
        <f>IRR(E93:N93,0.1)</f>
        <v>#NUM!</v>
      </c>
      <c r="F103" s="188"/>
      <c r="G103" s="189"/>
      <c r="H103" s="145"/>
      <c r="I103" s="131"/>
      <c r="J103" s="131"/>
      <c r="K103" s="181">
        <f>E72</f>
        <v>65</v>
      </c>
      <c r="L103" s="182">
        <f>I72</f>
        <v>8</v>
      </c>
      <c r="M103" s="183">
        <f>L72</f>
        <v>0</v>
      </c>
      <c r="N103" s="131"/>
      <c r="O103" s="131"/>
    </row>
    <row r="104" spans="1:16" s="27" customFormat="1" ht="15" thickBot="1">
      <c r="A104" s="131"/>
      <c r="B104" s="190"/>
      <c r="C104" s="191"/>
      <c r="D104" s="192"/>
      <c r="E104" s="190"/>
      <c r="F104" s="193"/>
      <c r="G104" s="194"/>
      <c r="H104" s="195"/>
      <c r="I104" s="131"/>
      <c r="J104" s="131"/>
      <c r="K104" s="196"/>
      <c r="L104" s="185"/>
      <c r="M104" s="188"/>
      <c r="N104" s="131"/>
      <c r="O104" s="131"/>
    </row>
    <row r="105" spans="1:16" s="27" customFormat="1" ht="15" thickBot="1">
      <c r="A105" s="131"/>
      <c r="B105" s="164" t="s">
        <v>122</v>
      </c>
      <c r="C105" s="165" t="s">
        <v>123</v>
      </c>
      <c r="D105" s="166">
        <f>NPV(0.1,E98:N98)</f>
        <v>35698787.857394725</v>
      </c>
      <c r="E105" s="166">
        <f>NPV(0.1,E93:N93)</f>
        <v>40474816.164846636</v>
      </c>
      <c r="F105" s="131"/>
      <c r="G105" s="131"/>
      <c r="H105" s="131"/>
      <c r="I105" s="131"/>
      <c r="J105" s="131"/>
      <c r="K105" s="131"/>
      <c r="L105" s="131"/>
      <c r="M105" s="131"/>
      <c r="N105" s="131"/>
      <c r="O105" s="131"/>
    </row>
    <row r="106" spans="1:16">
      <c r="D106" s="121"/>
    </row>
    <row r="107" spans="1:16">
      <c r="A107" s="71" t="s">
        <v>92</v>
      </c>
      <c r="C107" t="s">
        <v>87</v>
      </c>
      <c r="D107" s="121" t="s">
        <v>90</v>
      </c>
      <c r="E107" s="77">
        <v>75</v>
      </c>
      <c r="F107" s="77"/>
      <c r="G107" t="s">
        <v>88</v>
      </c>
      <c r="H107" t="s">
        <v>91</v>
      </c>
      <c r="I107" s="78">
        <v>10</v>
      </c>
      <c r="J107" t="s">
        <v>88</v>
      </c>
      <c r="K107" t="s">
        <v>93</v>
      </c>
      <c r="L107" s="78">
        <f>H34</f>
        <v>0</v>
      </c>
    </row>
    <row r="108" spans="1:16" ht="18">
      <c r="A108" s="79" t="s">
        <v>126</v>
      </c>
      <c r="D108" s="121"/>
      <c r="E108">
        <f>10^6</f>
        <v>1000000</v>
      </c>
    </row>
    <row r="109" spans="1:16" s="27" customFormat="1">
      <c r="A109" s="297" t="s">
        <v>125</v>
      </c>
      <c r="B109" s="31" t="s">
        <v>96</v>
      </c>
      <c r="C109" s="31" t="s">
        <v>58</v>
      </c>
      <c r="D109" s="82">
        <f>SUM(E109:O109)</f>
        <v>9.7756875000000001</v>
      </c>
      <c r="E109" s="31">
        <f t="shared" ref="E109:O109" si="43">((E21*$E$107)/1000000)*1000000</f>
        <v>2.7163124999999999</v>
      </c>
      <c r="F109" s="31">
        <f t="shared" si="43"/>
        <v>1.8888749999999999</v>
      </c>
      <c r="G109" s="31">
        <f t="shared" si="43"/>
        <v>1.6739999999999999</v>
      </c>
      <c r="H109" s="31">
        <f t="shared" si="43"/>
        <v>1.512</v>
      </c>
      <c r="I109" s="31">
        <f t="shared" si="43"/>
        <v>1.377</v>
      </c>
      <c r="J109" s="31">
        <f t="shared" si="43"/>
        <v>0.60749999999999993</v>
      </c>
      <c r="K109" s="31">
        <f t="shared" si="43"/>
        <v>0</v>
      </c>
      <c r="L109" s="31">
        <f t="shared" si="43"/>
        <v>0</v>
      </c>
      <c r="M109" s="31">
        <f t="shared" si="43"/>
        <v>0</v>
      </c>
      <c r="N109" s="31">
        <f t="shared" si="43"/>
        <v>0</v>
      </c>
      <c r="O109" s="31">
        <f t="shared" si="43"/>
        <v>0</v>
      </c>
      <c r="P109" s="27">
        <f>D21*E107</f>
        <v>9.7756875000000001</v>
      </c>
    </row>
    <row r="110" spans="1:16" s="27" customFormat="1">
      <c r="A110" s="297"/>
      <c r="B110" s="31" t="s">
        <v>78</v>
      </c>
      <c r="C110" s="31" t="s">
        <v>58</v>
      </c>
      <c r="D110" s="82">
        <f>SUM(E110:O110)</f>
        <v>61556574.074074075</v>
      </c>
      <c r="E110" s="31">
        <f t="shared" ref="E110:O110" si="44">((E23*$I$107)/1000000)*1000000</f>
        <v>22916371.882086169</v>
      </c>
      <c r="F110" s="197">
        <f t="shared" si="44"/>
        <v>18143231.292517006</v>
      </c>
      <c r="G110" s="197">
        <f t="shared" si="44"/>
        <v>12453728.269085411</v>
      </c>
      <c r="H110" s="197">
        <f t="shared" si="44"/>
        <v>6497165.5328798192</v>
      </c>
      <c r="I110" s="197">
        <f t="shared" si="44"/>
        <v>1753820.8616780045</v>
      </c>
      <c r="J110" s="197">
        <f t="shared" si="44"/>
        <v>-207743.76417233556</v>
      </c>
      <c r="K110" s="197">
        <f t="shared" si="44"/>
        <v>0</v>
      </c>
      <c r="L110" s="197">
        <f t="shared" si="44"/>
        <v>0</v>
      </c>
      <c r="M110" s="197">
        <f t="shared" si="44"/>
        <v>0</v>
      </c>
      <c r="N110" s="197">
        <f t="shared" si="44"/>
        <v>0</v>
      </c>
      <c r="O110" s="197">
        <f t="shared" si="44"/>
        <v>0</v>
      </c>
      <c r="P110" s="27">
        <f>D23*I107</f>
        <v>61556574.074074067</v>
      </c>
    </row>
    <row r="111" spans="1:16" s="27" customFormat="1">
      <c r="A111" s="297"/>
      <c r="B111" s="31" t="s">
        <v>56</v>
      </c>
      <c r="C111" s="31" t="s">
        <v>58</v>
      </c>
      <c r="D111" s="82">
        <f>SUM(D109:D110)</f>
        <v>61556583.849761575</v>
      </c>
      <c r="E111" s="31">
        <f>SUM(E109:E110)</f>
        <v>22916374.598398671</v>
      </c>
      <c r="F111" s="31">
        <f>SUM(F109:F110)</f>
        <v>18143233.181392007</v>
      </c>
      <c r="G111" s="31">
        <f t="shared" ref="G111:O111" si="45">SUM(G109:G110)</f>
        <v>12453729.943085412</v>
      </c>
      <c r="H111" s="31">
        <f t="shared" si="45"/>
        <v>6497167.0448798193</v>
      </c>
      <c r="I111" s="31">
        <f t="shared" si="45"/>
        <v>1753822.2386780046</v>
      </c>
      <c r="J111" s="31">
        <f t="shared" si="45"/>
        <v>-207743.15667233555</v>
      </c>
      <c r="K111" s="31">
        <f t="shared" si="45"/>
        <v>0</v>
      </c>
      <c r="L111" s="31">
        <f t="shared" si="45"/>
        <v>0</v>
      </c>
      <c r="M111" s="31">
        <f t="shared" si="45"/>
        <v>0</v>
      </c>
      <c r="N111" s="31">
        <f t="shared" si="45"/>
        <v>0</v>
      </c>
      <c r="O111" s="31">
        <f t="shared" si="45"/>
        <v>0</v>
      </c>
    </row>
    <row r="112" spans="1:16" s="27" customFormat="1" ht="15" thickBot="1">
      <c r="A112" s="83" t="s">
        <v>97</v>
      </c>
      <c r="B112" s="84"/>
      <c r="C112" s="84" t="s">
        <v>58</v>
      </c>
      <c r="D112" s="85">
        <f>SUM(E112:N112)</f>
        <v>0</v>
      </c>
      <c r="E112" s="167"/>
      <c r="F112" s="167"/>
      <c r="G112" s="167"/>
      <c r="H112" s="167"/>
      <c r="I112" s="167"/>
      <c r="J112" s="167"/>
      <c r="K112" s="167"/>
      <c r="L112" s="167"/>
      <c r="M112" s="167"/>
      <c r="N112" s="167"/>
      <c r="O112" s="167"/>
    </row>
    <row r="113" spans="1:16" s="27" customFormat="1" ht="15" thickBot="1">
      <c r="A113" s="106" t="s">
        <v>98</v>
      </c>
      <c r="B113" s="103"/>
      <c r="C113" s="103" t="s">
        <v>58</v>
      </c>
      <c r="D113" s="104">
        <f>SUM(E113:O113)</f>
        <v>61556583.849761568</v>
      </c>
      <c r="E113" s="103">
        <f>E111+G112</f>
        <v>22916374.598398671</v>
      </c>
      <c r="F113" s="103">
        <f>F111+H112</f>
        <v>18143233.181392007</v>
      </c>
      <c r="G113" s="103">
        <f t="shared" ref="G113:O113" si="46">G111+H112</f>
        <v>12453729.943085412</v>
      </c>
      <c r="H113" s="103">
        <f t="shared" si="46"/>
        <v>6497167.0448798193</v>
      </c>
      <c r="I113" s="103">
        <f t="shared" si="46"/>
        <v>1753822.2386780046</v>
      </c>
      <c r="J113" s="103">
        <f t="shared" si="46"/>
        <v>-207743.15667233555</v>
      </c>
      <c r="K113" s="103">
        <f t="shared" si="46"/>
        <v>0</v>
      </c>
      <c r="L113" s="103">
        <f t="shared" si="46"/>
        <v>0</v>
      </c>
      <c r="M113" s="103">
        <f t="shared" si="46"/>
        <v>0</v>
      </c>
      <c r="N113" s="103">
        <f t="shared" si="46"/>
        <v>0</v>
      </c>
      <c r="O113" s="103">
        <f t="shared" si="46"/>
        <v>0</v>
      </c>
    </row>
    <row r="114" spans="1:16" s="27" customFormat="1">
      <c r="E114" s="41">
        <f>10/110</f>
        <v>9.0909090909090912E-2</v>
      </c>
    </row>
    <row r="115" spans="1:16" s="27" customFormat="1">
      <c r="A115" s="298" t="s">
        <v>99</v>
      </c>
      <c r="B115" s="31" t="s">
        <v>96</v>
      </c>
      <c r="C115" s="31" t="s">
        <v>58</v>
      </c>
      <c r="D115" s="90">
        <f>SUM(E115:O115)</f>
        <v>0</v>
      </c>
      <c r="E115" s="80"/>
      <c r="F115" s="80"/>
      <c r="G115" s="80"/>
      <c r="H115" s="80"/>
      <c r="I115" s="80"/>
      <c r="J115" s="80"/>
      <c r="K115" s="80"/>
      <c r="L115" s="80"/>
      <c r="M115" s="80"/>
      <c r="N115" s="80"/>
      <c r="O115" s="80"/>
      <c r="P115" s="27">
        <f>P109*0.09</f>
        <v>0.87981187500000002</v>
      </c>
    </row>
    <row r="116" spans="1:16" s="27" customFormat="1">
      <c r="A116" s="298"/>
      <c r="B116" s="31" t="s">
        <v>78</v>
      </c>
      <c r="C116" s="31" t="s">
        <v>58</v>
      </c>
      <c r="D116" s="91">
        <f>SUM(E116:O116)</f>
        <v>6155658.3849761579</v>
      </c>
      <c r="E116" s="168">
        <f>E111*E28</f>
        <v>2291637.459839867</v>
      </c>
      <c r="F116" s="168">
        <f t="shared" ref="F116:O116" si="47">F111*F28</f>
        <v>1814323.3181392008</v>
      </c>
      <c r="G116" s="168">
        <f t="shared" si="47"/>
        <v>1245372.9943085413</v>
      </c>
      <c r="H116" s="168">
        <f t="shared" si="47"/>
        <v>649716.70448798197</v>
      </c>
      <c r="I116" s="168">
        <f t="shared" si="47"/>
        <v>175382.22386780047</v>
      </c>
      <c r="J116" s="168">
        <f t="shared" si="47"/>
        <v>-20774.315667233557</v>
      </c>
      <c r="K116" s="168">
        <f t="shared" si="47"/>
        <v>0</v>
      </c>
      <c r="L116" s="168">
        <f t="shared" si="47"/>
        <v>0</v>
      </c>
      <c r="M116" s="168">
        <f t="shared" si="47"/>
        <v>0</v>
      </c>
      <c r="N116" s="168">
        <f t="shared" si="47"/>
        <v>0</v>
      </c>
      <c r="O116" s="168">
        <f t="shared" si="47"/>
        <v>0</v>
      </c>
      <c r="P116" s="27">
        <f>P110*0.1</f>
        <v>6155657.4074074067</v>
      </c>
    </row>
    <row r="117" spans="1:16" s="27" customFormat="1">
      <c r="A117" s="298"/>
      <c r="B117" s="31" t="s">
        <v>56</v>
      </c>
      <c r="C117" s="31" t="s">
        <v>58</v>
      </c>
      <c r="D117" s="82">
        <f>SUM(D115:D116)</f>
        <v>6155658.3849761579</v>
      </c>
      <c r="E117" s="31">
        <f>SUM(E115:E116)</f>
        <v>2291637.459839867</v>
      </c>
      <c r="F117" s="31">
        <f>SUM(F115:F116)</f>
        <v>1814323.3181392008</v>
      </c>
      <c r="G117" s="31">
        <f t="shared" ref="G117:O117" si="48">SUM(G115:G116)</f>
        <v>1245372.9943085413</v>
      </c>
      <c r="H117" s="31">
        <f t="shared" si="48"/>
        <v>649716.70448798197</v>
      </c>
      <c r="I117" s="31">
        <f t="shared" si="48"/>
        <v>175382.22386780047</v>
      </c>
      <c r="J117" s="31">
        <f t="shared" si="48"/>
        <v>-20774.315667233557</v>
      </c>
      <c r="K117" s="31">
        <f t="shared" si="48"/>
        <v>0</v>
      </c>
      <c r="L117" s="31">
        <f t="shared" si="48"/>
        <v>0</v>
      </c>
      <c r="M117" s="31">
        <f t="shared" si="48"/>
        <v>0</v>
      </c>
      <c r="N117" s="31">
        <f t="shared" si="48"/>
        <v>0</v>
      </c>
      <c r="O117" s="31">
        <f t="shared" si="48"/>
        <v>0</v>
      </c>
    </row>
    <row r="118" spans="1:16" s="27" customFormat="1">
      <c r="A118" s="93" t="str">
        <f>+A83</f>
        <v>NCCD (MT*50/82)- 50RS/MT</v>
      </c>
      <c r="B118" s="31" t="s">
        <v>96</v>
      </c>
      <c r="C118" s="31" t="s">
        <v>58</v>
      </c>
      <c r="D118" s="198">
        <f>SUM(E118:N118)</f>
        <v>0</v>
      </c>
      <c r="E118" s="95">
        <f>E83</f>
        <v>0</v>
      </c>
      <c r="F118" s="95">
        <f t="shared" ref="F118:O118" si="49">F83</f>
        <v>0</v>
      </c>
      <c r="G118" s="95">
        <f t="shared" si="49"/>
        <v>0</v>
      </c>
      <c r="H118" s="95">
        <f t="shared" si="49"/>
        <v>0</v>
      </c>
      <c r="I118" s="95">
        <f t="shared" si="49"/>
        <v>0</v>
      </c>
      <c r="J118" s="95">
        <f t="shared" si="49"/>
        <v>0</v>
      </c>
      <c r="K118" s="95">
        <f t="shared" si="49"/>
        <v>0</v>
      </c>
      <c r="L118" s="95">
        <f t="shared" si="49"/>
        <v>0</v>
      </c>
      <c r="M118" s="95">
        <f t="shared" si="49"/>
        <v>0</v>
      </c>
      <c r="N118" s="95">
        <f t="shared" si="49"/>
        <v>0</v>
      </c>
      <c r="O118" s="95">
        <f t="shared" si="49"/>
        <v>0</v>
      </c>
    </row>
    <row r="119" spans="1:16" s="27" customFormat="1">
      <c r="A119" s="96" t="str">
        <f>+A84</f>
        <v>Cess -20% on Sales price</v>
      </c>
      <c r="B119" s="84" t="s">
        <v>96</v>
      </c>
      <c r="C119" s="84" t="s">
        <v>58</v>
      </c>
      <c r="D119" s="199">
        <f>SUM(E119:O119)</f>
        <v>0</v>
      </c>
      <c r="E119" s="200"/>
      <c r="F119" s="200"/>
      <c r="G119" s="200"/>
      <c r="H119" s="200"/>
      <c r="I119" s="200"/>
      <c r="J119" s="200"/>
      <c r="K119" s="200"/>
      <c r="L119" s="200"/>
      <c r="M119" s="200"/>
      <c r="N119" s="200"/>
      <c r="O119" s="200"/>
      <c r="P119" s="27">
        <f>P109*0.2</f>
        <v>1.9551375000000002</v>
      </c>
    </row>
    <row r="120" spans="1:16" s="27" customFormat="1" ht="15" thickBot="1">
      <c r="A120" s="99" t="s">
        <v>102</v>
      </c>
      <c r="B120" s="84" t="s">
        <v>96</v>
      </c>
      <c r="C120" s="84" t="s">
        <v>58</v>
      </c>
      <c r="D120" s="199">
        <f>SUM(E120:O120)</f>
        <v>1108018.5092957083</v>
      </c>
      <c r="E120" s="201">
        <f>E117*0.18</f>
        <v>412494.74277117604</v>
      </c>
      <c r="F120" s="201">
        <f t="shared" ref="F120:O120" si="50">F117*0.18</f>
        <v>326578.19726505614</v>
      </c>
      <c r="G120" s="201">
        <f t="shared" si="50"/>
        <v>224167.13897553741</v>
      </c>
      <c r="H120" s="201">
        <f t="shared" si="50"/>
        <v>116949.00680783675</v>
      </c>
      <c r="I120" s="201">
        <f t="shared" si="50"/>
        <v>31568.800296204081</v>
      </c>
      <c r="J120" s="201">
        <f t="shared" si="50"/>
        <v>-3739.3768201020403</v>
      </c>
      <c r="K120" s="201">
        <f t="shared" si="50"/>
        <v>0</v>
      </c>
      <c r="L120" s="201">
        <f t="shared" si="50"/>
        <v>0</v>
      </c>
      <c r="M120" s="201">
        <f t="shared" si="50"/>
        <v>0</v>
      </c>
      <c r="N120" s="201">
        <f t="shared" si="50"/>
        <v>0</v>
      </c>
      <c r="O120" s="201">
        <f t="shared" si="50"/>
        <v>0</v>
      </c>
      <c r="P120" s="27">
        <f>D117*0.18</f>
        <v>1108018.5092957085</v>
      </c>
    </row>
    <row r="121" spans="1:16" s="27" customFormat="1" ht="15" thickBot="1">
      <c r="A121" s="102" t="s">
        <v>103</v>
      </c>
      <c r="B121" s="103"/>
      <c r="C121" s="103" t="s">
        <v>58</v>
      </c>
      <c r="D121" s="104">
        <f>+D119+D118+D117+D120</f>
        <v>7263676.8942718664</v>
      </c>
      <c r="E121" s="104">
        <f t="shared" ref="E121:N121" si="51">+E119+E118+E117+E120</f>
        <v>2704132.2026110431</v>
      </c>
      <c r="F121" s="104">
        <f t="shared" si="51"/>
        <v>2140901.515404257</v>
      </c>
      <c r="G121" s="104">
        <f t="shared" si="51"/>
        <v>1469540.1332840787</v>
      </c>
      <c r="H121" s="104">
        <f t="shared" si="51"/>
        <v>766665.71129581868</v>
      </c>
      <c r="I121" s="104">
        <f t="shared" si="51"/>
        <v>206951.02416400454</v>
      </c>
      <c r="J121" s="104">
        <f t="shared" si="51"/>
        <v>-24513.692487335597</v>
      </c>
      <c r="K121" s="104">
        <f t="shared" si="51"/>
        <v>0</v>
      </c>
      <c r="L121" s="104">
        <f t="shared" si="51"/>
        <v>0</v>
      </c>
      <c r="M121" s="104">
        <f t="shared" si="51"/>
        <v>0</v>
      </c>
      <c r="N121" s="104">
        <f t="shared" si="51"/>
        <v>0</v>
      </c>
      <c r="O121" s="104"/>
    </row>
    <row r="122" spans="1:16" s="27" customFormat="1" ht="18" customHeight="1" thickBot="1">
      <c r="A122" s="171"/>
      <c r="D122" s="172">
        <f>D113-D127-D131</f>
        <v>54292906.955489703</v>
      </c>
    </row>
    <row r="123" spans="1:16" s="27" customFormat="1" ht="15" thickBot="1">
      <c r="A123" s="106" t="s">
        <v>98</v>
      </c>
      <c r="B123" s="107"/>
      <c r="C123" s="107" t="s">
        <v>58</v>
      </c>
      <c r="D123" s="108">
        <f>SUM(E123:O123)</f>
        <v>61556583.849761568</v>
      </c>
      <c r="E123" s="107">
        <f>E113</f>
        <v>22916374.598398671</v>
      </c>
      <c r="F123" s="107">
        <f>F113</f>
        <v>18143233.181392007</v>
      </c>
      <c r="G123" s="107">
        <f t="shared" ref="G123:O123" si="52">G113</f>
        <v>12453729.943085412</v>
      </c>
      <c r="H123" s="107">
        <f t="shared" si="52"/>
        <v>6497167.0448798193</v>
      </c>
      <c r="I123" s="107">
        <f t="shared" si="52"/>
        <v>1753822.2386780046</v>
      </c>
      <c r="J123" s="107">
        <f t="shared" si="52"/>
        <v>-207743.15667233555</v>
      </c>
      <c r="K123" s="107">
        <f t="shared" si="52"/>
        <v>0</v>
      </c>
      <c r="L123" s="107">
        <f t="shared" si="52"/>
        <v>0</v>
      </c>
      <c r="M123" s="107">
        <f t="shared" si="52"/>
        <v>0</v>
      </c>
      <c r="N123" s="107">
        <f t="shared" si="52"/>
        <v>0</v>
      </c>
      <c r="O123" s="107">
        <f t="shared" si="52"/>
        <v>0</v>
      </c>
    </row>
    <row r="124" spans="1:16" s="27" customFormat="1">
      <c r="A124" s="109" t="s">
        <v>104</v>
      </c>
      <c r="B124" s="110"/>
      <c r="C124" s="110"/>
      <c r="D124" s="82">
        <f>SUM(E124:O124)</f>
        <v>0</v>
      </c>
      <c r="E124" s="110">
        <f t="shared" ref="E124:O124" si="53">E8</f>
        <v>0</v>
      </c>
      <c r="F124" s="110">
        <f t="shared" si="53"/>
        <v>0</v>
      </c>
      <c r="G124" s="110">
        <f t="shared" si="53"/>
        <v>0</v>
      </c>
      <c r="H124" s="110">
        <f t="shared" si="53"/>
        <v>0</v>
      </c>
      <c r="I124" s="110">
        <f t="shared" si="53"/>
        <v>0</v>
      </c>
      <c r="J124" s="110">
        <f t="shared" si="53"/>
        <v>0</v>
      </c>
      <c r="K124" s="110">
        <f t="shared" si="53"/>
        <v>0</v>
      </c>
      <c r="L124" s="110">
        <f t="shared" si="53"/>
        <v>0</v>
      </c>
      <c r="M124" s="110">
        <f t="shared" si="53"/>
        <v>0</v>
      </c>
      <c r="N124" s="110">
        <f t="shared" si="53"/>
        <v>0</v>
      </c>
      <c r="O124" s="110">
        <f t="shared" si="53"/>
        <v>0</v>
      </c>
    </row>
    <row r="125" spans="1:16" s="27" customFormat="1">
      <c r="A125" s="51" t="s">
        <v>105</v>
      </c>
      <c r="B125" s="31"/>
      <c r="C125" s="31"/>
      <c r="D125" s="85">
        <f>SUM(E125:O125)</f>
        <v>0</v>
      </c>
      <c r="E125" s="84">
        <f>E90</f>
        <v>0</v>
      </c>
      <c r="F125" s="84">
        <f t="shared" ref="F125:O126" si="54">F90</f>
        <v>0</v>
      </c>
      <c r="G125" s="84">
        <f t="shared" si="54"/>
        <v>0</v>
      </c>
      <c r="H125" s="84">
        <f t="shared" si="54"/>
        <v>0</v>
      </c>
      <c r="I125" s="84">
        <f t="shared" si="54"/>
        <v>0</v>
      </c>
      <c r="J125" s="84">
        <f t="shared" si="54"/>
        <v>0</v>
      </c>
      <c r="K125" s="84">
        <f t="shared" si="54"/>
        <v>0</v>
      </c>
      <c r="L125" s="84">
        <f t="shared" si="54"/>
        <v>0</v>
      </c>
      <c r="M125" s="84">
        <f t="shared" si="54"/>
        <v>0</v>
      </c>
      <c r="N125" s="84">
        <f t="shared" si="54"/>
        <v>0</v>
      </c>
      <c r="O125" s="84">
        <f t="shared" si="54"/>
        <v>0</v>
      </c>
    </row>
    <row r="126" spans="1:16" s="27" customFormat="1" ht="15" thickBot="1">
      <c r="A126" s="51" t="s">
        <v>106</v>
      </c>
      <c r="B126" s="31"/>
      <c r="C126" s="31"/>
      <c r="D126" s="85">
        <f t="shared" ref="D126:D132" si="55">SUM(E126:N126)</f>
        <v>0</v>
      </c>
      <c r="E126" s="118">
        <f>E91</f>
        <v>0</v>
      </c>
      <c r="F126" s="118">
        <f t="shared" si="54"/>
        <v>0</v>
      </c>
      <c r="G126" s="118">
        <f t="shared" si="54"/>
        <v>0</v>
      </c>
      <c r="H126" s="118">
        <f t="shared" si="54"/>
        <v>0</v>
      </c>
      <c r="I126" s="118">
        <f t="shared" si="54"/>
        <v>0</v>
      </c>
      <c r="J126" s="118">
        <f t="shared" si="54"/>
        <v>0</v>
      </c>
      <c r="K126" s="118">
        <f t="shared" si="54"/>
        <v>0</v>
      </c>
      <c r="L126" s="118">
        <f t="shared" si="54"/>
        <v>0</v>
      </c>
      <c r="M126" s="118">
        <f t="shared" si="54"/>
        <v>0</v>
      </c>
      <c r="N126" s="118">
        <f t="shared" si="54"/>
        <v>0</v>
      </c>
      <c r="O126" s="118">
        <f t="shared" si="54"/>
        <v>0</v>
      </c>
    </row>
    <row r="127" spans="1:16" s="27" customFormat="1" ht="15" thickBot="1">
      <c r="A127" s="114" t="s">
        <v>107</v>
      </c>
      <c r="B127" s="115"/>
      <c r="C127" s="115" t="s">
        <v>58</v>
      </c>
      <c r="D127" s="108">
        <f>SUM(E127:O127)</f>
        <v>0</v>
      </c>
      <c r="E127" s="107">
        <f>E124+E125+E126</f>
        <v>0</v>
      </c>
      <c r="F127" s="107">
        <f>F124+F125+F126</f>
        <v>0</v>
      </c>
      <c r="G127" s="107">
        <f t="shared" ref="G127:O127" si="56">G124+G125+G126</f>
        <v>0</v>
      </c>
      <c r="H127" s="107">
        <f t="shared" si="56"/>
        <v>0</v>
      </c>
      <c r="I127" s="107">
        <f t="shared" si="56"/>
        <v>0</v>
      </c>
      <c r="J127" s="107">
        <f t="shared" si="56"/>
        <v>0</v>
      </c>
      <c r="K127" s="107">
        <f t="shared" si="56"/>
        <v>0</v>
      </c>
      <c r="L127" s="107">
        <f t="shared" si="56"/>
        <v>0</v>
      </c>
      <c r="M127" s="107">
        <f t="shared" si="56"/>
        <v>0</v>
      </c>
      <c r="N127" s="107">
        <f t="shared" si="56"/>
        <v>0</v>
      </c>
      <c r="O127" s="107">
        <f t="shared" si="56"/>
        <v>0</v>
      </c>
    </row>
    <row r="128" spans="1:16" s="27" customFormat="1">
      <c r="A128" s="109" t="s">
        <v>108</v>
      </c>
      <c r="B128" s="110"/>
      <c r="C128" s="110"/>
      <c r="D128" s="82">
        <f>SUM(E128:O128)</f>
        <v>61556583.849761568</v>
      </c>
      <c r="E128" s="110">
        <f>E123-E127</f>
        <v>22916374.598398671</v>
      </c>
      <c r="F128" s="110">
        <f t="shared" ref="F128:O128" si="57">F123-F127</f>
        <v>18143233.181392007</v>
      </c>
      <c r="G128" s="110">
        <f t="shared" si="57"/>
        <v>12453729.943085412</v>
      </c>
      <c r="H128" s="110">
        <f t="shared" si="57"/>
        <v>6497167.0448798193</v>
      </c>
      <c r="I128" s="110">
        <f t="shared" si="57"/>
        <v>1753822.2386780046</v>
      </c>
      <c r="J128" s="110">
        <f t="shared" si="57"/>
        <v>-207743.15667233555</v>
      </c>
      <c r="K128" s="110">
        <f t="shared" si="57"/>
        <v>0</v>
      </c>
      <c r="L128" s="110">
        <f t="shared" si="57"/>
        <v>0</v>
      </c>
      <c r="M128" s="110">
        <f t="shared" si="57"/>
        <v>0</v>
      </c>
      <c r="N128" s="110">
        <f t="shared" si="57"/>
        <v>0</v>
      </c>
      <c r="O128" s="110">
        <f t="shared" si="57"/>
        <v>0</v>
      </c>
      <c r="P128" s="27">
        <f>D113-D127</f>
        <v>61556583.849761568</v>
      </c>
    </row>
    <row r="129" spans="1:16" s="27" customFormat="1">
      <c r="A129" s="83" t="s">
        <v>109</v>
      </c>
      <c r="B129" s="31" t="s">
        <v>96</v>
      </c>
      <c r="C129" s="84" t="s">
        <v>58</v>
      </c>
      <c r="D129" s="82">
        <f>SUM(E129:O129)</f>
        <v>6155658.3849761579</v>
      </c>
      <c r="E129" s="31">
        <f>E117</f>
        <v>2291637.459839867</v>
      </c>
      <c r="F129" s="31">
        <f t="shared" ref="F129:O129" si="58">F117</f>
        <v>1814323.3181392008</v>
      </c>
      <c r="G129" s="31">
        <f t="shared" si="58"/>
        <v>1245372.9943085413</v>
      </c>
      <c r="H129" s="31">
        <f t="shared" si="58"/>
        <v>649716.70448798197</v>
      </c>
      <c r="I129" s="31">
        <f t="shared" si="58"/>
        <v>175382.22386780047</v>
      </c>
      <c r="J129" s="31">
        <f t="shared" si="58"/>
        <v>-20774.315667233557</v>
      </c>
      <c r="K129" s="31">
        <f t="shared" si="58"/>
        <v>0</v>
      </c>
      <c r="L129" s="31">
        <f t="shared" si="58"/>
        <v>0</v>
      </c>
      <c r="M129" s="31">
        <f t="shared" si="58"/>
        <v>0</v>
      </c>
      <c r="N129" s="31">
        <f t="shared" si="58"/>
        <v>0</v>
      </c>
      <c r="O129" s="31">
        <f t="shared" si="58"/>
        <v>0</v>
      </c>
    </row>
    <row r="130" spans="1:16" s="27" customFormat="1">
      <c r="A130" s="93" t="s">
        <v>110</v>
      </c>
      <c r="B130" s="31" t="s">
        <v>96</v>
      </c>
      <c r="C130" s="31" t="s">
        <v>58</v>
      </c>
      <c r="D130" s="90">
        <f>SUM(E130:O130)</f>
        <v>1108018.5092957083</v>
      </c>
      <c r="E130" s="31">
        <f>+E118+E119+E120</f>
        <v>412494.74277117604</v>
      </c>
      <c r="F130" s="31">
        <f t="shared" ref="F130:O130" si="59">+F118+F119+F120</f>
        <v>326578.19726505614</v>
      </c>
      <c r="G130" s="31">
        <f t="shared" si="59"/>
        <v>224167.13897553741</v>
      </c>
      <c r="H130" s="31">
        <f t="shared" si="59"/>
        <v>116949.00680783675</v>
      </c>
      <c r="I130" s="31">
        <f t="shared" si="59"/>
        <v>31568.800296204081</v>
      </c>
      <c r="J130" s="31">
        <f t="shared" si="59"/>
        <v>-3739.3768201020403</v>
      </c>
      <c r="K130" s="31">
        <f t="shared" si="59"/>
        <v>0</v>
      </c>
      <c r="L130" s="31">
        <f t="shared" si="59"/>
        <v>0</v>
      </c>
      <c r="M130" s="31">
        <f t="shared" si="59"/>
        <v>0</v>
      </c>
      <c r="N130" s="31">
        <f t="shared" si="59"/>
        <v>0</v>
      </c>
      <c r="O130" s="31">
        <f t="shared" si="59"/>
        <v>0</v>
      </c>
    </row>
    <row r="131" spans="1:16" s="27" customFormat="1">
      <c r="A131" s="93" t="s">
        <v>103</v>
      </c>
      <c r="B131" s="31" t="s">
        <v>96</v>
      </c>
      <c r="C131" s="31" t="s">
        <v>58</v>
      </c>
      <c r="D131" s="82">
        <f>SUM(E131:O131)</f>
        <v>7263676.8942718664</v>
      </c>
      <c r="E131" s="31">
        <f>E129+E130</f>
        <v>2704132.2026110431</v>
      </c>
      <c r="F131" s="31">
        <f t="shared" ref="F131:O131" si="60">F129+F130</f>
        <v>2140901.515404257</v>
      </c>
      <c r="G131" s="31">
        <f t="shared" si="60"/>
        <v>1469540.1332840787</v>
      </c>
      <c r="H131" s="31">
        <f t="shared" si="60"/>
        <v>766665.71129581868</v>
      </c>
      <c r="I131" s="31">
        <f t="shared" si="60"/>
        <v>206951.02416400454</v>
      </c>
      <c r="J131" s="31">
        <f t="shared" si="60"/>
        <v>-24513.692487335597</v>
      </c>
      <c r="K131" s="31">
        <f t="shared" si="60"/>
        <v>0</v>
      </c>
      <c r="L131" s="31">
        <f t="shared" si="60"/>
        <v>0</v>
      </c>
      <c r="M131" s="31">
        <f t="shared" si="60"/>
        <v>0</v>
      </c>
      <c r="N131" s="31">
        <f t="shared" si="60"/>
        <v>0</v>
      </c>
      <c r="O131" s="31">
        <f t="shared" si="60"/>
        <v>0</v>
      </c>
      <c r="P131" s="27">
        <f>D121</f>
        <v>7263676.8942718664</v>
      </c>
    </row>
    <row r="132" spans="1:16" s="27" customFormat="1" ht="15" thickBot="1">
      <c r="A132" s="117" t="s">
        <v>111</v>
      </c>
      <c r="B132" s="118"/>
      <c r="C132" s="118"/>
      <c r="D132" s="82">
        <f t="shared" si="55"/>
        <v>0</v>
      </c>
      <c r="E132" s="118">
        <v>0</v>
      </c>
      <c r="F132" s="118">
        <v>0</v>
      </c>
      <c r="G132" s="118">
        <v>0</v>
      </c>
      <c r="H132" s="118">
        <v>0</v>
      </c>
      <c r="I132" s="118">
        <v>0</v>
      </c>
      <c r="J132" s="118">
        <v>0</v>
      </c>
      <c r="K132" s="118">
        <v>0</v>
      </c>
      <c r="L132" s="118">
        <v>0</v>
      </c>
      <c r="M132" s="118">
        <v>0</v>
      </c>
      <c r="N132" s="118">
        <v>0</v>
      </c>
      <c r="O132" s="118">
        <v>0</v>
      </c>
    </row>
    <row r="133" spans="1:16" s="27" customFormat="1" ht="15" thickBot="1">
      <c r="A133" s="119" t="s">
        <v>112</v>
      </c>
      <c r="B133" s="103"/>
      <c r="C133" s="103"/>
      <c r="D133" s="104">
        <f>SUM(E133:O133)</f>
        <v>54292906.95548971</v>
      </c>
      <c r="E133" s="103">
        <f>E128-E131-E132</f>
        <v>20212242.395787627</v>
      </c>
      <c r="F133" s="103">
        <f>F128-F131-F132</f>
        <v>16002331.665987749</v>
      </c>
      <c r="G133" s="103">
        <f t="shared" ref="G133:N133" si="61">G128-G131-G132</f>
        <v>10984189.809801333</v>
      </c>
      <c r="H133" s="103">
        <f t="shared" si="61"/>
        <v>5730501.3335840004</v>
      </c>
      <c r="I133" s="103">
        <f t="shared" si="61"/>
        <v>1546871.2145140001</v>
      </c>
      <c r="J133" s="103">
        <f t="shared" si="61"/>
        <v>-183229.46418499996</v>
      </c>
      <c r="K133" s="103">
        <f t="shared" si="61"/>
        <v>0</v>
      </c>
      <c r="L133" s="103">
        <f t="shared" si="61"/>
        <v>0</v>
      </c>
      <c r="M133" s="103">
        <f t="shared" si="61"/>
        <v>0</v>
      </c>
      <c r="N133" s="103">
        <f t="shared" si="61"/>
        <v>0</v>
      </c>
      <c r="O133" s="103"/>
    </row>
    <row r="134" spans="1:16" s="27" customFormat="1" ht="15" thickBot="1">
      <c r="A134" s="175"/>
      <c r="B134" s="131"/>
      <c r="C134" s="131"/>
      <c r="D134" s="175"/>
      <c r="E134" s="131"/>
      <c r="F134" s="131"/>
      <c r="G134" s="131"/>
      <c r="H134" s="131"/>
      <c r="I134" s="131"/>
      <c r="J134" s="131"/>
      <c r="K134" s="131"/>
      <c r="L134" s="131"/>
      <c r="M134" s="131"/>
      <c r="N134" s="131"/>
      <c r="O134" s="131"/>
    </row>
    <row r="135" spans="1:16" s="27" customFormat="1" ht="15" thickBot="1">
      <c r="A135" s="175"/>
      <c r="B135" s="299" t="s">
        <v>113</v>
      </c>
      <c r="C135" s="300"/>
      <c r="D135" s="202" t="s">
        <v>114</v>
      </c>
      <c r="E135" s="203" t="s">
        <v>115</v>
      </c>
      <c r="F135" s="204"/>
      <c r="G135" s="205"/>
      <c r="H135" s="206" t="s">
        <v>116</v>
      </c>
      <c r="I135" s="207"/>
      <c r="J135" s="207"/>
      <c r="K135" s="208" t="s">
        <v>117</v>
      </c>
      <c r="L135" s="301" t="s">
        <v>118</v>
      </c>
      <c r="M135" s="302"/>
      <c r="N135" s="131"/>
      <c r="O135" s="131"/>
    </row>
    <row r="136" spans="1:16" s="27" customFormat="1">
      <c r="A136" s="175"/>
      <c r="B136" s="176">
        <v>0</v>
      </c>
      <c r="C136" s="110" t="s">
        <v>58</v>
      </c>
      <c r="D136" s="131">
        <f>D133</f>
        <v>54292906.95548971</v>
      </c>
      <c r="E136" s="132">
        <f>D128</f>
        <v>61556583.849761568</v>
      </c>
      <c r="F136" s="133"/>
      <c r="G136" s="134"/>
      <c r="H136" s="135">
        <f>D131</f>
        <v>7263676.8942718664</v>
      </c>
      <c r="I136" s="131"/>
      <c r="J136" s="131"/>
      <c r="K136" s="177" t="s">
        <v>119</v>
      </c>
      <c r="L136" s="178" t="s">
        <v>91</v>
      </c>
      <c r="M136" s="179" t="s">
        <v>93</v>
      </c>
      <c r="N136" s="131"/>
      <c r="O136" s="131"/>
    </row>
    <row r="137" spans="1:16" s="27" customFormat="1" ht="15" thickBot="1">
      <c r="A137" s="175"/>
      <c r="B137" s="180">
        <v>0.1</v>
      </c>
      <c r="C137" s="31" t="s">
        <v>58</v>
      </c>
      <c r="D137" s="141">
        <f>NPV(0.1,E133:N133)</f>
        <v>44623484.269113615</v>
      </c>
      <c r="E137" s="142">
        <f>NPV(0.1,E128:N128)</f>
        <v>50593519.579493903</v>
      </c>
      <c r="F137" s="143"/>
      <c r="G137" s="144"/>
      <c r="H137" s="145">
        <f>NPV(0.1,E131:N131)</f>
        <v>5970035.3103802809</v>
      </c>
      <c r="I137" s="131"/>
      <c r="J137" s="131"/>
      <c r="K137" s="181"/>
      <c r="L137" s="182"/>
      <c r="M137" s="183"/>
      <c r="N137" s="131"/>
      <c r="O137" s="131"/>
    </row>
    <row r="138" spans="1:16" s="27" customFormat="1" ht="15" thickBot="1">
      <c r="A138" s="175"/>
      <c r="B138" s="184" t="s">
        <v>120</v>
      </c>
      <c r="C138" s="185" t="s">
        <v>121</v>
      </c>
      <c r="D138" s="186" t="e">
        <f>IRR(E133:N133,0.1)</f>
        <v>#NUM!</v>
      </c>
      <c r="E138" s="187" t="e">
        <f>IRR(E128:N128,0.1)</f>
        <v>#NUM!</v>
      </c>
      <c r="F138" s="188"/>
      <c r="G138" s="189"/>
      <c r="H138" s="145"/>
      <c r="I138" s="131"/>
      <c r="J138" s="131"/>
      <c r="K138" s="181">
        <f>E107</f>
        <v>75</v>
      </c>
      <c r="L138" s="182">
        <f>I107</f>
        <v>10</v>
      </c>
      <c r="M138" s="183">
        <f>L107</f>
        <v>0</v>
      </c>
      <c r="N138" s="131"/>
      <c r="O138" s="131"/>
    </row>
    <row r="139" spans="1:16" s="27" customFormat="1" ht="15" thickBot="1">
      <c r="A139" s="131"/>
      <c r="B139" s="190"/>
      <c r="C139" s="191"/>
      <c r="D139" s="192"/>
      <c r="E139" s="190"/>
      <c r="F139" s="193"/>
      <c r="G139" s="194"/>
      <c r="H139" s="195"/>
      <c r="I139" s="131"/>
      <c r="J139" s="131"/>
      <c r="K139" s="196"/>
      <c r="L139" s="185"/>
      <c r="M139" s="188"/>
      <c r="N139" s="131"/>
      <c r="O139" s="131"/>
    </row>
    <row r="140" spans="1:16" s="27" customFormat="1" ht="15" thickBot="1">
      <c r="A140" s="131"/>
      <c r="B140" s="164" t="s">
        <v>122</v>
      </c>
      <c r="C140" s="165" t="s">
        <v>123</v>
      </c>
      <c r="D140" s="131">
        <f>NPV(0.1,E133:N133)</f>
        <v>44623484.269113615</v>
      </c>
      <c r="E140" s="131">
        <f>NPV(0.1,E128:N128)</f>
        <v>50593519.579493903</v>
      </c>
      <c r="F140" s="131"/>
      <c r="G140" s="131"/>
      <c r="H140" s="131"/>
      <c r="I140" s="131"/>
      <c r="J140" s="131"/>
      <c r="K140" s="131"/>
      <c r="L140" s="131"/>
      <c r="M140" s="131"/>
      <c r="N140" s="131"/>
      <c r="O140" s="131"/>
    </row>
    <row r="141" spans="1:16">
      <c r="D141" s="136"/>
    </row>
    <row r="142" spans="1:16">
      <c r="A142" s="71" t="s">
        <v>92</v>
      </c>
      <c r="C142" t="s">
        <v>87</v>
      </c>
      <c r="D142" t="s">
        <v>90</v>
      </c>
      <c r="E142" s="77">
        <f>E35</f>
        <v>85</v>
      </c>
      <c r="F142" s="77"/>
      <c r="G142" t="s">
        <v>88</v>
      </c>
      <c r="H142" t="s">
        <v>91</v>
      </c>
      <c r="I142" s="77">
        <v>12</v>
      </c>
      <c r="J142" t="s">
        <v>88</v>
      </c>
      <c r="K142" t="s">
        <v>93</v>
      </c>
      <c r="L142" s="78">
        <f>H35</f>
        <v>0</v>
      </c>
    </row>
    <row r="143" spans="1:16" ht="18">
      <c r="A143" s="79" t="s">
        <v>127</v>
      </c>
      <c r="E143">
        <f>10^6</f>
        <v>1000000</v>
      </c>
    </row>
    <row r="144" spans="1:16" s="27" customFormat="1">
      <c r="A144" s="297" t="s">
        <v>125</v>
      </c>
      <c r="B144" s="31" t="s">
        <v>96</v>
      </c>
      <c r="C144" s="31" t="s">
        <v>58</v>
      </c>
      <c r="D144" s="82">
        <f>SUM(E144:O144)</f>
        <v>11.079112499999999</v>
      </c>
      <c r="E144" s="31">
        <f t="shared" ref="E144:O144" si="62">((E21*$E$142)/1000000)*1000000</f>
        <v>3.0784875</v>
      </c>
      <c r="F144" s="31">
        <f t="shared" si="62"/>
        <v>2.1407249999999998</v>
      </c>
      <c r="G144" s="31">
        <f t="shared" si="62"/>
        <v>1.8972</v>
      </c>
      <c r="H144" s="31">
        <f t="shared" si="62"/>
        <v>1.7136</v>
      </c>
      <c r="I144" s="31">
        <f t="shared" si="62"/>
        <v>1.5606000000000002</v>
      </c>
      <c r="J144" s="31">
        <f t="shared" si="62"/>
        <v>0.6885</v>
      </c>
      <c r="K144" s="31">
        <f t="shared" si="62"/>
        <v>0</v>
      </c>
      <c r="L144" s="31">
        <f t="shared" si="62"/>
        <v>0</v>
      </c>
      <c r="M144" s="31">
        <f t="shared" si="62"/>
        <v>0</v>
      </c>
      <c r="N144" s="31">
        <f t="shared" si="62"/>
        <v>0</v>
      </c>
      <c r="O144" s="31">
        <f t="shared" si="62"/>
        <v>0</v>
      </c>
      <c r="P144" s="27">
        <f>D21*E142</f>
        <v>11.079112500000001</v>
      </c>
    </row>
    <row r="145" spans="1:16" s="27" customFormat="1">
      <c r="A145" s="297"/>
      <c r="B145" s="31" t="s">
        <v>78</v>
      </c>
      <c r="C145" s="31" t="s">
        <v>58</v>
      </c>
      <c r="D145" s="82">
        <f>SUM(E145:O145)</f>
        <v>73867888.888888881</v>
      </c>
      <c r="E145" s="31">
        <f t="shared" ref="E145:O145" si="63">((E23*$I$142)/1000000)*1000000</f>
        <v>27499646.2585034</v>
      </c>
      <c r="F145" s="31">
        <f t="shared" si="63"/>
        <v>21771877.551020406</v>
      </c>
      <c r="G145" s="31">
        <f t="shared" si="63"/>
        <v>14944473.922902495</v>
      </c>
      <c r="H145" s="31">
        <f t="shared" si="63"/>
        <v>7796598.6394557822</v>
      </c>
      <c r="I145" s="31">
        <f t="shared" si="63"/>
        <v>2104585.0340136052</v>
      </c>
      <c r="J145" s="31">
        <f t="shared" si="63"/>
        <v>-249292.51700680269</v>
      </c>
      <c r="K145" s="31">
        <f t="shared" si="63"/>
        <v>0</v>
      </c>
      <c r="L145" s="31">
        <f t="shared" si="63"/>
        <v>0</v>
      </c>
      <c r="M145" s="31">
        <f t="shared" si="63"/>
        <v>0</v>
      </c>
      <c r="N145" s="31">
        <f t="shared" si="63"/>
        <v>0</v>
      </c>
      <c r="O145" s="31">
        <f t="shared" si="63"/>
        <v>0</v>
      </c>
      <c r="P145" s="27">
        <f>D23*I142</f>
        <v>73867888.888888881</v>
      </c>
    </row>
    <row r="146" spans="1:16" s="27" customFormat="1">
      <c r="A146" s="297"/>
      <c r="B146" s="31" t="s">
        <v>56</v>
      </c>
      <c r="C146" s="31" t="s">
        <v>58</v>
      </c>
      <c r="D146" s="82">
        <f>SUM(D144:D145)</f>
        <v>73867899.968001381</v>
      </c>
      <c r="E146" s="31">
        <f>SUM(E144:E145)</f>
        <v>27499649.3369909</v>
      </c>
      <c r="F146" s="31">
        <f>SUM(F144:F145)</f>
        <v>21771879.691745408</v>
      </c>
      <c r="G146" s="31">
        <f t="shared" ref="G146:O146" si="64">SUM(G144:G145)</f>
        <v>14944475.820102494</v>
      </c>
      <c r="H146" s="31">
        <f t="shared" si="64"/>
        <v>7796600.3530557826</v>
      </c>
      <c r="I146" s="31">
        <f t="shared" si="64"/>
        <v>2104586.5946136052</v>
      </c>
      <c r="J146" s="31">
        <f t="shared" si="64"/>
        <v>-249291.8285068027</v>
      </c>
      <c r="K146" s="31">
        <f t="shared" si="64"/>
        <v>0</v>
      </c>
      <c r="L146" s="31">
        <f t="shared" si="64"/>
        <v>0</v>
      </c>
      <c r="M146" s="31">
        <f t="shared" si="64"/>
        <v>0</v>
      </c>
      <c r="N146" s="31">
        <f t="shared" si="64"/>
        <v>0</v>
      </c>
      <c r="O146" s="31">
        <f t="shared" si="64"/>
        <v>0</v>
      </c>
    </row>
    <row r="147" spans="1:16" s="27" customFormat="1" ht="15" thickBot="1">
      <c r="A147" s="83" t="s">
        <v>97</v>
      </c>
      <c r="B147" s="84"/>
      <c r="C147" s="84" t="s">
        <v>58</v>
      </c>
      <c r="D147" s="85">
        <f>SUM(E147:N147)</f>
        <v>0</v>
      </c>
      <c r="E147" s="167"/>
      <c r="F147" s="167"/>
      <c r="G147" s="167"/>
      <c r="H147" s="167"/>
      <c r="I147" s="167"/>
      <c r="J147" s="167"/>
      <c r="K147" s="167"/>
      <c r="L147" s="167"/>
      <c r="M147" s="167"/>
      <c r="N147" s="167"/>
      <c r="O147" s="167"/>
    </row>
    <row r="148" spans="1:16" s="27" customFormat="1" ht="15" thickBot="1">
      <c r="A148" s="106" t="s">
        <v>98</v>
      </c>
      <c r="B148" s="103"/>
      <c r="C148" s="103" t="s">
        <v>58</v>
      </c>
      <c r="D148" s="104">
        <f>SUM(E148:O148)</f>
        <v>73867899.968001395</v>
      </c>
      <c r="E148" s="103">
        <f>E146+G147</f>
        <v>27499649.3369909</v>
      </c>
      <c r="F148" s="103">
        <f>F146+H147</f>
        <v>21771879.691745408</v>
      </c>
      <c r="G148" s="103">
        <f t="shared" ref="G148:O148" si="65">G146+H147</f>
        <v>14944475.820102494</v>
      </c>
      <c r="H148" s="103">
        <f t="shared" si="65"/>
        <v>7796600.3530557826</v>
      </c>
      <c r="I148" s="103">
        <f t="shared" si="65"/>
        <v>2104586.5946136052</v>
      </c>
      <c r="J148" s="103">
        <f t="shared" si="65"/>
        <v>-249291.8285068027</v>
      </c>
      <c r="K148" s="103">
        <f t="shared" si="65"/>
        <v>0</v>
      </c>
      <c r="L148" s="103">
        <f t="shared" si="65"/>
        <v>0</v>
      </c>
      <c r="M148" s="103">
        <f t="shared" si="65"/>
        <v>0</v>
      </c>
      <c r="N148" s="103">
        <f t="shared" si="65"/>
        <v>0</v>
      </c>
      <c r="O148" s="103">
        <f t="shared" si="65"/>
        <v>0</v>
      </c>
    </row>
    <row r="149" spans="1:16" s="27" customFormat="1">
      <c r="E149" s="41">
        <f>10/110</f>
        <v>9.0909090909090912E-2</v>
      </c>
    </row>
    <row r="150" spans="1:16" s="27" customFormat="1">
      <c r="A150" s="298" t="s">
        <v>99</v>
      </c>
      <c r="B150" s="31" t="s">
        <v>96</v>
      </c>
      <c r="C150" s="31" t="s">
        <v>58</v>
      </c>
      <c r="D150" s="90">
        <f>SUM(E150:O150)</f>
        <v>0</v>
      </c>
      <c r="E150" s="80"/>
      <c r="F150" s="80"/>
      <c r="G150" s="80"/>
      <c r="H150" s="80"/>
      <c r="I150" s="80"/>
      <c r="J150" s="80"/>
      <c r="K150" s="80"/>
      <c r="L150" s="80"/>
      <c r="M150" s="80"/>
      <c r="N150" s="80"/>
      <c r="O150" s="80"/>
      <c r="P150" s="27">
        <f>P144*E149</f>
        <v>1.0071920454545455</v>
      </c>
    </row>
    <row r="151" spans="1:16" s="27" customFormat="1">
      <c r="A151" s="298"/>
      <c r="B151" s="31" t="s">
        <v>78</v>
      </c>
      <c r="C151" s="31" t="s">
        <v>58</v>
      </c>
      <c r="D151" s="82">
        <f>SUM(E151:O151)</f>
        <v>7386789.9968001395</v>
      </c>
      <c r="E151" s="168">
        <f>E146*E28</f>
        <v>2749964.93369909</v>
      </c>
      <c r="F151" s="168">
        <f t="shared" ref="F151:O151" si="66">F146*F28</f>
        <v>2177187.9691745411</v>
      </c>
      <c r="G151" s="168">
        <f t="shared" si="66"/>
        <v>1494447.5820102496</v>
      </c>
      <c r="H151" s="168">
        <f t="shared" si="66"/>
        <v>779660.03530557826</v>
      </c>
      <c r="I151" s="168">
        <f t="shared" si="66"/>
        <v>210458.65946136054</v>
      </c>
      <c r="J151" s="168">
        <f t="shared" si="66"/>
        <v>-24929.18285068027</v>
      </c>
      <c r="K151" s="168">
        <f t="shared" si="66"/>
        <v>0</v>
      </c>
      <c r="L151" s="168">
        <f t="shared" si="66"/>
        <v>0</v>
      </c>
      <c r="M151" s="168">
        <f t="shared" si="66"/>
        <v>0</v>
      </c>
      <c r="N151" s="168">
        <f t="shared" si="66"/>
        <v>0</v>
      </c>
      <c r="O151" s="168">
        <f t="shared" si="66"/>
        <v>0</v>
      </c>
      <c r="P151" s="27">
        <f>P145*0.1</f>
        <v>7386788.8888888881</v>
      </c>
    </row>
    <row r="152" spans="1:16" s="27" customFormat="1">
      <c r="A152" s="298"/>
      <c r="B152" s="31" t="s">
        <v>56</v>
      </c>
      <c r="C152" s="31" t="s">
        <v>58</v>
      </c>
      <c r="D152" s="82">
        <f>SUM(D150:D151)</f>
        <v>7386789.9968001395</v>
      </c>
      <c r="E152" s="31">
        <f>SUM(E150:E151)</f>
        <v>2749964.93369909</v>
      </c>
      <c r="F152" s="31">
        <f>SUM(F150:F151)</f>
        <v>2177187.9691745411</v>
      </c>
      <c r="G152" s="31">
        <f t="shared" ref="G152:O152" si="67">SUM(G150:G151)</f>
        <v>1494447.5820102496</v>
      </c>
      <c r="H152" s="31">
        <f t="shared" si="67"/>
        <v>779660.03530557826</v>
      </c>
      <c r="I152" s="31">
        <f t="shared" si="67"/>
        <v>210458.65946136054</v>
      </c>
      <c r="J152" s="31">
        <f t="shared" si="67"/>
        <v>-24929.18285068027</v>
      </c>
      <c r="K152" s="31">
        <f t="shared" si="67"/>
        <v>0</v>
      </c>
      <c r="L152" s="31">
        <f t="shared" si="67"/>
        <v>0</v>
      </c>
      <c r="M152" s="31">
        <f t="shared" si="67"/>
        <v>0</v>
      </c>
      <c r="N152" s="31">
        <f t="shared" si="67"/>
        <v>0</v>
      </c>
      <c r="O152" s="31">
        <f t="shared" si="67"/>
        <v>0</v>
      </c>
    </row>
    <row r="153" spans="1:16" s="27" customFormat="1">
      <c r="A153" s="93" t="str">
        <f>+A118</f>
        <v>NCCD (MT*50/82)- 50RS/MT</v>
      </c>
      <c r="B153" s="31" t="s">
        <v>96</v>
      </c>
      <c r="C153" s="31" t="s">
        <v>58</v>
      </c>
      <c r="D153" s="209">
        <f>SUM(E153:N153)</f>
        <v>0</v>
      </c>
      <c r="E153" s="95">
        <f>E118</f>
        <v>0</v>
      </c>
      <c r="F153" s="95">
        <f t="shared" ref="F153:O153" si="68">F118</f>
        <v>0</v>
      </c>
      <c r="G153" s="95">
        <f t="shared" si="68"/>
        <v>0</v>
      </c>
      <c r="H153" s="95">
        <f t="shared" si="68"/>
        <v>0</v>
      </c>
      <c r="I153" s="95">
        <f t="shared" si="68"/>
        <v>0</v>
      </c>
      <c r="J153" s="95">
        <f t="shared" si="68"/>
        <v>0</v>
      </c>
      <c r="K153" s="95">
        <f t="shared" si="68"/>
        <v>0</v>
      </c>
      <c r="L153" s="95">
        <f t="shared" si="68"/>
        <v>0</v>
      </c>
      <c r="M153" s="95">
        <f t="shared" si="68"/>
        <v>0</v>
      </c>
      <c r="N153" s="95">
        <f t="shared" si="68"/>
        <v>0</v>
      </c>
      <c r="O153" s="95">
        <f t="shared" si="68"/>
        <v>0</v>
      </c>
    </row>
    <row r="154" spans="1:16" s="27" customFormat="1">
      <c r="A154" s="96" t="str">
        <f>+A119</f>
        <v>Cess -20% on Sales price</v>
      </c>
      <c r="B154" s="84" t="s">
        <v>96</v>
      </c>
      <c r="C154" s="84" t="s">
        <v>58</v>
      </c>
      <c r="D154" s="85">
        <f>SUM(E154:O154)</f>
        <v>0</v>
      </c>
      <c r="E154" s="84"/>
      <c r="F154" s="84"/>
      <c r="G154" s="84"/>
      <c r="H154" s="84"/>
      <c r="I154" s="84"/>
      <c r="J154" s="84"/>
      <c r="K154" s="84"/>
      <c r="L154" s="84"/>
      <c r="M154" s="84"/>
      <c r="N154" s="84"/>
      <c r="O154" s="84"/>
      <c r="P154" s="27">
        <f>P144*0.2</f>
        <v>2.2158225000000003</v>
      </c>
    </row>
    <row r="155" spans="1:16" s="27" customFormat="1" ht="15" thickBot="1">
      <c r="A155" s="99" t="s">
        <v>102</v>
      </c>
      <c r="B155" s="84" t="s">
        <v>96</v>
      </c>
      <c r="C155" s="84" t="s">
        <v>58</v>
      </c>
      <c r="D155" s="85">
        <f>SUM(E155:O155)</f>
        <v>1329622.1994240251</v>
      </c>
      <c r="E155" s="118">
        <f>E152*0.18</f>
        <v>494993.68806583621</v>
      </c>
      <c r="F155" s="118">
        <f t="shared" ref="F155:O155" si="69">F152*0.18</f>
        <v>391893.83445141738</v>
      </c>
      <c r="G155" s="118">
        <f t="shared" si="69"/>
        <v>269000.56476184493</v>
      </c>
      <c r="H155" s="118">
        <f t="shared" si="69"/>
        <v>140338.80635500408</v>
      </c>
      <c r="I155" s="118">
        <f t="shared" si="69"/>
        <v>37882.558703044895</v>
      </c>
      <c r="J155" s="118">
        <f t="shared" si="69"/>
        <v>-4487.2529131224483</v>
      </c>
      <c r="K155" s="118">
        <f t="shared" si="69"/>
        <v>0</v>
      </c>
      <c r="L155" s="118">
        <f t="shared" si="69"/>
        <v>0</v>
      </c>
      <c r="M155" s="118">
        <f t="shared" si="69"/>
        <v>0</v>
      </c>
      <c r="N155" s="118">
        <f t="shared" si="69"/>
        <v>0</v>
      </c>
      <c r="O155" s="118">
        <f t="shared" si="69"/>
        <v>0</v>
      </c>
      <c r="P155" s="27">
        <f>D152*0.18</f>
        <v>1329622.1994240251</v>
      </c>
    </row>
    <row r="156" spans="1:16" s="27" customFormat="1" ht="15" thickBot="1">
      <c r="A156" s="102" t="s">
        <v>103</v>
      </c>
      <c r="B156" s="103"/>
      <c r="C156" s="103" t="s">
        <v>58</v>
      </c>
      <c r="D156" s="104">
        <f>+D154+D153+D152+D155</f>
        <v>8716412.1962241642</v>
      </c>
      <c r="E156" s="104">
        <f t="shared" ref="E156:N156" si="70">+E154+E153+E152+E155</f>
        <v>3244958.6217649262</v>
      </c>
      <c r="F156" s="104">
        <f t="shared" si="70"/>
        <v>2569081.8036259585</v>
      </c>
      <c r="G156" s="104">
        <f t="shared" si="70"/>
        <v>1763448.1467720945</v>
      </c>
      <c r="H156" s="104">
        <f t="shared" si="70"/>
        <v>919998.84166058234</v>
      </c>
      <c r="I156" s="104">
        <f t="shared" si="70"/>
        <v>248341.21816440544</v>
      </c>
      <c r="J156" s="104">
        <f t="shared" si="70"/>
        <v>-29416.435763802718</v>
      </c>
      <c r="K156" s="104">
        <f t="shared" si="70"/>
        <v>0</v>
      </c>
      <c r="L156" s="104">
        <f t="shared" si="70"/>
        <v>0</v>
      </c>
      <c r="M156" s="104">
        <f t="shared" si="70"/>
        <v>0</v>
      </c>
      <c r="N156" s="104">
        <f t="shared" si="70"/>
        <v>0</v>
      </c>
      <c r="O156" s="104"/>
    </row>
    <row r="157" spans="1:16" s="27" customFormat="1" ht="18" customHeight="1" thickBot="1">
      <c r="A157" s="171"/>
      <c r="D157" s="172">
        <f>D148-D162-D156</f>
        <v>65151487.771777228</v>
      </c>
    </row>
    <row r="158" spans="1:16" s="27" customFormat="1" ht="15" thickBot="1">
      <c r="A158" s="106" t="s">
        <v>98</v>
      </c>
      <c r="B158" s="107"/>
      <c r="C158" s="107" t="s">
        <v>58</v>
      </c>
      <c r="D158" s="108">
        <f>SUM(E158:O158)</f>
        <v>73867899.968001395</v>
      </c>
      <c r="E158" s="107">
        <f>E148</f>
        <v>27499649.3369909</v>
      </c>
      <c r="F158" s="107">
        <f>F148</f>
        <v>21771879.691745408</v>
      </c>
      <c r="G158" s="107">
        <f t="shared" ref="G158:O158" si="71">G148</f>
        <v>14944475.820102494</v>
      </c>
      <c r="H158" s="107">
        <f t="shared" si="71"/>
        <v>7796600.3530557826</v>
      </c>
      <c r="I158" s="107">
        <f t="shared" si="71"/>
        <v>2104586.5946136052</v>
      </c>
      <c r="J158" s="107">
        <f t="shared" si="71"/>
        <v>-249291.8285068027</v>
      </c>
      <c r="K158" s="107">
        <f t="shared" si="71"/>
        <v>0</v>
      </c>
      <c r="L158" s="107">
        <f t="shared" si="71"/>
        <v>0</v>
      </c>
      <c r="M158" s="107">
        <f t="shared" si="71"/>
        <v>0</v>
      </c>
      <c r="N158" s="107">
        <f t="shared" si="71"/>
        <v>0</v>
      </c>
      <c r="O158" s="107">
        <f t="shared" si="71"/>
        <v>0</v>
      </c>
    </row>
    <row r="159" spans="1:16" s="27" customFormat="1">
      <c r="A159" s="109" t="s">
        <v>104</v>
      </c>
      <c r="B159" s="110"/>
      <c r="C159" s="110"/>
      <c r="D159" s="82">
        <f>SUM(E159:O159)</f>
        <v>0</v>
      </c>
      <c r="E159" s="110">
        <f t="shared" ref="E159:O159" si="72">E8</f>
        <v>0</v>
      </c>
      <c r="F159" s="110">
        <f t="shared" si="72"/>
        <v>0</v>
      </c>
      <c r="G159" s="110">
        <f t="shared" si="72"/>
        <v>0</v>
      </c>
      <c r="H159" s="110">
        <f t="shared" si="72"/>
        <v>0</v>
      </c>
      <c r="I159" s="110">
        <f t="shared" si="72"/>
        <v>0</v>
      </c>
      <c r="J159" s="110">
        <f t="shared" si="72"/>
        <v>0</v>
      </c>
      <c r="K159" s="110">
        <f t="shared" si="72"/>
        <v>0</v>
      </c>
      <c r="L159" s="110">
        <f t="shared" si="72"/>
        <v>0</v>
      </c>
      <c r="M159" s="110">
        <f t="shared" si="72"/>
        <v>0</v>
      </c>
      <c r="N159" s="110">
        <f t="shared" si="72"/>
        <v>0</v>
      </c>
      <c r="O159" s="110">
        <f t="shared" si="72"/>
        <v>0</v>
      </c>
    </row>
    <row r="160" spans="1:16" s="27" customFormat="1">
      <c r="A160" s="51" t="s">
        <v>105</v>
      </c>
      <c r="B160" s="31"/>
      <c r="C160" s="31"/>
      <c r="D160" s="85">
        <f>D125</f>
        <v>0</v>
      </c>
      <c r="E160" s="54">
        <f t="shared" ref="E160:O160" si="73">E125</f>
        <v>0</v>
      </c>
      <c r="F160" s="54">
        <f t="shared" si="73"/>
        <v>0</v>
      </c>
      <c r="G160" s="54">
        <f t="shared" si="73"/>
        <v>0</v>
      </c>
      <c r="H160" s="54">
        <f t="shared" si="73"/>
        <v>0</v>
      </c>
      <c r="I160" s="54">
        <f t="shared" si="73"/>
        <v>0</v>
      </c>
      <c r="J160" s="54">
        <f t="shared" si="73"/>
        <v>0</v>
      </c>
      <c r="K160" s="54">
        <f t="shared" si="73"/>
        <v>0</v>
      </c>
      <c r="L160" s="54">
        <f t="shared" si="73"/>
        <v>0</v>
      </c>
      <c r="M160" s="54">
        <f t="shared" si="73"/>
        <v>0</v>
      </c>
      <c r="N160" s="54">
        <f t="shared" si="73"/>
        <v>0</v>
      </c>
      <c r="O160" s="54">
        <f t="shared" si="73"/>
        <v>0</v>
      </c>
    </row>
    <row r="161" spans="1:16" s="27" customFormat="1" ht="15" thickBot="1">
      <c r="A161" s="51" t="s">
        <v>106</v>
      </c>
      <c r="B161" s="31"/>
      <c r="C161" s="31"/>
      <c r="D161" s="199">
        <f t="shared" ref="D161:D167" si="74">SUM(E161:N161)</f>
        <v>0</v>
      </c>
      <c r="E161" s="201">
        <f>+E56</f>
        <v>0</v>
      </c>
      <c r="F161" s="201">
        <f t="shared" ref="F161:O161" si="75">+F56</f>
        <v>0</v>
      </c>
      <c r="G161" s="201">
        <f t="shared" si="75"/>
        <v>0</v>
      </c>
      <c r="H161" s="201">
        <f t="shared" si="75"/>
        <v>0</v>
      </c>
      <c r="I161" s="201">
        <f t="shared" si="75"/>
        <v>0</v>
      </c>
      <c r="J161" s="201">
        <f t="shared" si="75"/>
        <v>0</v>
      </c>
      <c r="K161" s="201">
        <f t="shared" si="75"/>
        <v>0</v>
      </c>
      <c r="L161" s="201">
        <f t="shared" si="75"/>
        <v>0</v>
      </c>
      <c r="M161" s="201">
        <f t="shared" si="75"/>
        <v>0</v>
      </c>
      <c r="N161" s="201">
        <f t="shared" si="75"/>
        <v>0</v>
      </c>
      <c r="O161" s="201">
        <f t="shared" si="75"/>
        <v>0</v>
      </c>
    </row>
    <row r="162" spans="1:16" s="27" customFormat="1" ht="15" thickBot="1">
      <c r="A162" s="114" t="s">
        <v>107</v>
      </c>
      <c r="B162" s="115"/>
      <c r="C162" s="115" t="s">
        <v>58</v>
      </c>
      <c r="D162" s="108">
        <f>SUM(E162:O162)</f>
        <v>0</v>
      </c>
      <c r="E162" s="107">
        <f>E159+E160+E161</f>
        <v>0</v>
      </c>
      <c r="F162" s="107">
        <f>F159+F160+F161</f>
        <v>0</v>
      </c>
      <c r="G162" s="107">
        <f t="shared" ref="G162:O162" si="76">G159+G160+G161</f>
        <v>0</v>
      </c>
      <c r="H162" s="107">
        <f t="shared" si="76"/>
        <v>0</v>
      </c>
      <c r="I162" s="107">
        <f t="shared" si="76"/>
        <v>0</v>
      </c>
      <c r="J162" s="107">
        <f t="shared" si="76"/>
        <v>0</v>
      </c>
      <c r="K162" s="107">
        <f t="shared" si="76"/>
        <v>0</v>
      </c>
      <c r="L162" s="107">
        <f t="shared" si="76"/>
        <v>0</v>
      </c>
      <c r="M162" s="107">
        <f t="shared" si="76"/>
        <v>0</v>
      </c>
      <c r="N162" s="107">
        <f t="shared" si="76"/>
        <v>0</v>
      </c>
      <c r="O162" s="107">
        <f t="shared" si="76"/>
        <v>0</v>
      </c>
    </row>
    <row r="163" spans="1:16" s="27" customFormat="1">
      <c r="A163" s="109" t="s">
        <v>108</v>
      </c>
      <c r="B163" s="110"/>
      <c r="C163" s="110"/>
      <c r="D163" s="82">
        <f>SUM(E163:O163)</f>
        <v>73867899.968001395</v>
      </c>
      <c r="E163" s="110">
        <f>E158-E162</f>
        <v>27499649.3369909</v>
      </c>
      <c r="F163" s="110">
        <f>F158-F162</f>
        <v>21771879.691745408</v>
      </c>
      <c r="G163" s="110">
        <f t="shared" ref="G163:O163" si="77">G158-G162</f>
        <v>14944475.820102494</v>
      </c>
      <c r="H163" s="110">
        <f t="shared" si="77"/>
        <v>7796600.3530557826</v>
      </c>
      <c r="I163" s="110">
        <f t="shared" si="77"/>
        <v>2104586.5946136052</v>
      </c>
      <c r="J163" s="110">
        <f t="shared" si="77"/>
        <v>-249291.8285068027</v>
      </c>
      <c r="K163" s="110">
        <f t="shared" si="77"/>
        <v>0</v>
      </c>
      <c r="L163" s="110">
        <f t="shared" si="77"/>
        <v>0</v>
      </c>
      <c r="M163" s="110">
        <f t="shared" si="77"/>
        <v>0</v>
      </c>
      <c r="N163" s="110">
        <f t="shared" si="77"/>
        <v>0</v>
      </c>
      <c r="O163" s="110">
        <f t="shared" si="77"/>
        <v>0</v>
      </c>
      <c r="P163" s="27">
        <f>D158-D162</f>
        <v>73867899.968001395</v>
      </c>
    </row>
    <row r="164" spans="1:16" s="27" customFormat="1">
      <c r="A164" s="83" t="s">
        <v>109</v>
      </c>
      <c r="B164" s="31" t="s">
        <v>96</v>
      </c>
      <c r="C164" s="84" t="s">
        <v>58</v>
      </c>
      <c r="D164" s="82">
        <f>SUM(E164:O164)</f>
        <v>7386789.9968001395</v>
      </c>
      <c r="E164" s="31">
        <f>E152</f>
        <v>2749964.93369909</v>
      </c>
      <c r="F164" s="31">
        <f>F152</f>
        <v>2177187.9691745411</v>
      </c>
      <c r="G164" s="31">
        <f t="shared" ref="G164:O164" si="78">G152</f>
        <v>1494447.5820102496</v>
      </c>
      <c r="H164" s="31">
        <f t="shared" si="78"/>
        <v>779660.03530557826</v>
      </c>
      <c r="I164" s="31">
        <f t="shared" si="78"/>
        <v>210458.65946136054</v>
      </c>
      <c r="J164" s="31">
        <f t="shared" si="78"/>
        <v>-24929.18285068027</v>
      </c>
      <c r="K164" s="31">
        <f t="shared" si="78"/>
        <v>0</v>
      </c>
      <c r="L164" s="31">
        <f t="shared" si="78"/>
        <v>0</v>
      </c>
      <c r="M164" s="31">
        <f t="shared" si="78"/>
        <v>0</v>
      </c>
      <c r="N164" s="31">
        <f t="shared" si="78"/>
        <v>0</v>
      </c>
      <c r="O164" s="31">
        <f t="shared" si="78"/>
        <v>0</v>
      </c>
    </row>
    <row r="165" spans="1:16" s="27" customFormat="1">
      <c r="A165" s="93" t="s">
        <v>110</v>
      </c>
      <c r="B165" s="31" t="s">
        <v>96</v>
      </c>
      <c r="C165" s="31" t="s">
        <v>58</v>
      </c>
      <c r="D165" s="90">
        <f>SUM(E165:O165)</f>
        <v>1329622.1994240251</v>
      </c>
      <c r="E165" s="168">
        <f>+E153+E154+E155</f>
        <v>494993.68806583621</v>
      </c>
      <c r="F165" s="168">
        <f t="shared" ref="F165:O165" si="79">+F153+F154+F155</f>
        <v>391893.83445141738</v>
      </c>
      <c r="G165" s="168">
        <f t="shared" si="79"/>
        <v>269000.56476184493</v>
      </c>
      <c r="H165" s="168">
        <f t="shared" si="79"/>
        <v>140338.80635500408</v>
      </c>
      <c r="I165" s="168">
        <f t="shared" si="79"/>
        <v>37882.558703044895</v>
      </c>
      <c r="J165" s="168">
        <f t="shared" si="79"/>
        <v>-4487.2529131224483</v>
      </c>
      <c r="K165" s="168">
        <f t="shared" si="79"/>
        <v>0</v>
      </c>
      <c r="L165" s="168">
        <f t="shared" si="79"/>
        <v>0</v>
      </c>
      <c r="M165" s="168">
        <f t="shared" si="79"/>
        <v>0</v>
      </c>
      <c r="N165" s="168">
        <f t="shared" si="79"/>
        <v>0</v>
      </c>
      <c r="O165" s="168">
        <f t="shared" si="79"/>
        <v>0</v>
      </c>
    </row>
    <row r="166" spans="1:16" s="27" customFormat="1">
      <c r="A166" s="93" t="s">
        <v>103</v>
      </c>
      <c r="B166" s="31" t="s">
        <v>96</v>
      </c>
      <c r="C166" s="31" t="s">
        <v>58</v>
      </c>
      <c r="D166" s="82">
        <f>SUM(E166:O166)</f>
        <v>8716412.1962241624</v>
      </c>
      <c r="E166" s="31">
        <f>E164+E165</f>
        <v>3244958.6217649262</v>
      </c>
      <c r="F166" s="31">
        <f>F164+F165</f>
        <v>2569081.8036259585</v>
      </c>
      <c r="G166" s="31">
        <f t="shared" ref="G166:O166" si="80">G164+G165</f>
        <v>1763448.1467720945</v>
      </c>
      <c r="H166" s="31">
        <f t="shared" si="80"/>
        <v>919998.84166058234</v>
      </c>
      <c r="I166" s="31">
        <f t="shared" si="80"/>
        <v>248341.21816440544</v>
      </c>
      <c r="J166" s="31">
        <f t="shared" si="80"/>
        <v>-29416.435763802718</v>
      </c>
      <c r="K166" s="31">
        <f t="shared" si="80"/>
        <v>0</v>
      </c>
      <c r="L166" s="31">
        <f t="shared" si="80"/>
        <v>0</v>
      </c>
      <c r="M166" s="31">
        <f t="shared" si="80"/>
        <v>0</v>
      </c>
      <c r="N166" s="31">
        <f t="shared" si="80"/>
        <v>0</v>
      </c>
      <c r="O166" s="31">
        <f t="shared" si="80"/>
        <v>0</v>
      </c>
      <c r="P166" s="27">
        <f>D156</f>
        <v>8716412.1962241642</v>
      </c>
    </row>
    <row r="167" spans="1:16" s="27" customFormat="1" ht="15" thickBot="1">
      <c r="A167" s="117" t="s">
        <v>111</v>
      </c>
      <c r="B167" s="118"/>
      <c r="C167" s="118"/>
      <c r="D167" s="82">
        <f t="shared" si="74"/>
        <v>0</v>
      </c>
      <c r="E167" s="118">
        <v>0</v>
      </c>
      <c r="F167" s="118">
        <v>0</v>
      </c>
      <c r="G167" s="118">
        <v>0</v>
      </c>
      <c r="H167" s="118">
        <v>0</v>
      </c>
      <c r="I167" s="118">
        <v>0</v>
      </c>
      <c r="J167" s="118">
        <v>0</v>
      </c>
      <c r="K167" s="118">
        <v>0</v>
      </c>
      <c r="L167" s="118">
        <v>0</v>
      </c>
      <c r="M167" s="118">
        <v>0</v>
      </c>
      <c r="N167" s="118">
        <v>0</v>
      </c>
      <c r="O167" s="118">
        <v>0</v>
      </c>
    </row>
    <row r="168" spans="1:16" s="27" customFormat="1" ht="15" thickBot="1">
      <c r="A168" s="119" t="s">
        <v>112</v>
      </c>
      <c r="B168" s="103"/>
      <c r="C168" s="103"/>
      <c r="D168" s="104">
        <f>SUM(E168:O168)</f>
        <v>65151487.77177722</v>
      </c>
      <c r="E168" s="103">
        <f>E163-E166-E167</f>
        <v>24254690.715225972</v>
      </c>
      <c r="F168" s="103">
        <f>F163-F166-F167</f>
        <v>19202797.888119448</v>
      </c>
      <c r="G168" s="103">
        <f t="shared" ref="G168:O168" si="81">G163-G166-G167</f>
        <v>13181027.6733304</v>
      </c>
      <c r="H168" s="103">
        <f t="shared" si="81"/>
        <v>6876601.5113952002</v>
      </c>
      <c r="I168" s="103">
        <f t="shared" si="81"/>
        <v>1856245.3764491999</v>
      </c>
      <c r="J168" s="103">
        <f t="shared" si="81"/>
        <v>-219875.39274299997</v>
      </c>
      <c r="K168" s="103">
        <f t="shared" si="81"/>
        <v>0</v>
      </c>
      <c r="L168" s="103">
        <f t="shared" si="81"/>
        <v>0</v>
      </c>
      <c r="M168" s="103">
        <f t="shared" si="81"/>
        <v>0</v>
      </c>
      <c r="N168" s="103">
        <f t="shared" si="81"/>
        <v>0</v>
      </c>
      <c r="O168" s="103">
        <f t="shared" si="81"/>
        <v>0</v>
      </c>
    </row>
    <row r="169" spans="1:16" s="27" customFormat="1" ht="15" thickBot="1">
      <c r="A169" s="175"/>
      <c r="B169" s="131"/>
      <c r="C169" s="131"/>
      <c r="D169" s="175"/>
      <c r="E169" s="131"/>
      <c r="F169" s="131"/>
      <c r="G169" s="131"/>
      <c r="H169" s="131"/>
      <c r="I169" s="131"/>
      <c r="J169" s="131"/>
      <c r="K169" s="131"/>
      <c r="L169" s="131"/>
      <c r="M169" s="131"/>
      <c r="N169" s="131"/>
      <c r="O169" s="131"/>
    </row>
    <row r="170" spans="1:16" s="27" customFormat="1" ht="15" thickBot="1">
      <c r="A170" s="175"/>
      <c r="B170" s="299" t="s">
        <v>113</v>
      </c>
      <c r="C170" s="300"/>
      <c r="D170" s="202" t="s">
        <v>114</v>
      </c>
      <c r="E170" s="203" t="s">
        <v>115</v>
      </c>
      <c r="F170" s="204"/>
      <c r="G170" s="205"/>
      <c r="H170" s="206" t="s">
        <v>116</v>
      </c>
      <c r="I170" s="207"/>
      <c r="J170" s="207"/>
      <c r="K170" s="208" t="s">
        <v>117</v>
      </c>
      <c r="L170" s="301" t="s">
        <v>118</v>
      </c>
      <c r="M170" s="302"/>
      <c r="N170" s="131"/>
      <c r="O170" s="131"/>
    </row>
    <row r="171" spans="1:16" s="27" customFormat="1">
      <c r="A171" s="175"/>
      <c r="B171" s="176">
        <v>0</v>
      </c>
      <c r="C171" s="110" t="s">
        <v>58</v>
      </c>
      <c r="D171" s="131">
        <f>D168</f>
        <v>65151487.77177722</v>
      </c>
      <c r="E171" s="132">
        <f>D163</f>
        <v>73867899.968001395</v>
      </c>
      <c r="F171" s="133"/>
      <c r="G171" s="134"/>
      <c r="H171" s="135">
        <f>D166</f>
        <v>8716412.1962241624</v>
      </c>
      <c r="I171" s="131"/>
      <c r="J171" s="131"/>
      <c r="K171" s="177" t="s">
        <v>119</v>
      </c>
      <c r="L171" s="178" t="s">
        <v>91</v>
      </c>
      <c r="M171" s="179" t="s">
        <v>93</v>
      </c>
      <c r="N171" s="131"/>
      <c r="O171" s="131"/>
    </row>
    <row r="172" spans="1:16" s="27" customFormat="1" ht="15" thickBot="1">
      <c r="A172" s="175"/>
      <c r="B172" s="180">
        <v>0.1</v>
      </c>
      <c r="C172" s="31" t="s">
        <v>58</v>
      </c>
      <c r="D172" s="141">
        <f>NPV(0.1,F168:N168)+E168</f>
        <v>58902998.748915762</v>
      </c>
      <c r="E172" s="142">
        <f>NPV(0.1,F163:N163)+E163</f>
        <v>66783445.293555297</v>
      </c>
      <c r="F172" s="143"/>
      <c r="G172" s="144"/>
      <c r="H172" s="145">
        <f>NPV(0.1,E166:N166)</f>
        <v>7164042.3133086581</v>
      </c>
      <c r="I172" s="131"/>
      <c r="J172" s="131"/>
      <c r="K172" s="181"/>
      <c r="L172" s="182"/>
      <c r="M172" s="183"/>
      <c r="N172" s="131"/>
      <c r="O172" s="131"/>
    </row>
    <row r="173" spans="1:16" s="27" customFormat="1" ht="15" thickBot="1">
      <c r="A173" s="175"/>
      <c r="B173" s="184" t="s">
        <v>120</v>
      </c>
      <c r="C173" s="185" t="s">
        <v>121</v>
      </c>
      <c r="D173" s="186" t="e">
        <f>IRR(E168:N168,0.1)</f>
        <v>#NUM!</v>
      </c>
      <c r="E173" s="187" t="e">
        <f>IRR(E163:N163,0.1)</f>
        <v>#NUM!</v>
      </c>
      <c r="F173" s="188"/>
      <c r="G173" s="189"/>
      <c r="H173" s="145"/>
      <c r="I173" s="131"/>
      <c r="J173" s="131"/>
      <c r="K173" s="181">
        <f>E142</f>
        <v>85</v>
      </c>
      <c r="L173" s="182">
        <f>I142</f>
        <v>12</v>
      </c>
      <c r="M173" s="183">
        <f>L142</f>
        <v>0</v>
      </c>
      <c r="N173" s="131"/>
      <c r="O173" s="131"/>
    </row>
    <row r="174" spans="1:16" s="27" customFormat="1" ht="15" thickBot="1">
      <c r="A174" s="131"/>
      <c r="B174" s="190"/>
      <c r="C174" s="191"/>
      <c r="D174" s="192"/>
      <c r="E174" s="190"/>
      <c r="F174" s="193"/>
      <c r="G174" s="194"/>
      <c r="H174" s="195"/>
      <c r="I174" s="131"/>
      <c r="J174" s="131"/>
      <c r="K174" s="196"/>
      <c r="L174" s="185"/>
      <c r="M174" s="188"/>
      <c r="N174" s="131"/>
      <c r="O174" s="131"/>
    </row>
    <row r="175" spans="1:16" s="27" customFormat="1" ht="15" thickBot="1">
      <c r="A175" s="131"/>
      <c r="B175" s="164" t="s">
        <v>122</v>
      </c>
      <c r="C175" s="165" t="s">
        <v>123</v>
      </c>
      <c r="D175" s="131">
        <f>NPV(0.1,E168:N168)</f>
        <v>53548180.680832513</v>
      </c>
      <c r="E175" s="131">
        <f>NPV(0.1,E163:N163)</f>
        <v>60712222.994141169</v>
      </c>
      <c r="F175" s="131"/>
      <c r="G175" s="131"/>
      <c r="H175" s="131"/>
      <c r="I175" s="131"/>
      <c r="J175" s="131"/>
      <c r="K175" s="131"/>
      <c r="L175" s="131"/>
      <c r="M175" s="131"/>
      <c r="N175" s="131"/>
      <c r="O175" s="131"/>
    </row>
    <row r="176" spans="1:16">
      <c r="D176" s="136"/>
    </row>
    <row r="177" spans="1:15">
      <c r="D177" s="136"/>
    </row>
    <row r="178" spans="1:15" ht="15" thickBot="1">
      <c r="D178" s="136"/>
      <c r="H178" s="210">
        <f>H188-G188</f>
        <v>6155656.755694896</v>
      </c>
      <c r="I178" s="210">
        <f>I188-H188</f>
        <v>12311316.11823982</v>
      </c>
      <c r="J178" s="210">
        <f>J188-I188</f>
        <v>12311316.118239805</v>
      </c>
    </row>
    <row r="179" spans="1:15" ht="18">
      <c r="C179" s="211"/>
      <c r="D179" s="303" t="s">
        <v>128</v>
      </c>
      <c r="E179" s="304"/>
      <c r="F179" s="304"/>
      <c r="G179" s="304"/>
      <c r="H179" s="304"/>
      <c r="I179" s="304"/>
      <c r="J179" s="304"/>
      <c r="K179" s="304"/>
      <c r="L179" s="304"/>
      <c r="M179" s="304"/>
      <c r="N179" s="305"/>
    </row>
    <row r="180" spans="1:15" ht="15.6">
      <c r="D180" s="212"/>
      <c r="H180" s="213"/>
      <c r="N180" s="214"/>
      <c r="O180" s="214"/>
    </row>
    <row r="181" spans="1:15" s="27" customFormat="1" ht="18">
      <c r="A181" s="131"/>
      <c r="B181" s="131"/>
      <c r="C181" s="215"/>
      <c r="D181" s="291" t="s">
        <v>129</v>
      </c>
      <c r="E181" s="291"/>
      <c r="F181" s="182" t="s">
        <v>130</v>
      </c>
      <c r="G181" s="306" t="s">
        <v>131</v>
      </c>
      <c r="H181" s="306"/>
      <c r="I181" s="306"/>
      <c r="J181" s="306"/>
      <c r="K181" s="306" t="s">
        <v>132</v>
      </c>
      <c r="L181" s="306"/>
      <c r="M181" s="306"/>
      <c r="N181" s="306"/>
    </row>
    <row r="182" spans="1:15" s="27" customFormat="1" ht="31.2">
      <c r="A182" s="131"/>
      <c r="B182" s="131"/>
      <c r="C182" s="215"/>
      <c r="D182" s="291" t="s">
        <v>133</v>
      </c>
      <c r="E182" s="291"/>
      <c r="F182" s="216" t="s">
        <v>134</v>
      </c>
      <c r="G182" s="217">
        <f>D23</f>
        <v>6155657.4074074067</v>
      </c>
      <c r="H182" s="217">
        <f>+G182</f>
        <v>6155657.4074074067</v>
      </c>
      <c r="I182" s="217">
        <f>+G182</f>
        <v>6155657.4074074067</v>
      </c>
      <c r="J182" s="217">
        <f>+G182</f>
        <v>6155657.4074074067</v>
      </c>
      <c r="K182" s="218">
        <f>+G182</f>
        <v>6155657.4074074067</v>
      </c>
      <c r="L182" s="218">
        <f>+K182</f>
        <v>6155657.4074074067</v>
      </c>
      <c r="M182" s="218">
        <f>+K182</f>
        <v>6155657.4074074067</v>
      </c>
      <c r="N182" s="218">
        <f>+K182</f>
        <v>6155657.4074074067</v>
      </c>
      <c r="O182" s="182"/>
    </row>
    <row r="183" spans="1:15" s="27" customFormat="1">
      <c r="A183" s="131"/>
      <c r="B183" s="131"/>
      <c r="C183" s="215"/>
      <c r="D183" s="291" t="s">
        <v>135</v>
      </c>
      <c r="E183" s="291"/>
      <c r="F183" s="216" t="s">
        <v>136</v>
      </c>
      <c r="G183" s="219">
        <f>I37</f>
        <v>7</v>
      </c>
      <c r="H183" s="219">
        <f>I72</f>
        <v>8</v>
      </c>
      <c r="I183" s="219">
        <f>I107</f>
        <v>10</v>
      </c>
      <c r="J183" s="219">
        <f>I142</f>
        <v>12</v>
      </c>
      <c r="K183" s="219">
        <f>G183</f>
        <v>7</v>
      </c>
      <c r="L183" s="219">
        <f t="shared" ref="L183:N183" si="82">H183</f>
        <v>8</v>
      </c>
      <c r="M183" s="219">
        <f t="shared" si="82"/>
        <v>10</v>
      </c>
      <c r="N183" s="219">
        <f t="shared" si="82"/>
        <v>12</v>
      </c>
      <c r="O183" s="219"/>
    </row>
    <row r="184" spans="1:15" s="27" customFormat="1">
      <c r="A184" s="220">
        <f>16.6*0.98</f>
        <v>16.268000000000001</v>
      </c>
      <c r="B184" s="131"/>
      <c r="C184" s="215"/>
      <c r="D184" s="291" t="s">
        <v>137</v>
      </c>
      <c r="E184" s="291"/>
      <c r="F184" s="216" t="s">
        <v>138</v>
      </c>
      <c r="G184" s="221">
        <f>D40</f>
        <v>43089601.851851858</v>
      </c>
      <c r="H184" s="221">
        <f>D75</f>
        <v>49245259.259259254</v>
      </c>
      <c r="I184" s="221">
        <f>D110</f>
        <v>61556574.074074075</v>
      </c>
      <c r="J184" s="221">
        <f>D145</f>
        <v>73867888.888888881</v>
      </c>
      <c r="K184" s="221">
        <f>G184</f>
        <v>43089601.851851858</v>
      </c>
      <c r="L184" s="221">
        <f>H184</f>
        <v>49245259.259259254</v>
      </c>
      <c r="M184" s="221">
        <f>I184</f>
        <v>61556574.074074075</v>
      </c>
      <c r="N184" s="221">
        <f>J184</f>
        <v>73867888.888888881</v>
      </c>
      <c r="O184" s="221"/>
    </row>
    <row r="185" spans="1:15" s="27" customFormat="1" ht="31.2">
      <c r="A185" s="131"/>
      <c r="B185" s="131"/>
      <c r="C185" s="215"/>
      <c r="D185" s="291" t="s">
        <v>139</v>
      </c>
      <c r="E185" s="291"/>
      <c r="F185" s="216" t="s">
        <v>140</v>
      </c>
      <c r="G185" s="222">
        <f>D21</f>
        <v>0.1303425</v>
      </c>
      <c r="H185" s="222">
        <f>G185</f>
        <v>0.1303425</v>
      </c>
      <c r="I185" s="222">
        <f>+G185</f>
        <v>0.1303425</v>
      </c>
      <c r="J185" s="222">
        <f>+G185</f>
        <v>0.1303425</v>
      </c>
      <c r="K185" s="223">
        <f>+G185</f>
        <v>0.1303425</v>
      </c>
      <c r="L185" s="223">
        <f>+K185</f>
        <v>0.1303425</v>
      </c>
      <c r="M185" s="223">
        <f>+K185</f>
        <v>0.1303425</v>
      </c>
      <c r="N185" s="218">
        <f>+K185</f>
        <v>0.1303425</v>
      </c>
      <c r="O185" s="221"/>
    </row>
    <row r="186" spans="1:15" s="27" customFormat="1">
      <c r="A186" s="131"/>
      <c r="B186" s="131"/>
      <c r="C186" s="215"/>
      <c r="D186" s="291" t="s">
        <v>141</v>
      </c>
      <c r="E186" s="291"/>
      <c r="F186" s="216" t="s">
        <v>142</v>
      </c>
      <c r="G186" s="219">
        <f>E32</f>
        <v>50</v>
      </c>
      <c r="H186" s="219">
        <f>E33</f>
        <v>65</v>
      </c>
      <c r="I186" s="219">
        <f>E34</f>
        <v>75</v>
      </c>
      <c r="J186" s="219">
        <f>E35</f>
        <v>85</v>
      </c>
      <c r="K186" s="219">
        <f>G186</f>
        <v>50</v>
      </c>
      <c r="L186" s="219">
        <f>H186</f>
        <v>65</v>
      </c>
      <c r="M186" s="219">
        <f>I186</f>
        <v>75</v>
      </c>
      <c r="N186" s="219">
        <f>J186</f>
        <v>85</v>
      </c>
      <c r="O186" s="219"/>
    </row>
    <row r="187" spans="1:15" s="27" customFormat="1">
      <c r="A187" s="131"/>
      <c r="B187" s="131"/>
      <c r="C187" s="215"/>
      <c r="D187" s="291" t="s">
        <v>143</v>
      </c>
      <c r="E187" s="291"/>
      <c r="F187" s="216" t="s">
        <v>138</v>
      </c>
      <c r="G187" s="221">
        <f>D39</f>
        <v>9.1239750000000015</v>
      </c>
      <c r="H187" s="221">
        <f>D74</f>
        <v>8.4722625000000011</v>
      </c>
      <c r="I187" s="221">
        <f>D109</f>
        <v>9.7756875000000001</v>
      </c>
      <c r="J187" s="221">
        <f>D144</f>
        <v>11.079112499999999</v>
      </c>
      <c r="K187" s="221">
        <f>G187</f>
        <v>9.1239750000000015</v>
      </c>
      <c r="L187" s="221">
        <f t="shared" ref="L187:N187" si="83">H187</f>
        <v>8.4722625000000011</v>
      </c>
      <c r="M187" s="221">
        <f t="shared" si="83"/>
        <v>9.7756875000000001</v>
      </c>
      <c r="N187" s="221">
        <f t="shared" si="83"/>
        <v>11.079112499999999</v>
      </c>
      <c r="O187" s="221"/>
    </row>
    <row r="188" spans="1:15" s="27" customFormat="1">
      <c r="A188" s="131"/>
      <c r="B188" s="131"/>
      <c r="C188" s="215"/>
      <c r="D188" s="290" t="s">
        <v>144</v>
      </c>
      <c r="E188" s="290"/>
      <c r="F188" s="224" t="s">
        <v>138</v>
      </c>
      <c r="G188" s="225">
        <f>G184+G187</f>
        <v>43089610.975826859</v>
      </c>
      <c r="H188" s="225">
        <f t="shared" ref="H188:N188" si="84">H184+H187</f>
        <v>49245267.731521755</v>
      </c>
      <c r="I188" s="225">
        <f t="shared" si="84"/>
        <v>61556583.849761575</v>
      </c>
      <c r="J188" s="225">
        <f t="shared" si="84"/>
        <v>73867899.968001381</v>
      </c>
      <c r="K188" s="225">
        <f t="shared" si="84"/>
        <v>43089610.975826859</v>
      </c>
      <c r="L188" s="225">
        <f t="shared" si="84"/>
        <v>49245267.731521755</v>
      </c>
      <c r="M188" s="225">
        <f t="shared" si="84"/>
        <v>61556583.849761575</v>
      </c>
      <c r="N188" s="225">
        <f t="shared" si="84"/>
        <v>73867899.968001381</v>
      </c>
      <c r="O188" s="225"/>
    </row>
    <row r="189" spans="1:15" s="27" customFormat="1">
      <c r="A189" s="131"/>
      <c r="B189" s="131"/>
      <c r="C189" s="215"/>
      <c r="D189" s="290" t="s">
        <v>145</v>
      </c>
      <c r="E189" s="290"/>
      <c r="F189" s="224"/>
      <c r="G189" s="221"/>
      <c r="H189" s="221"/>
      <c r="I189" s="221"/>
      <c r="J189" s="221"/>
      <c r="K189" s="221"/>
      <c r="L189" s="221"/>
      <c r="M189" s="221"/>
      <c r="N189" s="221"/>
      <c r="O189" s="221"/>
    </row>
    <row r="190" spans="1:15" s="27" customFormat="1" ht="15.6">
      <c r="A190" s="131"/>
      <c r="B190" s="131"/>
      <c r="C190" s="215"/>
      <c r="D190" s="290" t="s">
        <v>146</v>
      </c>
      <c r="E190" s="290"/>
      <c r="F190" s="224" t="s">
        <v>138</v>
      </c>
      <c r="G190" s="226">
        <v>0</v>
      </c>
      <c r="H190" s="226">
        <v>0</v>
      </c>
      <c r="I190" s="226">
        <v>0</v>
      </c>
      <c r="J190" s="226">
        <v>0</v>
      </c>
      <c r="K190" s="226">
        <v>0</v>
      </c>
      <c r="L190" s="226">
        <v>0</v>
      </c>
      <c r="M190" s="226">
        <v>0</v>
      </c>
      <c r="N190" s="226">
        <v>0</v>
      </c>
      <c r="O190" s="226"/>
    </row>
    <row r="191" spans="1:15" s="27" customFormat="1" ht="15.6">
      <c r="A191" s="131"/>
      <c r="B191" s="131"/>
      <c r="C191" s="215"/>
      <c r="D191" s="290" t="s">
        <v>147</v>
      </c>
      <c r="E191" s="290"/>
      <c r="F191" s="224" t="s">
        <v>138</v>
      </c>
      <c r="G191" s="226">
        <f>$D$8</f>
        <v>0</v>
      </c>
      <c r="H191" s="226">
        <f t="shared" ref="H191:N191" si="85">$D$8</f>
        <v>0</v>
      </c>
      <c r="I191" s="226">
        <f t="shared" si="85"/>
        <v>0</v>
      </c>
      <c r="J191" s="226">
        <f t="shared" si="85"/>
        <v>0</v>
      </c>
      <c r="K191" s="226">
        <f>$D$8</f>
        <v>0</v>
      </c>
      <c r="L191" s="226">
        <f t="shared" si="85"/>
        <v>0</v>
      </c>
      <c r="M191" s="226">
        <f t="shared" si="85"/>
        <v>0</v>
      </c>
      <c r="N191" s="226">
        <f t="shared" si="85"/>
        <v>0</v>
      </c>
      <c r="O191" s="226"/>
    </row>
    <row r="192" spans="1:15" s="27" customFormat="1" ht="15.6">
      <c r="A192" s="131"/>
      <c r="B192" s="131"/>
      <c r="C192" s="215"/>
      <c r="D192" s="291" t="s">
        <v>148</v>
      </c>
      <c r="E192" s="291"/>
      <c r="F192" s="224" t="s">
        <v>138</v>
      </c>
      <c r="G192" s="226">
        <f>D55</f>
        <v>0</v>
      </c>
      <c r="H192" s="226">
        <f>G192</f>
        <v>0</v>
      </c>
      <c r="I192" s="226">
        <f>G192</f>
        <v>0</v>
      </c>
      <c r="J192" s="226">
        <f>G192</f>
        <v>0</v>
      </c>
      <c r="K192" s="226">
        <f>G192</f>
        <v>0</v>
      </c>
      <c r="L192" s="226">
        <f>G192</f>
        <v>0</v>
      </c>
      <c r="M192" s="226">
        <f>G192</f>
        <v>0</v>
      </c>
      <c r="N192" s="226">
        <f>G192</f>
        <v>0</v>
      </c>
      <c r="O192" s="226"/>
    </row>
    <row r="193" spans="1:18" s="27" customFormat="1" ht="15.6">
      <c r="A193" s="131"/>
      <c r="B193" s="131"/>
      <c r="C193" s="215"/>
      <c r="D193" s="290" t="s">
        <v>149</v>
      </c>
      <c r="E193" s="290"/>
      <c r="F193" s="224" t="s">
        <v>138</v>
      </c>
      <c r="G193" s="226">
        <f>+D51</f>
        <v>5084574.0951475687</v>
      </c>
      <c r="H193" s="226">
        <f>+D86</f>
        <v>5810941.5923195677</v>
      </c>
      <c r="I193" s="226">
        <f>+D121</f>
        <v>7263676.8942718664</v>
      </c>
      <c r="J193" s="226">
        <f>+D156</f>
        <v>8716412.1962241642</v>
      </c>
      <c r="K193" s="226">
        <v>0</v>
      </c>
      <c r="L193" s="226">
        <v>0</v>
      </c>
      <c r="M193" s="226">
        <v>0</v>
      </c>
      <c r="N193" s="226">
        <v>0</v>
      </c>
      <c r="O193" s="226"/>
      <c r="Q193" s="27">
        <f>H193-G193</f>
        <v>726367.49717199896</v>
      </c>
      <c r="R193" s="27">
        <f>I193-H193</f>
        <v>1452735.3019522987</v>
      </c>
    </row>
    <row r="194" spans="1:18" s="27" customFormat="1" ht="15.6">
      <c r="A194" s="131"/>
      <c r="B194" s="131"/>
      <c r="C194" s="215"/>
      <c r="D194" s="290" t="s">
        <v>106</v>
      </c>
      <c r="E194" s="290"/>
      <c r="F194" s="224" t="s">
        <v>138</v>
      </c>
      <c r="G194" s="226">
        <f>+D56</f>
        <v>0</v>
      </c>
      <c r="H194" s="226">
        <f>+D91</f>
        <v>0</v>
      </c>
      <c r="I194" s="226">
        <f>+D126</f>
        <v>0</v>
      </c>
      <c r="J194" s="226">
        <f>+D161</f>
        <v>0</v>
      </c>
      <c r="K194" s="226">
        <f>+G194</f>
        <v>0</v>
      </c>
      <c r="L194" s="226">
        <f>+H194</f>
        <v>0</v>
      </c>
      <c r="M194" s="226">
        <f>+I194</f>
        <v>0</v>
      </c>
      <c r="N194" s="226">
        <f>+J194</f>
        <v>0</v>
      </c>
      <c r="O194" s="226"/>
    </row>
    <row r="195" spans="1:18" s="27" customFormat="1" ht="15.6">
      <c r="A195" s="131"/>
      <c r="B195" s="131"/>
      <c r="C195" s="215"/>
      <c r="D195" s="290" t="s">
        <v>107</v>
      </c>
      <c r="E195" s="290"/>
      <c r="F195" s="224" t="s">
        <v>138</v>
      </c>
      <c r="G195" s="227">
        <f t="shared" ref="G195:J195" si="86">SUM(G190:G194)</f>
        <v>5084574.0951475687</v>
      </c>
      <c r="H195" s="227">
        <f t="shared" si="86"/>
        <v>5810941.5923195677</v>
      </c>
      <c r="I195" s="227">
        <f t="shared" si="86"/>
        <v>7263676.8942718664</v>
      </c>
      <c r="J195" s="227">
        <f t="shared" si="86"/>
        <v>8716412.1962241642</v>
      </c>
      <c r="K195" s="227">
        <f>SUM(K190:K194)</f>
        <v>0</v>
      </c>
      <c r="L195" s="227">
        <f t="shared" ref="L195:N195" si="87">SUM(L190:L194)</f>
        <v>0</v>
      </c>
      <c r="M195" s="227">
        <f t="shared" si="87"/>
        <v>0</v>
      </c>
      <c r="N195" s="227">
        <f t="shared" si="87"/>
        <v>0</v>
      </c>
      <c r="O195" s="227"/>
    </row>
    <row r="196" spans="1:18" s="27" customFormat="1" ht="16.2" thickBot="1">
      <c r="A196" s="131"/>
      <c r="B196" s="131"/>
      <c r="C196" s="215"/>
      <c r="D196" s="290" t="s">
        <v>150</v>
      </c>
      <c r="E196" s="290"/>
      <c r="F196" s="224" t="s">
        <v>138</v>
      </c>
      <c r="G196" s="228">
        <f>G188-G195</f>
        <v>38005036.880679294</v>
      </c>
      <c r="H196" s="228">
        <f t="shared" ref="H196:N196" si="88">H188-H195</f>
        <v>43434326.139202185</v>
      </c>
      <c r="I196" s="228">
        <f t="shared" si="88"/>
        <v>54292906.95548971</v>
      </c>
      <c r="J196" s="228">
        <f t="shared" si="88"/>
        <v>65151487.771777213</v>
      </c>
      <c r="K196" s="228">
        <f t="shared" si="88"/>
        <v>43089610.975826859</v>
      </c>
      <c r="L196" s="228">
        <f t="shared" si="88"/>
        <v>49245267.731521755</v>
      </c>
      <c r="M196" s="228">
        <f t="shared" si="88"/>
        <v>61556583.849761575</v>
      </c>
      <c r="N196" s="228">
        <f t="shared" si="88"/>
        <v>73867899.968001381</v>
      </c>
      <c r="O196" s="228"/>
    </row>
    <row r="197" spans="1:18" s="27" customFormat="1" ht="15" hidden="1" thickBot="1">
      <c r="A197" s="131"/>
      <c r="B197" s="131"/>
      <c r="C197" s="207"/>
      <c r="D197" s="291" t="s">
        <v>151</v>
      </c>
      <c r="E197" s="291"/>
      <c r="F197" s="229"/>
      <c r="G197" s="221">
        <v>0.1</v>
      </c>
      <c r="H197" s="221">
        <v>0.1</v>
      </c>
      <c r="I197" s="221">
        <v>0.1</v>
      </c>
      <c r="J197" s="221">
        <v>0.1</v>
      </c>
      <c r="K197" s="221">
        <v>0.1</v>
      </c>
      <c r="L197" s="221">
        <v>0.1</v>
      </c>
      <c r="M197" s="221">
        <v>0.1</v>
      </c>
      <c r="N197" s="221">
        <v>0.1</v>
      </c>
      <c r="O197" s="230"/>
    </row>
    <row r="198" spans="1:18" s="27" customFormat="1" ht="16.2" thickBot="1">
      <c r="A198" s="131"/>
      <c r="B198" s="131"/>
      <c r="C198" s="215"/>
      <c r="D198" s="292" t="s">
        <v>122</v>
      </c>
      <c r="E198" s="293"/>
      <c r="F198" s="231" t="s">
        <v>138</v>
      </c>
      <c r="G198" s="228">
        <f>+D67</f>
        <v>31236440.535742935</v>
      </c>
      <c r="H198" s="228">
        <f>+D102</f>
        <v>35698787.857394725</v>
      </c>
      <c r="I198" s="228">
        <f>+D137</f>
        <v>44623484.269113615</v>
      </c>
      <c r="J198" s="228">
        <f>+D172</f>
        <v>58902998.748915762</v>
      </c>
      <c r="K198" s="228">
        <f>+E67</f>
        <v>35415465.460026011</v>
      </c>
      <c r="L198" s="228">
        <f>+E102</f>
        <v>40474816.164846636</v>
      </c>
      <c r="M198" s="228">
        <f>+E137</f>
        <v>50593519.579493903</v>
      </c>
      <c r="N198" s="228">
        <f>+E172</f>
        <v>66783445.293555297</v>
      </c>
      <c r="O198" s="232"/>
    </row>
    <row r="199" spans="1:18" s="27" customFormat="1" ht="15" hidden="1" thickBot="1">
      <c r="A199" s="131"/>
      <c r="B199" s="131"/>
      <c r="C199" s="131"/>
      <c r="D199" s="164" t="s">
        <v>122</v>
      </c>
      <c r="E199" s="165" t="s">
        <v>123</v>
      </c>
      <c r="F199" s="165"/>
      <c r="G199" s="233">
        <f>D70</f>
        <v>31236440.535742935</v>
      </c>
      <c r="H199" s="233">
        <f>D105</f>
        <v>35698787.857394725</v>
      </c>
      <c r="I199" s="233">
        <f>D140</f>
        <v>44623484.269113615</v>
      </c>
      <c r="J199" s="233">
        <f>D175</f>
        <v>53548180.680832513</v>
      </c>
      <c r="K199" s="233">
        <f>E70</f>
        <v>35415465.460026011</v>
      </c>
      <c r="L199" s="233">
        <f>E105</f>
        <v>40474816.164846636</v>
      </c>
      <c r="M199" s="233">
        <f>E140</f>
        <v>50593519.579493903</v>
      </c>
      <c r="N199" s="234">
        <f>E175</f>
        <v>60712222.994141169</v>
      </c>
      <c r="O199" s="234"/>
    </row>
    <row r="200" spans="1:18">
      <c r="D200" s="136"/>
      <c r="H200" s="210"/>
      <c r="I200" s="210"/>
      <c r="J200" s="210"/>
    </row>
    <row r="201" spans="1:18">
      <c r="R201">
        <f>15.7/87.1</f>
        <v>0.18025258323765786</v>
      </c>
    </row>
    <row r="203" spans="1:18" ht="20.25" customHeight="1" thickBot="1">
      <c r="C203" s="211" t="s">
        <v>152</v>
      </c>
      <c r="G203" s="211"/>
      <c r="H203" s="16"/>
    </row>
    <row r="204" spans="1:18" ht="33.75" customHeight="1">
      <c r="C204" s="294" t="s">
        <v>89</v>
      </c>
      <c r="D204" s="235" t="s">
        <v>153</v>
      </c>
      <c r="E204" s="236"/>
      <c r="F204" s="283" t="s">
        <v>154</v>
      </c>
      <c r="G204" s="284"/>
      <c r="H204" s="285"/>
      <c r="I204" s="287" t="s">
        <v>155</v>
      </c>
      <c r="J204" s="288"/>
      <c r="K204" s="285"/>
      <c r="L204" s="283" t="s">
        <v>156</v>
      </c>
      <c r="M204" s="289"/>
      <c r="N204" s="237" t="s">
        <v>20</v>
      </c>
      <c r="O204" s="237" t="s">
        <v>20</v>
      </c>
    </row>
    <row r="205" spans="1:18" ht="17.25" customHeight="1">
      <c r="C205" s="295"/>
      <c r="D205" s="238" t="s">
        <v>96</v>
      </c>
      <c r="E205" s="238" t="s">
        <v>78</v>
      </c>
      <c r="F205" s="239">
        <v>0</v>
      </c>
      <c r="G205" s="240">
        <v>0.1</v>
      </c>
      <c r="H205" s="286"/>
      <c r="I205" s="239">
        <v>0</v>
      </c>
      <c r="J205" s="240">
        <v>0.1</v>
      </c>
      <c r="K205" s="286"/>
      <c r="L205" s="239">
        <v>0</v>
      </c>
      <c r="M205" s="240">
        <v>0.1</v>
      </c>
      <c r="N205" s="239" t="s">
        <v>96</v>
      </c>
      <c r="O205" s="239" t="s">
        <v>78</v>
      </c>
    </row>
    <row r="206" spans="1:18" ht="17.25" customHeight="1" thickBot="1">
      <c r="C206" s="296"/>
      <c r="D206" s="241" t="s">
        <v>119</v>
      </c>
      <c r="E206" s="241" t="s">
        <v>91</v>
      </c>
      <c r="F206" s="242" t="s">
        <v>58</v>
      </c>
      <c r="G206" s="243" t="s">
        <v>58</v>
      </c>
      <c r="H206" s="244"/>
      <c r="I206" s="245" t="s">
        <v>58</v>
      </c>
      <c r="J206" s="246" t="s">
        <v>58</v>
      </c>
      <c r="K206" s="244"/>
      <c r="L206" s="245" t="s">
        <v>58</v>
      </c>
      <c r="M206" s="247" t="s">
        <v>58</v>
      </c>
      <c r="N206" s="245" t="s">
        <v>157</v>
      </c>
      <c r="O206" s="245" t="s">
        <v>158</v>
      </c>
    </row>
    <row r="207" spans="1:18" ht="21.75" customHeight="1">
      <c r="C207" s="248">
        <v>1</v>
      </c>
      <c r="D207" s="249">
        <v>50</v>
      </c>
      <c r="E207" s="249">
        <f>I37</f>
        <v>7</v>
      </c>
      <c r="F207" s="250">
        <f>D66</f>
        <v>38005036.880679272</v>
      </c>
      <c r="G207" s="250">
        <f>G199</f>
        <v>31236440.535742935</v>
      </c>
      <c r="H207" s="251"/>
      <c r="I207" s="252">
        <f>E66</f>
        <v>43089610.975826859</v>
      </c>
      <c r="J207" s="253">
        <f>K199</f>
        <v>35415465.460026011</v>
      </c>
      <c r="K207" s="254"/>
      <c r="L207" s="252">
        <f>H66</f>
        <v>5084574.0951475687</v>
      </c>
      <c r="M207" s="255">
        <f>H67</f>
        <v>4179024.9242830696</v>
      </c>
      <c r="N207" s="256">
        <f>D21</f>
        <v>0.1303425</v>
      </c>
      <c r="O207" s="256">
        <f>D23</f>
        <v>6155657.4074074067</v>
      </c>
    </row>
    <row r="208" spans="1:18" ht="21.75" customHeight="1">
      <c r="C208" s="257">
        <v>2</v>
      </c>
      <c r="D208" s="258">
        <v>65</v>
      </c>
      <c r="E208" s="258">
        <f>I72</f>
        <v>8</v>
      </c>
      <c r="F208" s="250">
        <f>D101</f>
        <v>43434326.139202185</v>
      </c>
      <c r="G208" s="250">
        <f>H199</f>
        <v>35698787.857394725</v>
      </c>
      <c r="H208" s="259"/>
      <c r="I208" s="260">
        <f>E101</f>
        <v>49245267.731521763</v>
      </c>
      <c r="J208" s="250">
        <f>L199</f>
        <v>40474816.164846636</v>
      </c>
      <c r="K208" s="261"/>
      <c r="L208" s="260">
        <f>H101</f>
        <v>5810941.5923195677</v>
      </c>
      <c r="M208" s="262">
        <f>H102</f>
        <v>4776028.307451902</v>
      </c>
      <c r="N208" s="146"/>
      <c r="O208" s="146"/>
    </row>
    <row r="209" spans="3:18" ht="21.75" customHeight="1">
      <c r="C209" s="257">
        <v>3</v>
      </c>
      <c r="D209" s="263">
        <v>75</v>
      </c>
      <c r="E209" s="263">
        <f>I107</f>
        <v>10</v>
      </c>
      <c r="F209" s="250">
        <f>D136</f>
        <v>54292906.95548971</v>
      </c>
      <c r="G209" s="250">
        <f>I199</f>
        <v>44623484.269113615</v>
      </c>
      <c r="H209" s="259"/>
      <c r="I209" s="260">
        <f>E136</f>
        <v>61556583.849761568</v>
      </c>
      <c r="J209" s="250">
        <f>M199</f>
        <v>50593519.579493903</v>
      </c>
      <c r="K209" s="261"/>
      <c r="L209" s="260">
        <f>H136</f>
        <v>7263676.8942718664</v>
      </c>
      <c r="M209" s="262">
        <f>H137</f>
        <v>5970035.3103802809</v>
      </c>
      <c r="N209" s="264" t="s">
        <v>159</v>
      </c>
      <c r="O209" s="264"/>
    </row>
    <row r="210" spans="3:18" ht="21.75" customHeight="1" thickBot="1">
      <c r="C210" s="265">
        <v>4</v>
      </c>
      <c r="D210" s="266">
        <v>85</v>
      </c>
      <c r="E210" s="266">
        <f>I142</f>
        <v>12</v>
      </c>
      <c r="F210" s="250">
        <f>D171</f>
        <v>65151487.77177722</v>
      </c>
      <c r="G210" s="250">
        <f>J199</f>
        <v>53548180.680832513</v>
      </c>
      <c r="H210" s="267"/>
      <c r="I210" s="268">
        <f>E171</f>
        <v>73867899.968001395</v>
      </c>
      <c r="J210" s="269">
        <f>N199</f>
        <v>60712222.994141169</v>
      </c>
      <c r="K210" s="270"/>
      <c r="L210" s="268">
        <f>H171</f>
        <v>8716412.1962241624</v>
      </c>
      <c r="M210" s="271">
        <f>H172</f>
        <v>7164042.3133086581</v>
      </c>
      <c r="N210" s="268">
        <f>D8</f>
        <v>0</v>
      </c>
      <c r="O210" s="268"/>
    </row>
    <row r="214" spans="3:18" ht="15" thickBot="1"/>
    <row r="215" spans="3:18" ht="18.600000000000001" thickBot="1">
      <c r="P215" s="272"/>
      <c r="Q215" s="272"/>
      <c r="R215" s="273"/>
    </row>
    <row r="221" spans="3:18">
      <c r="D221" s="77" t="s">
        <v>160</v>
      </c>
    </row>
    <row r="222" spans="3:18">
      <c r="D222" s="77"/>
    </row>
    <row r="223" spans="3:18">
      <c r="C223" t="s">
        <v>161</v>
      </c>
      <c r="D223" s="274" t="s">
        <v>162</v>
      </c>
    </row>
    <row r="224" spans="3:18">
      <c r="D224" s="77" t="s">
        <v>163</v>
      </c>
    </row>
    <row r="225" spans="3:4">
      <c r="D225" s="274" t="s">
        <v>164</v>
      </c>
    </row>
    <row r="226" spans="3:4">
      <c r="D226" s="77" t="s">
        <v>165</v>
      </c>
    </row>
    <row r="227" spans="3:4">
      <c r="D227" s="77" t="s">
        <v>166</v>
      </c>
    </row>
    <row r="228" spans="3:4">
      <c r="D228" s="77"/>
    </row>
    <row r="229" spans="3:4">
      <c r="C229" t="s">
        <v>161</v>
      </c>
      <c r="D229" s="274" t="s">
        <v>167</v>
      </c>
    </row>
  </sheetData>
  <mergeCells count="44">
    <mergeCell ref="B135:C135"/>
    <mergeCell ref="L135:M135"/>
    <mergeCell ref="G30:H30"/>
    <mergeCell ref="A39:A41"/>
    <mergeCell ref="A45:A47"/>
    <mergeCell ref="B65:C65"/>
    <mergeCell ref="L65:M65"/>
    <mergeCell ref="A74:A76"/>
    <mergeCell ref="A80:A82"/>
    <mergeCell ref="B100:C100"/>
    <mergeCell ref="L100:M100"/>
    <mergeCell ref="A109:A111"/>
    <mergeCell ref="A115:A117"/>
    <mergeCell ref="D187:E187"/>
    <mergeCell ref="A144:A146"/>
    <mergeCell ref="A150:A152"/>
    <mergeCell ref="B170:C170"/>
    <mergeCell ref="L170:M170"/>
    <mergeCell ref="D179:N179"/>
    <mergeCell ref="D181:E181"/>
    <mergeCell ref="G181:J181"/>
    <mergeCell ref="K181:N181"/>
    <mergeCell ref="D182:E182"/>
    <mergeCell ref="D183:E183"/>
    <mergeCell ref="D184:E184"/>
    <mergeCell ref="D185:E185"/>
    <mergeCell ref="D186:E186"/>
    <mergeCell ref="C204:C206"/>
    <mergeCell ref="D188:E188"/>
    <mergeCell ref="D189:E189"/>
    <mergeCell ref="D190:E190"/>
    <mergeCell ref="D191:E191"/>
    <mergeCell ref="D192:E192"/>
    <mergeCell ref="D193:E193"/>
    <mergeCell ref="D194:E194"/>
    <mergeCell ref="D195:E195"/>
    <mergeCell ref="D196:E196"/>
    <mergeCell ref="D197:E197"/>
    <mergeCell ref="D198:E198"/>
    <mergeCell ref="F204:G204"/>
    <mergeCell ref="H204:H205"/>
    <mergeCell ref="I204:J204"/>
    <mergeCell ref="K204:K205"/>
    <mergeCell ref="L204:M204"/>
  </mergeCells>
  <pageMargins left="0.70866141732283472" right="0.70866141732283472" top="0.74803149606299213" bottom="0.74803149606299213" header="0.31496062992125984" footer="0.31496062992125984"/>
  <pageSetup paperSize="9" scale="13"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8" sqref="E8"/>
    </sheetView>
  </sheetViews>
  <sheetFormatPr defaultRowHeight="14.4"/>
  <sheetData>
    <row r="1" spans="1:5">
      <c r="A1" t="s">
        <v>33</v>
      </c>
      <c r="B1" t="s">
        <v>175</v>
      </c>
      <c r="C1" t="s">
        <v>176</v>
      </c>
      <c r="D1" t="s">
        <v>177</v>
      </c>
      <c r="E1" t="s">
        <v>178</v>
      </c>
    </row>
    <row r="2" spans="1:5">
      <c r="A2" t="s">
        <v>169</v>
      </c>
      <c r="B2">
        <v>77</v>
      </c>
      <c r="C2">
        <v>0.01</v>
      </c>
      <c r="D2">
        <v>9240</v>
      </c>
      <c r="E2">
        <v>1.68</v>
      </c>
    </row>
    <row r="3" spans="1:5">
      <c r="A3" t="s">
        <v>170</v>
      </c>
      <c r="B3">
        <v>69</v>
      </c>
      <c r="C3">
        <v>0.04</v>
      </c>
      <c r="D3">
        <v>8316</v>
      </c>
      <c r="E3">
        <v>4.72</v>
      </c>
    </row>
    <row r="4" spans="1:5">
      <c r="A4" t="s">
        <v>171</v>
      </c>
      <c r="B4">
        <v>62</v>
      </c>
      <c r="C4">
        <v>0.06</v>
      </c>
      <c r="D4">
        <v>7484</v>
      </c>
      <c r="E4">
        <v>7.45</v>
      </c>
    </row>
    <row r="5" spans="1:5">
      <c r="A5" t="s">
        <v>172</v>
      </c>
      <c r="B5">
        <v>56</v>
      </c>
      <c r="C5">
        <v>0.08</v>
      </c>
      <c r="D5">
        <v>6736</v>
      </c>
      <c r="E5">
        <v>9.91</v>
      </c>
    </row>
    <row r="6" spans="1:5">
      <c r="A6" t="s">
        <v>173</v>
      </c>
      <c r="B6">
        <v>51</v>
      </c>
      <c r="C6">
        <v>0.1</v>
      </c>
      <c r="D6">
        <v>6062</v>
      </c>
      <c r="E6">
        <v>12.12</v>
      </c>
    </row>
    <row r="7" spans="1:5">
      <c r="A7" t="s">
        <v>174</v>
      </c>
      <c r="B7">
        <v>45</v>
      </c>
      <c r="C7">
        <v>0.11</v>
      </c>
      <c r="D7">
        <v>5456</v>
      </c>
      <c r="E7">
        <v>13.11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229"/>
  <sheetViews>
    <sheetView topLeftCell="A10" zoomScale="70" zoomScaleNormal="70" workbookViewId="0">
      <selection activeCell="E17" sqref="E17"/>
    </sheetView>
  </sheetViews>
  <sheetFormatPr defaultRowHeight="14.4"/>
  <cols>
    <col min="1" max="1" width="36.44140625" customWidth="1"/>
    <col min="2" max="2" width="5.5546875" customWidth="1"/>
    <col min="3" max="3" width="13.6640625" customWidth="1"/>
    <col min="4" max="4" width="9.5546875" customWidth="1"/>
    <col min="5" max="5" width="19.33203125" customWidth="1"/>
    <col min="6" max="6" width="21.109375" bestFit="1" customWidth="1"/>
    <col min="7" max="13" width="12.33203125" bestFit="1" customWidth="1"/>
    <col min="14" max="14" width="16.88671875" bestFit="1" customWidth="1"/>
    <col min="15" max="15" width="11.44140625" customWidth="1"/>
    <col min="16" max="16" width="17.6640625" customWidth="1"/>
    <col min="17" max="17" width="10.44140625" customWidth="1"/>
    <col min="18" max="18" width="10" customWidth="1"/>
    <col min="21" max="21" width="9.88671875" customWidth="1"/>
    <col min="22" max="22" width="11.5546875" bestFit="1" customWidth="1"/>
  </cols>
  <sheetData>
    <row r="1" spans="1:15" ht="18.600000000000001" thickBot="1">
      <c r="A1" t="s">
        <v>43</v>
      </c>
      <c r="B1" s="16"/>
      <c r="D1" s="17">
        <f>1.03</f>
        <v>1.03</v>
      </c>
      <c r="E1">
        <v>365</v>
      </c>
      <c r="F1">
        <v>366</v>
      </c>
      <c r="G1">
        <v>365</v>
      </c>
      <c r="H1">
        <v>365</v>
      </c>
      <c r="I1">
        <v>365</v>
      </c>
      <c r="J1">
        <v>366</v>
      </c>
      <c r="K1">
        <v>365</v>
      </c>
      <c r="L1">
        <v>365</v>
      </c>
      <c r="M1" s="18">
        <v>44</v>
      </c>
    </row>
    <row r="2" spans="1:15" ht="28.8">
      <c r="E2" s="19" t="s">
        <v>45</v>
      </c>
      <c r="F2" s="19" t="s">
        <v>46</v>
      </c>
      <c r="G2" s="19" t="s">
        <v>47</v>
      </c>
      <c r="H2" s="19" t="s">
        <v>48</v>
      </c>
      <c r="I2" s="19" t="s">
        <v>49</v>
      </c>
      <c r="J2" s="19" t="s">
        <v>50</v>
      </c>
      <c r="K2" s="19" t="s">
        <v>51</v>
      </c>
      <c r="L2" s="19" t="s">
        <v>52</v>
      </c>
      <c r="M2" s="19" t="s">
        <v>53</v>
      </c>
      <c r="N2" s="19" t="s">
        <v>54</v>
      </c>
    </row>
    <row r="3" spans="1:15">
      <c r="A3" s="20" t="s">
        <v>55</v>
      </c>
      <c r="B3" s="21"/>
      <c r="C3" s="21"/>
      <c r="D3" s="22" t="s">
        <v>56</v>
      </c>
      <c r="E3" s="275">
        <v>1</v>
      </c>
      <c r="F3" s="22">
        <v>2</v>
      </c>
      <c r="G3" s="22">
        <f>+F3+1</f>
        <v>3</v>
      </c>
      <c r="H3" s="22">
        <f t="shared" ref="H3:N3" si="0">+G3+1</f>
        <v>4</v>
      </c>
      <c r="I3" s="22">
        <f t="shared" si="0"/>
        <v>5</v>
      </c>
      <c r="J3" s="22">
        <f t="shared" si="0"/>
        <v>6</v>
      </c>
      <c r="K3" s="22">
        <f t="shared" si="0"/>
        <v>7</v>
      </c>
      <c r="L3" s="22">
        <f t="shared" si="0"/>
        <v>8</v>
      </c>
      <c r="M3" s="22">
        <f t="shared" si="0"/>
        <v>9</v>
      </c>
      <c r="N3" s="22">
        <f t="shared" si="0"/>
        <v>10</v>
      </c>
      <c r="O3" s="22">
        <v>11</v>
      </c>
    </row>
    <row r="4" spans="1:15" ht="19.5" customHeight="1">
      <c r="A4" s="21" t="s">
        <v>57</v>
      </c>
      <c r="B4" s="21">
        <v>1</v>
      </c>
      <c r="C4" s="21" t="s">
        <v>58</v>
      </c>
      <c r="D4" s="23">
        <f t="shared" ref="D4:D7" si="1">SUM(E4:O4)</f>
        <v>0</v>
      </c>
      <c r="E4">
        <v>0</v>
      </c>
      <c r="F4">
        <v>0</v>
      </c>
      <c r="G4">
        <v>0</v>
      </c>
      <c r="H4">
        <v>0</v>
      </c>
      <c r="I4">
        <v>0</v>
      </c>
      <c r="J4">
        <v>0</v>
      </c>
      <c r="K4">
        <v>0</v>
      </c>
      <c r="L4">
        <v>0</v>
      </c>
      <c r="M4">
        <v>0</v>
      </c>
      <c r="N4">
        <v>0</v>
      </c>
      <c r="O4" s="24">
        <v>0</v>
      </c>
    </row>
    <row r="5" spans="1:15" s="27" customFormat="1" ht="15.6">
      <c r="A5" s="21" t="s">
        <v>59</v>
      </c>
      <c r="B5" s="25">
        <v>2</v>
      </c>
      <c r="C5" s="25" t="s">
        <v>58</v>
      </c>
      <c r="D5" s="23">
        <f t="shared" si="1"/>
        <v>0</v>
      </c>
      <c r="E5">
        <v>0</v>
      </c>
      <c r="F5">
        <v>0</v>
      </c>
      <c r="G5">
        <v>0</v>
      </c>
      <c r="H5">
        <v>0</v>
      </c>
      <c r="I5">
        <v>0</v>
      </c>
      <c r="J5">
        <v>0</v>
      </c>
      <c r="K5">
        <v>0</v>
      </c>
      <c r="L5">
        <v>0</v>
      </c>
      <c r="M5">
        <v>0</v>
      </c>
      <c r="N5">
        <v>0</v>
      </c>
      <c r="O5" s="26">
        <v>0</v>
      </c>
    </row>
    <row r="6" spans="1:15" s="27" customFormat="1" ht="15.6">
      <c r="A6" s="21" t="s">
        <v>60</v>
      </c>
      <c r="B6" s="25">
        <v>3</v>
      </c>
      <c r="C6" s="25" t="s">
        <v>58</v>
      </c>
      <c r="D6" s="23">
        <f t="shared" si="1"/>
        <v>0</v>
      </c>
      <c r="E6">
        <v>0</v>
      </c>
      <c r="F6">
        <v>0</v>
      </c>
      <c r="G6">
        <v>0</v>
      </c>
      <c r="H6">
        <v>0</v>
      </c>
      <c r="I6">
        <v>0</v>
      </c>
      <c r="J6">
        <v>0</v>
      </c>
      <c r="K6">
        <v>0</v>
      </c>
      <c r="L6">
        <v>0</v>
      </c>
      <c r="M6">
        <v>0</v>
      </c>
      <c r="N6">
        <v>0</v>
      </c>
      <c r="O6" s="27">
        <v>0</v>
      </c>
    </row>
    <row r="7" spans="1:15" s="27" customFormat="1" ht="15.6">
      <c r="A7" s="21" t="s">
        <v>61</v>
      </c>
      <c r="B7" s="25"/>
      <c r="C7" s="25"/>
      <c r="D7" s="23">
        <f t="shared" si="1"/>
        <v>0</v>
      </c>
      <c r="E7">
        <v>0</v>
      </c>
      <c r="F7"/>
      <c r="G7"/>
      <c r="H7"/>
      <c r="I7"/>
      <c r="J7"/>
      <c r="K7"/>
      <c r="L7"/>
      <c r="M7"/>
      <c r="N7"/>
    </row>
    <row r="8" spans="1:15" s="27" customFormat="1" ht="15.6">
      <c r="A8" s="28" t="s">
        <v>62</v>
      </c>
      <c r="B8" s="28"/>
      <c r="C8" s="28" t="s">
        <v>58</v>
      </c>
      <c r="D8" s="276">
        <f>SUM(D4:D7)</f>
        <v>0</v>
      </c>
      <c r="E8" s="276">
        <f>SUM(E4:E7)</f>
        <v>0</v>
      </c>
      <c r="F8" s="276">
        <f t="shared" ref="F8:O8" si="2">SUM(F4:F7)</f>
        <v>0</v>
      </c>
      <c r="G8" s="276">
        <f t="shared" si="2"/>
        <v>0</v>
      </c>
      <c r="H8" s="276">
        <f t="shared" si="2"/>
        <v>0</v>
      </c>
      <c r="I8" s="276">
        <f t="shared" si="2"/>
        <v>0</v>
      </c>
      <c r="J8" s="276">
        <f t="shared" si="2"/>
        <v>0</v>
      </c>
      <c r="K8" s="276">
        <f t="shared" si="2"/>
        <v>0</v>
      </c>
      <c r="L8" s="276">
        <f t="shared" si="2"/>
        <v>0</v>
      </c>
      <c r="M8" s="276">
        <f t="shared" si="2"/>
        <v>0</v>
      </c>
      <c r="N8" s="276">
        <f t="shared" si="2"/>
        <v>0</v>
      </c>
      <c r="O8" s="276">
        <f t="shared" si="2"/>
        <v>0</v>
      </c>
    </row>
    <row r="9" spans="1:15" s="27" customFormat="1" ht="17.399999999999999">
      <c r="A9" s="30" t="s">
        <v>63</v>
      </c>
      <c r="B9" s="31">
        <v>1</v>
      </c>
      <c r="C9" s="31" t="s">
        <v>58</v>
      </c>
      <c r="D9" s="23">
        <f>SUM(E9:N9)</f>
        <v>0</v>
      </c>
      <c r="E9" s="277"/>
      <c r="F9" s="33"/>
      <c r="G9" s="34"/>
      <c r="H9" s="33"/>
      <c r="I9" s="34"/>
      <c r="J9" s="33"/>
      <c r="K9" s="34"/>
      <c r="L9" s="33"/>
      <c r="M9" s="34"/>
      <c r="N9" s="35"/>
      <c r="O9" s="35"/>
    </row>
    <row r="10" spans="1:15" s="27" customFormat="1" ht="15.6">
      <c r="A10" s="36" t="s">
        <v>64</v>
      </c>
      <c r="B10" s="31">
        <v>2</v>
      </c>
      <c r="C10" s="31" t="s">
        <v>58</v>
      </c>
      <c r="D10" s="23">
        <f>SUM(E10:N10)</f>
        <v>0</v>
      </c>
      <c r="E10" s="278"/>
      <c r="F10" s="37"/>
      <c r="G10" s="37"/>
      <c r="H10" s="37"/>
      <c r="I10" s="37"/>
      <c r="J10" s="37"/>
      <c r="K10" s="37"/>
      <c r="L10" s="37"/>
      <c r="M10" s="37"/>
      <c r="N10" s="37"/>
      <c r="O10" s="37"/>
    </row>
    <row r="11" spans="1:15" s="27" customFormat="1" ht="15.6">
      <c r="A11" s="36" t="s">
        <v>65</v>
      </c>
      <c r="B11" s="31">
        <v>3</v>
      </c>
      <c r="C11" s="31" t="s">
        <v>58</v>
      </c>
      <c r="D11" s="23">
        <f>SUM(E11:N11)</f>
        <v>0</v>
      </c>
      <c r="E11" s="278"/>
      <c r="F11" s="37"/>
      <c r="G11" s="37"/>
      <c r="H11" s="37"/>
      <c r="I11" s="37"/>
      <c r="J11" s="37"/>
      <c r="K11" s="37"/>
      <c r="L11" s="37"/>
      <c r="M11" s="37"/>
      <c r="N11" s="37"/>
      <c r="O11" s="37"/>
    </row>
    <row r="12" spans="1:15" s="27" customFormat="1" ht="15.6">
      <c r="A12" s="36" t="s">
        <v>66</v>
      </c>
      <c r="B12" s="31">
        <v>4</v>
      </c>
      <c r="C12" s="31" t="s">
        <v>58</v>
      </c>
      <c r="D12" s="23">
        <f>SUM(E12:N12)</f>
        <v>0</v>
      </c>
      <c r="E12" s="278"/>
      <c r="F12" s="37"/>
      <c r="G12" s="37"/>
      <c r="H12" s="37"/>
      <c r="I12" s="37"/>
      <c r="J12" s="37"/>
      <c r="K12" s="37"/>
      <c r="L12" s="37"/>
      <c r="M12" s="37"/>
      <c r="N12" s="37"/>
      <c r="O12" s="37"/>
    </row>
    <row r="13" spans="1:15" s="27" customFormat="1" ht="15.6">
      <c r="A13" s="36" t="s">
        <v>67</v>
      </c>
      <c r="B13" s="31">
        <v>5</v>
      </c>
      <c r="C13" s="31" t="s">
        <v>58</v>
      </c>
      <c r="D13" s="23"/>
      <c r="E13" s="278"/>
      <c r="F13" s="37"/>
      <c r="G13" s="37"/>
      <c r="H13" s="37"/>
      <c r="I13" s="37"/>
      <c r="J13" s="37"/>
      <c r="K13" s="37"/>
      <c r="L13" s="37"/>
      <c r="M13" s="37"/>
      <c r="N13" s="37"/>
      <c r="O13" s="37"/>
    </row>
    <row r="14" spans="1:15" s="27" customFormat="1" ht="15.6">
      <c r="A14" s="36" t="s">
        <v>68</v>
      </c>
      <c r="B14" s="31">
        <v>6</v>
      </c>
      <c r="C14" s="31" t="s">
        <v>58</v>
      </c>
      <c r="D14" s="23"/>
      <c r="E14" s="278"/>
      <c r="F14" s="37"/>
      <c r="G14" s="37"/>
      <c r="H14" s="37"/>
      <c r="I14" s="37"/>
      <c r="J14" s="37"/>
      <c r="K14" s="37"/>
      <c r="L14" s="37"/>
      <c r="M14" s="37"/>
      <c r="N14" s="37"/>
      <c r="O14" s="37"/>
    </row>
    <row r="15" spans="1:15" s="27" customFormat="1" ht="15.6">
      <c r="A15" s="36" t="s">
        <v>69</v>
      </c>
      <c r="B15" s="25">
        <v>7</v>
      </c>
      <c r="C15" s="25" t="s">
        <v>58</v>
      </c>
      <c r="D15" s="23">
        <f>SUM(E15:O15)</f>
        <v>0</v>
      </c>
      <c r="E15" s="89">
        <v>0</v>
      </c>
      <c r="F15" s="39">
        <v>0</v>
      </c>
      <c r="G15" s="40">
        <v>0</v>
      </c>
      <c r="H15" s="39">
        <v>0</v>
      </c>
      <c r="I15" s="40">
        <v>0</v>
      </c>
      <c r="J15" s="39">
        <v>0</v>
      </c>
      <c r="K15" s="40">
        <v>0</v>
      </c>
      <c r="L15" s="39">
        <v>0</v>
      </c>
      <c r="M15" s="40">
        <v>0</v>
      </c>
      <c r="N15" s="39">
        <v>0</v>
      </c>
      <c r="O15" s="41"/>
    </row>
    <row r="16" spans="1:15" s="27" customFormat="1" ht="15.6">
      <c r="A16" s="42" t="s">
        <v>70</v>
      </c>
      <c r="B16" s="43"/>
      <c r="C16" s="43" t="s">
        <v>58</v>
      </c>
      <c r="D16" s="23">
        <f>SUM(E16:O16)</f>
        <v>0</v>
      </c>
      <c r="E16" s="279">
        <v>0</v>
      </c>
      <c r="F16" s="45">
        <v>0</v>
      </c>
      <c r="G16" s="46">
        <v>0</v>
      </c>
      <c r="H16" s="45">
        <v>0</v>
      </c>
      <c r="I16" s="46">
        <v>0</v>
      </c>
      <c r="J16" s="45">
        <v>0</v>
      </c>
      <c r="K16" s="46">
        <v>0</v>
      </c>
      <c r="L16" s="45">
        <v>0</v>
      </c>
      <c r="M16" s="46">
        <v>0</v>
      </c>
      <c r="N16" s="45">
        <v>0</v>
      </c>
      <c r="O16" s="47"/>
    </row>
    <row r="17" spans="1:16" s="27" customFormat="1" ht="15.6">
      <c r="A17" s="48" t="s">
        <v>71</v>
      </c>
      <c r="B17" s="48"/>
      <c r="C17" s="48" t="s">
        <v>58</v>
      </c>
      <c r="D17" s="49">
        <f>D16+D15</f>
        <v>0</v>
      </c>
      <c r="E17" s="280">
        <f>E16+E15</f>
        <v>0</v>
      </c>
      <c r="F17" s="49">
        <f t="shared" ref="F17:O17" si="3">F16+F15</f>
        <v>0</v>
      </c>
      <c r="G17" s="49">
        <f t="shared" si="3"/>
        <v>0</v>
      </c>
      <c r="H17" s="49">
        <f t="shared" si="3"/>
        <v>0</v>
      </c>
      <c r="I17" s="49">
        <f t="shared" si="3"/>
        <v>0</v>
      </c>
      <c r="J17" s="49">
        <f t="shared" si="3"/>
        <v>0</v>
      </c>
      <c r="K17" s="49">
        <f t="shared" si="3"/>
        <v>0</v>
      </c>
      <c r="L17" s="49">
        <f t="shared" si="3"/>
        <v>0</v>
      </c>
      <c r="M17" s="49">
        <f t="shared" si="3"/>
        <v>0</v>
      </c>
      <c r="N17" s="49">
        <f t="shared" si="3"/>
        <v>0</v>
      </c>
      <c r="O17" s="49">
        <f t="shared" si="3"/>
        <v>0</v>
      </c>
      <c r="P17" s="25"/>
    </row>
    <row r="18" spans="1:16" s="27" customFormat="1" ht="15.6">
      <c r="A18" s="51" t="s">
        <v>72</v>
      </c>
      <c r="B18" s="25"/>
      <c r="C18" s="25"/>
      <c r="D18" s="52"/>
      <c r="E18" s="52"/>
      <c r="F18" s="52"/>
      <c r="G18" s="52"/>
      <c r="H18" s="52"/>
      <c r="I18" s="52"/>
      <c r="J18" s="52"/>
      <c r="K18" s="52"/>
      <c r="L18" s="52"/>
      <c r="M18" s="52"/>
      <c r="N18" s="52"/>
      <c r="O18" s="52"/>
      <c r="P18" s="53"/>
    </row>
    <row r="19" spans="1:16" s="27" customFormat="1" ht="15.6">
      <c r="B19" s="54"/>
      <c r="C19"/>
      <c r="D19" s="55"/>
      <c r="E19" s="56"/>
      <c r="F19" s="56"/>
      <c r="G19" s="56"/>
      <c r="H19" s="56"/>
      <c r="I19" s="56"/>
      <c r="J19" s="56"/>
      <c r="K19" s="56"/>
      <c r="L19" s="56"/>
      <c r="M19" s="56"/>
      <c r="N19" s="56"/>
      <c r="O19" s="56"/>
      <c r="P19" s="53"/>
    </row>
    <row r="20" spans="1:16" s="27" customFormat="1" ht="28.8">
      <c r="A20" s="57" t="s">
        <v>73</v>
      </c>
      <c r="B20" s="28" t="s">
        <v>74</v>
      </c>
      <c r="C20" s="58" t="s">
        <v>75</v>
      </c>
      <c r="D20" s="59">
        <f>SUM(E20:N20)</f>
        <v>0</v>
      </c>
      <c r="E20" s="60"/>
      <c r="F20" s="60"/>
      <c r="G20" s="60"/>
      <c r="H20" s="60"/>
      <c r="I20" s="60"/>
      <c r="J20" s="60"/>
      <c r="K20" s="60"/>
      <c r="L20" s="60"/>
      <c r="M20" s="60"/>
      <c r="N20" s="60"/>
      <c r="O20" s="60"/>
      <c r="P20" s="61"/>
    </row>
    <row r="21" spans="1:16" s="27" customFormat="1" ht="49.5" customHeight="1">
      <c r="A21" s="54" t="s">
        <v>76</v>
      </c>
      <c r="B21" s="28" t="s">
        <v>74</v>
      </c>
      <c r="C21" s="57" t="s">
        <v>77</v>
      </c>
      <c r="D21" s="62">
        <f>SUM(E21:O21)</f>
        <v>0</v>
      </c>
      <c r="E21" s="60" t="s">
        <v>168</v>
      </c>
      <c r="F21" s="60" t="s">
        <v>168</v>
      </c>
      <c r="G21" s="60" t="s">
        <v>168</v>
      </c>
      <c r="H21" s="60" t="s">
        <v>168</v>
      </c>
      <c r="I21" s="60" t="s">
        <v>168</v>
      </c>
      <c r="J21" s="60" t="s">
        <v>168</v>
      </c>
      <c r="K21" s="60" t="s">
        <v>168</v>
      </c>
      <c r="L21" s="60" t="s">
        <v>168</v>
      </c>
      <c r="M21" s="60" t="s">
        <v>168</v>
      </c>
      <c r="N21" s="60" t="s">
        <v>168</v>
      </c>
      <c r="O21" s="60" t="s">
        <v>168</v>
      </c>
    </row>
    <row r="22" spans="1:16" s="27" customFormat="1" ht="17.399999999999999">
      <c r="B22" s="63"/>
      <c r="C22"/>
      <c r="D22" s="49"/>
      <c r="E22" s="64"/>
      <c r="F22" s="64"/>
      <c r="G22" s="64"/>
      <c r="H22" s="64"/>
      <c r="I22" s="64"/>
      <c r="J22" s="64"/>
      <c r="K22" s="64"/>
      <c r="L22" s="64"/>
      <c r="M22" s="64"/>
      <c r="N22" s="64"/>
      <c r="O22" s="64"/>
    </row>
    <row r="23" spans="1:16" ht="28.8">
      <c r="A23" s="63" t="s">
        <v>78</v>
      </c>
      <c r="B23" s="28" t="s">
        <v>74</v>
      </c>
      <c r="C23" s="65" t="s">
        <v>79</v>
      </c>
      <c r="D23" s="62">
        <f>SUM(E23:O23)</f>
        <v>0</v>
      </c>
      <c r="E23" s="60">
        <v>0</v>
      </c>
      <c r="F23" s="60">
        <v>0</v>
      </c>
      <c r="G23" s="60">
        <v>0</v>
      </c>
      <c r="H23" s="60">
        <v>0</v>
      </c>
      <c r="I23" s="60">
        <v>0</v>
      </c>
      <c r="J23" s="60">
        <v>0</v>
      </c>
      <c r="K23" s="60">
        <v>0</v>
      </c>
      <c r="L23" s="60">
        <v>0</v>
      </c>
      <c r="M23" s="60">
        <v>0</v>
      </c>
      <c r="N23" s="60">
        <v>0</v>
      </c>
      <c r="O23" s="60">
        <v>0</v>
      </c>
    </row>
    <row r="24" spans="1:16">
      <c r="A24" s="20" t="s">
        <v>80</v>
      </c>
      <c r="B24" s="21"/>
      <c r="C24" s="21"/>
      <c r="D24" s="66"/>
      <c r="E24" s="21"/>
      <c r="F24" s="21"/>
      <c r="G24" s="21"/>
      <c r="H24" s="21"/>
      <c r="I24" s="21"/>
      <c r="J24" s="21"/>
      <c r="K24" s="21"/>
      <c r="L24" s="21"/>
      <c r="M24" s="21"/>
      <c r="N24" s="21"/>
      <c r="O24" s="21"/>
    </row>
    <row r="25" spans="1:16">
      <c r="A25" s="20" t="s">
        <v>81</v>
      </c>
      <c r="B25" s="21" t="s">
        <v>82</v>
      </c>
      <c r="C25" s="21">
        <f>528/82</f>
        <v>6.4390243902439028</v>
      </c>
      <c r="D25" s="67">
        <f>SUM(E25:N25)</f>
        <v>0</v>
      </c>
      <c r="E25" s="68"/>
      <c r="F25" s="69"/>
      <c r="G25" s="69"/>
      <c r="H25" s="69"/>
      <c r="I25" s="69"/>
      <c r="J25" s="69"/>
      <c r="K25" s="69"/>
      <c r="L25" s="69"/>
      <c r="M25" s="69"/>
      <c r="N25" s="69"/>
      <c r="O25" s="69"/>
    </row>
    <row r="26" spans="1:16">
      <c r="A26" s="20" t="s">
        <v>83</v>
      </c>
      <c r="B26" s="21" t="s">
        <v>82</v>
      </c>
      <c r="C26" s="21">
        <f>900/82</f>
        <v>10.975609756097562</v>
      </c>
      <c r="D26" s="67">
        <f>SUM(E26:N26)</f>
        <v>0</v>
      </c>
      <c r="E26" s="69"/>
      <c r="F26" s="69"/>
      <c r="G26" s="69"/>
      <c r="H26" s="69"/>
      <c r="I26" s="69"/>
      <c r="J26" s="69"/>
      <c r="K26" s="69"/>
      <c r="L26" s="69"/>
      <c r="M26" s="69"/>
      <c r="N26" s="69"/>
      <c r="O26" s="69"/>
    </row>
    <row r="27" spans="1:16">
      <c r="A27" s="20" t="s">
        <v>84</v>
      </c>
      <c r="B27" s="21" t="s">
        <v>85</v>
      </c>
      <c r="C27" s="70">
        <f>1/82</f>
        <v>1.2195121951219513E-2</v>
      </c>
      <c r="D27" s="67">
        <f>SUM(E27:N27)</f>
        <v>0</v>
      </c>
      <c r="E27" s="69"/>
      <c r="F27" s="69"/>
      <c r="G27" s="69"/>
      <c r="H27" s="69"/>
      <c r="I27" s="69"/>
      <c r="J27" s="69"/>
      <c r="K27" s="69"/>
      <c r="L27" s="69"/>
      <c r="M27" s="69"/>
      <c r="N27" s="69"/>
      <c r="O27" s="69"/>
    </row>
    <row r="28" spans="1:16">
      <c r="A28" s="20" t="s">
        <v>78</v>
      </c>
      <c r="B28" s="21" t="s">
        <v>86</v>
      </c>
      <c r="C28" s="21"/>
      <c r="D28" s="66"/>
      <c r="E28" s="21">
        <v>0.1</v>
      </c>
      <c r="F28" s="21">
        <v>0.1</v>
      </c>
      <c r="G28" s="21">
        <v>0.1</v>
      </c>
      <c r="H28" s="21">
        <v>0.1</v>
      </c>
      <c r="I28" s="21">
        <v>0.1</v>
      </c>
      <c r="J28" s="21">
        <v>0.1</v>
      </c>
      <c r="K28" s="21">
        <v>0.1</v>
      </c>
      <c r="L28" s="21">
        <v>0.1</v>
      </c>
      <c r="M28" s="21">
        <v>0.1</v>
      </c>
      <c r="N28" s="21">
        <v>0.1</v>
      </c>
      <c r="O28" s="21"/>
    </row>
    <row r="29" spans="1:16">
      <c r="A29" s="71"/>
      <c r="D29" s="72"/>
      <c r="G29" s="73"/>
      <c r="H29" s="73"/>
    </row>
    <row r="30" spans="1:16">
      <c r="A30" s="71"/>
      <c r="E30" s="1" t="s">
        <v>87</v>
      </c>
      <c r="F30" s="1"/>
      <c r="G30" s="311" t="s">
        <v>88</v>
      </c>
      <c r="H30" s="311"/>
    </row>
    <row r="31" spans="1:16">
      <c r="A31" s="71"/>
      <c r="D31" t="s">
        <v>89</v>
      </c>
      <c r="E31" t="s">
        <v>90</v>
      </c>
      <c r="G31" t="s">
        <v>91</v>
      </c>
      <c r="H31" s="74"/>
    </row>
    <row r="32" spans="1:16">
      <c r="A32" s="71" t="s">
        <v>92</v>
      </c>
      <c r="C32" s="15"/>
      <c r="D32">
        <v>1</v>
      </c>
      <c r="E32" s="75">
        <v>50</v>
      </c>
      <c r="F32" s="75"/>
      <c r="G32" s="76">
        <v>6</v>
      </c>
      <c r="J32" s="77"/>
    </row>
    <row r="33" spans="1:16">
      <c r="A33" s="71"/>
      <c r="D33">
        <v>2</v>
      </c>
      <c r="E33" s="75">
        <v>65</v>
      </c>
      <c r="F33" s="75"/>
      <c r="G33" s="76">
        <v>8</v>
      </c>
      <c r="J33" s="77"/>
    </row>
    <row r="34" spans="1:16">
      <c r="A34" s="71"/>
      <c r="B34" s="41"/>
      <c r="C34" s="15"/>
      <c r="D34">
        <v>3</v>
      </c>
      <c r="E34" s="75">
        <v>75</v>
      </c>
      <c r="F34" s="75"/>
      <c r="G34" s="76">
        <v>10</v>
      </c>
    </row>
    <row r="35" spans="1:16">
      <c r="A35" s="71"/>
      <c r="C35" s="15"/>
      <c r="D35">
        <v>4</v>
      </c>
      <c r="E35" s="75">
        <v>85</v>
      </c>
      <c r="F35" s="75"/>
      <c r="G35" s="76">
        <v>11</v>
      </c>
    </row>
    <row r="36" spans="1:16">
      <c r="A36" s="71"/>
    </row>
    <row r="37" spans="1:16">
      <c r="A37" s="71" t="s">
        <v>92</v>
      </c>
      <c r="C37" t="s">
        <v>87</v>
      </c>
      <c r="D37" t="s">
        <v>90</v>
      </c>
      <c r="E37" s="77">
        <v>50</v>
      </c>
      <c r="F37" s="77"/>
      <c r="G37" t="s">
        <v>88</v>
      </c>
      <c r="H37" s="74" t="s">
        <v>91</v>
      </c>
      <c r="I37" s="77">
        <v>6</v>
      </c>
      <c r="J37" t="s">
        <v>88</v>
      </c>
      <c r="K37" t="s">
        <v>93</v>
      </c>
      <c r="L37" s="78"/>
    </row>
    <row r="38" spans="1:16" ht="18">
      <c r="A38" s="79" t="s">
        <v>94</v>
      </c>
      <c r="D38" s="15"/>
      <c r="E38">
        <f>10^6</f>
        <v>1000000</v>
      </c>
    </row>
    <row r="39" spans="1:16">
      <c r="A39" s="312" t="s">
        <v>95</v>
      </c>
      <c r="B39" s="21" t="s">
        <v>96</v>
      </c>
      <c r="C39" s="21" t="s">
        <v>58</v>
      </c>
      <c r="D39" s="67" t="e">
        <f>SUM(E39:O39)</f>
        <v>#VALUE!</v>
      </c>
      <c r="E39" s="80" t="e">
        <f t="shared" ref="E39:O42" si="4">((E21*$E$37)/1000000)*1000000</f>
        <v>#VALUE!</v>
      </c>
      <c r="F39" s="80" t="e">
        <f t="shared" si="4"/>
        <v>#VALUE!</v>
      </c>
      <c r="G39" s="80" t="e">
        <f t="shared" si="4"/>
        <v>#VALUE!</v>
      </c>
      <c r="H39" s="80" t="e">
        <f t="shared" si="4"/>
        <v>#VALUE!</v>
      </c>
      <c r="I39" s="80" t="e">
        <f t="shared" si="4"/>
        <v>#VALUE!</v>
      </c>
      <c r="J39" s="80" t="e">
        <f t="shared" si="4"/>
        <v>#VALUE!</v>
      </c>
      <c r="K39" s="80" t="e">
        <f t="shared" si="4"/>
        <v>#VALUE!</v>
      </c>
      <c r="L39" s="80" t="e">
        <f t="shared" si="4"/>
        <v>#VALUE!</v>
      </c>
      <c r="M39" s="80" t="e">
        <f t="shared" si="4"/>
        <v>#VALUE!</v>
      </c>
      <c r="N39" s="80" t="e">
        <f t="shared" si="4"/>
        <v>#VALUE!</v>
      </c>
      <c r="O39" s="80" t="e">
        <f t="shared" si="4"/>
        <v>#VALUE!</v>
      </c>
      <c r="P39" s="81">
        <f>D21*E37</f>
        <v>0</v>
      </c>
    </row>
    <row r="40" spans="1:16" s="27" customFormat="1">
      <c r="A40" s="312"/>
      <c r="B40" s="31" t="s">
        <v>78</v>
      </c>
      <c r="C40" s="31" t="s">
        <v>58</v>
      </c>
      <c r="D40" s="82">
        <f>SUM(E40:O40)</f>
        <v>0</v>
      </c>
      <c r="E40" s="80">
        <f t="shared" ref="E40:N40" si="5">E23*$I$37</f>
        <v>0</v>
      </c>
      <c r="F40" s="80">
        <f t="shared" si="5"/>
        <v>0</v>
      </c>
      <c r="G40" s="80">
        <f t="shared" si="5"/>
        <v>0</v>
      </c>
      <c r="H40" s="80">
        <f t="shared" si="5"/>
        <v>0</v>
      </c>
      <c r="I40" s="80">
        <f t="shared" si="5"/>
        <v>0</v>
      </c>
      <c r="J40" s="80">
        <f t="shared" si="5"/>
        <v>0</v>
      </c>
      <c r="K40" s="80">
        <f t="shared" si="5"/>
        <v>0</v>
      </c>
      <c r="L40" s="80">
        <f t="shared" si="5"/>
        <v>0</v>
      </c>
      <c r="M40" s="80">
        <f t="shared" si="5"/>
        <v>0</v>
      </c>
      <c r="N40" s="80">
        <f t="shared" si="5"/>
        <v>0</v>
      </c>
      <c r="O40" s="80">
        <f t="shared" si="4"/>
        <v>0</v>
      </c>
      <c r="P40" s="27">
        <f>D23*G32</f>
        <v>0</v>
      </c>
    </row>
    <row r="41" spans="1:16" s="27" customFormat="1">
      <c r="A41" s="312"/>
      <c r="B41" s="31" t="s">
        <v>56</v>
      </c>
      <c r="C41" s="31" t="s">
        <v>58</v>
      </c>
      <c r="D41" s="82" t="e">
        <f>SUM(E41:O41)</f>
        <v>#VALUE!</v>
      </c>
      <c r="E41" s="31" t="e">
        <f>SUM(E39:E40)</f>
        <v>#VALUE!</v>
      </c>
      <c r="F41" s="31" t="e">
        <f t="shared" ref="F41:N41" si="6">SUM(F39:F40)</f>
        <v>#VALUE!</v>
      </c>
      <c r="G41" s="31" t="e">
        <f t="shared" si="6"/>
        <v>#VALUE!</v>
      </c>
      <c r="H41" s="31" t="e">
        <f t="shared" si="6"/>
        <v>#VALUE!</v>
      </c>
      <c r="I41" s="31" t="e">
        <f t="shared" si="6"/>
        <v>#VALUE!</v>
      </c>
      <c r="J41" s="31" t="e">
        <f t="shared" si="6"/>
        <v>#VALUE!</v>
      </c>
      <c r="K41" s="31" t="e">
        <f t="shared" si="6"/>
        <v>#VALUE!</v>
      </c>
      <c r="L41" s="31" t="e">
        <f t="shared" si="6"/>
        <v>#VALUE!</v>
      </c>
      <c r="M41" s="31" t="e">
        <f t="shared" si="6"/>
        <v>#VALUE!</v>
      </c>
      <c r="N41" s="31" t="e">
        <f t="shared" si="6"/>
        <v>#VALUE!</v>
      </c>
      <c r="O41" s="80">
        <f t="shared" si="4"/>
        <v>0</v>
      </c>
    </row>
    <row r="42" spans="1:16" s="27" customFormat="1">
      <c r="A42" s="83" t="s">
        <v>97</v>
      </c>
      <c r="B42" s="31" t="s">
        <v>56</v>
      </c>
      <c r="C42" s="84" t="s">
        <v>58</v>
      </c>
      <c r="D42" s="85">
        <f>SUM(E42:N42)</f>
        <v>0</v>
      </c>
      <c r="E42" s="54"/>
      <c r="F42" s="54"/>
      <c r="G42" s="54"/>
      <c r="H42" s="54"/>
      <c r="I42" s="54"/>
      <c r="J42" s="54"/>
      <c r="K42" s="54"/>
      <c r="L42" s="54"/>
      <c r="M42" s="54"/>
      <c r="N42" s="54"/>
      <c r="O42" s="80">
        <f t="shared" si="4"/>
        <v>0</v>
      </c>
    </row>
    <row r="43" spans="1:16" s="27" customFormat="1">
      <c r="A43" s="86" t="s">
        <v>98</v>
      </c>
      <c r="B43" s="87"/>
      <c r="C43" s="87" t="s">
        <v>58</v>
      </c>
      <c r="D43" s="87" t="e">
        <f>SUM(E43:O43)</f>
        <v>#VALUE!</v>
      </c>
      <c r="E43" s="87" t="e">
        <f>E41+G42</f>
        <v>#VALUE!</v>
      </c>
      <c r="F43" s="87" t="e">
        <f t="shared" ref="F43:M43" si="7">F41+H42</f>
        <v>#VALUE!</v>
      </c>
      <c r="G43" s="87" t="e">
        <f t="shared" si="7"/>
        <v>#VALUE!</v>
      </c>
      <c r="H43" s="87" t="e">
        <f t="shared" si="7"/>
        <v>#VALUE!</v>
      </c>
      <c r="I43" s="87" t="e">
        <f t="shared" si="7"/>
        <v>#VALUE!</v>
      </c>
      <c r="J43" s="87" t="e">
        <f t="shared" si="7"/>
        <v>#VALUE!</v>
      </c>
      <c r="K43" s="87" t="e">
        <f t="shared" si="7"/>
        <v>#VALUE!</v>
      </c>
      <c r="L43" s="87" t="e">
        <f t="shared" si="7"/>
        <v>#VALUE!</v>
      </c>
      <c r="M43" s="87" t="e">
        <f t="shared" si="7"/>
        <v>#VALUE!</v>
      </c>
      <c r="N43" s="87" t="e">
        <f>N41+O42</f>
        <v>#VALUE!</v>
      </c>
      <c r="O43" s="87">
        <f>O41+P42</f>
        <v>0</v>
      </c>
    </row>
    <row r="44" spans="1:16" s="27" customFormat="1">
      <c r="D44" s="88">
        <f>D45/10^6</f>
        <v>0</v>
      </c>
      <c r="E44" s="89">
        <f>10/110</f>
        <v>9.0909090909090912E-2</v>
      </c>
    </row>
    <row r="45" spans="1:16" s="27" customFormat="1">
      <c r="A45" s="298" t="s">
        <v>99</v>
      </c>
      <c r="B45" s="31" t="s">
        <v>96</v>
      </c>
      <c r="C45" s="31" t="s">
        <v>58</v>
      </c>
      <c r="D45" s="90">
        <f>SUM(E45:O45)</f>
        <v>0</v>
      </c>
      <c r="E45" s="80"/>
      <c r="F45" s="80"/>
      <c r="G45" s="80"/>
      <c r="H45" s="80"/>
      <c r="I45" s="80"/>
      <c r="J45" s="80"/>
      <c r="K45" s="80"/>
      <c r="L45" s="80"/>
      <c r="M45" s="80"/>
      <c r="N45" s="80"/>
      <c r="O45" s="80"/>
      <c r="P45" s="27">
        <f>P39*E44</f>
        <v>0</v>
      </c>
    </row>
    <row r="46" spans="1:16" s="27" customFormat="1">
      <c r="A46" s="298"/>
      <c r="B46" s="31" t="s">
        <v>78</v>
      </c>
      <c r="C46" s="31" t="s">
        <v>58</v>
      </c>
      <c r="D46" s="91" t="e">
        <f>SUM(E46:O46)</f>
        <v>#VALUE!</v>
      </c>
      <c r="E46" s="80" t="e">
        <f>E41*E28</f>
        <v>#VALUE!</v>
      </c>
      <c r="F46" s="80" t="e">
        <f t="shared" ref="F46:O46" si="8">F41*F28</f>
        <v>#VALUE!</v>
      </c>
      <c r="G46" s="80" t="e">
        <f t="shared" si="8"/>
        <v>#VALUE!</v>
      </c>
      <c r="H46" s="80" t="e">
        <f t="shared" si="8"/>
        <v>#VALUE!</v>
      </c>
      <c r="I46" s="80" t="e">
        <f t="shared" si="8"/>
        <v>#VALUE!</v>
      </c>
      <c r="J46" s="80" t="e">
        <f t="shared" si="8"/>
        <v>#VALUE!</v>
      </c>
      <c r="K46" s="80" t="e">
        <f t="shared" si="8"/>
        <v>#VALUE!</v>
      </c>
      <c r="L46" s="80" t="e">
        <f t="shared" si="8"/>
        <v>#VALUE!</v>
      </c>
      <c r="M46" s="80" t="e">
        <f t="shared" si="8"/>
        <v>#VALUE!</v>
      </c>
      <c r="N46" s="80" t="e">
        <f t="shared" si="8"/>
        <v>#VALUE!</v>
      </c>
      <c r="O46" s="80">
        <f t="shared" si="8"/>
        <v>0</v>
      </c>
      <c r="P46" s="27">
        <f>P40*0.1</f>
        <v>0</v>
      </c>
    </row>
    <row r="47" spans="1:16" s="27" customFormat="1">
      <c r="A47" s="298"/>
      <c r="B47" s="31" t="s">
        <v>56</v>
      </c>
      <c r="C47" s="31" t="s">
        <v>58</v>
      </c>
      <c r="D47" s="92" t="e">
        <f>SUM(E47:O47)</f>
        <v>#VALUE!</v>
      </c>
      <c r="E47" s="80" t="e">
        <f>SUM(E45:E46)</f>
        <v>#VALUE!</v>
      </c>
      <c r="F47" s="80" t="e">
        <f t="shared" ref="F47:O47" si="9">SUM(F45:F46)</f>
        <v>#VALUE!</v>
      </c>
      <c r="G47" s="80" t="e">
        <f t="shared" si="9"/>
        <v>#VALUE!</v>
      </c>
      <c r="H47" s="80" t="e">
        <f t="shared" si="9"/>
        <v>#VALUE!</v>
      </c>
      <c r="I47" s="80" t="e">
        <f t="shared" si="9"/>
        <v>#VALUE!</v>
      </c>
      <c r="J47" s="80" t="e">
        <f t="shared" si="9"/>
        <v>#VALUE!</v>
      </c>
      <c r="K47" s="80" t="e">
        <f t="shared" si="9"/>
        <v>#VALUE!</v>
      </c>
      <c r="L47" s="80" t="e">
        <f t="shared" si="9"/>
        <v>#VALUE!</v>
      </c>
      <c r="M47" s="80" t="e">
        <f t="shared" si="9"/>
        <v>#VALUE!</v>
      </c>
      <c r="N47" s="80" t="e">
        <f t="shared" si="9"/>
        <v>#VALUE!</v>
      </c>
      <c r="O47" s="80">
        <f t="shared" si="9"/>
        <v>0</v>
      </c>
    </row>
    <row r="48" spans="1:16" s="27" customFormat="1">
      <c r="A48" s="93" t="s">
        <v>100</v>
      </c>
      <c r="B48" s="31" t="s">
        <v>96</v>
      </c>
      <c r="C48" s="31" t="s">
        <v>58</v>
      </c>
      <c r="D48" s="94">
        <f>SUM(E48:N48)</f>
        <v>0</v>
      </c>
      <c r="E48" s="95"/>
      <c r="F48" s="95">
        <f t="shared" ref="F48:O48" si="10">(F19*50/82)/10^6</f>
        <v>0</v>
      </c>
      <c r="G48" s="95">
        <f t="shared" si="10"/>
        <v>0</v>
      </c>
      <c r="H48" s="95">
        <f t="shared" si="10"/>
        <v>0</v>
      </c>
      <c r="I48" s="95">
        <f t="shared" si="10"/>
        <v>0</v>
      </c>
      <c r="J48" s="95">
        <f t="shared" si="10"/>
        <v>0</v>
      </c>
      <c r="K48" s="95">
        <f t="shared" si="10"/>
        <v>0</v>
      </c>
      <c r="L48" s="95">
        <f t="shared" si="10"/>
        <v>0</v>
      </c>
      <c r="M48" s="95">
        <f t="shared" si="10"/>
        <v>0</v>
      </c>
      <c r="N48" s="95">
        <f t="shared" si="10"/>
        <v>0</v>
      </c>
      <c r="O48" s="95">
        <f t="shared" si="10"/>
        <v>0</v>
      </c>
    </row>
    <row r="49" spans="1:16" s="27" customFormat="1">
      <c r="A49" s="96" t="s">
        <v>101</v>
      </c>
      <c r="B49" s="84" t="s">
        <v>96</v>
      </c>
      <c r="C49" s="84" t="s">
        <v>58</v>
      </c>
      <c r="D49" s="97">
        <f>SUM(E49:O49)</f>
        <v>0</v>
      </c>
      <c r="E49" s="98"/>
      <c r="F49" s="98"/>
      <c r="G49" s="98"/>
      <c r="H49" s="98"/>
      <c r="I49" s="98"/>
      <c r="J49" s="98"/>
      <c r="K49" s="98"/>
      <c r="L49" s="98"/>
      <c r="M49" s="98"/>
      <c r="N49" s="98"/>
      <c r="O49" s="98"/>
      <c r="P49" s="27" t="e">
        <f>D39*0.2</f>
        <v>#VALUE!</v>
      </c>
    </row>
    <row r="50" spans="1:16" s="27" customFormat="1" ht="15" thickBot="1">
      <c r="A50" s="99" t="s">
        <v>102</v>
      </c>
      <c r="B50" s="84" t="s">
        <v>96</v>
      </c>
      <c r="C50" s="84" t="s">
        <v>58</v>
      </c>
      <c r="D50" s="100" t="e">
        <f>SUM(E50:O50)</f>
        <v>#VALUE!</v>
      </c>
      <c r="E50" s="101" t="e">
        <f>E47*0.18</f>
        <v>#VALUE!</v>
      </c>
      <c r="F50" s="101" t="e">
        <f t="shared" ref="F50:O50" si="11">F47*0.18</f>
        <v>#VALUE!</v>
      </c>
      <c r="G50" s="101" t="e">
        <f t="shared" si="11"/>
        <v>#VALUE!</v>
      </c>
      <c r="H50" s="101" t="e">
        <f t="shared" si="11"/>
        <v>#VALUE!</v>
      </c>
      <c r="I50" s="101" t="e">
        <f t="shared" si="11"/>
        <v>#VALUE!</v>
      </c>
      <c r="J50" s="101" t="e">
        <f t="shared" si="11"/>
        <v>#VALUE!</v>
      </c>
      <c r="K50" s="101" t="e">
        <f t="shared" si="11"/>
        <v>#VALUE!</v>
      </c>
      <c r="L50" s="101" t="e">
        <f t="shared" si="11"/>
        <v>#VALUE!</v>
      </c>
      <c r="M50" s="101" t="e">
        <f t="shared" si="11"/>
        <v>#VALUE!</v>
      </c>
      <c r="N50" s="101" t="e">
        <f t="shared" si="11"/>
        <v>#VALUE!</v>
      </c>
      <c r="O50" s="101">
        <f t="shared" si="11"/>
        <v>0</v>
      </c>
      <c r="P50" s="27" t="e">
        <f>D47*0.18</f>
        <v>#VALUE!</v>
      </c>
    </row>
    <row r="51" spans="1:16" s="27" customFormat="1" ht="15" thickBot="1">
      <c r="A51" s="102" t="s">
        <v>103</v>
      </c>
      <c r="B51" s="103"/>
      <c r="C51" s="103" t="s">
        <v>58</v>
      </c>
      <c r="D51" s="104" t="e">
        <f>+D49+D48+D47+D50</f>
        <v>#VALUE!</v>
      </c>
      <c r="E51" s="104" t="e">
        <f t="shared" ref="E51:N51" si="12">+E49+E48+E47+E50</f>
        <v>#VALUE!</v>
      </c>
      <c r="F51" s="104" t="e">
        <f t="shared" si="12"/>
        <v>#VALUE!</v>
      </c>
      <c r="G51" s="104" t="e">
        <f t="shared" si="12"/>
        <v>#VALUE!</v>
      </c>
      <c r="H51" s="104" t="e">
        <f t="shared" si="12"/>
        <v>#VALUE!</v>
      </c>
      <c r="I51" s="104" t="e">
        <f t="shared" si="12"/>
        <v>#VALUE!</v>
      </c>
      <c r="J51" s="104" t="e">
        <f t="shared" si="12"/>
        <v>#VALUE!</v>
      </c>
      <c r="K51" s="104" t="e">
        <f t="shared" si="12"/>
        <v>#VALUE!</v>
      </c>
      <c r="L51" s="104" t="e">
        <f t="shared" si="12"/>
        <v>#VALUE!</v>
      </c>
      <c r="M51" s="104" t="e">
        <f t="shared" si="12"/>
        <v>#VALUE!</v>
      </c>
      <c r="N51" s="104" t="e">
        <f t="shared" si="12"/>
        <v>#VALUE!</v>
      </c>
      <c r="O51" s="104"/>
      <c r="P51" s="27" t="e">
        <f>SUM(P45:P50)</f>
        <v>#VALUE!</v>
      </c>
    </row>
    <row r="52" spans="1:16" ht="18" customHeight="1" thickBot="1">
      <c r="D52" s="105" t="e">
        <f>D43-D57-D61</f>
        <v>#VALUE!</v>
      </c>
    </row>
    <row r="53" spans="1:16" s="27" customFormat="1" ht="15" thickBot="1">
      <c r="A53" s="106" t="s">
        <v>98</v>
      </c>
      <c r="B53" s="107"/>
      <c r="C53" s="107" t="s">
        <v>58</v>
      </c>
      <c r="D53" s="108" t="e">
        <f t="shared" ref="D53:D61" si="13">SUM(E53:O53)</f>
        <v>#VALUE!</v>
      </c>
      <c r="E53" s="107" t="e">
        <f>E43</f>
        <v>#VALUE!</v>
      </c>
      <c r="F53" s="107" t="e">
        <f>F43</f>
        <v>#VALUE!</v>
      </c>
      <c r="G53" s="107" t="e">
        <f t="shared" ref="G53:O53" si="14">G43</f>
        <v>#VALUE!</v>
      </c>
      <c r="H53" s="107" t="e">
        <f t="shared" si="14"/>
        <v>#VALUE!</v>
      </c>
      <c r="I53" s="107" t="e">
        <f t="shared" si="14"/>
        <v>#VALUE!</v>
      </c>
      <c r="J53" s="107" t="e">
        <f t="shared" si="14"/>
        <v>#VALUE!</v>
      </c>
      <c r="K53" s="107" t="e">
        <f t="shared" si="14"/>
        <v>#VALUE!</v>
      </c>
      <c r="L53" s="107" t="e">
        <f t="shared" si="14"/>
        <v>#VALUE!</v>
      </c>
      <c r="M53" s="107" t="e">
        <f t="shared" si="14"/>
        <v>#VALUE!</v>
      </c>
      <c r="N53" s="107" t="e">
        <f t="shared" si="14"/>
        <v>#VALUE!</v>
      </c>
      <c r="O53" s="107">
        <f t="shared" si="14"/>
        <v>0</v>
      </c>
    </row>
    <row r="54" spans="1:16" s="27" customFormat="1">
      <c r="A54" s="109" t="s">
        <v>104</v>
      </c>
      <c r="B54" s="110"/>
      <c r="C54" s="31" t="s">
        <v>58</v>
      </c>
      <c r="D54" s="90">
        <f t="shared" si="13"/>
        <v>0</v>
      </c>
      <c r="E54" s="110">
        <f t="shared" ref="E54:O54" si="15">E8</f>
        <v>0</v>
      </c>
      <c r="F54" s="110">
        <f t="shared" si="15"/>
        <v>0</v>
      </c>
      <c r="G54" s="110">
        <f t="shared" si="15"/>
        <v>0</v>
      </c>
      <c r="H54" s="110">
        <f t="shared" si="15"/>
        <v>0</v>
      </c>
      <c r="I54" s="110">
        <f t="shared" si="15"/>
        <v>0</v>
      </c>
      <c r="J54" s="110">
        <f t="shared" si="15"/>
        <v>0</v>
      </c>
      <c r="K54" s="110">
        <f t="shared" si="15"/>
        <v>0</v>
      </c>
      <c r="L54" s="110">
        <f t="shared" si="15"/>
        <v>0</v>
      </c>
      <c r="M54" s="110">
        <f t="shared" si="15"/>
        <v>0</v>
      </c>
      <c r="N54" s="110">
        <f t="shared" si="15"/>
        <v>0</v>
      </c>
      <c r="O54" s="110">
        <f t="shared" si="15"/>
        <v>0</v>
      </c>
    </row>
    <row r="55" spans="1:16" s="27" customFormat="1">
      <c r="A55" s="51" t="s">
        <v>105</v>
      </c>
      <c r="B55" s="31"/>
      <c r="C55" s="31" t="s">
        <v>58</v>
      </c>
      <c r="D55" s="90">
        <f t="shared" si="13"/>
        <v>0</v>
      </c>
      <c r="E55" s="84">
        <f>E17</f>
        <v>0</v>
      </c>
      <c r="F55" s="84">
        <f t="shared" ref="F55:O55" si="16">F17</f>
        <v>0</v>
      </c>
      <c r="G55" s="84">
        <f t="shared" si="16"/>
        <v>0</v>
      </c>
      <c r="H55" s="84">
        <f t="shared" si="16"/>
        <v>0</v>
      </c>
      <c r="I55" s="84">
        <f t="shared" si="16"/>
        <v>0</v>
      </c>
      <c r="J55" s="84">
        <f t="shared" si="16"/>
        <v>0</v>
      </c>
      <c r="K55" s="84">
        <f t="shared" si="16"/>
        <v>0</v>
      </c>
      <c r="L55" s="84">
        <f t="shared" si="16"/>
        <v>0</v>
      </c>
      <c r="M55" s="84">
        <f t="shared" si="16"/>
        <v>0</v>
      </c>
      <c r="N55" s="84">
        <f t="shared" si="16"/>
        <v>0</v>
      </c>
      <c r="O55" s="84">
        <f t="shared" si="16"/>
        <v>0</v>
      </c>
    </row>
    <row r="56" spans="1:16" s="27" customFormat="1" ht="15" thickBot="1">
      <c r="A56" s="51" t="s">
        <v>106</v>
      </c>
      <c r="B56" s="31"/>
      <c r="C56" s="31" t="s">
        <v>58</v>
      </c>
      <c r="D56" s="90">
        <f t="shared" si="13"/>
        <v>0.76712999999999987</v>
      </c>
      <c r="E56" s="111">
        <v>4.2000000000000003E-2</v>
      </c>
      <c r="F56" s="112">
        <v>5.2499999999999998E-2</v>
      </c>
      <c r="G56" s="113">
        <v>0.10815000000000001</v>
      </c>
      <c r="H56" s="112">
        <v>0.12978000000000001</v>
      </c>
      <c r="I56" s="113">
        <v>0.140595</v>
      </c>
      <c r="J56" s="112">
        <v>9.7335000000000005E-2</v>
      </c>
      <c r="K56" s="113">
        <v>9.7335000000000005E-2</v>
      </c>
      <c r="L56" s="112">
        <v>9.7335000000000005E-2</v>
      </c>
      <c r="M56" s="113">
        <v>0</v>
      </c>
      <c r="N56" s="112">
        <v>0</v>
      </c>
      <c r="O56" s="112">
        <v>2.1000000000000003E-3</v>
      </c>
    </row>
    <row r="57" spans="1:16" s="27" customFormat="1" ht="15" thickBot="1">
      <c r="A57" s="114" t="s">
        <v>107</v>
      </c>
      <c r="B57" s="115"/>
      <c r="C57" s="115" t="s">
        <v>58</v>
      </c>
      <c r="D57" s="108">
        <f t="shared" si="13"/>
        <v>0.76712999999999987</v>
      </c>
      <c r="E57" s="107">
        <f>E54+E55+E56</f>
        <v>4.2000000000000003E-2</v>
      </c>
      <c r="F57" s="107">
        <f>F54+F55+F56</f>
        <v>5.2499999999999998E-2</v>
      </c>
      <c r="G57" s="107">
        <f t="shared" ref="G57:O57" si="17">G54+G55+G56</f>
        <v>0.10815000000000001</v>
      </c>
      <c r="H57" s="107">
        <f t="shared" si="17"/>
        <v>0.12978000000000001</v>
      </c>
      <c r="I57" s="107">
        <f t="shared" si="17"/>
        <v>0.140595</v>
      </c>
      <c r="J57" s="107">
        <f t="shared" si="17"/>
        <v>9.7335000000000005E-2</v>
      </c>
      <c r="K57" s="107">
        <f t="shared" si="17"/>
        <v>9.7335000000000005E-2</v>
      </c>
      <c r="L57" s="107">
        <f t="shared" si="17"/>
        <v>9.7335000000000005E-2</v>
      </c>
      <c r="M57" s="107">
        <f t="shared" si="17"/>
        <v>0</v>
      </c>
      <c r="N57" s="107">
        <f t="shared" si="17"/>
        <v>0</v>
      </c>
      <c r="O57" s="107">
        <f t="shared" si="17"/>
        <v>2.1000000000000003E-3</v>
      </c>
    </row>
    <row r="58" spans="1:16" s="27" customFormat="1">
      <c r="A58" s="109" t="s">
        <v>108</v>
      </c>
      <c r="B58" s="110"/>
      <c r="C58" s="110"/>
      <c r="D58" s="82" t="e">
        <f t="shared" si="13"/>
        <v>#VALUE!</v>
      </c>
      <c r="E58" s="116" t="e">
        <f>E53-E57</f>
        <v>#VALUE!</v>
      </c>
      <c r="F58" s="116" t="e">
        <f>F53-F57</f>
        <v>#VALUE!</v>
      </c>
      <c r="G58" s="116" t="e">
        <f t="shared" ref="G58:O58" si="18">G53-G57</f>
        <v>#VALUE!</v>
      </c>
      <c r="H58" s="116" t="e">
        <f t="shared" si="18"/>
        <v>#VALUE!</v>
      </c>
      <c r="I58" s="116" t="e">
        <f t="shared" si="18"/>
        <v>#VALUE!</v>
      </c>
      <c r="J58" s="116" t="e">
        <f t="shared" si="18"/>
        <v>#VALUE!</v>
      </c>
      <c r="K58" s="116" t="e">
        <f t="shared" si="18"/>
        <v>#VALUE!</v>
      </c>
      <c r="L58" s="116" t="e">
        <f t="shared" si="18"/>
        <v>#VALUE!</v>
      </c>
      <c r="M58" s="116" t="e">
        <f t="shared" si="18"/>
        <v>#VALUE!</v>
      </c>
      <c r="N58" s="116" t="e">
        <f t="shared" si="18"/>
        <v>#VALUE!</v>
      </c>
      <c r="O58" s="116">
        <f t="shared" si="18"/>
        <v>-2.1000000000000003E-3</v>
      </c>
      <c r="P58" s="27" t="e">
        <f>D43-D57</f>
        <v>#VALUE!</v>
      </c>
    </row>
    <row r="59" spans="1:16" s="27" customFormat="1">
      <c r="A59" s="83" t="s">
        <v>109</v>
      </c>
      <c r="B59" s="31" t="s">
        <v>96</v>
      </c>
      <c r="C59" s="84" t="s">
        <v>58</v>
      </c>
      <c r="D59" s="82" t="e">
        <f t="shared" si="13"/>
        <v>#VALUE!</v>
      </c>
      <c r="E59" s="31" t="e">
        <f>E47</f>
        <v>#VALUE!</v>
      </c>
      <c r="F59" s="31" t="e">
        <f>F47</f>
        <v>#VALUE!</v>
      </c>
      <c r="G59" s="31" t="e">
        <f t="shared" ref="G59:O59" si="19">G47</f>
        <v>#VALUE!</v>
      </c>
      <c r="H59" s="31" t="e">
        <f t="shared" si="19"/>
        <v>#VALUE!</v>
      </c>
      <c r="I59" s="31" t="e">
        <f t="shared" si="19"/>
        <v>#VALUE!</v>
      </c>
      <c r="J59" s="31" t="e">
        <f t="shared" si="19"/>
        <v>#VALUE!</v>
      </c>
      <c r="K59" s="31" t="e">
        <f t="shared" si="19"/>
        <v>#VALUE!</v>
      </c>
      <c r="L59" s="31" t="e">
        <f t="shared" si="19"/>
        <v>#VALUE!</v>
      </c>
      <c r="M59" s="31" t="e">
        <f t="shared" si="19"/>
        <v>#VALUE!</v>
      </c>
      <c r="N59" s="31" t="e">
        <f t="shared" si="19"/>
        <v>#VALUE!</v>
      </c>
      <c r="O59" s="31">
        <f t="shared" si="19"/>
        <v>0</v>
      </c>
    </row>
    <row r="60" spans="1:16" s="27" customFormat="1">
      <c r="A60" s="93" t="s">
        <v>110</v>
      </c>
      <c r="B60" s="31" t="s">
        <v>96</v>
      </c>
      <c r="C60" s="31" t="s">
        <v>58</v>
      </c>
      <c r="D60" s="90" t="e">
        <f t="shared" si="13"/>
        <v>#VALUE!</v>
      </c>
      <c r="E60" s="31" t="e">
        <f>+E48+E49+E50</f>
        <v>#VALUE!</v>
      </c>
      <c r="F60" s="31" t="e">
        <f t="shared" ref="F60:O60" si="20">+F48+F49+F50</f>
        <v>#VALUE!</v>
      </c>
      <c r="G60" s="31" t="e">
        <f t="shared" si="20"/>
        <v>#VALUE!</v>
      </c>
      <c r="H60" s="31" t="e">
        <f t="shared" si="20"/>
        <v>#VALUE!</v>
      </c>
      <c r="I60" s="31" t="e">
        <f t="shared" si="20"/>
        <v>#VALUE!</v>
      </c>
      <c r="J60" s="31" t="e">
        <f t="shared" si="20"/>
        <v>#VALUE!</v>
      </c>
      <c r="K60" s="31" t="e">
        <f t="shared" si="20"/>
        <v>#VALUE!</v>
      </c>
      <c r="L60" s="31" t="e">
        <f t="shared" si="20"/>
        <v>#VALUE!</v>
      </c>
      <c r="M60" s="31" t="e">
        <f t="shared" si="20"/>
        <v>#VALUE!</v>
      </c>
      <c r="N60" s="31" t="e">
        <f t="shared" si="20"/>
        <v>#VALUE!</v>
      </c>
      <c r="O60" s="31">
        <f t="shared" si="20"/>
        <v>0</v>
      </c>
    </row>
    <row r="61" spans="1:16" s="27" customFormat="1">
      <c r="A61" s="93" t="s">
        <v>103</v>
      </c>
      <c r="B61" s="31" t="s">
        <v>96</v>
      </c>
      <c r="C61" s="31" t="s">
        <v>58</v>
      </c>
      <c r="D61" s="82" t="e">
        <f t="shared" si="13"/>
        <v>#VALUE!</v>
      </c>
      <c r="E61" s="80" t="e">
        <f>E59+E60</f>
        <v>#VALUE!</v>
      </c>
      <c r="F61" s="80" t="e">
        <f>F59+F60</f>
        <v>#VALUE!</v>
      </c>
      <c r="G61" s="80" t="e">
        <f t="shared" ref="G61:O61" si="21">G59+G60</f>
        <v>#VALUE!</v>
      </c>
      <c r="H61" s="80" t="e">
        <f t="shared" si="21"/>
        <v>#VALUE!</v>
      </c>
      <c r="I61" s="80" t="e">
        <f t="shared" si="21"/>
        <v>#VALUE!</v>
      </c>
      <c r="J61" s="80" t="e">
        <f t="shared" si="21"/>
        <v>#VALUE!</v>
      </c>
      <c r="K61" s="80" t="e">
        <f t="shared" si="21"/>
        <v>#VALUE!</v>
      </c>
      <c r="L61" s="80" t="e">
        <f t="shared" si="21"/>
        <v>#VALUE!</v>
      </c>
      <c r="M61" s="80" t="e">
        <f t="shared" si="21"/>
        <v>#VALUE!</v>
      </c>
      <c r="N61" s="80" t="e">
        <f t="shared" si="21"/>
        <v>#VALUE!</v>
      </c>
      <c r="O61" s="80">
        <f t="shared" si="21"/>
        <v>0</v>
      </c>
      <c r="P61" s="27" t="e">
        <f>D51</f>
        <v>#VALUE!</v>
      </c>
    </row>
    <row r="62" spans="1:16" s="27" customFormat="1" ht="15" thickBot="1">
      <c r="A62" s="117" t="s">
        <v>111</v>
      </c>
      <c r="B62" s="118"/>
      <c r="C62" s="118"/>
      <c r="D62" s="82">
        <f t="shared" ref="D62" si="22">SUM(E62:N62)</f>
        <v>0</v>
      </c>
      <c r="E62" s="118"/>
      <c r="F62" s="118"/>
      <c r="G62" s="118"/>
      <c r="H62" s="118"/>
      <c r="I62" s="118"/>
      <c r="J62" s="118"/>
      <c r="K62" s="118"/>
      <c r="L62" s="118"/>
      <c r="M62" s="118"/>
      <c r="N62" s="118"/>
      <c r="O62" s="118"/>
    </row>
    <row r="63" spans="1:16" s="27" customFormat="1" ht="15" thickBot="1">
      <c r="A63" s="119" t="s">
        <v>112</v>
      </c>
      <c r="B63" s="103"/>
      <c r="C63" s="103"/>
      <c r="D63" s="104" t="e">
        <f>SUM(E63:O63)</f>
        <v>#VALUE!</v>
      </c>
      <c r="E63" s="120" t="e">
        <f>E58-E61-E62</f>
        <v>#VALUE!</v>
      </c>
      <c r="F63" s="120" t="e">
        <f>F58-F61-F62</f>
        <v>#VALUE!</v>
      </c>
      <c r="G63" s="120" t="e">
        <f t="shared" ref="G63:O63" si="23">G58-G61-G62</f>
        <v>#VALUE!</v>
      </c>
      <c r="H63" s="120" t="e">
        <f t="shared" si="23"/>
        <v>#VALUE!</v>
      </c>
      <c r="I63" s="120" t="e">
        <f t="shared" si="23"/>
        <v>#VALUE!</v>
      </c>
      <c r="J63" s="120" t="e">
        <f t="shared" si="23"/>
        <v>#VALUE!</v>
      </c>
      <c r="K63" s="120" t="e">
        <f t="shared" si="23"/>
        <v>#VALUE!</v>
      </c>
      <c r="L63" s="120" t="e">
        <f t="shared" si="23"/>
        <v>#VALUE!</v>
      </c>
      <c r="M63" s="120" t="e">
        <f t="shared" si="23"/>
        <v>#VALUE!</v>
      </c>
      <c r="N63" s="120" t="e">
        <f t="shared" si="23"/>
        <v>#VALUE!</v>
      </c>
      <c r="O63" s="120">
        <f t="shared" si="23"/>
        <v>-2.1000000000000003E-3</v>
      </c>
      <c r="P63" s="27" t="e">
        <f>P58-P61</f>
        <v>#VALUE!</v>
      </c>
    </row>
    <row r="64" spans="1:16" ht="15" thickBot="1">
      <c r="D64" s="121"/>
    </row>
    <row r="65" spans="1:16" ht="15" thickBot="1">
      <c r="B65" s="307" t="s">
        <v>113</v>
      </c>
      <c r="C65" s="308"/>
      <c r="D65" s="122" t="s">
        <v>114</v>
      </c>
      <c r="E65" s="123" t="s">
        <v>115</v>
      </c>
      <c r="F65" s="124"/>
      <c r="G65" s="125"/>
      <c r="H65" s="126" t="s">
        <v>116</v>
      </c>
      <c r="K65" s="127" t="s">
        <v>117</v>
      </c>
      <c r="L65" s="309" t="s">
        <v>118</v>
      </c>
      <c r="M65" s="310"/>
    </row>
    <row r="66" spans="1:16">
      <c r="A66" s="128"/>
      <c r="B66" s="129">
        <v>0</v>
      </c>
      <c r="C66" s="130" t="s">
        <v>58</v>
      </c>
      <c r="D66" s="131" t="e">
        <f>D63</f>
        <v>#VALUE!</v>
      </c>
      <c r="E66" s="132" t="e">
        <f>D58</f>
        <v>#VALUE!</v>
      </c>
      <c r="F66" s="133"/>
      <c r="G66" s="134"/>
      <c r="H66" s="135" t="e">
        <f>D61</f>
        <v>#VALUE!</v>
      </c>
      <c r="I66" s="136"/>
      <c r="J66" s="136"/>
      <c r="K66" s="137" t="s">
        <v>119</v>
      </c>
      <c r="L66" s="138" t="s">
        <v>91</v>
      </c>
      <c r="M66" s="139" t="s">
        <v>93</v>
      </c>
    </row>
    <row r="67" spans="1:16" ht="15" thickBot="1">
      <c r="B67" s="140">
        <v>0.1</v>
      </c>
      <c r="C67" s="21" t="s">
        <v>58</v>
      </c>
      <c r="D67" s="141" t="e">
        <f>NPV(0.1,E63:N63)</f>
        <v>#VALUE!</v>
      </c>
      <c r="E67" s="142" t="e">
        <f>NPV(0.1,E58:N58)</f>
        <v>#VALUE!</v>
      </c>
      <c r="F67" s="143"/>
      <c r="G67" s="144"/>
      <c r="H67" s="145" t="e">
        <f>NPV(0.1,E61:N61)</f>
        <v>#VALUE!</v>
      </c>
      <c r="I67" s="136"/>
      <c r="J67" s="136"/>
      <c r="K67" s="146"/>
      <c r="L67" s="147"/>
      <c r="M67" s="148"/>
    </row>
    <row r="68" spans="1:16" ht="15" thickBot="1">
      <c r="B68" s="149" t="s">
        <v>120</v>
      </c>
      <c r="C68" s="150" t="s">
        <v>121</v>
      </c>
      <c r="D68" s="151" t="e">
        <f>IRR(E63:N63)</f>
        <v>#VALUE!</v>
      </c>
      <c r="E68" s="152" t="e">
        <f>IRR(E58:N58,0.1)</f>
        <v>#VALUE!</v>
      </c>
      <c r="F68" s="153"/>
      <c r="G68" s="154"/>
      <c r="H68" s="155"/>
      <c r="I68" s="121"/>
      <c r="K68" s="146">
        <f>E37</f>
        <v>50</v>
      </c>
      <c r="L68" s="147">
        <f>I37</f>
        <v>6</v>
      </c>
      <c r="M68" s="156">
        <f>L37</f>
        <v>0</v>
      </c>
    </row>
    <row r="69" spans="1:16" ht="15" thickBot="1">
      <c r="B69" s="157"/>
      <c r="C69" s="158"/>
      <c r="D69" s="159"/>
      <c r="E69" s="158"/>
      <c r="F69" s="160"/>
      <c r="G69" s="160"/>
      <c r="H69" s="161"/>
      <c r="K69" s="162"/>
      <c r="L69" s="150"/>
      <c r="M69" s="163"/>
    </row>
    <row r="70" spans="1:16" ht="15" thickBot="1">
      <c r="B70" s="164" t="s">
        <v>122</v>
      </c>
      <c r="C70" s="165" t="s">
        <v>123</v>
      </c>
      <c r="D70" s="166" t="e">
        <f>NPV(0.1,E63:N63)</f>
        <v>#VALUE!</v>
      </c>
      <c r="E70" s="166" t="e">
        <f>NPV(0.1,E58:N58)</f>
        <v>#VALUE!</v>
      </c>
    </row>
    <row r="71" spans="1:16">
      <c r="D71" s="121"/>
    </row>
    <row r="72" spans="1:16">
      <c r="A72" s="71" t="s">
        <v>92</v>
      </c>
      <c r="C72" t="s">
        <v>87</v>
      </c>
      <c r="D72" s="121" t="s">
        <v>90</v>
      </c>
      <c r="E72" s="77">
        <f>E33</f>
        <v>65</v>
      </c>
      <c r="F72" s="77"/>
      <c r="G72" t="s">
        <v>88</v>
      </c>
      <c r="H72" t="s">
        <v>91</v>
      </c>
      <c r="I72" s="77">
        <f>G33</f>
        <v>8</v>
      </c>
      <c r="J72" t="s">
        <v>88</v>
      </c>
      <c r="K72" t="s">
        <v>93</v>
      </c>
      <c r="L72" s="78">
        <f>H33</f>
        <v>0</v>
      </c>
    </row>
    <row r="73" spans="1:16" ht="18">
      <c r="A73" s="79" t="s">
        <v>124</v>
      </c>
      <c r="D73" s="121"/>
      <c r="E73">
        <f>10^6</f>
        <v>1000000</v>
      </c>
    </row>
    <row r="74" spans="1:16">
      <c r="A74" s="312" t="s">
        <v>125</v>
      </c>
      <c r="B74" s="21" t="s">
        <v>96</v>
      </c>
      <c r="C74" s="21" t="s">
        <v>58</v>
      </c>
      <c r="D74" s="67" t="e">
        <f>SUM(E74:O74)</f>
        <v>#VALUE!</v>
      </c>
      <c r="E74" s="80" t="e">
        <f t="shared" ref="E74:O74" si="24">((E21*$E$72)/1000000)*1000000</f>
        <v>#VALUE!</v>
      </c>
      <c r="F74" s="80" t="e">
        <f t="shared" si="24"/>
        <v>#VALUE!</v>
      </c>
      <c r="G74" s="80" t="e">
        <f t="shared" si="24"/>
        <v>#VALUE!</v>
      </c>
      <c r="H74" s="80" t="e">
        <f t="shared" si="24"/>
        <v>#VALUE!</v>
      </c>
      <c r="I74" s="80" t="e">
        <f t="shared" si="24"/>
        <v>#VALUE!</v>
      </c>
      <c r="J74" s="80" t="e">
        <f t="shared" si="24"/>
        <v>#VALUE!</v>
      </c>
      <c r="K74" s="80" t="e">
        <f t="shared" si="24"/>
        <v>#VALUE!</v>
      </c>
      <c r="L74" s="80" t="e">
        <f t="shared" si="24"/>
        <v>#VALUE!</v>
      </c>
      <c r="M74" s="80" t="e">
        <f t="shared" si="24"/>
        <v>#VALUE!</v>
      </c>
      <c r="N74" s="80" t="e">
        <f t="shared" si="24"/>
        <v>#VALUE!</v>
      </c>
      <c r="O74" s="80" t="e">
        <f t="shared" si="24"/>
        <v>#VALUE!</v>
      </c>
      <c r="P74" s="15">
        <f>D21*E72</f>
        <v>0</v>
      </c>
    </row>
    <row r="75" spans="1:16" s="27" customFormat="1">
      <c r="A75" s="312"/>
      <c r="B75" s="31" t="s">
        <v>78</v>
      </c>
      <c r="C75" s="31" t="s">
        <v>58</v>
      </c>
      <c r="D75" s="67">
        <f>SUM(E75:O75)</f>
        <v>0</v>
      </c>
      <c r="E75" s="31">
        <f t="shared" ref="E75:O75" si="25">((E23*$I$72)/1000000)*1000000</f>
        <v>0</v>
      </c>
      <c r="F75" s="31">
        <f t="shared" si="25"/>
        <v>0</v>
      </c>
      <c r="G75" s="31">
        <f t="shared" si="25"/>
        <v>0</v>
      </c>
      <c r="H75" s="31">
        <f t="shared" si="25"/>
        <v>0</v>
      </c>
      <c r="I75" s="31">
        <f t="shared" si="25"/>
        <v>0</v>
      </c>
      <c r="J75" s="31">
        <f t="shared" si="25"/>
        <v>0</v>
      </c>
      <c r="K75" s="31">
        <f t="shared" si="25"/>
        <v>0</v>
      </c>
      <c r="L75" s="31">
        <f t="shared" si="25"/>
        <v>0</v>
      </c>
      <c r="M75" s="31">
        <f t="shared" si="25"/>
        <v>0</v>
      </c>
      <c r="N75" s="31">
        <f t="shared" si="25"/>
        <v>0</v>
      </c>
      <c r="O75" s="31">
        <f t="shared" si="25"/>
        <v>0</v>
      </c>
      <c r="P75" s="27">
        <f>D23*I72</f>
        <v>0</v>
      </c>
    </row>
    <row r="76" spans="1:16" s="27" customFormat="1">
      <c r="A76" s="312"/>
      <c r="B76" s="31" t="s">
        <v>56</v>
      </c>
      <c r="C76" s="31" t="s">
        <v>58</v>
      </c>
      <c r="D76" s="82" t="e">
        <f>SUM(D74:D75)</f>
        <v>#VALUE!</v>
      </c>
      <c r="E76" s="31" t="e">
        <f>SUM(E74:E75)</f>
        <v>#VALUE!</v>
      </c>
      <c r="F76" s="31" t="e">
        <f>SUM(F74:F75)</f>
        <v>#VALUE!</v>
      </c>
      <c r="G76" s="31" t="e">
        <f t="shared" ref="G76:O76" si="26">SUM(G74:G75)</f>
        <v>#VALUE!</v>
      </c>
      <c r="H76" s="31" t="e">
        <f t="shared" si="26"/>
        <v>#VALUE!</v>
      </c>
      <c r="I76" s="31" t="e">
        <f t="shared" si="26"/>
        <v>#VALUE!</v>
      </c>
      <c r="J76" s="31" t="e">
        <f t="shared" si="26"/>
        <v>#VALUE!</v>
      </c>
      <c r="K76" s="31" t="e">
        <f t="shared" si="26"/>
        <v>#VALUE!</v>
      </c>
      <c r="L76" s="31" t="e">
        <f t="shared" si="26"/>
        <v>#VALUE!</v>
      </c>
      <c r="M76" s="31" t="e">
        <f t="shared" si="26"/>
        <v>#VALUE!</v>
      </c>
      <c r="N76" s="31" t="e">
        <f t="shared" si="26"/>
        <v>#VALUE!</v>
      </c>
      <c r="O76" s="31" t="e">
        <f t="shared" si="26"/>
        <v>#VALUE!</v>
      </c>
    </row>
    <row r="77" spans="1:16" s="27" customFormat="1" ht="15" thickBot="1">
      <c r="A77" s="83" t="s">
        <v>97</v>
      </c>
      <c r="B77" s="84"/>
      <c r="C77" s="84" t="s">
        <v>58</v>
      </c>
      <c r="D77" s="85">
        <f>SUM(E77:N77)</f>
        <v>0</v>
      </c>
      <c r="E77" s="167"/>
      <c r="F77" s="167"/>
      <c r="G77" s="167"/>
      <c r="H77" s="167"/>
      <c r="I77" s="167"/>
      <c r="J77" s="167"/>
      <c r="K77" s="167"/>
      <c r="L77" s="167"/>
      <c r="M77" s="167"/>
      <c r="N77" s="167"/>
      <c r="O77" s="167"/>
    </row>
    <row r="78" spans="1:16" s="27" customFormat="1" ht="15" thickBot="1">
      <c r="A78" s="106" t="s">
        <v>98</v>
      </c>
      <c r="B78" s="103"/>
      <c r="C78" s="103" t="s">
        <v>58</v>
      </c>
      <c r="D78" s="104" t="e">
        <f>SUM(E78:O78)</f>
        <v>#VALUE!</v>
      </c>
      <c r="E78" s="103" t="e">
        <f>E76+G77</f>
        <v>#VALUE!</v>
      </c>
      <c r="F78" s="103" t="e">
        <f>F76+H77</f>
        <v>#VALUE!</v>
      </c>
      <c r="G78" s="103" t="e">
        <f t="shared" ref="G78:O78" si="27">G76+H77</f>
        <v>#VALUE!</v>
      </c>
      <c r="H78" s="103" t="e">
        <f t="shared" si="27"/>
        <v>#VALUE!</v>
      </c>
      <c r="I78" s="103" t="e">
        <f t="shared" si="27"/>
        <v>#VALUE!</v>
      </c>
      <c r="J78" s="103" t="e">
        <f t="shared" si="27"/>
        <v>#VALUE!</v>
      </c>
      <c r="K78" s="103" t="e">
        <f t="shared" si="27"/>
        <v>#VALUE!</v>
      </c>
      <c r="L78" s="103" t="e">
        <f t="shared" si="27"/>
        <v>#VALUE!</v>
      </c>
      <c r="M78" s="103" t="e">
        <f t="shared" si="27"/>
        <v>#VALUE!</v>
      </c>
      <c r="N78" s="103" t="e">
        <f t="shared" si="27"/>
        <v>#VALUE!</v>
      </c>
      <c r="O78" s="103" t="e">
        <f t="shared" si="27"/>
        <v>#VALUE!</v>
      </c>
    </row>
    <row r="79" spans="1:16" s="27" customFormat="1">
      <c r="E79" s="41">
        <f>10/110</f>
        <v>9.0909090909090912E-2</v>
      </c>
    </row>
    <row r="80" spans="1:16" s="27" customFormat="1">
      <c r="A80" s="298" t="s">
        <v>99</v>
      </c>
      <c r="B80" s="31" t="s">
        <v>96</v>
      </c>
      <c r="C80" s="31" t="s">
        <v>58</v>
      </c>
      <c r="D80" s="90">
        <f>SUM(E80:O80)</f>
        <v>0</v>
      </c>
      <c r="E80" s="80"/>
      <c r="F80" s="80"/>
      <c r="G80" s="80"/>
      <c r="H80" s="80"/>
      <c r="I80" s="80"/>
      <c r="J80" s="80"/>
      <c r="K80" s="80"/>
      <c r="L80" s="80"/>
      <c r="M80" s="80"/>
      <c r="N80" s="80"/>
      <c r="O80" s="80"/>
      <c r="P80" s="27">
        <f>P74*E79</f>
        <v>0</v>
      </c>
    </row>
    <row r="81" spans="1:16" s="27" customFormat="1">
      <c r="A81" s="298"/>
      <c r="B81" s="31" t="s">
        <v>78</v>
      </c>
      <c r="C81" s="31" t="s">
        <v>58</v>
      </c>
      <c r="D81" s="82" t="e">
        <f>SUM(E81:O81)</f>
        <v>#VALUE!</v>
      </c>
      <c r="E81" s="168" t="e">
        <f>E76*E28</f>
        <v>#VALUE!</v>
      </c>
      <c r="F81" s="168" t="e">
        <f t="shared" ref="F81:O81" si="28">F76*F28</f>
        <v>#VALUE!</v>
      </c>
      <c r="G81" s="168" t="e">
        <f t="shared" si="28"/>
        <v>#VALUE!</v>
      </c>
      <c r="H81" s="168" t="e">
        <f t="shared" si="28"/>
        <v>#VALUE!</v>
      </c>
      <c r="I81" s="168" t="e">
        <f t="shared" si="28"/>
        <v>#VALUE!</v>
      </c>
      <c r="J81" s="168" t="e">
        <f t="shared" si="28"/>
        <v>#VALUE!</v>
      </c>
      <c r="K81" s="168" t="e">
        <f t="shared" si="28"/>
        <v>#VALUE!</v>
      </c>
      <c r="L81" s="168" t="e">
        <f t="shared" si="28"/>
        <v>#VALUE!</v>
      </c>
      <c r="M81" s="168" t="e">
        <f t="shared" si="28"/>
        <v>#VALUE!</v>
      </c>
      <c r="N81" s="168" t="e">
        <f t="shared" si="28"/>
        <v>#VALUE!</v>
      </c>
      <c r="O81" s="168" t="e">
        <f t="shared" si="28"/>
        <v>#VALUE!</v>
      </c>
      <c r="P81" s="27">
        <f>P75*0.1</f>
        <v>0</v>
      </c>
    </row>
    <row r="82" spans="1:16" s="27" customFormat="1">
      <c r="A82" s="298"/>
      <c r="B82" s="31" t="s">
        <v>56</v>
      </c>
      <c r="C82" s="31" t="s">
        <v>58</v>
      </c>
      <c r="D82" s="82" t="e">
        <f>SUM(D80:D81)</f>
        <v>#VALUE!</v>
      </c>
      <c r="E82" s="31" t="e">
        <f>SUM(E80:E81)</f>
        <v>#VALUE!</v>
      </c>
      <c r="F82" s="31" t="e">
        <f>SUM(F80:F81)</f>
        <v>#VALUE!</v>
      </c>
      <c r="G82" s="31" t="e">
        <f t="shared" ref="G82:O82" si="29">SUM(G80:G81)</f>
        <v>#VALUE!</v>
      </c>
      <c r="H82" s="31" t="e">
        <f t="shared" si="29"/>
        <v>#VALUE!</v>
      </c>
      <c r="I82" s="31" t="e">
        <f t="shared" si="29"/>
        <v>#VALUE!</v>
      </c>
      <c r="J82" s="31" t="e">
        <f t="shared" si="29"/>
        <v>#VALUE!</v>
      </c>
      <c r="K82" s="31" t="e">
        <f t="shared" si="29"/>
        <v>#VALUE!</v>
      </c>
      <c r="L82" s="31" t="e">
        <f t="shared" si="29"/>
        <v>#VALUE!</v>
      </c>
      <c r="M82" s="31" t="e">
        <f t="shared" si="29"/>
        <v>#VALUE!</v>
      </c>
      <c r="N82" s="31" t="e">
        <f t="shared" si="29"/>
        <v>#VALUE!</v>
      </c>
      <c r="O82" s="31" t="e">
        <f t="shared" si="29"/>
        <v>#VALUE!</v>
      </c>
    </row>
    <row r="83" spans="1:16" s="27" customFormat="1">
      <c r="A83" s="93" t="str">
        <f>+A48</f>
        <v>NCCD (MT*50/82)- 50RS/MT</v>
      </c>
      <c r="B83" s="31" t="s">
        <v>96</v>
      </c>
      <c r="C83" s="31" t="s">
        <v>58</v>
      </c>
      <c r="D83" s="90">
        <f>SUM(E83:N83)</f>
        <v>0</v>
      </c>
      <c r="E83" s="80">
        <f>E48</f>
        <v>0</v>
      </c>
      <c r="F83" s="80">
        <f t="shared" ref="F83:O83" si="30">F48</f>
        <v>0</v>
      </c>
      <c r="G83" s="80">
        <f t="shared" si="30"/>
        <v>0</v>
      </c>
      <c r="H83" s="80">
        <f t="shared" si="30"/>
        <v>0</v>
      </c>
      <c r="I83" s="80">
        <f t="shared" si="30"/>
        <v>0</v>
      </c>
      <c r="J83" s="80">
        <f t="shared" si="30"/>
        <v>0</v>
      </c>
      <c r="K83" s="80">
        <f t="shared" si="30"/>
        <v>0</v>
      </c>
      <c r="L83" s="80">
        <f t="shared" si="30"/>
        <v>0</v>
      </c>
      <c r="M83" s="80">
        <f t="shared" si="30"/>
        <v>0</v>
      </c>
      <c r="N83" s="80">
        <f t="shared" si="30"/>
        <v>0</v>
      </c>
      <c r="O83" s="80">
        <f t="shared" si="30"/>
        <v>0</v>
      </c>
    </row>
    <row r="84" spans="1:16" s="27" customFormat="1">
      <c r="A84" s="96" t="str">
        <f>+A49</f>
        <v>Cess -20% on Sales price</v>
      </c>
      <c r="B84" s="84" t="s">
        <v>96</v>
      </c>
      <c r="C84" s="84" t="s">
        <v>58</v>
      </c>
      <c r="D84" s="169">
        <f>SUM(E84:O84)</f>
        <v>0</v>
      </c>
      <c r="E84" s="98"/>
      <c r="F84" s="98"/>
      <c r="G84" s="98"/>
      <c r="H84" s="98"/>
      <c r="I84" s="98"/>
      <c r="J84" s="98"/>
      <c r="K84" s="98"/>
      <c r="L84" s="98"/>
      <c r="M84" s="98"/>
      <c r="N84" s="98"/>
      <c r="O84" s="98"/>
      <c r="P84" s="27">
        <f>P74*0.2</f>
        <v>0</v>
      </c>
    </row>
    <row r="85" spans="1:16" s="27" customFormat="1" ht="15" thickBot="1">
      <c r="A85" s="99" t="s">
        <v>102</v>
      </c>
      <c r="B85" s="84" t="s">
        <v>96</v>
      </c>
      <c r="C85" s="84" t="s">
        <v>58</v>
      </c>
      <c r="D85" s="169" t="e">
        <f>SUM(E85:O85)</f>
        <v>#VALUE!</v>
      </c>
      <c r="E85" s="170" t="e">
        <f>E82*0.18</f>
        <v>#VALUE!</v>
      </c>
      <c r="F85" s="170" t="e">
        <f t="shared" ref="F85:O85" si="31">F82*0.18</f>
        <v>#VALUE!</v>
      </c>
      <c r="G85" s="170" t="e">
        <f t="shared" si="31"/>
        <v>#VALUE!</v>
      </c>
      <c r="H85" s="170" t="e">
        <f t="shared" si="31"/>
        <v>#VALUE!</v>
      </c>
      <c r="I85" s="170" t="e">
        <f t="shared" si="31"/>
        <v>#VALUE!</v>
      </c>
      <c r="J85" s="170" t="e">
        <f t="shared" si="31"/>
        <v>#VALUE!</v>
      </c>
      <c r="K85" s="170" t="e">
        <f t="shared" si="31"/>
        <v>#VALUE!</v>
      </c>
      <c r="L85" s="170" t="e">
        <f t="shared" si="31"/>
        <v>#VALUE!</v>
      </c>
      <c r="M85" s="170" t="e">
        <f t="shared" si="31"/>
        <v>#VALUE!</v>
      </c>
      <c r="N85" s="170" t="e">
        <f t="shared" si="31"/>
        <v>#VALUE!</v>
      </c>
      <c r="O85" s="170" t="e">
        <f t="shared" si="31"/>
        <v>#VALUE!</v>
      </c>
      <c r="P85" s="27" t="e">
        <f>D82*0.18</f>
        <v>#VALUE!</v>
      </c>
    </row>
    <row r="86" spans="1:16" s="27" customFormat="1" ht="15" thickBot="1">
      <c r="A86" s="102" t="s">
        <v>103</v>
      </c>
      <c r="B86" s="103"/>
      <c r="C86" s="103" t="s">
        <v>58</v>
      </c>
      <c r="D86" s="104" t="e">
        <f>+D84+D83+D82+D85</f>
        <v>#VALUE!</v>
      </c>
      <c r="E86" s="104" t="e">
        <f t="shared" ref="E86:N86" si="32">+E84+E83+E82+E85</f>
        <v>#VALUE!</v>
      </c>
      <c r="F86" s="104" t="e">
        <f t="shared" si="32"/>
        <v>#VALUE!</v>
      </c>
      <c r="G86" s="104" t="e">
        <f t="shared" si="32"/>
        <v>#VALUE!</v>
      </c>
      <c r="H86" s="104" t="e">
        <f t="shared" si="32"/>
        <v>#VALUE!</v>
      </c>
      <c r="I86" s="104" t="e">
        <f t="shared" si="32"/>
        <v>#VALUE!</v>
      </c>
      <c r="J86" s="104" t="e">
        <f t="shared" si="32"/>
        <v>#VALUE!</v>
      </c>
      <c r="K86" s="104" t="e">
        <f t="shared" si="32"/>
        <v>#VALUE!</v>
      </c>
      <c r="L86" s="104" t="e">
        <f t="shared" si="32"/>
        <v>#VALUE!</v>
      </c>
      <c r="M86" s="104" t="e">
        <f t="shared" si="32"/>
        <v>#VALUE!</v>
      </c>
      <c r="N86" s="104" t="e">
        <f t="shared" si="32"/>
        <v>#VALUE!</v>
      </c>
      <c r="O86" s="104"/>
    </row>
    <row r="87" spans="1:16" s="27" customFormat="1" ht="18" customHeight="1" thickBot="1">
      <c r="A87" s="171"/>
      <c r="D87" s="172" t="e">
        <f>D78-D86-D92</f>
        <v>#VALUE!</v>
      </c>
    </row>
    <row r="88" spans="1:16" s="27" customFormat="1" ht="15" thickBot="1">
      <c r="A88" s="106" t="s">
        <v>98</v>
      </c>
      <c r="B88" s="107"/>
      <c r="C88" s="107" t="s">
        <v>58</v>
      </c>
      <c r="D88" s="108" t="e">
        <f>SUM(E88:O88)</f>
        <v>#VALUE!</v>
      </c>
      <c r="E88" s="107" t="e">
        <f>E78</f>
        <v>#VALUE!</v>
      </c>
      <c r="F88" s="107" t="e">
        <f>F78</f>
        <v>#VALUE!</v>
      </c>
      <c r="G88" s="107" t="e">
        <f t="shared" ref="G88:O88" si="33">G78</f>
        <v>#VALUE!</v>
      </c>
      <c r="H88" s="107" t="e">
        <f t="shared" si="33"/>
        <v>#VALUE!</v>
      </c>
      <c r="I88" s="107" t="e">
        <f t="shared" si="33"/>
        <v>#VALUE!</v>
      </c>
      <c r="J88" s="107" t="e">
        <f t="shared" si="33"/>
        <v>#VALUE!</v>
      </c>
      <c r="K88" s="107" t="e">
        <f t="shared" si="33"/>
        <v>#VALUE!</v>
      </c>
      <c r="L88" s="107" t="e">
        <f t="shared" si="33"/>
        <v>#VALUE!</v>
      </c>
      <c r="M88" s="107" t="e">
        <f t="shared" si="33"/>
        <v>#VALUE!</v>
      </c>
      <c r="N88" s="107" t="e">
        <f t="shared" si="33"/>
        <v>#VALUE!</v>
      </c>
      <c r="O88" s="107" t="e">
        <f t="shared" si="33"/>
        <v>#VALUE!</v>
      </c>
    </row>
    <row r="89" spans="1:16" s="27" customFormat="1">
      <c r="A89" s="109" t="s">
        <v>104</v>
      </c>
      <c r="B89" s="110"/>
      <c r="C89" s="110"/>
      <c r="D89" s="91">
        <f>SUM(E89:O89)</f>
        <v>0</v>
      </c>
      <c r="E89" s="110">
        <f t="shared" ref="E89:O89" si="34">E8</f>
        <v>0</v>
      </c>
      <c r="F89" s="110">
        <f t="shared" si="34"/>
        <v>0</v>
      </c>
      <c r="G89" s="110">
        <f t="shared" si="34"/>
        <v>0</v>
      </c>
      <c r="H89" s="110">
        <f t="shared" si="34"/>
        <v>0</v>
      </c>
      <c r="I89" s="110">
        <f t="shared" si="34"/>
        <v>0</v>
      </c>
      <c r="J89" s="110">
        <f t="shared" si="34"/>
        <v>0</v>
      </c>
      <c r="K89" s="110">
        <f t="shared" si="34"/>
        <v>0</v>
      </c>
      <c r="L89" s="110">
        <f t="shared" si="34"/>
        <v>0</v>
      </c>
      <c r="M89" s="110">
        <f t="shared" si="34"/>
        <v>0</v>
      </c>
      <c r="N89" s="110">
        <f t="shared" si="34"/>
        <v>0</v>
      </c>
      <c r="O89" s="110">
        <f t="shared" si="34"/>
        <v>0</v>
      </c>
    </row>
    <row r="90" spans="1:16" s="27" customFormat="1">
      <c r="A90" s="51" t="s">
        <v>105</v>
      </c>
      <c r="B90" s="31"/>
      <c r="C90" s="31"/>
      <c r="D90" s="85">
        <f>SUM(E90:O90)</f>
        <v>0</v>
      </c>
      <c r="E90" s="84">
        <f>E55</f>
        <v>0</v>
      </c>
      <c r="F90" s="84">
        <f t="shared" ref="F90:O91" si="35">F55</f>
        <v>0</v>
      </c>
      <c r="G90" s="84">
        <f t="shared" si="35"/>
        <v>0</v>
      </c>
      <c r="H90" s="84">
        <f t="shared" si="35"/>
        <v>0</v>
      </c>
      <c r="I90" s="84">
        <f t="shared" si="35"/>
        <v>0</v>
      </c>
      <c r="J90" s="84">
        <f t="shared" si="35"/>
        <v>0</v>
      </c>
      <c r="K90" s="84">
        <f t="shared" si="35"/>
        <v>0</v>
      </c>
      <c r="L90" s="84">
        <f t="shared" si="35"/>
        <v>0</v>
      </c>
      <c r="M90" s="84">
        <f t="shared" si="35"/>
        <v>0</v>
      </c>
      <c r="N90" s="84">
        <f t="shared" si="35"/>
        <v>0</v>
      </c>
      <c r="O90" s="84">
        <f t="shared" si="35"/>
        <v>0</v>
      </c>
    </row>
    <row r="91" spans="1:16" s="27" customFormat="1" ht="15" thickBot="1">
      <c r="A91" s="51" t="s">
        <v>106</v>
      </c>
      <c r="B91" s="31"/>
      <c r="C91" s="31"/>
      <c r="D91" s="85">
        <f t="shared" ref="D91:D97" si="36">SUM(E91:N91)</f>
        <v>0.76502999999999988</v>
      </c>
      <c r="E91" s="173">
        <f>E56</f>
        <v>4.2000000000000003E-2</v>
      </c>
      <c r="F91" s="173">
        <f t="shared" si="35"/>
        <v>5.2499999999999998E-2</v>
      </c>
      <c r="G91" s="173">
        <f t="shared" si="35"/>
        <v>0.10815000000000001</v>
      </c>
      <c r="H91" s="173">
        <f t="shared" si="35"/>
        <v>0.12978000000000001</v>
      </c>
      <c r="I91" s="173">
        <f t="shared" si="35"/>
        <v>0.140595</v>
      </c>
      <c r="J91" s="173">
        <f t="shared" si="35"/>
        <v>9.7335000000000005E-2</v>
      </c>
      <c r="K91" s="173">
        <f t="shared" si="35"/>
        <v>9.7335000000000005E-2</v>
      </c>
      <c r="L91" s="173">
        <f t="shared" si="35"/>
        <v>9.7335000000000005E-2</v>
      </c>
      <c r="M91" s="173">
        <f t="shared" si="35"/>
        <v>0</v>
      </c>
      <c r="N91" s="173">
        <f t="shared" si="35"/>
        <v>0</v>
      </c>
      <c r="O91" s="173">
        <f t="shared" si="35"/>
        <v>2.1000000000000003E-3</v>
      </c>
    </row>
    <row r="92" spans="1:16" s="27" customFormat="1" ht="15" thickBot="1">
      <c r="A92" s="114" t="s">
        <v>107</v>
      </c>
      <c r="B92" s="115"/>
      <c r="C92" s="115" t="s">
        <v>58</v>
      </c>
      <c r="D92" s="108">
        <f>SUM(E92:O92)</f>
        <v>0.76712999999999987</v>
      </c>
      <c r="E92" s="107">
        <f>E89+E90+E91</f>
        <v>4.2000000000000003E-2</v>
      </c>
      <c r="F92" s="107">
        <f>F89+F90+F91</f>
        <v>5.2499999999999998E-2</v>
      </c>
      <c r="G92" s="107">
        <f t="shared" ref="G92:O92" si="37">G89+G90+G91</f>
        <v>0.10815000000000001</v>
      </c>
      <c r="H92" s="107">
        <f t="shared" si="37"/>
        <v>0.12978000000000001</v>
      </c>
      <c r="I92" s="107">
        <f t="shared" si="37"/>
        <v>0.140595</v>
      </c>
      <c r="J92" s="107">
        <f t="shared" si="37"/>
        <v>9.7335000000000005E-2</v>
      </c>
      <c r="K92" s="107">
        <f t="shared" si="37"/>
        <v>9.7335000000000005E-2</v>
      </c>
      <c r="L92" s="107">
        <f t="shared" si="37"/>
        <v>9.7335000000000005E-2</v>
      </c>
      <c r="M92" s="107">
        <f t="shared" si="37"/>
        <v>0</v>
      </c>
      <c r="N92" s="107">
        <f t="shared" si="37"/>
        <v>0</v>
      </c>
      <c r="O92" s="107">
        <f t="shared" si="37"/>
        <v>2.1000000000000003E-3</v>
      </c>
    </row>
    <row r="93" spans="1:16" s="27" customFormat="1">
      <c r="A93" s="109" t="s">
        <v>108</v>
      </c>
      <c r="B93" s="110"/>
      <c r="C93" s="110"/>
      <c r="D93" s="82" t="e">
        <f>SUM(E93:O93)</f>
        <v>#VALUE!</v>
      </c>
      <c r="E93" s="110" t="e">
        <f>E88-E92</f>
        <v>#VALUE!</v>
      </c>
      <c r="F93" s="110" t="e">
        <f>F88-F92</f>
        <v>#VALUE!</v>
      </c>
      <c r="G93" s="110" t="e">
        <f t="shared" ref="G93:O93" si="38">G88-G92</f>
        <v>#VALUE!</v>
      </c>
      <c r="H93" s="110" t="e">
        <f t="shared" si="38"/>
        <v>#VALUE!</v>
      </c>
      <c r="I93" s="110" t="e">
        <f t="shared" si="38"/>
        <v>#VALUE!</v>
      </c>
      <c r="J93" s="110" t="e">
        <f t="shared" si="38"/>
        <v>#VALUE!</v>
      </c>
      <c r="K93" s="110" t="e">
        <f t="shared" si="38"/>
        <v>#VALUE!</v>
      </c>
      <c r="L93" s="110" t="e">
        <f t="shared" si="38"/>
        <v>#VALUE!</v>
      </c>
      <c r="M93" s="110" t="e">
        <f t="shared" si="38"/>
        <v>#VALUE!</v>
      </c>
      <c r="N93" s="110" t="e">
        <f t="shared" si="38"/>
        <v>#VALUE!</v>
      </c>
      <c r="O93" s="110" t="e">
        <f t="shared" si="38"/>
        <v>#VALUE!</v>
      </c>
      <c r="P93" s="27" t="e">
        <f>D78-D92</f>
        <v>#VALUE!</v>
      </c>
    </row>
    <row r="94" spans="1:16" s="27" customFormat="1">
      <c r="A94" s="83" t="s">
        <v>109</v>
      </c>
      <c r="B94" s="31" t="s">
        <v>96</v>
      </c>
      <c r="C94" s="84" t="s">
        <v>58</v>
      </c>
      <c r="D94" s="82" t="e">
        <f>SUM(E94:O94)</f>
        <v>#VALUE!</v>
      </c>
      <c r="E94" s="31" t="e">
        <f>E82</f>
        <v>#VALUE!</v>
      </c>
      <c r="F94" s="31" t="e">
        <f>F82</f>
        <v>#VALUE!</v>
      </c>
      <c r="G94" s="31" t="e">
        <f t="shared" ref="G94:O94" si="39">G82</f>
        <v>#VALUE!</v>
      </c>
      <c r="H94" s="31" t="e">
        <f t="shared" si="39"/>
        <v>#VALUE!</v>
      </c>
      <c r="I94" s="31" t="e">
        <f t="shared" si="39"/>
        <v>#VALUE!</v>
      </c>
      <c r="J94" s="31" t="e">
        <f t="shared" si="39"/>
        <v>#VALUE!</v>
      </c>
      <c r="K94" s="31" t="e">
        <f t="shared" si="39"/>
        <v>#VALUE!</v>
      </c>
      <c r="L94" s="31" t="e">
        <f t="shared" si="39"/>
        <v>#VALUE!</v>
      </c>
      <c r="M94" s="31" t="e">
        <f t="shared" si="39"/>
        <v>#VALUE!</v>
      </c>
      <c r="N94" s="31" t="e">
        <f t="shared" si="39"/>
        <v>#VALUE!</v>
      </c>
      <c r="O94" s="31" t="e">
        <f t="shared" si="39"/>
        <v>#VALUE!</v>
      </c>
    </row>
    <row r="95" spans="1:16" s="27" customFormat="1">
      <c r="A95" s="93" t="s">
        <v>110</v>
      </c>
      <c r="B95" s="31" t="s">
        <v>96</v>
      </c>
      <c r="C95" s="31" t="s">
        <v>58</v>
      </c>
      <c r="D95" s="174" t="e">
        <f>SUM(E95:O95)</f>
        <v>#VALUE!</v>
      </c>
      <c r="E95" s="31" t="e">
        <f>+E83+E84+E85</f>
        <v>#VALUE!</v>
      </c>
      <c r="F95" s="31" t="e">
        <f t="shared" ref="F95:O95" si="40">+F83+F84+F85</f>
        <v>#VALUE!</v>
      </c>
      <c r="G95" s="31" t="e">
        <f t="shared" si="40"/>
        <v>#VALUE!</v>
      </c>
      <c r="H95" s="31" t="e">
        <f t="shared" si="40"/>
        <v>#VALUE!</v>
      </c>
      <c r="I95" s="31" t="e">
        <f t="shared" si="40"/>
        <v>#VALUE!</v>
      </c>
      <c r="J95" s="31" t="e">
        <f t="shared" si="40"/>
        <v>#VALUE!</v>
      </c>
      <c r="K95" s="31" t="e">
        <f t="shared" si="40"/>
        <v>#VALUE!</v>
      </c>
      <c r="L95" s="31" t="e">
        <f t="shared" si="40"/>
        <v>#VALUE!</v>
      </c>
      <c r="M95" s="31" t="e">
        <f t="shared" si="40"/>
        <v>#VALUE!</v>
      </c>
      <c r="N95" s="31" t="e">
        <f t="shared" si="40"/>
        <v>#VALUE!</v>
      </c>
      <c r="O95" s="31" t="e">
        <f t="shared" si="40"/>
        <v>#VALUE!</v>
      </c>
    </row>
    <row r="96" spans="1:16" s="27" customFormat="1">
      <c r="A96" s="93" t="s">
        <v>103</v>
      </c>
      <c r="B96" s="31" t="s">
        <v>96</v>
      </c>
      <c r="C96" s="31" t="s">
        <v>58</v>
      </c>
      <c r="D96" s="82" t="e">
        <f>SUM(E96:O96)</f>
        <v>#VALUE!</v>
      </c>
      <c r="E96" s="31" t="e">
        <f>E94+E95</f>
        <v>#VALUE!</v>
      </c>
      <c r="F96" s="31" t="e">
        <f>F94+F95</f>
        <v>#VALUE!</v>
      </c>
      <c r="G96" s="31" t="e">
        <f t="shared" ref="G96:O96" si="41">G94+G95</f>
        <v>#VALUE!</v>
      </c>
      <c r="H96" s="31" t="e">
        <f t="shared" si="41"/>
        <v>#VALUE!</v>
      </c>
      <c r="I96" s="31" t="e">
        <f t="shared" si="41"/>
        <v>#VALUE!</v>
      </c>
      <c r="J96" s="31" t="e">
        <f t="shared" si="41"/>
        <v>#VALUE!</v>
      </c>
      <c r="K96" s="31" t="e">
        <f t="shared" si="41"/>
        <v>#VALUE!</v>
      </c>
      <c r="L96" s="31" t="e">
        <f t="shared" si="41"/>
        <v>#VALUE!</v>
      </c>
      <c r="M96" s="31" t="e">
        <f t="shared" si="41"/>
        <v>#VALUE!</v>
      </c>
      <c r="N96" s="31" t="e">
        <f t="shared" si="41"/>
        <v>#VALUE!</v>
      </c>
      <c r="O96" s="31" t="e">
        <f t="shared" si="41"/>
        <v>#VALUE!</v>
      </c>
      <c r="P96" s="27" t="e">
        <f>D86</f>
        <v>#VALUE!</v>
      </c>
    </row>
    <row r="97" spans="1:16" s="27" customFormat="1" ht="15" thickBot="1">
      <c r="A97" s="117" t="s">
        <v>111</v>
      </c>
      <c r="B97" s="118"/>
      <c r="C97" s="118"/>
      <c r="D97" s="82">
        <f t="shared" si="36"/>
        <v>0</v>
      </c>
      <c r="E97" s="118">
        <v>0</v>
      </c>
      <c r="F97" s="118">
        <v>0</v>
      </c>
      <c r="G97" s="118">
        <v>0</v>
      </c>
      <c r="H97" s="118">
        <v>0</v>
      </c>
      <c r="I97" s="118">
        <v>0</v>
      </c>
      <c r="J97" s="118">
        <v>0</v>
      </c>
      <c r="K97" s="118">
        <v>0</v>
      </c>
      <c r="L97" s="118">
        <v>0</v>
      </c>
      <c r="M97" s="118">
        <v>0</v>
      </c>
      <c r="N97" s="118">
        <v>0</v>
      </c>
      <c r="O97" s="118">
        <v>0</v>
      </c>
    </row>
    <row r="98" spans="1:16" s="27" customFormat="1" ht="15" thickBot="1">
      <c r="A98" s="119" t="s">
        <v>112</v>
      </c>
      <c r="B98" s="103"/>
      <c r="C98" s="103"/>
      <c r="D98" s="104" t="e">
        <f>SUM(E98:O98)</f>
        <v>#VALUE!</v>
      </c>
      <c r="E98" s="103" t="e">
        <f>E93-E96-E97</f>
        <v>#VALUE!</v>
      </c>
      <c r="F98" s="103" t="e">
        <f>F93-F96-F97</f>
        <v>#VALUE!</v>
      </c>
      <c r="G98" s="103" t="e">
        <f t="shared" ref="G98:N98" si="42">G93-G96-G97</f>
        <v>#VALUE!</v>
      </c>
      <c r="H98" s="103" t="e">
        <f t="shared" si="42"/>
        <v>#VALUE!</v>
      </c>
      <c r="I98" s="103" t="e">
        <f t="shared" si="42"/>
        <v>#VALUE!</v>
      </c>
      <c r="J98" s="103" t="e">
        <f t="shared" si="42"/>
        <v>#VALUE!</v>
      </c>
      <c r="K98" s="103" t="e">
        <f t="shared" si="42"/>
        <v>#VALUE!</v>
      </c>
      <c r="L98" s="103" t="e">
        <f t="shared" si="42"/>
        <v>#VALUE!</v>
      </c>
      <c r="M98" s="103" t="e">
        <f t="shared" si="42"/>
        <v>#VALUE!</v>
      </c>
      <c r="N98" s="103" t="e">
        <f t="shared" si="42"/>
        <v>#VALUE!</v>
      </c>
      <c r="O98" s="103"/>
    </row>
    <row r="99" spans="1:16" ht="15" thickBot="1">
      <c r="D99" s="121"/>
    </row>
    <row r="100" spans="1:16" ht="15" thickBot="1">
      <c r="A100" s="128"/>
      <c r="B100" s="307" t="s">
        <v>113</v>
      </c>
      <c r="C100" s="308"/>
      <c r="D100" s="122" t="s">
        <v>114</v>
      </c>
      <c r="E100" s="123" t="s">
        <v>115</v>
      </c>
      <c r="F100" s="124"/>
      <c r="G100" s="125"/>
      <c r="H100" s="126" t="s">
        <v>116</v>
      </c>
      <c r="K100" s="127" t="s">
        <v>117</v>
      </c>
      <c r="L100" s="309" t="s">
        <v>118</v>
      </c>
      <c r="M100" s="310"/>
    </row>
    <row r="101" spans="1:16" s="27" customFormat="1">
      <c r="A101" s="175"/>
      <c r="B101" s="176">
        <v>0</v>
      </c>
      <c r="C101" s="110" t="s">
        <v>58</v>
      </c>
      <c r="D101" s="131" t="e">
        <f>D98</f>
        <v>#VALUE!</v>
      </c>
      <c r="E101" s="132" t="e">
        <f>D93</f>
        <v>#VALUE!</v>
      </c>
      <c r="F101" s="133"/>
      <c r="G101" s="134"/>
      <c r="H101" s="135" t="e">
        <f>D96</f>
        <v>#VALUE!</v>
      </c>
      <c r="I101" s="131"/>
      <c r="J101" s="131"/>
      <c r="K101" s="177" t="s">
        <v>119</v>
      </c>
      <c r="L101" s="178" t="s">
        <v>91</v>
      </c>
      <c r="M101" s="179" t="s">
        <v>93</v>
      </c>
      <c r="N101" s="131"/>
      <c r="O101" s="131"/>
    </row>
    <row r="102" spans="1:16" s="27" customFormat="1" ht="15" thickBot="1">
      <c r="A102" s="175"/>
      <c r="B102" s="180">
        <v>0.1</v>
      </c>
      <c r="C102" s="31" t="s">
        <v>58</v>
      </c>
      <c r="D102" s="141" t="e">
        <f>NPV(0.1,E98:N98)</f>
        <v>#VALUE!</v>
      </c>
      <c r="E102" s="142" t="e">
        <f>NPV(0.1,E93:N93)</f>
        <v>#VALUE!</v>
      </c>
      <c r="F102" s="143"/>
      <c r="G102" s="144"/>
      <c r="H102" s="145" t="e">
        <f>NPV(0.1,E96:N96)</f>
        <v>#VALUE!</v>
      </c>
      <c r="I102" s="131"/>
      <c r="J102" s="131"/>
      <c r="K102" s="181"/>
      <c r="L102" s="182"/>
      <c r="M102" s="183"/>
      <c r="N102" s="131"/>
      <c r="O102" s="131"/>
    </row>
    <row r="103" spans="1:16" s="27" customFormat="1" ht="15" thickBot="1">
      <c r="A103" s="175"/>
      <c r="B103" s="184" t="s">
        <v>120</v>
      </c>
      <c r="C103" s="185" t="s">
        <v>121</v>
      </c>
      <c r="D103" s="186" t="e">
        <f>IRR(E98:N98,0.1)</f>
        <v>#VALUE!</v>
      </c>
      <c r="E103" s="187" t="e">
        <f>IRR(E93:N93,0.1)</f>
        <v>#VALUE!</v>
      </c>
      <c r="F103" s="188"/>
      <c r="G103" s="189"/>
      <c r="H103" s="145"/>
      <c r="I103" s="131"/>
      <c r="J103" s="131"/>
      <c r="K103" s="181">
        <f>E72</f>
        <v>65</v>
      </c>
      <c r="L103" s="182">
        <f>I72</f>
        <v>8</v>
      </c>
      <c r="M103" s="183">
        <f>L72</f>
        <v>0</v>
      </c>
      <c r="N103" s="131"/>
      <c r="O103" s="131"/>
    </row>
    <row r="104" spans="1:16" s="27" customFormat="1" ht="15" thickBot="1">
      <c r="A104" s="131"/>
      <c r="B104" s="190"/>
      <c r="C104" s="191"/>
      <c r="D104" s="192"/>
      <c r="E104" s="190"/>
      <c r="F104" s="193"/>
      <c r="G104" s="194"/>
      <c r="H104" s="195"/>
      <c r="I104" s="131"/>
      <c r="J104" s="131"/>
      <c r="K104" s="196"/>
      <c r="L104" s="185"/>
      <c r="M104" s="188"/>
      <c r="N104" s="131"/>
      <c r="O104" s="131"/>
    </row>
    <row r="105" spans="1:16" s="27" customFormat="1" ht="15" thickBot="1">
      <c r="A105" s="131"/>
      <c r="B105" s="164" t="s">
        <v>122</v>
      </c>
      <c r="C105" s="165" t="s">
        <v>123</v>
      </c>
      <c r="D105" s="166" t="e">
        <f>NPV(0.1,E98:N98)</f>
        <v>#VALUE!</v>
      </c>
      <c r="E105" s="166" t="e">
        <f>NPV(0.1,E93:N93)</f>
        <v>#VALUE!</v>
      </c>
      <c r="F105" s="131"/>
      <c r="G105" s="131"/>
      <c r="H105" s="131"/>
      <c r="I105" s="131"/>
      <c r="J105" s="131"/>
      <c r="K105" s="131"/>
      <c r="L105" s="131"/>
      <c r="M105" s="131"/>
      <c r="N105" s="131"/>
      <c r="O105" s="131"/>
    </row>
    <row r="106" spans="1:16">
      <c r="D106" s="121"/>
    </row>
    <row r="107" spans="1:16">
      <c r="A107" s="71" t="s">
        <v>92</v>
      </c>
      <c r="C107" t="s">
        <v>87</v>
      </c>
      <c r="D107" s="121" t="s">
        <v>90</v>
      </c>
      <c r="E107" s="77">
        <v>75</v>
      </c>
      <c r="F107" s="77"/>
      <c r="G107" t="s">
        <v>88</v>
      </c>
      <c r="H107" t="s">
        <v>91</v>
      </c>
      <c r="I107" s="78">
        <v>10</v>
      </c>
      <c r="J107" t="s">
        <v>88</v>
      </c>
      <c r="K107" t="s">
        <v>93</v>
      </c>
      <c r="L107" s="78">
        <f>H34</f>
        <v>0</v>
      </c>
    </row>
    <row r="108" spans="1:16" ht="18">
      <c r="A108" s="79" t="s">
        <v>126</v>
      </c>
      <c r="D108" s="121"/>
      <c r="E108">
        <f>10^6</f>
        <v>1000000</v>
      </c>
    </row>
    <row r="109" spans="1:16" s="27" customFormat="1">
      <c r="A109" s="297" t="s">
        <v>125</v>
      </c>
      <c r="B109" s="31" t="s">
        <v>96</v>
      </c>
      <c r="C109" s="31" t="s">
        <v>58</v>
      </c>
      <c r="D109" s="82" t="e">
        <f>SUM(E109:O109)</f>
        <v>#VALUE!</v>
      </c>
      <c r="E109" s="31" t="e">
        <f t="shared" ref="E109:O109" si="43">((E21*$E$107)/1000000)*1000000</f>
        <v>#VALUE!</v>
      </c>
      <c r="F109" s="31" t="e">
        <f t="shared" si="43"/>
        <v>#VALUE!</v>
      </c>
      <c r="G109" s="31" t="e">
        <f t="shared" si="43"/>
        <v>#VALUE!</v>
      </c>
      <c r="H109" s="31" t="e">
        <f t="shared" si="43"/>
        <v>#VALUE!</v>
      </c>
      <c r="I109" s="31" t="e">
        <f t="shared" si="43"/>
        <v>#VALUE!</v>
      </c>
      <c r="J109" s="31" t="e">
        <f t="shared" si="43"/>
        <v>#VALUE!</v>
      </c>
      <c r="K109" s="31" t="e">
        <f t="shared" si="43"/>
        <v>#VALUE!</v>
      </c>
      <c r="L109" s="31" t="e">
        <f t="shared" si="43"/>
        <v>#VALUE!</v>
      </c>
      <c r="M109" s="31" t="e">
        <f t="shared" si="43"/>
        <v>#VALUE!</v>
      </c>
      <c r="N109" s="31" t="e">
        <f t="shared" si="43"/>
        <v>#VALUE!</v>
      </c>
      <c r="O109" s="31" t="e">
        <f t="shared" si="43"/>
        <v>#VALUE!</v>
      </c>
      <c r="P109" s="27">
        <f>D21*E107</f>
        <v>0</v>
      </c>
    </row>
    <row r="110" spans="1:16" s="27" customFormat="1">
      <c r="A110" s="297"/>
      <c r="B110" s="31" t="s">
        <v>78</v>
      </c>
      <c r="C110" s="31" t="s">
        <v>58</v>
      </c>
      <c r="D110" s="82">
        <f>SUM(E110:O110)</f>
        <v>0</v>
      </c>
      <c r="E110" s="31">
        <f t="shared" ref="E110:O110" si="44">((E23*$I$107)/1000000)*1000000</f>
        <v>0</v>
      </c>
      <c r="F110" s="197">
        <f t="shared" si="44"/>
        <v>0</v>
      </c>
      <c r="G110" s="197">
        <f t="shared" si="44"/>
        <v>0</v>
      </c>
      <c r="H110" s="197">
        <f t="shared" si="44"/>
        <v>0</v>
      </c>
      <c r="I110" s="197">
        <f t="shared" si="44"/>
        <v>0</v>
      </c>
      <c r="J110" s="197">
        <f t="shared" si="44"/>
        <v>0</v>
      </c>
      <c r="K110" s="197">
        <f t="shared" si="44"/>
        <v>0</v>
      </c>
      <c r="L110" s="197">
        <f t="shared" si="44"/>
        <v>0</v>
      </c>
      <c r="M110" s="197">
        <f t="shared" si="44"/>
        <v>0</v>
      </c>
      <c r="N110" s="197">
        <f t="shared" si="44"/>
        <v>0</v>
      </c>
      <c r="O110" s="197">
        <f t="shared" si="44"/>
        <v>0</v>
      </c>
      <c r="P110" s="27">
        <f>D23*I107</f>
        <v>0</v>
      </c>
    </row>
    <row r="111" spans="1:16" s="27" customFormat="1">
      <c r="A111" s="297"/>
      <c r="B111" s="31" t="s">
        <v>56</v>
      </c>
      <c r="C111" s="31" t="s">
        <v>58</v>
      </c>
      <c r="D111" s="82" t="e">
        <f>SUM(D109:D110)</f>
        <v>#VALUE!</v>
      </c>
      <c r="E111" s="31" t="e">
        <f>SUM(E109:E110)</f>
        <v>#VALUE!</v>
      </c>
      <c r="F111" s="31" t="e">
        <f>SUM(F109:F110)</f>
        <v>#VALUE!</v>
      </c>
      <c r="G111" s="31" t="e">
        <f t="shared" ref="G111:O111" si="45">SUM(G109:G110)</f>
        <v>#VALUE!</v>
      </c>
      <c r="H111" s="31" t="e">
        <f t="shared" si="45"/>
        <v>#VALUE!</v>
      </c>
      <c r="I111" s="31" t="e">
        <f t="shared" si="45"/>
        <v>#VALUE!</v>
      </c>
      <c r="J111" s="31" t="e">
        <f t="shared" si="45"/>
        <v>#VALUE!</v>
      </c>
      <c r="K111" s="31" t="e">
        <f t="shared" si="45"/>
        <v>#VALUE!</v>
      </c>
      <c r="L111" s="31" t="e">
        <f t="shared" si="45"/>
        <v>#VALUE!</v>
      </c>
      <c r="M111" s="31" t="e">
        <f t="shared" si="45"/>
        <v>#VALUE!</v>
      </c>
      <c r="N111" s="31" t="e">
        <f t="shared" si="45"/>
        <v>#VALUE!</v>
      </c>
      <c r="O111" s="31" t="e">
        <f t="shared" si="45"/>
        <v>#VALUE!</v>
      </c>
    </row>
    <row r="112" spans="1:16" s="27" customFormat="1" ht="15" thickBot="1">
      <c r="A112" s="83" t="s">
        <v>97</v>
      </c>
      <c r="B112" s="84"/>
      <c r="C112" s="84" t="s">
        <v>58</v>
      </c>
      <c r="D112" s="85">
        <f>SUM(E112:N112)</f>
        <v>0</v>
      </c>
      <c r="E112" s="167"/>
      <c r="F112" s="167"/>
      <c r="G112" s="167"/>
      <c r="H112" s="167"/>
      <c r="I112" s="167"/>
      <c r="J112" s="167"/>
      <c r="K112" s="167"/>
      <c r="L112" s="167"/>
      <c r="M112" s="167"/>
      <c r="N112" s="167"/>
      <c r="O112" s="167"/>
    </row>
    <row r="113" spans="1:16" s="27" customFormat="1" ht="15" thickBot="1">
      <c r="A113" s="106" t="s">
        <v>98</v>
      </c>
      <c r="B113" s="103"/>
      <c r="C113" s="103" t="s">
        <v>58</v>
      </c>
      <c r="D113" s="104" t="e">
        <f>SUM(E113:O113)</f>
        <v>#VALUE!</v>
      </c>
      <c r="E113" s="103" t="e">
        <f>E111+G112</f>
        <v>#VALUE!</v>
      </c>
      <c r="F113" s="103" t="e">
        <f>F111+H112</f>
        <v>#VALUE!</v>
      </c>
      <c r="G113" s="103" t="e">
        <f t="shared" ref="G113:O113" si="46">G111+H112</f>
        <v>#VALUE!</v>
      </c>
      <c r="H113" s="103" t="e">
        <f t="shared" si="46"/>
        <v>#VALUE!</v>
      </c>
      <c r="I113" s="103" t="e">
        <f t="shared" si="46"/>
        <v>#VALUE!</v>
      </c>
      <c r="J113" s="103" t="e">
        <f t="shared" si="46"/>
        <v>#VALUE!</v>
      </c>
      <c r="K113" s="103" t="e">
        <f t="shared" si="46"/>
        <v>#VALUE!</v>
      </c>
      <c r="L113" s="103" t="e">
        <f t="shared" si="46"/>
        <v>#VALUE!</v>
      </c>
      <c r="M113" s="103" t="e">
        <f t="shared" si="46"/>
        <v>#VALUE!</v>
      </c>
      <c r="N113" s="103" t="e">
        <f t="shared" si="46"/>
        <v>#VALUE!</v>
      </c>
      <c r="O113" s="103" t="e">
        <f t="shared" si="46"/>
        <v>#VALUE!</v>
      </c>
    </row>
    <row r="114" spans="1:16" s="27" customFormat="1">
      <c r="E114" s="41">
        <f>10/110</f>
        <v>9.0909090909090912E-2</v>
      </c>
    </row>
    <row r="115" spans="1:16" s="27" customFormat="1">
      <c r="A115" s="298" t="s">
        <v>99</v>
      </c>
      <c r="B115" s="31" t="s">
        <v>96</v>
      </c>
      <c r="C115" s="31" t="s">
        <v>58</v>
      </c>
      <c r="D115" s="90">
        <f>SUM(E115:O115)</f>
        <v>0</v>
      </c>
      <c r="E115" s="80"/>
      <c r="F115" s="80"/>
      <c r="G115" s="80"/>
      <c r="H115" s="80"/>
      <c r="I115" s="80"/>
      <c r="J115" s="80"/>
      <c r="K115" s="80"/>
      <c r="L115" s="80"/>
      <c r="M115" s="80"/>
      <c r="N115" s="80"/>
      <c r="O115" s="80"/>
      <c r="P115" s="27">
        <f>P109*0.09</f>
        <v>0</v>
      </c>
    </row>
    <row r="116" spans="1:16" s="27" customFormat="1">
      <c r="A116" s="298"/>
      <c r="B116" s="31" t="s">
        <v>78</v>
      </c>
      <c r="C116" s="31" t="s">
        <v>58</v>
      </c>
      <c r="D116" s="91" t="e">
        <f>SUM(E116:O116)</f>
        <v>#VALUE!</v>
      </c>
      <c r="E116" s="168" t="e">
        <f>E111*E28</f>
        <v>#VALUE!</v>
      </c>
      <c r="F116" s="168" t="e">
        <f t="shared" ref="F116:O116" si="47">F111*F28</f>
        <v>#VALUE!</v>
      </c>
      <c r="G116" s="168" t="e">
        <f t="shared" si="47"/>
        <v>#VALUE!</v>
      </c>
      <c r="H116" s="168" t="e">
        <f t="shared" si="47"/>
        <v>#VALUE!</v>
      </c>
      <c r="I116" s="168" t="e">
        <f t="shared" si="47"/>
        <v>#VALUE!</v>
      </c>
      <c r="J116" s="168" t="e">
        <f t="shared" si="47"/>
        <v>#VALUE!</v>
      </c>
      <c r="K116" s="168" t="e">
        <f t="shared" si="47"/>
        <v>#VALUE!</v>
      </c>
      <c r="L116" s="168" t="e">
        <f t="shared" si="47"/>
        <v>#VALUE!</v>
      </c>
      <c r="M116" s="168" t="e">
        <f t="shared" si="47"/>
        <v>#VALUE!</v>
      </c>
      <c r="N116" s="168" t="e">
        <f t="shared" si="47"/>
        <v>#VALUE!</v>
      </c>
      <c r="O116" s="168" t="e">
        <f t="shared" si="47"/>
        <v>#VALUE!</v>
      </c>
      <c r="P116" s="27">
        <f>P110*0.1</f>
        <v>0</v>
      </c>
    </row>
    <row r="117" spans="1:16" s="27" customFormat="1">
      <c r="A117" s="298"/>
      <c r="B117" s="31" t="s">
        <v>56</v>
      </c>
      <c r="C117" s="31" t="s">
        <v>58</v>
      </c>
      <c r="D117" s="82" t="e">
        <f>SUM(D115:D116)</f>
        <v>#VALUE!</v>
      </c>
      <c r="E117" s="31" t="e">
        <f>SUM(E115:E116)</f>
        <v>#VALUE!</v>
      </c>
      <c r="F117" s="31" t="e">
        <f>SUM(F115:F116)</f>
        <v>#VALUE!</v>
      </c>
      <c r="G117" s="31" t="e">
        <f t="shared" ref="G117:O117" si="48">SUM(G115:G116)</f>
        <v>#VALUE!</v>
      </c>
      <c r="H117" s="31" t="e">
        <f t="shared" si="48"/>
        <v>#VALUE!</v>
      </c>
      <c r="I117" s="31" t="e">
        <f t="shared" si="48"/>
        <v>#VALUE!</v>
      </c>
      <c r="J117" s="31" t="e">
        <f t="shared" si="48"/>
        <v>#VALUE!</v>
      </c>
      <c r="K117" s="31" t="e">
        <f t="shared" si="48"/>
        <v>#VALUE!</v>
      </c>
      <c r="L117" s="31" t="e">
        <f t="shared" si="48"/>
        <v>#VALUE!</v>
      </c>
      <c r="M117" s="31" t="e">
        <f t="shared" si="48"/>
        <v>#VALUE!</v>
      </c>
      <c r="N117" s="31" t="e">
        <f t="shared" si="48"/>
        <v>#VALUE!</v>
      </c>
      <c r="O117" s="31" t="e">
        <f t="shared" si="48"/>
        <v>#VALUE!</v>
      </c>
    </row>
    <row r="118" spans="1:16" s="27" customFormat="1">
      <c r="A118" s="93" t="str">
        <f>+A83</f>
        <v>NCCD (MT*50/82)- 50RS/MT</v>
      </c>
      <c r="B118" s="31" t="s">
        <v>96</v>
      </c>
      <c r="C118" s="31" t="s">
        <v>58</v>
      </c>
      <c r="D118" s="198">
        <f>SUM(E118:N118)</f>
        <v>0</v>
      </c>
      <c r="E118" s="95">
        <f>E83</f>
        <v>0</v>
      </c>
      <c r="F118" s="95">
        <f t="shared" ref="F118:O118" si="49">F83</f>
        <v>0</v>
      </c>
      <c r="G118" s="95">
        <f t="shared" si="49"/>
        <v>0</v>
      </c>
      <c r="H118" s="95">
        <f t="shared" si="49"/>
        <v>0</v>
      </c>
      <c r="I118" s="95">
        <f t="shared" si="49"/>
        <v>0</v>
      </c>
      <c r="J118" s="95">
        <f t="shared" si="49"/>
        <v>0</v>
      </c>
      <c r="K118" s="95">
        <f t="shared" si="49"/>
        <v>0</v>
      </c>
      <c r="L118" s="95">
        <f t="shared" si="49"/>
        <v>0</v>
      </c>
      <c r="M118" s="95">
        <f t="shared" si="49"/>
        <v>0</v>
      </c>
      <c r="N118" s="95">
        <f t="shared" si="49"/>
        <v>0</v>
      </c>
      <c r="O118" s="95">
        <f t="shared" si="49"/>
        <v>0</v>
      </c>
    </row>
    <row r="119" spans="1:16" s="27" customFormat="1">
      <c r="A119" s="96" t="str">
        <f>+A84</f>
        <v>Cess -20% on Sales price</v>
      </c>
      <c r="B119" s="84" t="s">
        <v>96</v>
      </c>
      <c r="C119" s="84" t="s">
        <v>58</v>
      </c>
      <c r="D119" s="199">
        <f>SUM(E119:O119)</f>
        <v>0</v>
      </c>
      <c r="E119" s="200"/>
      <c r="F119" s="200"/>
      <c r="G119" s="200"/>
      <c r="H119" s="200"/>
      <c r="I119" s="200"/>
      <c r="J119" s="200"/>
      <c r="K119" s="200"/>
      <c r="L119" s="200"/>
      <c r="M119" s="200"/>
      <c r="N119" s="200"/>
      <c r="O119" s="200"/>
      <c r="P119" s="27">
        <f>P109*0.2</f>
        <v>0</v>
      </c>
    </row>
    <row r="120" spans="1:16" s="27" customFormat="1" ht="15" thickBot="1">
      <c r="A120" s="99" t="s">
        <v>102</v>
      </c>
      <c r="B120" s="84" t="s">
        <v>96</v>
      </c>
      <c r="C120" s="84" t="s">
        <v>58</v>
      </c>
      <c r="D120" s="199" t="e">
        <f>SUM(E120:O120)</f>
        <v>#VALUE!</v>
      </c>
      <c r="E120" s="201" t="e">
        <f>E117*0.18</f>
        <v>#VALUE!</v>
      </c>
      <c r="F120" s="201" t="e">
        <f t="shared" ref="F120:O120" si="50">F117*0.18</f>
        <v>#VALUE!</v>
      </c>
      <c r="G120" s="201" t="e">
        <f t="shared" si="50"/>
        <v>#VALUE!</v>
      </c>
      <c r="H120" s="201" t="e">
        <f t="shared" si="50"/>
        <v>#VALUE!</v>
      </c>
      <c r="I120" s="201" t="e">
        <f t="shared" si="50"/>
        <v>#VALUE!</v>
      </c>
      <c r="J120" s="201" t="e">
        <f t="shared" si="50"/>
        <v>#VALUE!</v>
      </c>
      <c r="K120" s="201" t="e">
        <f t="shared" si="50"/>
        <v>#VALUE!</v>
      </c>
      <c r="L120" s="201" t="e">
        <f t="shared" si="50"/>
        <v>#VALUE!</v>
      </c>
      <c r="M120" s="201" t="e">
        <f t="shared" si="50"/>
        <v>#VALUE!</v>
      </c>
      <c r="N120" s="201" t="e">
        <f t="shared" si="50"/>
        <v>#VALUE!</v>
      </c>
      <c r="O120" s="201" t="e">
        <f t="shared" si="50"/>
        <v>#VALUE!</v>
      </c>
      <c r="P120" s="27" t="e">
        <f>D117*0.18</f>
        <v>#VALUE!</v>
      </c>
    </row>
    <row r="121" spans="1:16" s="27" customFormat="1" ht="15" thickBot="1">
      <c r="A121" s="102" t="s">
        <v>103</v>
      </c>
      <c r="B121" s="103"/>
      <c r="C121" s="103" t="s">
        <v>58</v>
      </c>
      <c r="D121" s="104" t="e">
        <f>+D119+D118+D117+D120</f>
        <v>#VALUE!</v>
      </c>
      <c r="E121" s="104" t="e">
        <f t="shared" ref="E121:N121" si="51">+E119+E118+E117+E120</f>
        <v>#VALUE!</v>
      </c>
      <c r="F121" s="104" t="e">
        <f t="shared" si="51"/>
        <v>#VALUE!</v>
      </c>
      <c r="G121" s="104" t="e">
        <f t="shared" si="51"/>
        <v>#VALUE!</v>
      </c>
      <c r="H121" s="104" t="e">
        <f t="shared" si="51"/>
        <v>#VALUE!</v>
      </c>
      <c r="I121" s="104" t="e">
        <f t="shared" si="51"/>
        <v>#VALUE!</v>
      </c>
      <c r="J121" s="104" t="e">
        <f t="shared" si="51"/>
        <v>#VALUE!</v>
      </c>
      <c r="K121" s="104" t="e">
        <f t="shared" si="51"/>
        <v>#VALUE!</v>
      </c>
      <c r="L121" s="104" t="e">
        <f t="shared" si="51"/>
        <v>#VALUE!</v>
      </c>
      <c r="M121" s="104" t="e">
        <f t="shared" si="51"/>
        <v>#VALUE!</v>
      </c>
      <c r="N121" s="104" t="e">
        <f t="shared" si="51"/>
        <v>#VALUE!</v>
      </c>
      <c r="O121" s="104"/>
    </row>
    <row r="122" spans="1:16" s="27" customFormat="1" ht="18" customHeight="1" thickBot="1">
      <c r="A122" s="171"/>
      <c r="D122" s="172" t="e">
        <f>D113-D127-D131</f>
        <v>#VALUE!</v>
      </c>
    </row>
    <row r="123" spans="1:16" s="27" customFormat="1" ht="15" thickBot="1">
      <c r="A123" s="106" t="s">
        <v>98</v>
      </c>
      <c r="B123" s="107"/>
      <c r="C123" s="107" t="s">
        <v>58</v>
      </c>
      <c r="D123" s="108" t="e">
        <f>SUM(E123:O123)</f>
        <v>#VALUE!</v>
      </c>
      <c r="E123" s="107" t="e">
        <f>E113</f>
        <v>#VALUE!</v>
      </c>
      <c r="F123" s="107" t="e">
        <f>F113</f>
        <v>#VALUE!</v>
      </c>
      <c r="G123" s="107" t="e">
        <f t="shared" ref="G123:O123" si="52">G113</f>
        <v>#VALUE!</v>
      </c>
      <c r="H123" s="107" t="e">
        <f t="shared" si="52"/>
        <v>#VALUE!</v>
      </c>
      <c r="I123" s="107" t="e">
        <f t="shared" si="52"/>
        <v>#VALUE!</v>
      </c>
      <c r="J123" s="107" t="e">
        <f t="shared" si="52"/>
        <v>#VALUE!</v>
      </c>
      <c r="K123" s="107" t="e">
        <f t="shared" si="52"/>
        <v>#VALUE!</v>
      </c>
      <c r="L123" s="107" t="e">
        <f t="shared" si="52"/>
        <v>#VALUE!</v>
      </c>
      <c r="M123" s="107" t="e">
        <f t="shared" si="52"/>
        <v>#VALUE!</v>
      </c>
      <c r="N123" s="107" t="e">
        <f t="shared" si="52"/>
        <v>#VALUE!</v>
      </c>
      <c r="O123" s="107" t="e">
        <f t="shared" si="52"/>
        <v>#VALUE!</v>
      </c>
    </row>
    <row r="124" spans="1:16" s="27" customFormat="1">
      <c r="A124" s="109" t="s">
        <v>104</v>
      </c>
      <c r="B124" s="110"/>
      <c r="C124" s="110"/>
      <c r="D124" s="82">
        <f>SUM(E124:O124)</f>
        <v>0</v>
      </c>
      <c r="E124" s="110">
        <f t="shared" ref="E124:O124" si="53">E8</f>
        <v>0</v>
      </c>
      <c r="F124" s="110">
        <f t="shared" si="53"/>
        <v>0</v>
      </c>
      <c r="G124" s="110">
        <f t="shared" si="53"/>
        <v>0</v>
      </c>
      <c r="H124" s="110">
        <f t="shared" si="53"/>
        <v>0</v>
      </c>
      <c r="I124" s="110">
        <f t="shared" si="53"/>
        <v>0</v>
      </c>
      <c r="J124" s="110">
        <f t="shared" si="53"/>
        <v>0</v>
      </c>
      <c r="K124" s="110">
        <f t="shared" si="53"/>
        <v>0</v>
      </c>
      <c r="L124" s="110">
        <f t="shared" si="53"/>
        <v>0</v>
      </c>
      <c r="M124" s="110">
        <f t="shared" si="53"/>
        <v>0</v>
      </c>
      <c r="N124" s="110">
        <f t="shared" si="53"/>
        <v>0</v>
      </c>
      <c r="O124" s="110">
        <f t="shared" si="53"/>
        <v>0</v>
      </c>
    </row>
    <row r="125" spans="1:16" s="27" customFormat="1">
      <c r="A125" s="51" t="s">
        <v>105</v>
      </c>
      <c r="B125" s="31"/>
      <c r="C125" s="31"/>
      <c r="D125" s="85">
        <f>SUM(E125:O125)</f>
        <v>0</v>
      </c>
      <c r="E125" s="84">
        <f>E90</f>
        <v>0</v>
      </c>
      <c r="F125" s="84">
        <f t="shared" ref="F125:O126" si="54">F90</f>
        <v>0</v>
      </c>
      <c r="G125" s="84">
        <f t="shared" si="54"/>
        <v>0</v>
      </c>
      <c r="H125" s="84">
        <f t="shared" si="54"/>
        <v>0</v>
      </c>
      <c r="I125" s="84">
        <f t="shared" si="54"/>
        <v>0</v>
      </c>
      <c r="J125" s="84">
        <f t="shared" si="54"/>
        <v>0</v>
      </c>
      <c r="K125" s="84">
        <f t="shared" si="54"/>
        <v>0</v>
      </c>
      <c r="L125" s="84">
        <f t="shared" si="54"/>
        <v>0</v>
      </c>
      <c r="M125" s="84">
        <f t="shared" si="54"/>
        <v>0</v>
      </c>
      <c r="N125" s="84">
        <f t="shared" si="54"/>
        <v>0</v>
      </c>
      <c r="O125" s="84">
        <f t="shared" si="54"/>
        <v>0</v>
      </c>
    </row>
    <row r="126" spans="1:16" s="27" customFormat="1" ht="15" thickBot="1">
      <c r="A126" s="51" t="s">
        <v>106</v>
      </c>
      <c r="B126" s="31"/>
      <c r="C126" s="31"/>
      <c r="D126" s="85">
        <f t="shared" ref="D126:D132" si="55">SUM(E126:N126)</f>
        <v>0.76502999999999988</v>
      </c>
      <c r="E126" s="118">
        <f>E91</f>
        <v>4.2000000000000003E-2</v>
      </c>
      <c r="F126" s="118">
        <f t="shared" si="54"/>
        <v>5.2499999999999998E-2</v>
      </c>
      <c r="G126" s="118">
        <f t="shared" si="54"/>
        <v>0.10815000000000001</v>
      </c>
      <c r="H126" s="118">
        <f t="shared" si="54"/>
        <v>0.12978000000000001</v>
      </c>
      <c r="I126" s="118">
        <f t="shared" si="54"/>
        <v>0.140595</v>
      </c>
      <c r="J126" s="118">
        <f t="shared" si="54"/>
        <v>9.7335000000000005E-2</v>
      </c>
      <c r="K126" s="118">
        <f t="shared" si="54"/>
        <v>9.7335000000000005E-2</v>
      </c>
      <c r="L126" s="118">
        <f t="shared" si="54"/>
        <v>9.7335000000000005E-2</v>
      </c>
      <c r="M126" s="118">
        <f t="shared" si="54"/>
        <v>0</v>
      </c>
      <c r="N126" s="118">
        <f t="shared" si="54"/>
        <v>0</v>
      </c>
      <c r="O126" s="118">
        <f t="shared" si="54"/>
        <v>2.1000000000000003E-3</v>
      </c>
    </row>
    <row r="127" spans="1:16" s="27" customFormat="1" ht="15" thickBot="1">
      <c r="A127" s="114" t="s">
        <v>107</v>
      </c>
      <c r="B127" s="115"/>
      <c r="C127" s="115" t="s">
        <v>58</v>
      </c>
      <c r="D127" s="108">
        <f>SUM(E127:O127)</f>
        <v>0.76712999999999987</v>
      </c>
      <c r="E127" s="107">
        <f>E124+E125+E126</f>
        <v>4.2000000000000003E-2</v>
      </c>
      <c r="F127" s="107">
        <f>F124+F125+F126</f>
        <v>5.2499999999999998E-2</v>
      </c>
      <c r="G127" s="107">
        <f t="shared" ref="G127:O127" si="56">G124+G125+G126</f>
        <v>0.10815000000000001</v>
      </c>
      <c r="H127" s="107">
        <f t="shared" si="56"/>
        <v>0.12978000000000001</v>
      </c>
      <c r="I127" s="107">
        <f t="shared" si="56"/>
        <v>0.140595</v>
      </c>
      <c r="J127" s="107">
        <f t="shared" si="56"/>
        <v>9.7335000000000005E-2</v>
      </c>
      <c r="K127" s="107">
        <f t="shared" si="56"/>
        <v>9.7335000000000005E-2</v>
      </c>
      <c r="L127" s="107">
        <f t="shared" si="56"/>
        <v>9.7335000000000005E-2</v>
      </c>
      <c r="M127" s="107">
        <f t="shared" si="56"/>
        <v>0</v>
      </c>
      <c r="N127" s="107">
        <f t="shared" si="56"/>
        <v>0</v>
      </c>
      <c r="O127" s="107">
        <f t="shared" si="56"/>
        <v>2.1000000000000003E-3</v>
      </c>
    </row>
    <row r="128" spans="1:16" s="27" customFormat="1">
      <c r="A128" s="109" t="s">
        <v>108</v>
      </c>
      <c r="B128" s="110"/>
      <c r="C128" s="110"/>
      <c r="D128" s="82" t="e">
        <f>SUM(E128:O128)</f>
        <v>#VALUE!</v>
      </c>
      <c r="E128" s="110" t="e">
        <f>E123-E127</f>
        <v>#VALUE!</v>
      </c>
      <c r="F128" s="110" t="e">
        <f t="shared" ref="F128:O128" si="57">F123-F127</f>
        <v>#VALUE!</v>
      </c>
      <c r="G128" s="110" t="e">
        <f t="shared" si="57"/>
        <v>#VALUE!</v>
      </c>
      <c r="H128" s="110" t="e">
        <f t="shared" si="57"/>
        <v>#VALUE!</v>
      </c>
      <c r="I128" s="110" t="e">
        <f t="shared" si="57"/>
        <v>#VALUE!</v>
      </c>
      <c r="J128" s="110" t="e">
        <f t="shared" si="57"/>
        <v>#VALUE!</v>
      </c>
      <c r="K128" s="110" t="e">
        <f t="shared" si="57"/>
        <v>#VALUE!</v>
      </c>
      <c r="L128" s="110" t="e">
        <f t="shared" si="57"/>
        <v>#VALUE!</v>
      </c>
      <c r="M128" s="110" t="e">
        <f t="shared" si="57"/>
        <v>#VALUE!</v>
      </c>
      <c r="N128" s="110" t="e">
        <f t="shared" si="57"/>
        <v>#VALUE!</v>
      </c>
      <c r="O128" s="110" t="e">
        <f t="shared" si="57"/>
        <v>#VALUE!</v>
      </c>
      <c r="P128" s="27" t="e">
        <f>D113-D127</f>
        <v>#VALUE!</v>
      </c>
    </row>
    <row r="129" spans="1:16" s="27" customFormat="1">
      <c r="A129" s="83" t="s">
        <v>109</v>
      </c>
      <c r="B129" s="31" t="s">
        <v>96</v>
      </c>
      <c r="C129" s="84" t="s">
        <v>58</v>
      </c>
      <c r="D129" s="82" t="e">
        <f>SUM(E129:O129)</f>
        <v>#VALUE!</v>
      </c>
      <c r="E129" s="31" t="e">
        <f>E117</f>
        <v>#VALUE!</v>
      </c>
      <c r="F129" s="31" t="e">
        <f t="shared" ref="F129:O129" si="58">F117</f>
        <v>#VALUE!</v>
      </c>
      <c r="G129" s="31" t="e">
        <f t="shared" si="58"/>
        <v>#VALUE!</v>
      </c>
      <c r="H129" s="31" t="e">
        <f t="shared" si="58"/>
        <v>#VALUE!</v>
      </c>
      <c r="I129" s="31" t="e">
        <f t="shared" si="58"/>
        <v>#VALUE!</v>
      </c>
      <c r="J129" s="31" t="e">
        <f t="shared" si="58"/>
        <v>#VALUE!</v>
      </c>
      <c r="K129" s="31" t="e">
        <f t="shared" si="58"/>
        <v>#VALUE!</v>
      </c>
      <c r="L129" s="31" t="e">
        <f t="shared" si="58"/>
        <v>#VALUE!</v>
      </c>
      <c r="M129" s="31" t="e">
        <f t="shared" si="58"/>
        <v>#VALUE!</v>
      </c>
      <c r="N129" s="31" t="e">
        <f t="shared" si="58"/>
        <v>#VALUE!</v>
      </c>
      <c r="O129" s="31" t="e">
        <f t="shared" si="58"/>
        <v>#VALUE!</v>
      </c>
    </row>
    <row r="130" spans="1:16" s="27" customFormat="1">
      <c r="A130" s="93" t="s">
        <v>110</v>
      </c>
      <c r="B130" s="31" t="s">
        <v>96</v>
      </c>
      <c r="C130" s="31" t="s">
        <v>58</v>
      </c>
      <c r="D130" s="90" t="e">
        <f>SUM(E130:O130)</f>
        <v>#VALUE!</v>
      </c>
      <c r="E130" s="31" t="e">
        <f>+E118+E119+E120</f>
        <v>#VALUE!</v>
      </c>
      <c r="F130" s="31" t="e">
        <f t="shared" ref="F130:O130" si="59">+F118+F119+F120</f>
        <v>#VALUE!</v>
      </c>
      <c r="G130" s="31" t="e">
        <f t="shared" si="59"/>
        <v>#VALUE!</v>
      </c>
      <c r="H130" s="31" t="e">
        <f t="shared" si="59"/>
        <v>#VALUE!</v>
      </c>
      <c r="I130" s="31" t="e">
        <f t="shared" si="59"/>
        <v>#VALUE!</v>
      </c>
      <c r="J130" s="31" t="e">
        <f t="shared" si="59"/>
        <v>#VALUE!</v>
      </c>
      <c r="K130" s="31" t="e">
        <f t="shared" si="59"/>
        <v>#VALUE!</v>
      </c>
      <c r="L130" s="31" t="e">
        <f t="shared" si="59"/>
        <v>#VALUE!</v>
      </c>
      <c r="M130" s="31" t="e">
        <f t="shared" si="59"/>
        <v>#VALUE!</v>
      </c>
      <c r="N130" s="31" t="e">
        <f t="shared" si="59"/>
        <v>#VALUE!</v>
      </c>
      <c r="O130" s="31" t="e">
        <f t="shared" si="59"/>
        <v>#VALUE!</v>
      </c>
    </row>
    <row r="131" spans="1:16" s="27" customFormat="1">
      <c r="A131" s="93" t="s">
        <v>103</v>
      </c>
      <c r="B131" s="31" t="s">
        <v>96</v>
      </c>
      <c r="C131" s="31" t="s">
        <v>58</v>
      </c>
      <c r="D131" s="82" t="e">
        <f>SUM(E131:O131)</f>
        <v>#VALUE!</v>
      </c>
      <c r="E131" s="31" t="e">
        <f>E129+E130</f>
        <v>#VALUE!</v>
      </c>
      <c r="F131" s="31" t="e">
        <f t="shared" ref="F131:O131" si="60">F129+F130</f>
        <v>#VALUE!</v>
      </c>
      <c r="G131" s="31" t="e">
        <f t="shared" si="60"/>
        <v>#VALUE!</v>
      </c>
      <c r="H131" s="31" t="e">
        <f t="shared" si="60"/>
        <v>#VALUE!</v>
      </c>
      <c r="I131" s="31" t="e">
        <f t="shared" si="60"/>
        <v>#VALUE!</v>
      </c>
      <c r="J131" s="31" t="e">
        <f t="shared" si="60"/>
        <v>#VALUE!</v>
      </c>
      <c r="K131" s="31" t="e">
        <f t="shared" si="60"/>
        <v>#VALUE!</v>
      </c>
      <c r="L131" s="31" t="e">
        <f t="shared" si="60"/>
        <v>#VALUE!</v>
      </c>
      <c r="M131" s="31" t="e">
        <f t="shared" si="60"/>
        <v>#VALUE!</v>
      </c>
      <c r="N131" s="31" t="e">
        <f t="shared" si="60"/>
        <v>#VALUE!</v>
      </c>
      <c r="O131" s="31" t="e">
        <f t="shared" si="60"/>
        <v>#VALUE!</v>
      </c>
      <c r="P131" s="27" t="e">
        <f>D121</f>
        <v>#VALUE!</v>
      </c>
    </row>
    <row r="132" spans="1:16" s="27" customFormat="1" ht="15" thickBot="1">
      <c r="A132" s="117" t="s">
        <v>111</v>
      </c>
      <c r="B132" s="118"/>
      <c r="C132" s="118"/>
      <c r="D132" s="82">
        <f t="shared" si="55"/>
        <v>0</v>
      </c>
      <c r="E132" s="118">
        <v>0</v>
      </c>
      <c r="F132" s="118">
        <v>0</v>
      </c>
      <c r="G132" s="118">
        <v>0</v>
      </c>
      <c r="H132" s="118">
        <v>0</v>
      </c>
      <c r="I132" s="118">
        <v>0</v>
      </c>
      <c r="J132" s="118">
        <v>0</v>
      </c>
      <c r="K132" s="118">
        <v>0</v>
      </c>
      <c r="L132" s="118">
        <v>0</v>
      </c>
      <c r="M132" s="118">
        <v>0</v>
      </c>
      <c r="N132" s="118">
        <v>0</v>
      </c>
      <c r="O132" s="118">
        <v>0</v>
      </c>
    </row>
    <row r="133" spans="1:16" s="27" customFormat="1" ht="15" thickBot="1">
      <c r="A133" s="119" t="s">
        <v>112</v>
      </c>
      <c r="B133" s="103"/>
      <c r="C133" s="103"/>
      <c r="D133" s="104" t="e">
        <f>SUM(E133:O133)</f>
        <v>#VALUE!</v>
      </c>
      <c r="E133" s="103" t="e">
        <f>E128-E131-E132</f>
        <v>#VALUE!</v>
      </c>
      <c r="F133" s="103" t="e">
        <f>F128-F131-F132</f>
        <v>#VALUE!</v>
      </c>
      <c r="G133" s="103" t="e">
        <f t="shared" ref="G133:N133" si="61">G128-G131-G132</f>
        <v>#VALUE!</v>
      </c>
      <c r="H133" s="103" t="e">
        <f t="shared" si="61"/>
        <v>#VALUE!</v>
      </c>
      <c r="I133" s="103" t="e">
        <f t="shared" si="61"/>
        <v>#VALUE!</v>
      </c>
      <c r="J133" s="103" t="e">
        <f t="shared" si="61"/>
        <v>#VALUE!</v>
      </c>
      <c r="K133" s="103" t="e">
        <f t="shared" si="61"/>
        <v>#VALUE!</v>
      </c>
      <c r="L133" s="103" t="e">
        <f t="shared" si="61"/>
        <v>#VALUE!</v>
      </c>
      <c r="M133" s="103" t="e">
        <f t="shared" si="61"/>
        <v>#VALUE!</v>
      </c>
      <c r="N133" s="103" t="e">
        <f t="shared" si="61"/>
        <v>#VALUE!</v>
      </c>
      <c r="O133" s="103"/>
    </row>
    <row r="134" spans="1:16" s="27" customFormat="1" ht="15" thickBot="1">
      <c r="A134" s="175"/>
      <c r="B134" s="131"/>
      <c r="C134" s="131"/>
      <c r="D134" s="175"/>
      <c r="E134" s="131"/>
      <c r="F134" s="131"/>
      <c r="G134" s="131"/>
      <c r="H134" s="131"/>
      <c r="I134" s="131"/>
      <c r="J134" s="131"/>
      <c r="K134" s="131"/>
      <c r="L134" s="131"/>
      <c r="M134" s="131"/>
      <c r="N134" s="131"/>
      <c r="O134" s="131"/>
    </row>
    <row r="135" spans="1:16" s="27" customFormat="1" ht="15" thickBot="1">
      <c r="A135" s="175"/>
      <c r="B135" s="299" t="s">
        <v>113</v>
      </c>
      <c r="C135" s="300"/>
      <c r="D135" s="202" t="s">
        <v>114</v>
      </c>
      <c r="E135" s="203" t="s">
        <v>115</v>
      </c>
      <c r="F135" s="204"/>
      <c r="G135" s="205"/>
      <c r="H135" s="206" t="s">
        <v>116</v>
      </c>
      <c r="I135" s="207"/>
      <c r="J135" s="207"/>
      <c r="K135" s="208" t="s">
        <v>117</v>
      </c>
      <c r="L135" s="301" t="s">
        <v>118</v>
      </c>
      <c r="M135" s="302"/>
      <c r="N135" s="131"/>
      <c r="O135" s="131"/>
    </row>
    <row r="136" spans="1:16" s="27" customFormat="1">
      <c r="A136" s="175"/>
      <c r="B136" s="176">
        <v>0</v>
      </c>
      <c r="C136" s="110" t="s">
        <v>58</v>
      </c>
      <c r="D136" s="131" t="e">
        <f>D133</f>
        <v>#VALUE!</v>
      </c>
      <c r="E136" s="132" t="e">
        <f>D128</f>
        <v>#VALUE!</v>
      </c>
      <c r="F136" s="133"/>
      <c r="G136" s="134"/>
      <c r="H136" s="135" t="e">
        <f>D131</f>
        <v>#VALUE!</v>
      </c>
      <c r="I136" s="131"/>
      <c r="J136" s="131"/>
      <c r="K136" s="177" t="s">
        <v>119</v>
      </c>
      <c r="L136" s="178" t="s">
        <v>91</v>
      </c>
      <c r="M136" s="179" t="s">
        <v>93</v>
      </c>
      <c r="N136" s="131"/>
      <c r="O136" s="131"/>
    </row>
    <row r="137" spans="1:16" s="27" customFormat="1" ht="15" thickBot="1">
      <c r="A137" s="175"/>
      <c r="B137" s="180">
        <v>0.1</v>
      </c>
      <c r="C137" s="31" t="s">
        <v>58</v>
      </c>
      <c r="D137" s="141" t="e">
        <f>NPV(0.1,E133:N133)</f>
        <v>#VALUE!</v>
      </c>
      <c r="E137" s="142" t="e">
        <f>NPV(0.1,E128:N128)</f>
        <v>#VALUE!</v>
      </c>
      <c r="F137" s="143"/>
      <c r="G137" s="144"/>
      <c r="H137" s="145" t="e">
        <f>NPV(0.1,E131:N131)</f>
        <v>#VALUE!</v>
      </c>
      <c r="I137" s="131"/>
      <c r="J137" s="131"/>
      <c r="K137" s="181"/>
      <c r="L137" s="182"/>
      <c r="M137" s="183"/>
      <c r="N137" s="131"/>
      <c r="O137" s="131"/>
    </row>
    <row r="138" spans="1:16" s="27" customFormat="1" ht="15" thickBot="1">
      <c r="A138" s="175"/>
      <c r="B138" s="184" t="s">
        <v>120</v>
      </c>
      <c r="C138" s="185" t="s">
        <v>121</v>
      </c>
      <c r="D138" s="186" t="e">
        <f>IRR(E133:N133,0.1)</f>
        <v>#VALUE!</v>
      </c>
      <c r="E138" s="187" t="e">
        <f>IRR(E128:N128,0.1)</f>
        <v>#VALUE!</v>
      </c>
      <c r="F138" s="188"/>
      <c r="G138" s="189"/>
      <c r="H138" s="145"/>
      <c r="I138" s="131"/>
      <c r="J138" s="131"/>
      <c r="K138" s="181">
        <f>E107</f>
        <v>75</v>
      </c>
      <c r="L138" s="182">
        <f>I107</f>
        <v>10</v>
      </c>
      <c r="M138" s="183">
        <f>L107</f>
        <v>0</v>
      </c>
      <c r="N138" s="131"/>
      <c r="O138" s="131"/>
    </row>
    <row r="139" spans="1:16" s="27" customFormat="1" ht="15" thickBot="1">
      <c r="A139" s="131"/>
      <c r="B139" s="190"/>
      <c r="C139" s="191"/>
      <c r="D139" s="192"/>
      <c r="E139" s="190"/>
      <c r="F139" s="193"/>
      <c r="G139" s="194"/>
      <c r="H139" s="195"/>
      <c r="I139" s="131"/>
      <c r="J139" s="131"/>
      <c r="K139" s="196"/>
      <c r="L139" s="185"/>
      <c r="M139" s="188"/>
      <c r="N139" s="131"/>
      <c r="O139" s="131"/>
    </row>
    <row r="140" spans="1:16" s="27" customFormat="1" ht="15" thickBot="1">
      <c r="A140" s="131"/>
      <c r="B140" s="164" t="s">
        <v>122</v>
      </c>
      <c r="C140" s="165" t="s">
        <v>123</v>
      </c>
      <c r="D140" s="131" t="e">
        <f>NPV(0.1,E133:N133)</f>
        <v>#VALUE!</v>
      </c>
      <c r="E140" s="131" t="e">
        <f>NPV(0.1,E128:N128)</f>
        <v>#VALUE!</v>
      </c>
      <c r="F140" s="131"/>
      <c r="G140" s="131"/>
      <c r="H140" s="131"/>
      <c r="I140" s="131"/>
      <c r="J140" s="131"/>
      <c r="K140" s="131"/>
      <c r="L140" s="131"/>
      <c r="M140" s="131"/>
      <c r="N140" s="131"/>
      <c r="O140" s="131"/>
    </row>
    <row r="141" spans="1:16">
      <c r="D141" s="136"/>
    </row>
    <row r="142" spans="1:16">
      <c r="A142" s="71" t="s">
        <v>92</v>
      </c>
      <c r="C142" t="s">
        <v>87</v>
      </c>
      <c r="D142" t="s">
        <v>90</v>
      </c>
      <c r="E142" s="77">
        <f>E35</f>
        <v>85</v>
      </c>
      <c r="F142" s="77"/>
      <c r="G142" t="s">
        <v>88</v>
      </c>
      <c r="H142" t="s">
        <v>91</v>
      </c>
      <c r="I142" s="77">
        <v>12</v>
      </c>
      <c r="J142" t="s">
        <v>88</v>
      </c>
      <c r="K142" t="s">
        <v>93</v>
      </c>
      <c r="L142" s="78">
        <f>H35</f>
        <v>0</v>
      </c>
    </row>
    <row r="143" spans="1:16" ht="18">
      <c r="A143" s="79" t="s">
        <v>127</v>
      </c>
      <c r="E143">
        <f>10^6</f>
        <v>1000000</v>
      </c>
    </row>
    <row r="144" spans="1:16" s="27" customFormat="1">
      <c r="A144" s="297" t="s">
        <v>125</v>
      </c>
      <c r="B144" s="31" t="s">
        <v>96</v>
      </c>
      <c r="C144" s="31" t="s">
        <v>58</v>
      </c>
      <c r="D144" s="82" t="e">
        <f>SUM(E144:O144)</f>
        <v>#VALUE!</v>
      </c>
      <c r="E144" s="31" t="e">
        <f t="shared" ref="E144:O144" si="62">((E21*$E$142)/1000000)*1000000</f>
        <v>#VALUE!</v>
      </c>
      <c r="F144" s="31" t="e">
        <f t="shared" si="62"/>
        <v>#VALUE!</v>
      </c>
      <c r="G144" s="31" t="e">
        <f t="shared" si="62"/>
        <v>#VALUE!</v>
      </c>
      <c r="H144" s="31" t="e">
        <f t="shared" si="62"/>
        <v>#VALUE!</v>
      </c>
      <c r="I144" s="31" t="e">
        <f t="shared" si="62"/>
        <v>#VALUE!</v>
      </c>
      <c r="J144" s="31" t="e">
        <f t="shared" si="62"/>
        <v>#VALUE!</v>
      </c>
      <c r="K144" s="31" t="e">
        <f t="shared" si="62"/>
        <v>#VALUE!</v>
      </c>
      <c r="L144" s="31" t="e">
        <f t="shared" si="62"/>
        <v>#VALUE!</v>
      </c>
      <c r="M144" s="31" t="e">
        <f t="shared" si="62"/>
        <v>#VALUE!</v>
      </c>
      <c r="N144" s="31" t="e">
        <f t="shared" si="62"/>
        <v>#VALUE!</v>
      </c>
      <c r="O144" s="31" t="e">
        <f t="shared" si="62"/>
        <v>#VALUE!</v>
      </c>
      <c r="P144" s="27">
        <f>D21*E142</f>
        <v>0</v>
      </c>
    </row>
    <row r="145" spans="1:16" s="27" customFormat="1">
      <c r="A145" s="297"/>
      <c r="B145" s="31" t="s">
        <v>78</v>
      </c>
      <c r="C145" s="31" t="s">
        <v>58</v>
      </c>
      <c r="D145" s="82">
        <f>SUM(E145:O145)</f>
        <v>0</v>
      </c>
      <c r="E145" s="31">
        <f t="shared" ref="E145:O145" si="63">((E23*$I$142)/1000000)*1000000</f>
        <v>0</v>
      </c>
      <c r="F145" s="31">
        <f t="shared" si="63"/>
        <v>0</v>
      </c>
      <c r="G145" s="31">
        <f t="shared" si="63"/>
        <v>0</v>
      </c>
      <c r="H145" s="31">
        <f t="shared" si="63"/>
        <v>0</v>
      </c>
      <c r="I145" s="31">
        <f t="shared" si="63"/>
        <v>0</v>
      </c>
      <c r="J145" s="31">
        <f t="shared" si="63"/>
        <v>0</v>
      </c>
      <c r="K145" s="31">
        <f t="shared" si="63"/>
        <v>0</v>
      </c>
      <c r="L145" s="31">
        <f t="shared" si="63"/>
        <v>0</v>
      </c>
      <c r="M145" s="31">
        <f t="shared" si="63"/>
        <v>0</v>
      </c>
      <c r="N145" s="31">
        <f t="shared" si="63"/>
        <v>0</v>
      </c>
      <c r="O145" s="31">
        <f t="shared" si="63"/>
        <v>0</v>
      </c>
      <c r="P145" s="27">
        <f>D23*I142</f>
        <v>0</v>
      </c>
    </row>
    <row r="146" spans="1:16" s="27" customFormat="1">
      <c r="A146" s="297"/>
      <c r="B146" s="31" t="s">
        <v>56</v>
      </c>
      <c r="C146" s="31" t="s">
        <v>58</v>
      </c>
      <c r="D146" s="82" t="e">
        <f>SUM(D144:D145)</f>
        <v>#VALUE!</v>
      </c>
      <c r="E146" s="31" t="e">
        <f>SUM(E144:E145)</f>
        <v>#VALUE!</v>
      </c>
      <c r="F146" s="31" t="e">
        <f>SUM(F144:F145)</f>
        <v>#VALUE!</v>
      </c>
      <c r="G146" s="31" t="e">
        <f t="shared" ref="G146:O146" si="64">SUM(G144:G145)</f>
        <v>#VALUE!</v>
      </c>
      <c r="H146" s="31" t="e">
        <f t="shared" si="64"/>
        <v>#VALUE!</v>
      </c>
      <c r="I146" s="31" t="e">
        <f t="shared" si="64"/>
        <v>#VALUE!</v>
      </c>
      <c r="J146" s="31" t="e">
        <f t="shared" si="64"/>
        <v>#VALUE!</v>
      </c>
      <c r="K146" s="31" t="e">
        <f t="shared" si="64"/>
        <v>#VALUE!</v>
      </c>
      <c r="L146" s="31" t="e">
        <f t="shared" si="64"/>
        <v>#VALUE!</v>
      </c>
      <c r="M146" s="31" t="e">
        <f t="shared" si="64"/>
        <v>#VALUE!</v>
      </c>
      <c r="N146" s="31" t="e">
        <f t="shared" si="64"/>
        <v>#VALUE!</v>
      </c>
      <c r="O146" s="31" t="e">
        <f t="shared" si="64"/>
        <v>#VALUE!</v>
      </c>
    </row>
    <row r="147" spans="1:16" s="27" customFormat="1" ht="15" thickBot="1">
      <c r="A147" s="83" t="s">
        <v>97</v>
      </c>
      <c r="B147" s="84"/>
      <c r="C147" s="84" t="s">
        <v>58</v>
      </c>
      <c r="D147" s="85">
        <f>SUM(E147:N147)</f>
        <v>0</v>
      </c>
      <c r="E147" s="167"/>
      <c r="F147" s="167"/>
      <c r="G147" s="167"/>
      <c r="H147" s="167"/>
      <c r="I147" s="167"/>
      <c r="J147" s="167"/>
      <c r="K147" s="167"/>
      <c r="L147" s="167"/>
      <c r="M147" s="167"/>
      <c r="N147" s="167"/>
      <c r="O147" s="167"/>
    </row>
    <row r="148" spans="1:16" s="27" customFormat="1" ht="15" thickBot="1">
      <c r="A148" s="106" t="s">
        <v>98</v>
      </c>
      <c r="B148" s="103"/>
      <c r="C148" s="103" t="s">
        <v>58</v>
      </c>
      <c r="D148" s="104" t="e">
        <f>SUM(E148:O148)</f>
        <v>#VALUE!</v>
      </c>
      <c r="E148" s="103" t="e">
        <f>E146+G147</f>
        <v>#VALUE!</v>
      </c>
      <c r="F148" s="103" t="e">
        <f>F146+H147</f>
        <v>#VALUE!</v>
      </c>
      <c r="G148" s="103" t="e">
        <f t="shared" ref="G148:O148" si="65">G146+H147</f>
        <v>#VALUE!</v>
      </c>
      <c r="H148" s="103" t="e">
        <f t="shared" si="65"/>
        <v>#VALUE!</v>
      </c>
      <c r="I148" s="103" t="e">
        <f t="shared" si="65"/>
        <v>#VALUE!</v>
      </c>
      <c r="J148" s="103" t="e">
        <f t="shared" si="65"/>
        <v>#VALUE!</v>
      </c>
      <c r="K148" s="103" t="e">
        <f t="shared" si="65"/>
        <v>#VALUE!</v>
      </c>
      <c r="L148" s="103" t="e">
        <f t="shared" si="65"/>
        <v>#VALUE!</v>
      </c>
      <c r="M148" s="103" t="e">
        <f t="shared" si="65"/>
        <v>#VALUE!</v>
      </c>
      <c r="N148" s="103" t="e">
        <f t="shared" si="65"/>
        <v>#VALUE!</v>
      </c>
      <c r="O148" s="103" t="e">
        <f t="shared" si="65"/>
        <v>#VALUE!</v>
      </c>
    </row>
    <row r="149" spans="1:16" s="27" customFormat="1">
      <c r="E149" s="41">
        <f>10/110</f>
        <v>9.0909090909090912E-2</v>
      </c>
    </row>
    <row r="150" spans="1:16" s="27" customFormat="1">
      <c r="A150" s="298" t="s">
        <v>99</v>
      </c>
      <c r="B150" s="31" t="s">
        <v>96</v>
      </c>
      <c r="C150" s="31" t="s">
        <v>58</v>
      </c>
      <c r="D150" s="90">
        <f>SUM(E150:O150)</f>
        <v>0</v>
      </c>
      <c r="E150" s="80"/>
      <c r="F150" s="80"/>
      <c r="G150" s="80"/>
      <c r="H150" s="80"/>
      <c r="I150" s="80"/>
      <c r="J150" s="80"/>
      <c r="K150" s="80"/>
      <c r="L150" s="80"/>
      <c r="M150" s="80"/>
      <c r="N150" s="80"/>
      <c r="O150" s="80"/>
      <c r="P150" s="27">
        <f>P144*E149</f>
        <v>0</v>
      </c>
    </row>
    <row r="151" spans="1:16" s="27" customFormat="1">
      <c r="A151" s="298"/>
      <c r="B151" s="31" t="s">
        <v>78</v>
      </c>
      <c r="C151" s="31" t="s">
        <v>58</v>
      </c>
      <c r="D151" s="82" t="e">
        <f>SUM(E151:O151)</f>
        <v>#VALUE!</v>
      </c>
      <c r="E151" s="168" t="e">
        <f>E146*E28</f>
        <v>#VALUE!</v>
      </c>
      <c r="F151" s="168" t="e">
        <f t="shared" ref="F151:O151" si="66">F146*F28</f>
        <v>#VALUE!</v>
      </c>
      <c r="G151" s="168" t="e">
        <f t="shared" si="66"/>
        <v>#VALUE!</v>
      </c>
      <c r="H151" s="168" t="e">
        <f t="shared" si="66"/>
        <v>#VALUE!</v>
      </c>
      <c r="I151" s="168" t="e">
        <f t="shared" si="66"/>
        <v>#VALUE!</v>
      </c>
      <c r="J151" s="168" t="e">
        <f t="shared" si="66"/>
        <v>#VALUE!</v>
      </c>
      <c r="K151" s="168" t="e">
        <f t="shared" si="66"/>
        <v>#VALUE!</v>
      </c>
      <c r="L151" s="168" t="e">
        <f t="shared" si="66"/>
        <v>#VALUE!</v>
      </c>
      <c r="M151" s="168" t="e">
        <f t="shared" si="66"/>
        <v>#VALUE!</v>
      </c>
      <c r="N151" s="168" t="e">
        <f t="shared" si="66"/>
        <v>#VALUE!</v>
      </c>
      <c r="O151" s="168" t="e">
        <f t="shared" si="66"/>
        <v>#VALUE!</v>
      </c>
      <c r="P151" s="27">
        <f>P145*0.1</f>
        <v>0</v>
      </c>
    </row>
    <row r="152" spans="1:16" s="27" customFormat="1">
      <c r="A152" s="298"/>
      <c r="B152" s="31" t="s">
        <v>56</v>
      </c>
      <c r="C152" s="31" t="s">
        <v>58</v>
      </c>
      <c r="D152" s="82" t="e">
        <f>SUM(D150:D151)</f>
        <v>#VALUE!</v>
      </c>
      <c r="E152" s="31" t="e">
        <f>SUM(E150:E151)</f>
        <v>#VALUE!</v>
      </c>
      <c r="F152" s="31" t="e">
        <f>SUM(F150:F151)</f>
        <v>#VALUE!</v>
      </c>
      <c r="G152" s="31" t="e">
        <f t="shared" ref="G152:O152" si="67">SUM(G150:G151)</f>
        <v>#VALUE!</v>
      </c>
      <c r="H152" s="31" t="e">
        <f t="shared" si="67"/>
        <v>#VALUE!</v>
      </c>
      <c r="I152" s="31" t="e">
        <f t="shared" si="67"/>
        <v>#VALUE!</v>
      </c>
      <c r="J152" s="31" t="e">
        <f t="shared" si="67"/>
        <v>#VALUE!</v>
      </c>
      <c r="K152" s="31" t="e">
        <f t="shared" si="67"/>
        <v>#VALUE!</v>
      </c>
      <c r="L152" s="31" t="e">
        <f t="shared" si="67"/>
        <v>#VALUE!</v>
      </c>
      <c r="M152" s="31" t="e">
        <f t="shared" si="67"/>
        <v>#VALUE!</v>
      </c>
      <c r="N152" s="31" t="e">
        <f t="shared" si="67"/>
        <v>#VALUE!</v>
      </c>
      <c r="O152" s="31" t="e">
        <f t="shared" si="67"/>
        <v>#VALUE!</v>
      </c>
    </row>
    <row r="153" spans="1:16" s="27" customFormat="1">
      <c r="A153" s="93" t="str">
        <f>+A118</f>
        <v>NCCD (MT*50/82)- 50RS/MT</v>
      </c>
      <c r="B153" s="31" t="s">
        <v>96</v>
      </c>
      <c r="C153" s="31" t="s">
        <v>58</v>
      </c>
      <c r="D153" s="209">
        <f>SUM(E153:N153)</f>
        <v>0</v>
      </c>
      <c r="E153" s="95">
        <f>E118</f>
        <v>0</v>
      </c>
      <c r="F153" s="95">
        <f t="shared" ref="F153:O153" si="68">F118</f>
        <v>0</v>
      </c>
      <c r="G153" s="95">
        <f t="shared" si="68"/>
        <v>0</v>
      </c>
      <c r="H153" s="95">
        <f t="shared" si="68"/>
        <v>0</v>
      </c>
      <c r="I153" s="95">
        <f t="shared" si="68"/>
        <v>0</v>
      </c>
      <c r="J153" s="95">
        <f t="shared" si="68"/>
        <v>0</v>
      </c>
      <c r="K153" s="95">
        <f t="shared" si="68"/>
        <v>0</v>
      </c>
      <c r="L153" s="95">
        <f t="shared" si="68"/>
        <v>0</v>
      </c>
      <c r="M153" s="95">
        <f t="shared" si="68"/>
        <v>0</v>
      </c>
      <c r="N153" s="95">
        <f t="shared" si="68"/>
        <v>0</v>
      </c>
      <c r="O153" s="95">
        <f t="shared" si="68"/>
        <v>0</v>
      </c>
    </row>
    <row r="154" spans="1:16" s="27" customFormat="1">
      <c r="A154" s="96" t="str">
        <f>+A119</f>
        <v>Cess -20% on Sales price</v>
      </c>
      <c r="B154" s="84" t="s">
        <v>96</v>
      </c>
      <c r="C154" s="84" t="s">
        <v>58</v>
      </c>
      <c r="D154" s="85">
        <f>SUM(E154:O154)</f>
        <v>0</v>
      </c>
      <c r="E154" s="84"/>
      <c r="F154" s="84"/>
      <c r="G154" s="84"/>
      <c r="H154" s="84"/>
      <c r="I154" s="84"/>
      <c r="J154" s="84"/>
      <c r="K154" s="84"/>
      <c r="L154" s="84"/>
      <c r="M154" s="84"/>
      <c r="N154" s="84"/>
      <c r="O154" s="84"/>
      <c r="P154" s="27">
        <f>P144*0.2</f>
        <v>0</v>
      </c>
    </row>
    <row r="155" spans="1:16" s="27" customFormat="1" ht="15" thickBot="1">
      <c r="A155" s="99" t="s">
        <v>102</v>
      </c>
      <c r="B155" s="84" t="s">
        <v>96</v>
      </c>
      <c r="C155" s="84" t="s">
        <v>58</v>
      </c>
      <c r="D155" s="85" t="e">
        <f>SUM(E155:O155)</f>
        <v>#VALUE!</v>
      </c>
      <c r="E155" s="118" t="e">
        <f>E152*0.18</f>
        <v>#VALUE!</v>
      </c>
      <c r="F155" s="118" t="e">
        <f t="shared" ref="F155:O155" si="69">F152*0.18</f>
        <v>#VALUE!</v>
      </c>
      <c r="G155" s="118" t="e">
        <f t="shared" si="69"/>
        <v>#VALUE!</v>
      </c>
      <c r="H155" s="118" t="e">
        <f t="shared" si="69"/>
        <v>#VALUE!</v>
      </c>
      <c r="I155" s="118" t="e">
        <f t="shared" si="69"/>
        <v>#VALUE!</v>
      </c>
      <c r="J155" s="118" t="e">
        <f t="shared" si="69"/>
        <v>#VALUE!</v>
      </c>
      <c r="K155" s="118" t="e">
        <f t="shared" si="69"/>
        <v>#VALUE!</v>
      </c>
      <c r="L155" s="118" t="e">
        <f t="shared" si="69"/>
        <v>#VALUE!</v>
      </c>
      <c r="M155" s="118" t="e">
        <f t="shared" si="69"/>
        <v>#VALUE!</v>
      </c>
      <c r="N155" s="118" t="e">
        <f t="shared" si="69"/>
        <v>#VALUE!</v>
      </c>
      <c r="O155" s="118" t="e">
        <f t="shared" si="69"/>
        <v>#VALUE!</v>
      </c>
      <c r="P155" s="27" t="e">
        <f>D152*0.18</f>
        <v>#VALUE!</v>
      </c>
    </row>
    <row r="156" spans="1:16" s="27" customFormat="1" ht="15" thickBot="1">
      <c r="A156" s="102" t="s">
        <v>103</v>
      </c>
      <c r="B156" s="103"/>
      <c r="C156" s="103" t="s">
        <v>58</v>
      </c>
      <c r="D156" s="104" t="e">
        <f>+D154+D153+D152+D155</f>
        <v>#VALUE!</v>
      </c>
      <c r="E156" s="104" t="e">
        <f t="shared" ref="E156:N156" si="70">+E154+E153+E152+E155</f>
        <v>#VALUE!</v>
      </c>
      <c r="F156" s="104" t="e">
        <f t="shared" si="70"/>
        <v>#VALUE!</v>
      </c>
      <c r="G156" s="104" t="e">
        <f t="shared" si="70"/>
        <v>#VALUE!</v>
      </c>
      <c r="H156" s="104" t="e">
        <f t="shared" si="70"/>
        <v>#VALUE!</v>
      </c>
      <c r="I156" s="104" t="e">
        <f t="shared" si="70"/>
        <v>#VALUE!</v>
      </c>
      <c r="J156" s="104" t="e">
        <f t="shared" si="70"/>
        <v>#VALUE!</v>
      </c>
      <c r="K156" s="104" t="e">
        <f t="shared" si="70"/>
        <v>#VALUE!</v>
      </c>
      <c r="L156" s="104" t="e">
        <f t="shared" si="70"/>
        <v>#VALUE!</v>
      </c>
      <c r="M156" s="104" t="e">
        <f t="shared" si="70"/>
        <v>#VALUE!</v>
      </c>
      <c r="N156" s="104" t="e">
        <f t="shared" si="70"/>
        <v>#VALUE!</v>
      </c>
      <c r="O156" s="104"/>
    </row>
    <row r="157" spans="1:16" s="27" customFormat="1" ht="18" customHeight="1" thickBot="1">
      <c r="A157" s="171"/>
      <c r="D157" s="172" t="e">
        <f>D148-D162-D156</f>
        <v>#VALUE!</v>
      </c>
    </row>
    <row r="158" spans="1:16" s="27" customFormat="1" ht="15" thickBot="1">
      <c r="A158" s="106" t="s">
        <v>98</v>
      </c>
      <c r="B158" s="107"/>
      <c r="C158" s="107" t="s">
        <v>58</v>
      </c>
      <c r="D158" s="108" t="e">
        <f>SUM(E158:O158)</f>
        <v>#VALUE!</v>
      </c>
      <c r="E158" s="107" t="e">
        <f>E148</f>
        <v>#VALUE!</v>
      </c>
      <c r="F158" s="107" t="e">
        <f>F148</f>
        <v>#VALUE!</v>
      </c>
      <c r="G158" s="107" t="e">
        <f t="shared" ref="G158:O158" si="71">G148</f>
        <v>#VALUE!</v>
      </c>
      <c r="H158" s="107" t="e">
        <f t="shared" si="71"/>
        <v>#VALUE!</v>
      </c>
      <c r="I158" s="107" t="e">
        <f t="shared" si="71"/>
        <v>#VALUE!</v>
      </c>
      <c r="J158" s="107" t="e">
        <f t="shared" si="71"/>
        <v>#VALUE!</v>
      </c>
      <c r="K158" s="107" t="e">
        <f t="shared" si="71"/>
        <v>#VALUE!</v>
      </c>
      <c r="L158" s="107" t="e">
        <f t="shared" si="71"/>
        <v>#VALUE!</v>
      </c>
      <c r="M158" s="107" t="e">
        <f t="shared" si="71"/>
        <v>#VALUE!</v>
      </c>
      <c r="N158" s="107" t="e">
        <f t="shared" si="71"/>
        <v>#VALUE!</v>
      </c>
      <c r="O158" s="107" t="e">
        <f t="shared" si="71"/>
        <v>#VALUE!</v>
      </c>
    </row>
    <row r="159" spans="1:16" s="27" customFormat="1">
      <c r="A159" s="109" t="s">
        <v>104</v>
      </c>
      <c r="B159" s="110"/>
      <c r="C159" s="110"/>
      <c r="D159" s="82">
        <f>SUM(E159:O159)</f>
        <v>0</v>
      </c>
      <c r="E159" s="110">
        <f t="shared" ref="E159:O159" si="72">E8</f>
        <v>0</v>
      </c>
      <c r="F159" s="110">
        <f t="shared" si="72"/>
        <v>0</v>
      </c>
      <c r="G159" s="110">
        <f t="shared" si="72"/>
        <v>0</v>
      </c>
      <c r="H159" s="110">
        <f t="shared" si="72"/>
        <v>0</v>
      </c>
      <c r="I159" s="110">
        <f t="shared" si="72"/>
        <v>0</v>
      </c>
      <c r="J159" s="110">
        <f t="shared" si="72"/>
        <v>0</v>
      </c>
      <c r="K159" s="110">
        <f t="shared" si="72"/>
        <v>0</v>
      </c>
      <c r="L159" s="110">
        <f t="shared" si="72"/>
        <v>0</v>
      </c>
      <c r="M159" s="110">
        <f t="shared" si="72"/>
        <v>0</v>
      </c>
      <c r="N159" s="110">
        <f t="shared" si="72"/>
        <v>0</v>
      </c>
      <c r="O159" s="110">
        <f t="shared" si="72"/>
        <v>0</v>
      </c>
    </row>
    <row r="160" spans="1:16" s="27" customFormat="1">
      <c r="A160" s="51" t="s">
        <v>105</v>
      </c>
      <c r="B160" s="31"/>
      <c r="C160" s="31"/>
      <c r="D160" s="85">
        <f>D125</f>
        <v>0</v>
      </c>
      <c r="E160" s="54">
        <f t="shared" ref="E160:O160" si="73">E125</f>
        <v>0</v>
      </c>
      <c r="F160" s="54">
        <f t="shared" si="73"/>
        <v>0</v>
      </c>
      <c r="G160" s="54">
        <f t="shared" si="73"/>
        <v>0</v>
      </c>
      <c r="H160" s="54">
        <f t="shared" si="73"/>
        <v>0</v>
      </c>
      <c r="I160" s="54">
        <f t="shared" si="73"/>
        <v>0</v>
      </c>
      <c r="J160" s="54">
        <f t="shared" si="73"/>
        <v>0</v>
      </c>
      <c r="K160" s="54">
        <f t="shared" si="73"/>
        <v>0</v>
      </c>
      <c r="L160" s="54">
        <f t="shared" si="73"/>
        <v>0</v>
      </c>
      <c r="M160" s="54">
        <f t="shared" si="73"/>
        <v>0</v>
      </c>
      <c r="N160" s="54">
        <f t="shared" si="73"/>
        <v>0</v>
      </c>
      <c r="O160" s="54">
        <f t="shared" si="73"/>
        <v>0</v>
      </c>
    </row>
    <row r="161" spans="1:16" s="27" customFormat="1" ht="15" thickBot="1">
      <c r="A161" s="51" t="s">
        <v>106</v>
      </c>
      <c r="B161" s="31"/>
      <c r="C161" s="31"/>
      <c r="D161" s="199">
        <f t="shared" ref="D161:D167" si="74">SUM(E161:N161)</f>
        <v>0.76502999999999988</v>
      </c>
      <c r="E161" s="201">
        <f>+E56</f>
        <v>4.2000000000000003E-2</v>
      </c>
      <c r="F161" s="201">
        <f t="shared" ref="F161:O161" si="75">+F56</f>
        <v>5.2499999999999998E-2</v>
      </c>
      <c r="G161" s="201">
        <f t="shared" si="75"/>
        <v>0.10815000000000001</v>
      </c>
      <c r="H161" s="201">
        <f t="shared" si="75"/>
        <v>0.12978000000000001</v>
      </c>
      <c r="I161" s="201">
        <f t="shared" si="75"/>
        <v>0.140595</v>
      </c>
      <c r="J161" s="201">
        <f t="shared" si="75"/>
        <v>9.7335000000000005E-2</v>
      </c>
      <c r="K161" s="201">
        <f t="shared" si="75"/>
        <v>9.7335000000000005E-2</v>
      </c>
      <c r="L161" s="201">
        <f t="shared" si="75"/>
        <v>9.7335000000000005E-2</v>
      </c>
      <c r="M161" s="201">
        <f t="shared" si="75"/>
        <v>0</v>
      </c>
      <c r="N161" s="201">
        <f t="shared" si="75"/>
        <v>0</v>
      </c>
      <c r="O161" s="201">
        <f t="shared" si="75"/>
        <v>2.1000000000000003E-3</v>
      </c>
    </row>
    <row r="162" spans="1:16" s="27" customFormat="1" ht="15" thickBot="1">
      <c r="A162" s="114" t="s">
        <v>107</v>
      </c>
      <c r="B162" s="115"/>
      <c r="C162" s="115" t="s">
        <v>58</v>
      </c>
      <c r="D162" s="108">
        <f>SUM(E162:O162)</f>
        <v>0.76712999999999987</v>
      </c>
      <c r="E162" s="107">
        <f>E159+E160+E161</f>
        <v>4.2000000000000003E-2</v>
      </c>
      <c r="F162" s="107">
        <f>F159+F160+F161</f>
        <v>5.2499999999999998E-2</v>
      </c>
      <c r="G162" s="107">
        <f t="shared" ref="G162:O162" si="76">G159+G160+G161</f>
        <v>0.10815000000000001</v>
      </c>
      <c r="H162" s="107">
        <f t="shared" si="76"/>
        <v>0.12978000000000001</v>
      </c>
      <c r="I162" s="107">
        <f t="shared" si="76"/>
        <v>0.140595</v>
      </c>
      <c r="J162" s="107">
        <f t="shared" si="76"/>
        <v>9.7335000000000005E-2</v>
      </c>
      <c r="K162" s="107">
        <f t="shared" si="76"/>
        <v>9.7335000000000005E-2</v>
      </c>
      <c r="L162" s="107">
        <f t="shared" si="76"/>
        <v>9.7335000000000005E-2</v>
      </c>
      <c r="M162" s="107">
        <f t="shared" si="76"/>
        <v>0</v>
      </c>
      <c r="N162" s="107">
        <f t="shared" si="76"/>
        <v>0</v>
      </c>
      <c r="O162" s="107">
        <f t="shared" si="76"/>
        <v>2.1000000000000003E-3</v>
      </c>
    </row>
    <row r="163" spans="1:16" s="27" customFormat="1">
      <c r="A163" s="109" t="s">
        <v>108</v>
      </c>
      <c r="B163" s="110"/>
      <c r="C163" s="110"/>
      <c r="D163" s="82" t="e">
        <f>SUM(E163:O163)</f>
        <v>#VALUE!</v>
      </c>
      <c r="E163" s="110" t="e">
        <f>E158-E162</f>
        <v>#VALUE!</v>
      </c>
      <c r="F163" s="110" t="e">
        <f>F158-F162</f>
        <v>#VALUE!</v>
      </c>
      <c r="G163" s="110" t="e">
        <f t="shared" ref="G163:O163" si="77">G158-G162</f>
        <v>#VALUE!</v>
      </c>
      <c r="H163" s="110" t="e">
        <f t="shared" si="77"/>
        <v>#VALUE!</v>
      </c>
      <c r="I163" s="110" t="e">
        <f t="shared" si="77"/>
        <v>#VALUE!</v>
      </c>
      <c r="J163" s="110" t="e">
        <f t="shared" si="77"/>
        <v>#VALUE!</v>
      </c>
      <c r="K163" s="110" t="e">
        <f t="shared" si="77"/>
        <v>#VALUE!</v>
      </c>
      <c r="L163" s="110" t="e">
        <f t="shared" si="77"/>
        <v>#VALUE!</v>
      </c>
      <c r="M163" s="110" t="e">
        <f t="shared" si="77"/>
        <v>#VALUE!</v>
      </c>
      <c r="N163" s="110" t="e">
        <f t="shared" si="77"/>
        <v>#VALUE!</v>
      </c>
      <c r="O163" s="110" t="e">
        <f t="shared" si="77"/>
        <v>#VALUE!</v>
      </c>
      <c r="P163" s="27" t="e">
        <f>D158-D162</f>
        <v>#VALUE!</v>
      </c>
    </row>
    <row r="164" spans="1:16" s="27" customFormat="1">
      <c r="A164" s="83" t="s">
        <v>109</v>
      </c>
      <c r="B164" s="31" t="s">
        <v>96</v>
      </c>
      <c r="C164" s="84" t="s">
        <v>58</v>
      </c>
      <c r="D164" s="82" t="e">
        <f>SUM(E164:O164)</f>
        <v>#VALUE!</v>
      </c>
      <c r="E164" s="31" t="e">
        <f>E152</f>
        <v>#VALUE!</v>
      </c>
      <c r="F164" s="31" t="e">
        <f>F152</f>
        <v>#VALUE!</v>
      </c>
      <c r="G164" s="31" t="e">
        <f t="shared" ref="G164:O164" si="78">G152</f>
        <v>#VALUE!</v>
      </c>
      <c r="H164" s="31" t="e">
        <f t="shared" si="78"/>
        <v>#VALUE!</v>
      </c>
      <c r="I164" s="31" t="e">
        <f t="shared" si="78"/>
        <v>#VALUE!</v>
      </c>
      <c r="J164" s="31" t="e">
        <f t="shared" si="78"/>
        <v>#VALUE!</v>
      </c>
      <c r="K164" s="31" t="e">
        <f t="shared" si="78"/>
        <v>#VALUE!</v>
      </c>
      <c r="L164" s="31" t="e">
        <f t="shared" si="78"/>
        <v>#VALUE!</v>
      </c>
      <c r="M164" s="31" t="e">
        <f t="shared" si="78"/>
        <v>#VALUE!</v>
      </c>
      <c r="N164" s="31" t="e">
        <f t="shared" si="78"/>
        <v>#VALUE!</v>
      </c>
      <c r="O164" s="31" t="e">
        <f t="shared" si="78"/>
        <v>#VALUE!</v>
      </c>
    </row>
    <row r="165" spans="1:16" s="27" customFormat="1">
      <c r="A165" s="93" t="s">
        <v>110</v>
      </c>
      <c r="B165" s="31" t="s">
        <v>96</v>
      </c>
      <c r="C165" s="31" t="s">
        <v>58</v>
      </c>
      <c r="D165" s="90" t="e">
        <f>SUM(E165:O165)</f>
        <v>#VALUE!</v>
      </c>
      <c r="E165" s="168" t="e">
        <f>+E153+E154+E155</f>
        <v>#VALUE!</v>
      </c>
      <c r="F165" s="168" t="e">
        <f t="shared" ref="F165:O165" si="79">+F153+F154+F155</f>
        <v>#VALUE!</v>
      </c>
      <c r="G165" s="168" t="e">
        <f t="shared" si="79"/>
        <v>#VALUE!</v>
      </c>
      <c r="H165" s="168" t="e">
        <f t="shared" si="79"/>
        <v>#VALUE!</v>
      </c>
      <c r="I165" s="168" t="e">
        <f t="shared" si="79"/>
        <v>#VALUE!</v>
      </c>
      <c r="J165" s="168" t="e">
        <f t="shared" si="79"/>
        <v>#VALUE!</v>
      </c>
      <c r="K165" s="168" t="e">
        <f t="shared" si="79"/>
        <v>#VALUE!</v>
      </c>
      <c r="L165" s="168" t="e">
        <f t="shared" si="79"/>
        <v>#VALUE!</v>
      </c>
      <c r="M165" s="168" t="e">
        <f t="shared" si="79"/>
        <v>#VALUE!</v>
      </c>
      <c r="N165" s="168" t="e">
        <f t="shared" si="79"/>
        <v>#VALUE!</v>
      </c>
      <c r="O165" s="168" t="e">
        <f t="shared" si="79"/>
        <v>#VALUE!</v>
      </c>
    </row>
    <row r="166" spans="1:16" s="27" customFormat="1">
      <c r="A166" s="93" t="s">
        <v>103</v>
      </c>
      <c r="B166" s="31" t="s">
        <v>96</v>
      </c>
      <c r="C166" s="31" t="s">
        <v>58</v>
      </c>
      <c r="D166" s="82" t="e">
        <f>SUM(E166:O166)</f>
        <v>#VALUE!</v>
      </c>
      <c r="E166" s="31" t="e">
        <f>E164+E165</f>
        <v>#VALUE!</v>
      </c>
      <c r="F166" s="31" t="e">
        <f>F164+F165</f>
        <v>#VALUE!</v>
      </c>
      <c r="G166" s="31" t="e">
        <f t="shared" ref="G166:O166" si="80">G164+G165</f>
        <v>#VALUE!</v>
      </c>
      <c r="H166" s="31" t="e">
        <f t="shared" si="80"/>
        <v>#VALUE!</v>
      </c>
      <c r="I166" s="31" t="e">
        <f t="shared" si="80"/>
        <v>#VALUE!</v>
      </c>
      <c r="J166" s="31" t="e">
        <f t="shared" si="80"/>
        <v>#VALUE!</v>
      </c>
      <c r="K166" s="31" t="e">
        <f t="shared" si="80"/>
        <v>#VALUE!</v>
      </c>
      <c r="L166" s="31" t="e">
        <f t="shared" si="80"/>
        <v>#VALUE!</v>
      </c>
      <c r="M166" s="31" t="e">
        <f t="shared" si="80"/>
        <v>#VALUE!</v>
      </c>
      <c r="N166" s="31" t="e">
        <f t="shared" si="80"/>
        <v>#VALUE!</v>
      </c>
      <c r="O166" s="31" t="e">
        <f t="shared" si="80"/>
        <v>#VALUE!</v>
      </c>
      <c r="P166" s="27" t="e">
        <f>D156</f>
        <v>#VALUE!</v>
      </c>
    </row>
    <row r="167" spans="1:16" s="27" customFormat="1" ht="15" thickBot="1">
      <c r="A167" s="117" t="s">
        <v>111</v>
      </c>
      <c r="B167" s="118"/>
      <c r="C167" s="118"/>
      <c r="D167" s="82">
        <f t="shared" si="74"/>
        <v>0</v>
      </c>
      <c r="E167" s="118">
        <v>0</v>
      </c>
      <c r="F167" s="118">
        <v>0</v>
      </c>
      <c r="G167" s="118">
        <v>0</v>
      </c>
      <c r="H167" s="118">
        <v>0</v>
      </c>
      <c r="I167" s="118">
        <v>0</v>
      </c>
      <c r="J167" s="118">
        <v>0</v>
      </c>
      <c r="K167" s="118">
        <v>0</v>
      </c>
      <c r="L167" s="118">
        <v>0</v>
      </c>
      <c r="M167" s="118">
        <v>0</v>
      </c>
      <c r="N167" s="118">
        <v>0</v>
      </c>
      <c r="O167" s="118">
        <v>0</v>
      </c>
    </row>
    <row r="168" spans="1:16" s="27" customFormat="1" ht="15" thickBot="1">
      <c r="A168" s="119" t="s">
        <v>112</v>
      </c>
      <c r="B168" s="103"/>
      <c r="C168" s="103"/>
      <c r="D168" s="104" t="e">
        <f>SUM(E168:O168)</f>
        <v>#VALUE!</v>
      </c>
      <c r="E168" s="103" t="e">
        <f>E163-E166-E167</f>
        <v>#VALUE!</v>
      </c>
      <c r="F168" s="103" t="e">
        <f>F163-F166-F167</f>
        <v>#VALUE!</v>
      </c>
      <c r="G168" s="103" t="e">
        <f t="shared" ref="G168:O168" si="81">G163-G166-G167</f>
        <v>#VALUE!</v>
      </c>
      <c r="H168" s="103" t="e">
        <f t="shared" si="81"/>
        <v>#VALUE!</v>
      </c>
      <c r="I168" s="103" t="e">
        <f t="shared" si="81"/>
        <v>#VALUE!</v>
      </c>
      <c r="J168" s="103" t="e">
        <f t="shared" si="81"/>
        <v>#VALUE!</v>
      </c>
      <c r="K168" s="103" t="e">
        <f t="shared" si="81"/>
        <v>#VALUE!</v>
      </c>
      <c r="L168" s="103" t="e">
        <f t="shared" si="81"/>
        <v>#VALUE!</v>
      </c>
      <c r="M168" s="103" t="e">
        <f t="shared" si="81"/>
        <v>#VALUE!</v>
      </c>
      <c r="N168" s="103" t="e">
        <f t="shared" si="81"/>
        <v>#VALUE!</v>
      </c>
      <c r="O168" s="103" t="e">
        <f t="shared" si="81"/>
        <v>#VALUE!</v>
      </c>
    </row>
    <row r="169" spans="1:16" s="27" customFormat="1" ht="15" thickBot="1">
      <c r="A169" s="175"/>
      <c r="B169" s="131"/>
      <c r="C169" s="131"/>
      <c r="D169" s="175"/>
      <c r="E169" s="131"/>
      <c r="F169" s="131"/>
      <c r="G169" s="131"/>
      <c r="H169" s="131"/>
      <c r="I169" s="131"/>
      <c r="J169" s="131"/>
      <c r="K169" s="131"/>
      <c r="L169" s="131"/>
      <c r="M169" s="131"/>
      <c r="N169" s="131"/>
      <c r="O169" s="131"/>
    </row>
    <row r="170" spans="1:16" s="27" customFormat="1" ht="15" thickBot="1">
      <c r="A170" s="175"/>
      <c r="B170" s="299" t="s">
        <v>113</v>
      </c>
      <c r="C170" s="300"/>
      <c r="D170" s="202" t="s">
        <v>114</v>
      </c>
      <c r="E170" s="203" t="s">
        <v>115</v>
      </c>
      <c r="F170" s="204"/>
      <c r="G170" s="205"/>
      <c r="H170" s="206" t="s">
        <v>116</v>
      </c>
      <c r="I170" s="207"/>
      <c r="J170" s="207"/>
      <c r="K170" s="208" t="s">
        <v>117</v>
      </c>
      <c r="L170" s="301" t="s">
        <v>118</v>
      </c>
      <c r="M170" s="302"/>
      <c r="N170" s="131"/>
      <c r="O170" s="131"/>
    </row>
    <row r="171" spans="1:16" s="27" customFormat="1">
      <c r="A171" s="175"/>
      <c r="B171" s="176">
        <v>0</v>
      </c>
      <c r="C171" s="110" t="s">
        <v>58</v>
      </c>
      <c r="D171" s="131" t="e">
        <f>D168</f>
        <v>#VALUE!</v>
      </c>
      <c r="E171" s="132" t="e">
        <f>D163</f>
        <v>#VALUE!</v>
      </c>
      <c r="F171" s="133"/>
      <c r="G171" s="134"/>
      <c r="H171" s="135" t="e">
        <f>D166</f>
        <v>#VALUE!</v>
      </c>
      <c r="I171" s="131"/>
      <c r="J171" s="131"/>
      <c r="K171" s="177" t="s">
        <v>119</v>
      </c>
      <c r="L171" s="178" t="s">
        <v>91</v>
      </c>
      <c r="M171" s="179" t="s">
        <v>93</v>
      </c>
      <c r="N171" s="131"/>
      <c r="O171" s="131"/>
    </row>
    <row r="172" spans="1:16" s="27" customFormat="1" ht="15" thickBot="1">
      <c r="A172" s="175"/>
      <c r="B172" s="180">
        <v>0.1</v>
      </c>
      <c r="C172" s="31" t="s">
        <v>58</v>
      </c>
      <c r="D172" s="141" t="e">
        <f>NPV(0.1,E168:N168)</f>
        <v>#VALUE!</v>
      </c>
      <c r="E172" s="142" t="e">
        <f>NPV(0.1,E163:N163)</f>
        <v>#VALUE!</v>
      </c>
      <c r="F172" s="143"/>
      <c r="G172" s="144"/>
      <c r="H172" s="145" t="e">
        <f>NPV(0.1,E166:N166)</f>
        <v>#VALUE!</v>
      </c>
      <c r="I172" s="131"/>
      <c r="J172" s="131"/>
      <c r="K172" s="181"/>
      <c r="L172" s="182"/>
      <c r="M172" s="183"/>
      <c r="N172" s="131"/>
      <c r="O172" s="131"/>
    </row>
    <row r="173" spans="1:16" s="27" customFormat="1" ht="15" thickBot="1">
      <c r="A173" s="175"/>
      <c r="B173" s="184" t="s">
        <v>120</v>
      </c>
      <c r="C173" s="185" t="s">
        <v>121</v>
      </c>
      <c r="D173" s="186" t="e">
        <f>IRR(E168:N168,0.1)</f>
        <v>#VALUE!</v>
      </c>
      <c r="E173" s="187" t="e">
        <f>IRR(E163:N163,0.1)</f>
        <v>#VALUE!</v>
      </c>
      <c r="F173" s="188"/>
      <c r="G173" s="189"/>
      <c r="H173" s="145"/>
      <c r="I173" s="131"/>
      <c r="J173" s="131"/>
      <c r="K173" s="181">
        <f>E142</f>
        <v>85</v>
      </c>
      <c r="L173" s="182">
        <f>I142</f>
        <v>12</v>
      </c>
      <c r="M173" s="183">
        <f>L142</f>
        <v>0</v>
      </c>
      <c r="N173" s="131"/>
      <c r="O173" s="131"/>
    </row>
    <row r="174" spans="1:16" s="27" customFormat="1" ht="15" thickBot="1">
      <c r="A174" s="131"/>
      <c r="B174" s="190"/>
      <c r="C174" s="191"/>
      <c r="D174" s="192"/>
      <c r="E174" s="190"/>
      <c r="F174" s="193"/>
      <c r="G174" s="194"/>
      <c r="H174" s="195"/>
      <c r="I174" s="131"/>
      <c r="J174" s="131"/>
      <c r="K174" s="196"/>
      <c r="L174" s="185"/>
      <c r="M174" s="188"/>
      <c r="N174" s="131"/>
      <c r="O174" s="131"/>
    </row>
    <row r="175" spans="1:16" s="27" customFormat="1" ht="15" thickBot="1">
      <c r="A175" s="131"/>
      <c r="B175" s="164" t="s">
        <v>122</v>
      </c>
      <c r="C175" s="165" t="s">
        <v>123</v>
      </c>
      <c r="D175" s="131" t="e">
        <f>NPV(0.1,E168:N168)</f>
        <v>#VALUE!</v>
      </c>
      <c r="E175" s="131" t="e">
        <f>NPV(0.1,E163:N163)</f>
        <v>#VALUE!</v>
      </c>
      <c r="F175" s="131"/>
      <c r="G175" s="131"/>
      <c r="H175" s="131"/>
      <c r="I175" s="131"/>
      <c r="J175" s="131"/>
      <c r="K175" s="131"/>
      <c r="L175" s="131"/>
      <c r="M175" s="131"/>
      <c r="N175" s="131"/>
      <c r="O175" s="131"/>
    </row>
    <row r="176" spans="1:16">
      <c r="D176" s="136"/>
    </row>
    <row r="177" spans="1:15">
      <c r="D177" s="136"/>
    </row>
    <row r="178" spans="1:15" ht="15" thickBot="1">
      <c r="D178" s="136"/>
      <c r="H178" s="210" t="e">
        <f>H188-G188</f>
        <v>#VALUE!</v>
      </c>
      <c r="I178" s="210" t="e">
        <f>I188-H188</f>
        <v>#VALUE!</v>
      </c>
      <c r="J178" s="210" t="e">
        <f>J188-I188</f>
        <v>#VALUE!</v>
      </c>
    </row>
    <row r="179" spans="1:15" ht="18">
      <c r="C179" s="211"/>
      <c r="D179" s="303" t="s">
        <v>128</v>
      </c>
      <c r="E179" s="304"/>
      <c r="F179" s="304"/>
      <c r="G179" s="304"/>
      <c r="H179" s="304"/>
      <c r="I179" s="304"/>
      <c r="J179" s="304"/>
      <c r="K179" s="304"/>
      <c r="L179" s="304"/>
      <c r="M179" s="304"/>
      <c r="N179" s="305"/>
    </row>
    <row r="180" spans="1:15" ht="15.6">
      <c r="D180" s="212"/>
      <c r="H180" s="213"/>
      <c r="N180" s="214"/>
      <c r="O180" s="214"/>
    </row>
    <row r="181" spans="1:15" s="27" customFormat="1" ht="18">
      <c r="A181" s="131"/>
      <c r="B181" s="131"/>
      <c r="C181" s="215"/>
      <c r="D181" s="291" t="s">
        <v>129</v>
      </c>
      <c r="E181" s="291"/>
      <c r="F181" s="182" t="s">
        <v>130</v>
      </c>
      <c r="G181" s="306" t="s">
        <v>131</v>
      </c>
      <c r="H181" s="306"/>
      <c r="I181" s="306"/>
      <c r="J181" s="306"/>
      <c r="K181" s="306" t="s">
        <v>132</v>
      </c>
      <c r="L181" s="306"/>
      <c r="M181" s="306"/>
      <c r="N181" s="306"/>
    </row>
    <row r="182" spans="1:15" s="27" customFormat="1" ht="31.2">
      <c r="A182" s="131"/>
      <c r="B182" s="131"/>
      <c r="C182" s="215"/>
      <c r="D182" s="291" t="s">
        <v>133</v>
      </c>
      <c r="E182" s="291"/>
      <c r="F182" s="216" t="s">
        <v>134</v>
      </c>
      <c r="G182" s="217">
        <f>D23</f>
        <v>0</v>
      </c>
      <c r="H182" s="217">
        <f>+G182</f>
        <v>0</v>
      </c>
      <c r="I182" s="217">
        <f>+G182</f>
        <v>0</v>
      </c>
      <c r="J182" s="217">
        <f>+G182</f>
        <v>0</v>
      </c>
      <c r="K182" s="218">
        <f>+G182</f>
        <v>0</v>
      </c>
      <c r="L182" s="218">
        <f>+K182</f>
        <v>0</v>
      </c>
      <c r="M182" s="218">
        <f>+K182</f>
        <v>0</v>
      </c>
      <c r="N182" s="218">
        <f>+K182</f>
        <v>0</v>
      </c>
      <c r="O182" s="182"/>
    </row>
    <row r="183" spans="1:15" s="27" customFormat="1">
      <c r="A183" s="131"/>
      <c r="B183" s="131"/>
      <c r="C183" s="215"/>
      <c r="D183" s="291" t="s">
        <v>135</v>
      </c>
      <c r="E183" s="291"/>
      <c r="F183" s="216" t="s">
        <v>136</v>
      </c>
      <c r="G183" s="219">
        <f>I37</f>
        <v>6</v>
      </c>
      <c r="H183" s="219">
        <f>I72</f>
        <v>8</v>
      </c>
      <c r="I183" s="219">
        <f>I107</f>
        <v>10</v>
      </c>
      <c r="J183" s="219">
        <f>I142</f>
        <v>12</v>
      </c>
      <c r="K183" s="219">
        <f>G183</f>
        <v>6</v>
      </c>
      <c r="L183" s="219">
        <f t="shared" ref="L183:N183" si="82">H183</f>
        <v>8</v>
      </c>
      <c r="M183" s="219">
        <f t="shared" si="82"/>
        <v>10</v>
      </c>
      <c r="N183" s="219">
        <f t="shared" si="82"/>
        <v>12</v>
      </c>
      <c r="O183" s="219"/>
    </row>
    <row r="184" spans="1:15" s="27" customFormat="1">
      <c r="A184" s="220">
        <f>16.6*0.98</f>
        <v>16.268000000000001</v>
      </c>
      <c r="B184" s="131"/>
      <c r="C184" s="215"/>
      <c r="D184" s="291" t="s">
        <v>137</v>
      </c>
      <c r="E184" s="291"/>
      <c r="F184" s="216" t="s">
        <v>138</v>
      </c>
      <c r="G184" s="221">
        <f>D40</f>
        <v>0</v>
      </c>
      <c r="H184" s="221">
        <f>D75</f>
        <v>0</v>
      </c>
      <c r="I184" s="221">
        <f>D110</f>
        <v>0</v>
      </c>
      <c r="J184" s="221">
        <f>D145</f>
        <v>0</v>
      </c>
      <c r="K184" s="221">
        <f>G184</f>
        <v>0</v>
      </c>
      <c r="L184" s="221">
        <f>H184</f>
        <v>0</v>
      </c>
      <c r="M184" s="221">
        <f>I184</f>
        <v>0</v>
      </c>
      <c r="N184" s="221">
        <f>J184</f>
        <v>0</v>
      </c>
      <c r="O184" s="221"/>
    </row>
    <row r="185" spans="1:15" s="27" customFormat="1" ht="31.2">
      <c r="A185" s="131"/>
      <c r="B185" s="131"/>
      <c r="C185" s="215"/>
      <c r="D185" s="291" t="s">
        <v>139</v>
      </c>
      <c r="E185" s="291"/>
      <c r="F185" s="216" t="s">
        <v>140</v>
      </c>
      <c r="G185" s="222">
        <f>D21</f>
        <v>0</v>
      </c>
      <c r="H185" s="222">
        <f>G185</f>
        <v>0</v>
      </c>
      <c r="I185" s="222">
        <f>+G185</f>
        <v>0</v>
      </c>
      <c r="J185" s="222">
        <f>+G185</f>
        <v>0</v>
      </c>
      <c r="K185" s="223">
        <f>+G185</f>
        <v>0</v>
      </c>
      <c r="L185" s="223">
        <f>+K185</f>
        <v>0</v>
      </c>
      <c r="M185" s="223">
        <f>+K185</f>
        <v>0</v>
      </c>
      <c r="N185" s="223">
        <f>+K185</f>
        <v>0</v>
      </c>
      <c r="O185" s="221"/>
    </row>
    <row r="186" spans="1:15" s="27" customFormat="1">
      <c r="A186" s="131"/>
      <c r="B186" s="131"/>
      <c r="C186" s="215"/>
      <c r="D186" s="291" t="s">
        <v>141</v>
      </c>
      <c r="E186" s="291"/>
      <c r="F186" s="216" t="s">
        <v>142</v>
      </c>
      <c r="G186" s="219">
        <f>E32</f>
        <v>50</v>
      </c>
      <c r="H186" s="219">
        <f>E33</f>
        <v>65</v>
      </c>
      <c r="I186" s="219">
        <f>E34</f>
        <v>75</v>
      </c>
      <c r="J186" s="219">
        <f>E35</f>
        <v>85</v>
      </c>
      <c r="K186" s="219">
        <f>G186</f>
        <v>50</v>
      </c>
      <c r="L186" s="219">
        <f>H186</f>
        <v>65</v>
      </c>
      <c r="M186" s="219">
        <f>I186</f>
        <v>75</v>
      </c>
      <c r="N186" s="219">
        <f>J186</f>
        <v>85</v>
      </c>
      <c r="O186" s="219"/>
    </row>
    <row r="187" spans="1:15" s="27" customFormat="1">
      <c r="A187" s="131"/>
      <c r="B187" s="131"/>
      <c r="C187" s="215"/>
      <c r="D187" s="291" t="s">
        <v>143</v>
      </c>
      <c r="E187" s="291"/>
      <c r="F187" s="216" t="s">
        <v>138</v>
      </c>
      <c r="G187" s="221" t="e">
        <f>D39</f>
        <v>#VALUE!</v>
      </c>
      <c r="H187" s="221" t="e">
        <f>D74</f>
        <v>#VALUE!</v>
      </c>
      <c r="I187" s="221" t="e">
        <f>D109</f>
        <v>#VALUE!</v>
      </c>
      <c r="J187" s="221" t="e">
        <f>D144</f>
        <v>#VALUE!</v>
      </c>
      <c r="K187" s="221" t="e">
        <f>G187</f>
        <v>#VALUE!</v>
      </c>
      <c r="L187" s="221" t="e">
        <f t="shared" ref="L187:N187" si="83">H187</f>
        <v>#VALUE!</v>
      </c>
      <c r="M187" s="221" t="e">
        <f t="shared" si="83"/>
        <v>#VALUE!</v>
      </c>
      <c r="N187" s="221" t="e">
        <f t="shared" si="83"/>
        <v>#VALUE!</v>
      </c>
      <c r="O187" s="221"/>
    </row>
    <row r="188" spans="1:15" s="27" customFormat="1">
      <c r="A188" s="131"/>
      <c r="B188" s="131"/>
      <c r="C188" s="215"/>
      <c r="D188" s="290" t="s">
        <v>144</v>
      </c>
      <c r="E188" s="290"/>
      <c r="F188" s="224" t="s">
        <v>138</v>
      </c>
      <c r="G188" s="225" t="e">
        <f>G184+G187</f>
        <v>#VALUE!</v>
      </c>
      <c r="H188" s="225" t="e">
        <f t="shared" ref="H188:N188" si="84">H184+H187</f>
        <v>#VALUE!</v>
      </c>
      <c r="I188" s="225" t="e">
        <f t="shared" si="84"/>
        <v>#VALUE!</v>
      </c>
      <c r="J188" s="225" t="e">
        <f t="shared" si="84"/>
        <v>#VALUE!</v>
      </c>
      <c r="K188" s="225" t="e">
        <f t="shared" si="84"/>
        <v>#VALUE!</v>
      </c>
      <c r="L188" s="225" t="e">
        <f t="shared" si="84"/>
        <v>#VALUE!</v>
      </c>
      <c r="M188" s="225" t="e">
        <f t="shared" si="84"/>
        <v>#VALUE!</v>
      </c>
      <c r="N188" s="225" t="e">
        <f t="shared" si="84"/>
        <v>#VALUE!</v>
      </c>
      <c r="O188" s="225"/>
    </row>
    <row r="189" spans="1:15" s="27" customFormat="1">
      <c r="A189" s="131"/>
      <c r="B189" s="131"/>
      <c r="C189" s="215"/>
      <c r="D189" s="290" t="s">
        <v>145</v>
      </c>
      <c r="E189" s="290"/>
      <c r="F189" s="224"/>
      <c r="G189" s="221"/>
      <c r="H189" s="221"/>
      <c r="I189" s="221"/>
      <c r="J189" s="221"/>
      <c r="K189" s="221"/>
      <c r="L189" s="221"/>
      <c r="M189" s="221"/>
      <c r="N189" s="221"/>
      <c r="O189" s="221"/>
    </row>
    <row r="190" spans="1:15" s="27" customFormat="1" ht="15.6">
      <c r="A190" s="131"/>
      <c r="B190" s="131"/>
      <c r="C190" s="215"/>
      <c r="D190" s="290" t="s">
        <v>146</v>
      </c>
      <c r="E190" s="290"/>
      <c r="F190" s="224" t="s">
        <v>138</v>
      </c>
      <c r="G190" s="226">
        <v>0</v>
      </c>
      <c r="H190" s="226">
        <v>0</v>
      </c>
      <c r="I190" s="226">
        <v>0</v>
      </c>
      <c r="J190" s="226">
        <v>0</v>
      </c>
      <c r="K190" s="226">
        <v>0</v>
      </c>
      <c r="L190" s="226">
        <v>0</v>
      </c>
      <c r="M190" s="226">
        <v>0</v>
      </c>
      <c r="N190" s="226">
        <v>0</v>
      </c>
      <c r="O190" s="226"/>
    </row>
    <row r="191" spans="1:15" s="27" customFormat="1" ht="15.6">
      <c r="A191" s="131"/>
      <c r="B191" s="131"/>
      <c r="C191" s="215"/>
      <c r="D191" s="290" t="s">
        <v>147</v>
      </c>
      <c r="E191" s="290"/>
      <c r="F191" s="224" t="s">
        <v>138</v>
      </c>
      <c r="G191" s="226">
        <f>$D$8</f>
        <v>0</v>
      </c>
      <c r="H191" s="226">
        <f t="shared" ref="H191:N191" si="85">$D$8</f>
        <v>0</v>
      </c>
      <c r="I191" s="226">
        <f t="shared" si="85"/>
        <v>0</v>
      </c>
      <c r="J191" s="226">
        <f t="shared" si="85"/>
        <v>0</v>
      </c>
      <c r="K191" s="226">
        <f>$D$8</f>
        <v>0</v>
      </c>
      <c r="L191" s="226">
        <f t="shared" si="85"/>
        <v>0</v>
      </c>
      <c r="M191" s="226">
        <f t="shared" si="85"/>
        <v>0</v>
      </c>
      <c r="N191" s="226">
        <f t="shared" si="85"/>
        <v>0</v>
      </c>
      <c r="O191" s="226"/>
    </row>
    <row r="192" spans="1:15" s="27" customFormat="1" ht="15.6">
      <c r="A192" s="131"/>
      <c r="B192" s="131"/>
      <c r="C192" s="215"/>
      <c r="D192" s="291" t="s">
        <v>148</v>
      </c>
      <c r="E192" s="291"/>
      <c r="F192" s="224" t="s">
        <v>138</v>
      </c>
      <c r="G192" s="226">
        <f>D55</f>
        <v>0</v>
      </c>
      <c r="H192" s="226">
        <f>G192</f>
        <v>0</v>
      </c>
      <c r="I192" s="226">
        <f>G192</f>
        <v>0</v>
      </c>
      <c r="J192" s="226">
        <f>G192</f>
        <v>0</v>
      </c>
      <c r="K192" s="226">
        <f>G192</f>
        <v>0</v>
      </c>
      <c r="L192" s="226">
        <f>G192</f>
        <v>0</v>
      </c>
      <c r="M192" s="226">
        <f>G192</f>
        <v>0</v>
      </c>
      <c r="N192" s="226">
        <f>G192</f>
        <v>0</v>
      </c>
      <c r="O192" s="226"/>
    </row>
    <row r="193" spans="1:18" s="27" customFormat="1" ht="15.6">
      <c r="A193" s="131"/>
      <c r="B193" s="131"/>
      <c r="C193" s="215"/>
      <c r="D193" s="290" t="s">
        <v>149</v>
      </c>
      <c r="E193" s="290"/>
      <c r="F193" s="224" t="s">
        <v>138</v>
      </c>
      <c r="G193" s="226" t="e">
        <f>+D51</f>
        <v>#VALUE!</v>
      </c>
      <c r="H193" s="226" t="e">
        <f>+D86</f>
        <v>#VALUE!</v>
      </c>
      <c r="I193" s="226" t="e">
        <f>+D121</f>
        <v>#VALUE!</v>
      </c>
      <c r="J193" s="226" t="e">
        <f>+D156</f>
        <v>#VALUE!</v>
      </c>
      <c r="K193" s="226">
        <v>0</v>
      </c>
      <c r="L193" s="226">
        <v>0</v>
      </c>
      <c r="M193" s="226">
        <v>0</v>
      </c>
      <c r="N193" s="226">
        <v>0</v>
      </c>
      <c r="O193" s="226"/>
      <c r="Q193" s="27" t="e">
        <f>H193-G193</f>
        <v>#VALUE!</v>
      </c>
      <c r="R193" s="27" t="e">
        <f>I193-H193</f>
        <v>#VALUE!</v>
      </c>
    </row>
    <row r="194" spans="1:18" s="27" customFormat="1" ht="15.6">
      <c r="A194" s="131"/>
      <c r="B194" s="131"/>
      <c r="C194" s="215"/>
      <c r="D194" s="290" t="s">
        <v>106</v>
      </c>
      <c r="E194" s="290"/>
      <c r="F194" s="224" t="s">
        <v>138</v>
      </c>
      <c r="G194" s="226">
        <f>+D56</f>
        <v>0.76712999999999987</v>
      </c>
      <c r="H194" s="226">
        <f>+D91</f>
        <v>0.76502999999999988</v>
      </c>
      <c r="I194" s="226">
        <f>+D126</f>
        <v>0.76502999999999988</v>
      </c>
      <c r="J194" s="226">
        <f>+D161</f>
        <v>0.76502999999999988</v>
      </c>
      <c r="K194" s="226">
        <f>+G194</f>
        <v>0.76712999999999987</v>
      </c>
      <c r="L194" s="226">
        <f>+H194</f>
        <v>0.76502999999999988</v>
      </c>
      <c r="M194" s="226">
        <f>+I194</f>
        <v>0.76502999999999988</v>
      </c>
      <c r="N194" s="226">
        <f>+J194</f>
        <v>0.76502999999999988</v>
      </c>
      <c r="O194" s="226"/>
    </row>
    <row r="195" spans="1:18" s="27" customFormat="1" ht="15.6">
      <c r="A195" s="131"/>
      <c r="B195" s="131"/>
      <c r="C195" s="215"/>
      <c r="D195" s="290" t="s">
        <v>107</v>
      </c>
      <c r="E195" s="290"/>
      <c r="F195" s="224" t="s">
        <v>138</v>
      </c>
      <c r="G195" s="227" t="e">
        <f t="shared" ref="G195:J195" si="86">SUM(G190:G194)</f>
        <v>#VALUE!</v>
      </c>
      <c r="H195" s="227" t="e">
        <f t="shared" si="86"/>
        <v>#VALUE!</v>
      </c>
      <c r="I195" s="227" t="e">
        <f t="shared" si="86"/>
        <v>#VALUE!</v>
      </c>
      <c r="J195" s="227" t="e">
        <f t="shared" si="86"/>
        <v>#VALUE!</v>
      </c>
      <c r="K195" s="227">
        <f>SUM(K190:K194)</f>
        <v>0.76712999999999987</v>
      </c>
      <c r="L195" s="227">
        <f t="shared" ref="L195:N195" si="87">SUM(L190:L194)</f>
        <v>0.76502999999999988</v>
      </c>
      <c r="M195" s="227">
        <f t="shared" si="87"/>
        <v>0.76502999999999988</v>
      </c>
      <c r="N195" s="227">
        <f t="shared" si="87"/>
        <v>0.76502999999999988</v>
      </c>
      <c r="O195" s="227"/>
    </row>
    <row r="196" spans="1:18" s="27" customFormat="1" ht="16.2" thickBot="1">
      <c r="A196" s="131"/>
      <c r="B196" s="131"/>
      <c r="C196" s="215"/>
      <c r="D196" s="290" t="s">
        <v>150</v>
      </c>
      <c r="E196" s="290"/>
      <c r="F196" s="224" t="s">
        <v>138</v>
      </c>
      <c r="G196" s="228" t="e">
        <f>G188-G195</f>
        <v>#VALUE!</v>
      </c>
      <c r="H196" s="228" t="e">
        <f t="shared" ref="H196:N196" si="88">H188-H195</f>
        <v>#VALUE!</v>
      </c>
      <c r="I196" s="228" t="e">
        <f t="shared" si="88"/>
        <v>#VALUE!</v>
      </c>
      <c r="J196" s="228" t="e">
        <f t="shared" si="88"/>
        <v>#VALUE!</v>
      </c>
      <c r="K196" s="228" t="e">
        <f t="shared" si="88"/>
        <v>#VALUE!</v>
      </c>
      <c r="L196" s="228" t="e">
        <f t="shared" si="88"/>
        <v>#VALUE!</v>
      </c>
      <c r="M196" s="228" t="e">
        <f t="shared" si="88"/>
        <v>#VALUE!</v>
      </c>
      <c r="N196" s="228" t="e">
        <f t="shared" si="88"/>
        <v>#VALUE!</v>
      </c>
      <c r="O196" s="228"/>
    </row>
    <row r="197" spans="1:18" s="27" customFormat="1" ht="15" hidden="1" thickBot="1">
      <c r="A197" s="131"/>
      <c r="B197" s="131"/>
      <c r="C197" s="207"/>
      <c r="D197" s="291" t="s">
        <v>151</v>
      </c>
      <c r="E197" s="291"/>
      <c r="F197" s="229"/>
      <c r="G197" s="221">
        <v>0.1</v>
      </c>
      <c r="H197" s="221">
        <v>0.1</v>
      </c>
      <c r="I197" s="221">
        <v>0.1</v>
      </c>
      <c r="J197" s="221">
        <v>0.1</v>
      </c>
      <c r="K197" s="221">
        <v>0.1</v>
      </c>
      <c r="L197" s="221">
        <v>0.1</v>
      </c>
      <c r="M197" s="221">
        <v>0.1</v>
      </c>
      <c r="N197" s="221">
        <v>0.1</v>
      </c>
      <c r="O197" s="230"/>
    </row>
    <row r="198" spans="1:18" s="27" customFormat="1" ht="16.2" thickBot="1">
      <c r="A198" s="131"/>
      <c r="B198" s="131"/>
      <c r="C198" s="215"/>
      <c r="D198" s="292" t="s">
        <v>122</v>
      </c>
      <c r="E198" s="293"/>
      <c r="F198" s="231" t="s">
        <v>138</v>
      </c>
      <c r="G198" s="228" t="e">
        <f>+D67</f>
        <v>#VALUE!</v>
      </c>
      <c r="H198" s="228" t="e">
        <f>+D102</f>
        <v>#VALUE!</v>
      </c>
      <c r="I198" s="228" t="e">
        <f>+D137</f>
        <v>#VALUE!</v>
      </c>
      <c r="J198" s="228" t="e">
        <f>+D172</f>
        <v>#VALUE!</v>
      </c>
      <c r="K198" s="228" t="e">
        <f>+E67</f>
        <v>#VALUE!</v>
      </c>
      <c r="L198" s="228" t="e">
        <f>+E102</f>
        <v>#VALUE!</v>
      </c>
      <c r="M198" s="228" t="e">
        <f>+E137</f>
        <v>#VALUE!</v>
      </c>
      <c r="N198" s="228" t="e">
        <f>+E172</f>
        <v>#VALUE!</v>
      </c>
      <c r="O198" s="232"/>
    </row>
    <row r="199" spans="1:18" s="27" customFormat="1" ht="15" hidden="1" thickBot="1">
      <c r="A199" s="131"/>
      <c r="B199" s="131"/>
      <c r="C199" s="131"/>
      <c r="D199" s="164" t="s">
        <v>122</v>
      </c>
      <c r="E199" s="165" t="s">
        <v>123</v>
      </c>
      <c r="F199" s="165"/>
      <c r="G199" s="233" t="e">
        <f>D70</f>
        <v>#VALUE!</v>
      </c>
      <c r="H199" s="233" t="e">
        <f>D105</f>
        <v>#VALUE!</v>
      </c>
      <c r="I199" s="233" t="e">
        <f>D140</f>
        <v>#VALUE!</v>
      </c>
      <c r="J199" s="233" t="e">
        <f>D175</f>
        <v>#VALUE!</v>
      </c>
      <c r="K199" s="233" t="e">
        <f>E70</f>
        <v>#VALUE!</v>
      </c>
      <c r="L199" s="233" t="e">
        <f>E105</f>
        <v>#VALUE!</v>
      </c>
      <c r="M199" s="233" t="e">
        <f>E140</f>
        <v>#VALUE!</v>
      </c>
      <c r="N199" s="234" t="e">
        <f>E175</f>
        <v>#VALUE!</v>
      </c>
      <c r="O199" s="234"/>
    </row>
    <row r="200" spans="1:18">
      <c r="D200" s="136"/>
      <c r="H200" s="210" t="e">
        <f>H193-G193</f>
        <v>#VALUE!</v>
      </c>
      <c r="I200" s="210" t="e">
        <f>I193-H193</f>
        <v>#VALUE!</v>
      </c>
      <c r="J200" s="210" t="e">
        <f>J193-I193</f>
        <v>#VALUE!</v>
      </c>
    </row>
    <row r="201" spans="1:18">
      <c r="R201">
        <f>15.7/87.1</f>
        <v>0.18025258323765786</v>
      </c>
    </row>
    <row r="203" spans="1:18" ht="20.25" customHeight="1" thickBot="1">
      <c r="C203" s="211" t="s">
        <v>152</v>
      </c>
      <c r="G203" s="211"/>
      <c r="H203" s="16"/>
    </row>
    <row r="204" spans="1:18" ht="33.75" customHeight="1">
      <c r="C204" s="294" t="s">
        <v>89</v>
      </c>
      <c r="D204" s="235" t="s">
        <v>153</v>
      </c>
      <c r="E204" s="236"/>
      <c r="F204" s="283" t="s">
        <v>154</v>
      </c>
      <c r="G204" s="284"/>
      <c r="H204" s="285"/>
      <c r="I204" s="287" t="s">
        <v>155</v>
      </c>
      <c r="J204" s="288"/>
      <c r="K204" s="285"/>
      <c r="L204" s="283" t="s">
        <v>156</v>
      </c>
      <c r="M204" s="289"/>
      <c r="N204" s="237" t="s">
        <v>20</v>
      </c>
      <c r="O204" s="237" t="s">
        <v>20</v>
      </c>
    </row>
    <row r="205" spans="1:18" ht="17.25" customHeight="1">
      <c r="C205" s="295"/>
      <c r="D205" s="238" t="s">
        <v>96</v>
      </c>
      <c r="E205" s="238" t="s">
        <v>78</v>
      </c>
      <c r="F205" s="239">
        <v>0</v>
      </c>
      <c r="G205" s="240">
        <v>0.1</v>
      </c>
      <c r="H205" s="286"/>
      <c r="I205" s="239">
        <v>0</v>
      </c>
      <c r="J205" s="240">
        <v>0.1</v>
      </c>
      <c r="K205" s="286"/>
      <c r="L205" s="239">
        <v>0</v>
      </c>
      <c r="M205" s="240">
        <v>0.1</v>
      </c>
      <c r="N205" s="239" t="s">
        <v>96</v>
      </c>
      <c r="O205" s="239" t="s">
        <v>78</v>
      </c>
    </row>
    <row r="206" spans="1:18" ht="17.25" customHeight="1" thickBot="1">
      <c r="C206" s="296"/>
      <c r="D206" s="241" t="s">
        <v>119</v>
      </c>
      <c r="E206" s="241" t="s">
        <v>91</v>
      </c>
      <c r="F206" s="242" t="s">
        <v>58</v>
      </c>
      <c r="G206" s="243" t="s">
        <v>58</v>
      </c>
      <c r="H206" s="244"/>
      <c r="I206" s="245" t="s">
        <v>58</v>
      </c>
      <c r="J206" s="246" t="s">
        <v>58</v>
      </c>
      <c r="K206" s="244"/>
      <c r="L206" s="245" t="s">
        <v>58</v>
      </c>
      <c r="M206" s="247" t="s">
        <v>58</v>
      </c>
      <c r="N206" s="245" t="s">
        <v>157</v>
      </c>
      <c r="O206" s="245" t="s">
        <v>158</v>
      </c>
    </row>
    <row r="207" spans="1:18" ht="21.75" customHeight="1">
      <c r="C207" s="248">
        <v>1</v>
      </c>
      <c r="D207" s="249">
        <v>50</v>
      </c>
      <c r="E207" s="249">
        <f>I37</f>
        <v>6</v>
      </c>
      <c r="F207" s="250" t="e">
        <f>D66</f>
        <v>#VALUE!</v>
      </c>
      <c r="G207" s="250" t="e">
        <f>G199</f>
        <v>#VALUE!</v>
      </c>
      <c r="H207" s="251"/>
      <c r="I207" s="252" t="e">
        <f>E66</f>
        <v>#VALUE!</v>
      </c>
      <c r="J207" s="253" t="e">
        <f>K199</f>
        <v>#VALUE!</v>
      </c>
      <c r="K207" s="254"/>
      <c r="L207" s="252" t="e">
        <f>H66</f>
        <v>#VALUE!</v>
      </c>
      <c r="M207" s="255" t="e">
        <f>H67</f>
        <v>#VALUE!</v>
      </c>
      <c r="N207" s="256">
        <f>D21</f>
        <v>0</v>
      </c>
      <c r="O207" s="256">
        <f>D23</f>
        <v>0</v>
      </c>
    </row>
    <row r="208" spans="1:18" ht="21.75" customHeight="1">
      <c r="C208" s="257">
        <v>2</v>
      </c>
      <c r="D208" s="258">
        <v>65</v>
      </c>
      <c r="E208" s="258">
        <f>I72</f>
        <v>8</v>
      </c>
      <c r="F208" s="250" t="e">
        <f>D101</f>
        <v>#VALUE!</v>
      </c>
      <c r="G208" s="250" t="e">
        <f>H199</f>
        <v>#VALUE!</v>
      </c>
      <c r="H208" s="259"/>
      <c r="I208" s="260" t="e">
        <f>E101</f>
        <v>#VALUE!</v>
      </c>
      <c r="J208" s="250" t="e">
        <f>L199</f>
        <v>#VALUE!</v>
      </c>
      <c r="K208" s="261"/>
      <c r="L208" s="260" t="e">
        <f>H101</f>
        <v>#VALUE!</v>
      </c>
      <c r="M208" s="262" t="e">
        <f>H102</f>
        <v>#VALUE!</v>
      </c>
      <c r="N208" s="146"/>
      <c r="O208" s="146"/>
    </row>
    <row r="209" spans="3:18" ht="21.75" customHeight="1">
      <c r="C209" s="257">
        <v>3</v>
      </c>
      <c r="D209" s="263">
        <v>75</v>
      </c>
      <c r="E209" s="263">
        <f>I107</f>
        <v>10</v>
      </c>
      <c r="F209" s="250" t="e">
        <f>D136</f>
        <v>#VALUE!</v>
      </c>
      <c r="G209" s="250" t="e">
        <f>I199</f>
        <v>#VALUE!</v>
      </c>
      <c r="H209" s="259"/>
      <c r="I209" s="260" t="e">
        <f>E136</f>
        <v>#VALUE!</v>
      </c>
      <c r="J209" s="250" t="e">
        <f>M199</f>
        <v>#VALUE!</v>
      </c>
      <c r="K209" s="261"/>
      <c r="L209" s="260" t="e">
        <f>H136</f>
        <v>#VALUE!</v>
      </c>
      <c r="M209" s="262" t="e">
        <f>H137</f>
        <v>#VALUE!</v>
      </c>
      <c r="N209" s="264" t="s">
        <v>159</v>
      </c>
      <c r="O209" s="264"/>
    </row>
    <row r="210" spans="3:18" ht="21.75" customHeight="1" thickBot="1">
      <c r="C210" s="265">
        <v>4</v>
      </c>
      <c r="D210" s="266">
        <v>85</v>
      </c>
      <c r="E210" s="266">
        <f>I142</f>
        <v>12</v>
      </c>
      <c r="F210" s="250" t="e">
        <f>D171</f>
        <v>#VALUE!</v>
      </c>
      <c r="G210" s="250" t="e">
        <f>J199</f>
        <v>#VALUE!</v>
      </c>
      <c r="H210" s="267"/>
      <c r="I210" s="268" t="e">
        <f>E171</f>
        <v>#VALUE!</v>
      </c>
      <c r="J210" s="269" t="e">
        <f>N199</f>
        <v>#VALUE!</v>
      </c>
      <c r="K210" s="270"/>
      <c r="L210" s="268" t="e">
        <f>H171</f>
        <v>#VALUE!</v>
      </c>
      <c r="M210" s="271" t="e">
        <f>H172</f>
        <v>#VALUE!</v>
      </c>
      <c r="N210" s="268">
        <f>D8</f>
        <v>0</v>
      </c>
      <c r="O210" s="268"/>
    </row>
    <row r="214" spans="3:18" ht="15" thickBot="1"/>
    <row r="215" spans="3:18" ht="18.600000000000001" thickBot="1">
      <c r="P215" s="272"/>
      <c r="Q215" s="272"/>
      <c r="R215" s="273"/>
    </row>
    <row r="221" spans="3:18">
      <c r="D221" s="77"/>
    </row>
    <row r="222" spans="3:18">
      <c r="D222" s="77"/>
    </row>
    <row r="223" spans="3:18">
      <c r="D223" s="274"/>
    </row>
    <row r="224" spans="3:18">
      <c r="D224" s="77"/>
    </row>
    <row r="225" spans="4:4">
      <c r="D225" s="274"/>
    </row>
    <row r="226" spans="4:4">
      <c r="D226" s="77"/>
    </row>
    <row r="227" spans="4:4">
      <c r="D227" s="77"/>
    </row>
    <row r="228" spans="4:4">
      <c r="D228" s="77"/>
    </row>
    <row r="229" spans="4:4">
      <c r="D229" s="274"/>
    </row>
  </sheetData>
  <mergeCells count="44">
    <mergeCell ref="B135:C135"/>
    <mergeCell ref="L135:M135"/>
    <mergeCell ref="G30:H30"/>
    <mergeCell ref="A39:A41"/>
    <mergeCell ref="A45:A47"/>
    <mergeCell ref="B65:C65"/>
    <mergeCell ref="L65:M65"/>
    <mergeCell ref="A74:A76"/>
    <mergeCell ref="A80:A82"/>
    <mergeCell ref="B100:C100"/>
    <mergeCell ref="L100:M100"/>
    <mergeCell ref="A109:A111"/>
    <mergeCell ref="A115:A117"/>
    <mergeCell ref="D187:E187"/>
    <mergeCell ref="A144:A146"/>
    <mergeCell ref="A150:A152"/>
    <mergeCell ref="B170:C170"/>
    <mergeCell ref="L170:M170"/>
    <mergeCell ref="D179:N179"/>
    <mergeCell ref="D181:E181"/>
    <mergeCell ref="G181:J181"/>
    <mergeCell ref="K181:N181"/>
    <mergeCell ref="D182:E182"/>
    <mergeCell ref="D183:E183"/>
    <mergeCell ref="D184:E184"/>
    <mergeCell ref="D185:E185"/>
    <mergeCell ref="D186:E186"/>
    <mergeCell ref="C204:C206"/>
    <mergeCell ref="D188:E188"/>
    <mergeCell ref="D189:E189"/>
    <mergeCell ref="D190:E190"/>
    <mergeCell ref="D191:E191"/>
    <mergeCell ref="D192:E192"/>
    <mergeCell ref="D193:E193"/>
    <mergeCell ref="D194:E194"/>
    <mergeCell ref="D195:E195"/>
    <mergeCell ref="D196:E196"/>
    <mergeCell ref="D197:E197"/>
    <mergeCell ref="D198:E198"/>
    <mergeCell ref="F204:G204"/>
    <mergeCell ref="H204:H205"/>
    <mergeCell ref="I204:J204"/>
    <mergeCell ref="K204:K205"/>
    <mergeCell ref="L204:M204"/>
  </mergeCells>
  <pageMargins left="0.70866141732283472" right="0.70866141732283472" top="0.74803149606299213" bottom="0.74803149606299213" header="0.31496062992125984" footer="0.31496062992125984"/>
  <pageSetup paperSize="9" scale="13"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Technical Comments</vt:lpstr>
      <vt:lpstr>Opex Trend</vt:lpstr>
      <vt:lpstr>Hazira_With Unrecover</vt:lpstr>
      <vt:lpstr>Reservoir</vt:lpstr>
      <vt:lpstr>HAZIRA_Without Unreco</vt:lpstr>
      <vt:lpstr>'Technical Comments'!Print_Area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MAHTO</dc:creator>
  <cp:lastModifiedBy>DG-DGH</cp:lastModifiedBy>
  <cp:lastPrinted>2024-08-16T05:26:43Z</cp:lastPrinted>
  <dcterms:created xsi:type="dcterms:W3CDTF">2024-08-16T04:55:29Z</dcterms:created>
  <dcterms:modified xsi:type="dcterms:W3CDTF">2024-09-05T10:37:21Z</dcterms:modified>
</cp:coreProperties>
</file>