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360" yWindow="135" windowWidth="10395" windowHeight="8130"/>
  </bookViews>
  <sheets>
    <sheet name="Tasks" sheetId="1" r:id="rId1"/>
    <sheet name="Param" sheetId="2" r:id="rId2"/>
    <sheet name="Gantt" sheetId="3" r:id="rId3"/>
  </sheets>
  <definedNames>
    <definedName name="_xlnm._FilterDatabase" localSheetId="0" hidden="1">Tasks!$B$2:$Q$193</definedName>
    <definedName name="Actual">(PeriodInActual*(Gantt!$E1&gt;0))*PeriodInPlan</definedName>
    <definedName name="ActualBeyond">PeriodInActual*(Gantt!$E1&gt;0)</definedName>
    <definedName name="Inicio">MIN(Tasks!$N$3:$N$72)</definedName>
    <definedName name="PercentComplete">PercentCompleteBeyond*PeriodInPlan</definedName>
    <definedName name="PercentCompleteBeyond">(Gantt!A$8=MEDIAN(Gantt!A$8,Gantt!$E1,Gantt!$E1+Gantt!$F1)*(Gantt!$E1&gt;0))*((Gantt!A$8&lt;(INT(Gantt!$E1+Gantt!$F1*Gantt!$G1)))+(Gantt!A$8=Gantt!$E1))*(Gantt!$G1&gt;0)</definedName>
    <definedName name="period_selected">Gantt!$C$5</definedName>
    <definedName name="PeriodInActual">Gantt!A$8=MEDIAN(Gantt!A$8,Gantt!$E1,Gantt!$E1+Gantt!$F1-1)</definedName>
    <definedName name="PeriodInPlan">Gantt!A$8=MEDIAN(Gantt!A$8,Gantt!$C1,Gantt!$C1+Gantt!$D1-1)</definedName>
    <definedName name="Plan">PeriodInPlan*(Gantt!$C1&gt;0)</definedName>
  </definedNames>
  <calcPr calcId="152511"/>
</workbook>
</file>

<file path=xl/calcChain.xml><?xml version="1.0" encoding="utf-8"?>
<calcChain xmlns="http://schemas.openxmlformats.org/spreadsheetml/2006/main">
  <c r="F21" i="3" l="1"/>
  <c r="Q2" i="1" l="1"/>
  <c r="BP4" i="3" l="1"/>
  <c r="BO4" i="3"/>
  <c r="BN4" i="3"/>
  <c r="BM4" i="3"/>
  <c r="BK4" i="3"/>
  <c r="BJ4" i="3"/>
  <c r="BI4" i="3"/>
  <c r="BH4" i="3"/>
  <c r="BF4" i="3"/>
  <c r="BE4" i="3"/>
  <c r="BD4" i="3"/>
  <c r="BC4" i="3"/>
  <c r="BA4" i="3"/>
  <c r="AZ4" i="3"/>
  <c r="AY4" i="3"/>
  <c r="AX4" i="3"/>
  <c r="AV4" i="3"/>
  <c r="AU4" i="3"/>
  <c r="AT4" i="3"/>
  <c r="AS4" i="3"/>
  <c r="AQ4" i="3"/>
  <c r="AP4" i="3"/>
  <c r="AO4" i="3"/>
  <c r="AN4" i="3"/>
  <c r="AL4" i="3"/>
  <c r="AK4" i="3"/>
  <c r="AJ4" i="3"/>
  <c r="AI4" i="3"/>
  <c r="AG4" i="3"/>
  <c r="AF4" i="3"/>
  <c r="AE4" i="3"/>
  <c r="AD4" i="3"/>
  <c r="AB4" i="3"/>
  <c r="AA4" i="3"/>
  <c r="Z4" i="3"/>
  <c r="Y4" i="3"/>
  <c r="W4" i="3"/>
  <c r="V4" i="3"/>
  <c r="U4" i="3"/>
  <c r="T4" i="3"/>
  <c r="R4" i="3"/>
  <c r="Q4" i="3"/>
  <c r="P4" i="3"/>
  <c r="O4" i="3"/>
  <c r="M4" i="3"/>
  <c r="L4" i="3"/>
  <c r="K4" i="3"/>
  <c r="J4" i="3"/>
  <c r="C3" i="3" l="1"/>
  <c r="I4" i="3" s="1"/>
  <c r="N4" i="3" s="1"/>
  <c r="S4" i="3" s="1"/>
  <c r="X4" i="3" s="1"/>
  <c r="AC4" i="3" s="1"/>
  <c r="AH4" i="3" s="1"/>
  <c r="AM4" i="3" s="1"/>
  <c r="AR4" i="3" s="1"/>
  <c r="AW4" i="3" s="1"/>
  <c r="BB4" i="3" s="1"/>
  <c r="BG4" i="3" s="1"/>
  <c r="BL4" i="3" s="1"/>
  <c r="C4" i="3"/>
  <c r="C5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G9" i="3" l="1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F9" i="3"/>
  <c r="E9" i="3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B60" i="3" s="1"/>
  <c r="C53" i="1"/>
  <c r="B59" i="3" s="1"/>
  <c r="C52" i="1"/>
  <c r="B58" i="3" s="1"/>
  <c r="C51" i="1"/>
  <c r="B57" i="3" s="1"/>
  <c r="C50" i="1"/>
  <c r="B56" i="3" s="1"/>
  <c r="C49" i="1"/>
  <c r="B55" i="3" s="1"/>
  <c r="C48" i="1"/>
  <c r="B54" i="3" s="1"/>
  <c r="C47" i="1"/>
  <c r="B53" i="3" s="1"/>
  <c r="C46" i="1"/>
  <c r="B52" i="3" s="1"/>
  <c r="C45" i="1"/>
  <c r="B51" i="3" s="1"/>
  <c r="C44" i="1"/>
  <c r="B50" i="3" s="1"/>
  <c r="C43" i="1"/>
  <c r="B49" i="3" s="1"/>
  <c r="C42" i="1"/>
  <c r="B48" i="3" s="1"/>
  <c r="C41" i="1"/>
  <c r="B47" i="3" s="1"/>
  <c r="C40" i="1"/>
  <c r="B46" i="3" s="1"/>
  <c r="C39" i="1"/>
  <c r="B45" i="3" s="1"/>
  <c r="C38" i="1"/>
  <c r="B44" i="3" s="1"/>
  <c r="C37" i="1"/>
  <c r="B43" i="3" s="1"/>
  <c r="C36" i="1"/>
  <c r="B42" i="3" s="1"/>
  <c r="C35" i="1"/>
  <c r="B41" i="3" s="1"/>
  <c r="C34" i="1"/>
  <c r="B40" i="3" s="1"/>
  <c r="C33" i="1"/>
  <c r="B39" i="3" s="1"/>
  <c r="C32" i="1"/>
  <c r="B38" i="3" s="1"/>
  <c r="C31" i="1"/>
  <c r="B37" i="3" s="1"/>
  <c r="C30" i="1"/>
  <c r="B36" i="3" s="1"/>
  <c r="C29" i="1"/>
  <c r="B35" i="3" s="1"/>
  <c r="C28" i="1"/>
  <c r="B34" i="3" s="1"/>
  <c r="C27" i="1"/>
  <c r="B33" i="3" s="1"/>
  <c r="C26" i="1"/>
  <c r="B32" i="3" s="1"/>
  <c r="C25" i="1"/>
  <c r="B31" i="3" s="1"/>
  <c r="C24" i="1"/>
  <c r="B30" i="3" s="1"/>
  <c r="C23" i="1"/>
  <c r="B29" i="3" s="1"/>
  <c r="C22" i="1"/>
  <c r="B28" i="3" s="1"/>
  <c r="C21" i="1"/>
  <c r="B27" i="3" s="1"/>
  <c r="C20" i="1"/>
  <c r="B26" i="3" s="1"/>
  <c r="C19" i="1"/>
  <c r="B25" i="3" s="1"/>
  <c r="C18" i="1"/>
  <c r="B24" i="3" s="1"/>
  <c r="C17" i="1"/>
  <c r="B23" i="3" s="1"/>
  <c r="C16" i="1"/>
  <c r="B22" i="3" s="1"/>
  <c r="C15" i="1"/>
  <c r="B21" i="3" s="1"/>
  <c r="C14" i="1"/>
  <c r="B20" i="3" s="1"/>
  <c r="C13" i="1"/>
  <c r="B19" i="3" s="1"/>
  <c r="C12" i="1"/>
  <c r="B18" i="3" s="1"/>
  <c r="C11" i="1"/>
  <c r="B17" i="3" s="1"/>
  <c r="C10" i="1"/>
  <c r="B16" i="3" s="1"/>
  <c r="C9" i="1"/>
  <c r="B15" i="3" s="1"/>
  <c r="C8" i="1"/>
  <c r="B14" i="3" s="1"/>
  <c r="C7" i="1"/>
  <c r="B13" i="3" s="1"/>
  <c r="C3" i="1"/>
  <c r="B9" i="3" s="1"/>
  <c r="C4" i="1"/>
  <c r="B10" i="3" s="1"/>
  <c r="C5" i="1"/>
  <c r="B11" i="3" s="1"/>
  <c r="C6" i="1"/>
  <c r="B12" i="3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<sst xmlns="http://schemas.openxmlformats.org/spreadsheetml/2006/main" count="246" uniqueCount="86">
  <si>
    <t>Responsável</t>
  </si>
  <si>
    <t>Início</t>
  </si>
  <si>
    <t>Término</t>
  </si>
  <si>
    <t>Trabalho</t>
  </si>
  <si>
    <t>Predecessor</t>
  </si>
  <si>
    <t>Sem Estimativa?</t>
  </si>
  <si>
    <t>% Concluída</t>
  </si>
  <si>
    <t>Id</t>
  </si>
  <si>
    <t>8 h</t>
  </si>
  <si>
    <t>0 h</t>
  </si>
  <si>
    <t>16 h</t>
  </si>
  <si>
    <t>40 h</t>
  </si>
  <si>
    <t>Status</t>
  </si>
  <si>
    <t>Comentário</t>
  </si>
  <si>
    <t>Late</t>
  </si>
  <si>
    <t>Complete</t>
  </si>
  <si>
    <t>Future Task</t>
  </si>
  <si>
    <t>On Schedule</t>
  </si>
  <si>
    <t>0,08 h</t>
  </si>
  <si>
    <t>Iniciação</t>
  </si>
  <si>
    <t>Planejamento</t>
  </si>
  <si>
    <t>Validar o plano de projeto</t>
  </si>
  <si>
    <t>Salvar a Linha de Base</t>
  </si>
  <si>
    <t>Controle</t>
  </si>
  <si>
    <t>Encerramento</t>
  </si>
  <si>
    <t>Validar entregas do projeto</t>
  </si>
  <si>
    <t>Lições Aprendidas</t>
  </si>
  <si>
    <t>Fase 1</t>
  </si>
  <si>
    <t>Entrega 1.1</t>
  </si>
  <si>
    <t>Atividade 1</t>
  </si>
  <si>
    <t>Atividade 2</t>
  </si>
  <si>
    <t>....</t>
  </si>
  <si>
    <t>Atividade n</t>
  </si>
  <si>
    <t>Entrega 1.2</t>
  </si>
  <si>
    <t>Entrega n</t>
  </si>
  <si>
    <t>Fase 2</t>
  </si>
  <si>
    <t>Entrega 2.1</t>
  </si>
  <si>
    <t>Entrega 2.2</t>
  </si>
  <si>
    <t>Fase n</t>
  </si>
  <si>
    <t>Atividades</t>
  </si>
  <si>
    <t>Gantt Chart</t>
  </si>
  <si>
    <t>(*) Adaptado do Template do Excel Gantt Project Planner</t>
  </si>
  <si>
    <t>Previsto</t>
  </si>
  <si>
    <t>Duração</t>
  </si>
  <si>
    <t>Prevista</t>
  </si>
  <si>
    <t>Real</t>
  </si>
  <si>
    <t>%</t>
  </si>
  <si>
    <t>Linha de base do Início</t>
  </si>
  <si>
    <t>Linha de base do Término</t>
  </si>
  <si>
    <t>266,08 h</t>
  </si>
  <si>
    <t>50 h</t>
  </si>
  <si>
    <t>Desenvolver o Termo de abertura do projeto</t>
  </si>
  <si>
    <t>Identificar as partes interessadas</t>
  </si>
  <si>
    <t>Preparar Kick-off Meeting</t>
  </si>
  <si>
    <t>Kick-off Meeting</t>
  </si>
  <si>
    <t>2 h</t>
  </si>
  <si>
    <t>128,08 h</t>
  </si>
  <si>
    <t>Definir o escopo do projeto</t>
  </si>
  <si>
    <t>Criar o cronograma e o orçamento do projeto</t>
  </si>
  <si>
    <t>Análise dos riscos/Demais processos de planejamento</t>
  </si>
  <si>
    <t>32 h</t>
  </si>
  <si>
    <t>Monitorar prazo e custo</t>
  </si>
  <si>
    <t>Controlar Mudanças no Escopo</t>
  </si>
  <si>
    <t>Gerenciar pontos de atenção</t>
  </si>
  <si>
    <t>Gerenciar a comunicação</t>
  </si>
  <si>
    <t>56 h</t>
  </si>
  <si>
    <t>Encerrar o projeto ou fase</t>
  </si>
  <si>
    <t>Reserva de contingência técnica baseado na análise dos riscos do projeto</t>
  </si>
  <si>
    <t>Início do projeto:</t>
  </si>
  <si>
    <t>Data Atual:</t>
  </si>
  <si>
    <t>Realizado</t>
  </si>
  <si>
    <r>
      <rPr>
        <sz val="11"/>
        <color theme="1" tint="0.24994659260841701"/>
        <rFont val="Calibri"/>
        <family val="2"/>
        <scheme val="minor"/>
      </rPr>
      <t>%</t>
    </r>
    <r>
      <rPr>
        <sz val="11"/>
        <rFont val="Calibri"/>
        <family val="2"/>
        <scheme val="minor"/>
      </rPr>
      <t xml:space="preserve"> </t>
    </r>
    <r>
      <rPr>
        <sz val="11"/>
        <color theme="1" tint="0.24994659260841701"/>
        <rFont val="Calibri"/>
        <family val="2"/>
        <scheme val="minor"/>
      </rPr>
      <t>Conclusão</t>
    </r>
  </si>
  <si>
    <r>
      <rPr>
        <sz val="11"/>
        <color theme="1" tint="0.24994659260841701"/>
        <rFont val="Calibri"/>
        <family val="2"/>
        <scheme val="minor"/>
      </rPr>
      <t>Real (Acima do previsto</t>
    </r>
    <r>
      <rPr>
        <sz val="11"/>
        <rFont val="Calibri"/>
        <family val="2"/>
        <scheme val="minor"/>
      </rPr>
      <t>)</t>
    </r>
  </si>
  <si>
    <r>
      <rPr>
        <sz val="11"/>
        <color theme="1" tint="0.24994659260841701"/>
        <rFont val="Calibri"/>
        <family val="2"/>
        <scheme val="minor"/>
      </rPr>
      <t>%</t>
    </r>
    <r>
      <rPr>
        <sz val="11"/>
        <rFont val="Calibri"/>
        <family val="2"/>
        <scheme val="minor"/>
      </rPr>
      <t xml:space="preserve"> </t>
    </r>
    <r>
      <rPr>
        <sz val="11"/>
        <color theme="1" tint="0.24994659260841701"/>
        <rFont val="Calibri"/>
        <family val="2"/>
        <scheme val="minor"/>
      </rPr>
      <t>Conclusão (acima do previsto)</t>
    </r>
  </si>
  <si>
    <t>Diferença</t>
  </si>
  <si>
    <t>conclusão</t>
  </si>
  <si>
    <t>Legenda</t>
  </si>
  <si>
    <t>Descrição</t>
  </si>
  <si>
    <t>Domínio</t>
  </si>
  <si>
    <t>Cronograma do Projeto</t>
  </si>
  <si>
    <t>Não</t>
  </si>
  <si>
    <t>Tarefa futura</t>
  </si>
  <si>
    <t>Gerenciamento do Projeto</t>
  </si>
  <si>
    <t>Líder do Projeto</t>
  </si>
  <si>
    <t>Cliente[20%]</t>
  </si>
  <si>
    <t xml:space="preserve">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</si>
</sst>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12" fillId="3" borderId="1" applyNumberFormat="0" applyProtection="0">
      <alignment horizontal="left" vertical="center"/>
    </xf>
    <xf numFmtId="0" fontId="13" fillId="0" borderId="0" applyNumberFormat="0" applyFill="0" applyBorder="0" applyProtection="0">
      <alignment horizontal="left" vertical="center"/>
    </xf>
    <xf numFmtId="0" fontId="14" fillId="0" borderId="0" applyFill="0" applyBorder="0" applyProtection="0">
      <alignment horizontal="left"/>
    </xf>
    <xf numFmtId="9" fontId="15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/>
    </xf>
    <xf numFmtId="3" fontId="16" fillId="0" borderId="3" applyFill="0" applyProtection="0">
      <alignment horizontal="center"/>
    </xf>
    <xf numFmtId="0" fontId="20" fillId="9" borderId="0" applyNumberFormat="0" applyBorder="0" applyAlignment="0" applyProtection="0"/>
    <xf numFmtId="0" fontId="20" fillId="10" borderId="0" applyNumberFormat="0" applyBorder="0" applyAlignment="0" applyProtection="0"/>
  </cellStyleXfs>
  <cellXfs count="46">
    <xf numFmtId="0" fontId="0" fillId="0" borderId="0" xfId="0"/>
    <xf numFmtId="0" fontId="1" fillId="0" borderId="0" xfId="1" applyFont="1"/>
    <xf numFmtId="14" fontId="1" fillId="0" borderId="0" xfId="1" applyNumberFormat="1" applyFont="1"/>
    <xf numFmtId="9" fontId="1" fillId="0" borderId="0" xfId="1" applyNumberFormat="1" applyFont="1"/>
    <xf numFmtId="0" fontId="1" fillId="0" borderId="0" xfId="2" applyFont="1"/>
    <xf numFmtId="0" fontId="8" fillId="0" borderId="0" xfId="0" applyFont="1"/>
    <xf numFmtId="22" fontId="7" fillId="2" borderId="0" xfId="0" applyNumberFormat="1" applyFont="1" applyFill="1" applyAlignment="1">
      <alignment vertical="center"/>
    </xf>
    <xf numFmtId="0" fontId="8" fillId="2" borderId="0" xfId="0" applyFont="1" applyFill="1"/>
    <xf numFmtId="0" fontId="9" fillId="0" borderId="0" xfId="1" applyFont="1"/>
    <xf numFmtId="9" fontId="8" fillId="0" borderId="0" xfId="3" applyFont="1"/>
    <xf numFmtId="14" fontId="8" fillId="0" borderId="0" xfId="0" applyNumberFormat="1" applyFont="1"/>
    <xf numFmtId="22" fontId="8" fillId="0" borderId="0" xfId="0" applyNumberFormat="1" applyFont="1"/>
    <xf numFmtId="16" fontId="2" fillId="0" borderId="0" xfId="0" applyNumberFormat="1" applyFont="1"/>
    <xf numFmtId="0" fontId="2" fillId="0" borderId="0" xfId="0" applyFont="1"/>
    <xf numFmtId="0" fontId="17" fillId="0" borderId="0" xfId="5" applyFont="1" applyAlignment="1">
      <alignment horizontal="center"/>
    </xf>
    <xf numFmtId="0" fontId="17" fillId="0" borderId="0" xfId="5" applyFont="1">
      <alignment vertical="center"/>
    </xf>
    <xf numFmtId="0" fontId="17" fillId="4" borderId="2" xfId="5" applyFont="1" applyFill="1" applyBorder="1" applyAlignment="1">
      <alignment horizontal="center"/>
    </xf>
    <xf numFmtId="0" fontId="17" fillId="5" borderId="2" xfId="5" applyFont="1" applyFill="1" applyBorder="1" applyAlignment="1">
      <alignment horizontal="center"/>
    </xf>
    <xf numFmtId="0" fontId="17" fillId="6" borderId="2" xfId="5" applyFont="1" applyFill="1" applyBorder="1" applyAlignment="1">
      <alignment horizontal="center"/>
    </xf>
    <xf numFmtId="0" fontId="17" fillId="7" borderId="2" xfId="5" applyFont="1" applyFill="1" applyBorder="1" applyAlignment="1">
      <alignment horizontal="center"/>
    </xf>
    <xf numFmtId="0" fontId="17" fillId="8" borderId="2" xfId="5" applyFont="1" applyFill="1" applyBorder="1" applyAlignment="1">
      <alignment horizontal="center"/>
    </xf>
    <xf numFmtId="0" fontId="12" fillId="0" borderId="0" xfId="8" applyFont="1">
      <alignment horizontal="left"/>
    </xf>
    <xf numFmtId="9" fontId="18" fillId="0" borderId="0" xfId="9" applyFont="1">
      <alignment horizontal="center" vertical="center"/>
    </xf>
    <xf numFmtId="0" fontId="18" fillId="0" borderId="0" xfId="4" applyFont="1" applyAlignment="1">
      <alignment horizontal="left"/>
    </xf>
    <xf numFmtId="0" fontId="17" fillId="0" borderId="0" xfId="7" applyFont="1">
      <alignment horizontal="left" vertical="center"/>
    </xf>
    <xf numFmtId="0" fontId="8" fillId="0" borderId="0" xfId="7" applyFont="1">
      <alignment horizontal="left" vertical="center"/>
    </xf>
    <xf numFmtId="0" fontId="19" fillId="0" borderId="0" xfId="10" applyFont="1">
      <alignment horizontal="center"/>
    </xf>
    <xf numFmtId="3" fontId="19" fillId="0" borderId="3" xfId="11" applyFont="1">
      <alignment horizontal="center"/>
    </xf>
    <xf numFmtId="3" fontId="17" fillId="0" borderId="0" xfId="5" applyNumberFormat="1" applyFont="1" applyAlignment="1">
      <alignment horizontal="center"/>
    </xf>
    <xf numFmtId="0" fontId="20" fillId="9" borderId="0" xfId="12" applyAlignment="1">
      <alignment wrapText="1"/>
    </xf>
    <xf numFmtId="0" fontId="20" fillId="9" borderId="0" xfId="12" applyAlignment="1">
      <alignment vertical="center" wrapText="1"/>
    </xf>
    <xf numFmtId="9" fontId="20" fillId="9" borderId="0" xfId="12" applyNumberFormat="1" applyAlignment="1">
      <alignment wrapText="1"/>
    </xf>
    <xf numFmtId="22" fontId="20" fillId="9" borderId="0" xfId="12" applyNumberFormat="1" applyAlignment="1">
      <alignment vertical="center" wrapText="1"/>
    </xf>
    <xf numFmtId="0" fontId="20" fillId="9" borderId="0" xfId="12" applyAlignment="1">
      <alignment horizontal="left"/>
    </xf>
    <xf numFmtId="0" fontId="20" fillId="9" borderId="0" xfId="12" applyAlignment="1">
      <alignment horizontal="center"/>
    </xf>
    <xf numFmtId="0" fontId="20" fillId="10" borderId="0" xfId="13" applyAlignment="1">
      <alignment horizontal="left"/>
    </xf>
    <xf numFmtId="0" fontId="11" fillId="0" borderId="0" xfId="5" applyNumberFormat="1" applyFill="1" applyBorder="1">
      <alignment vertical="center"/>
    </xf>
    <xf numFmtId="164" fontId="17" fillId="0" borderId="0" xfId="5" applyNumberFormat="1" applyFont="1" applyAlignment="1">
      <alignment horizontal="center"/>
    </xf>
    <xf numFmtId="0" fontId="20" fillId="9" borderId="5" xfId="12" applyBorder="1" applyAlignment="1">
      <alignment horizontal="center" wrapText="1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20" fillId="9" borderId="0" xfId="12"/>
    <xf numFmtId="0" fontId="8" fillId="0" borderId="5" xfId="0" applyFont="1" applyBorder="1"/>
    <xf numFmtId="164" fontId="19" fillId="0" borderId="4" xfId="10" applyNumberFormat="1" applyFont="1" applyBorder="1" applyAlignment="1">
      <alignment horizontal="center" vertical="top" textRotation="180"/>
    </xf>
    <xf numFmtId="164" fontId="19" fillId="0" borderId="0" xfId="10" applyNumberFormat="1" applyFont="1" applyAlignment="1">
      <alignment horizontal="center" vertical="top" textRotation="180"/>
    </xf>
  </cellXfs>
  <cellStyles count="14">
    <cellStyle name="Accent1" xfId="12" builtinId="29"/>
    <cellStyle name="Accent2" xfId="13" builtinId="33"/>
    <cellStyle name="Activity" xfId="8"/>
    <cellStyle name="Heading 1 2" xfId="4"/>
    <cellStyle name="Label" xfId="7"/>
    <cellStyle name="Normal" xfId="0" builtinId="0"/>
    <cellStyle name="Normal 2" xfId="5"/>
    <cellStyle name="Normal_Plan1" xfId="1"/>
    <cellStyle name="Normal_Tasks" xfId="2"/>
    <cellStyle name="Percent" xfId="3" builtinId="5"/>
    <cellStyle name="Percent Complete" xfId="9"/>
    <cellStyle name="Period Headers" xfId="11"/>
    <cellStyle name="Period Highlight Control" xfId="6"/>
    <cellStyle name="Project Headers" xfId="10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83"/>
  <sheetViews>
    <sheetView showGridLines="0" tabSelected="1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2.42578125" style="5" customWidth="1"/>
    <col min="2" max="2" width="3.7109375" style="5" customWidth="1"/>
    <col min="3" max="3" width="62" style="5" customWidth="1"/>
    <col min="4" max="4" width="1" style="5" customWidth="1"/>
    <col min="5" max="5" width="11.28515625" style="5" customWidth="1"/>
    <col min="6" max="6" width="11.140625" style="5" customWidth="1"/>
    <col min="7" max="7" width="8.85546875" style="5" customWidth="1"/>
    <col min="8" max="8" width="10.42578125" style="5" bestFit="1" customWidth="1"/>
    <col min="9" max="9" width="16.140625" style="5" customWidth="1"/>
    <col min="10" max="10" width="10.85546875" style="9" customWidth="1"/>
    <col min="11" max="11" width="3.140625" style="5" customWidth="1"/>
    <col min="12" max="12" width="9.140625" style="5"/>
    <col min="13" max="13" width="14.42578125" style="5" customWidth="1"/>
    <col min="14" max="14" width="11.28515625" style="5" customWidth="1"/>
    <col min="15" max="15" width="11.140625" style="5" customWidth="1"/>
    <col min="16" max="16" width="9.140625" style="5"/>
    <col min="17" max="17" width="17" style="5" customWidth="1"/>
    <col min="18" max="16384" width="9.140625" style="5"/>
  </cols>
  <sheetData>
    <row r="2" spans="2:17" ht="45" x14ac:dyDescent="0.25">
      <c r="B2" s="29" t="s">
        <v>7</v>
      </c>
      <c r="C2" s="29" t="s">
        <v>39</v>
      </c>
      <c r="D2" s="30"/>
      <c r="E2" s="30" t="s">
        <v>1</v>
      </c>
      <c r="F2" s="30" t="s">
        <v>2</v>
      </c>
      <c r="G2" s="30" t="s">
        <v>4</v>
      </c>
      <c r="H2" s="29" t="s">
        <v>3</v>
      </c>
      <c r="I2" s="30" t="s">
        <v>0</v>
      </c>
      <c r="J2" s="31" t="s">
        <v>6</v>
      </c>
      <c r="K2" s="32"/>
      <c r="L2" s="30" t="s">
        <v>5</v>
      </c>
      <c r="M2" s="29" t="s">
        <v>12</v>
      </c>
      <c r="N2" s="30" t="s">
        <v>47</v>
      </c>
      <c r="O2" s="30" t="s">
        <v>48</v>
      </c>
      <c r="P2" s="29" t="s">
        <v>13</v>
      </c>
      <c r="Q2" s="6">
        <f ca="1">NOW()</f>
        <v>43279.684472222223</v>
      </c>
    </row>
    <row r="3" spans="2:17" x14ac:dyDescent="0.25">
      <c r="B3" s="5">
        <v>1</v>
      </c>
      <c r="C3" s="7" t="str">
        <f t="shared" ref="C3:C51" si="0">IF(K3=0,D3,CONCATENATE(REPT("     ",K3-1),D3))</f>
        <v>Cronograma do Projeto</v>
      </c>
      <c r="D3" s="1" t="s">
        <v>79</v>
      </c>
      <c r="E3" s="2">
        <v>43255</v>
      </c>
      <c r="F3" s="2">
        <v>43329</v>
      </c>
      <c r="G3" s="1"/>
      <c r="H3" s="1" t="s">
        <v>49</v>
      </c>
      <c r="I3" s="1"/>
      <c r="J3" s="3">
        <v>0</v>
      </c>
      <c r="K3" s="1">
        <v>0</v>
      </c>
      <c r="L3" s="1" t="s">
        <v>80</v>
      </c>
      <c r="M3" t="s">
        <v>81</v>
      </c>
      <c r="N3" s="2">
        <v>43255</v>
      </c>
      <c r="O3" s="2">
        <v>43329</v>
      </c>
      <c r="P3" s="12"/>
    </row>
    <row r="4" spans="2:17" x14ac:dyDescent="0.25">
      <c r="B4" s="5">
        <f t="shared" ref="B4:B67" si="1">B3+1</f>
        <v>2</v>
      </c>
      <c r="C4" s="3" t="str">
        <f t="shared" si="0"/>
        <v>Gerenciamento do Projeto</v>
      </c>
      <c r="D4" s="1" t="s">
        <v>82</v>
      </c>
      <c r="E4" s="2">
        <v>43255</v>
      </c>
      <c r="F4" s="2">
        <v>43307</v>
      </c>
      <c r="G4" s="1"/>
      <c r="H4" s="1" t="s">
        <v>49</v>
      </c>
      <c r="I4" s="1"/>
      <c r="J4" s="3">
        <v>0</v>
      </c>
      <c r="K4" s="1">
        <v>1</v>
      </c>
      <c r="L4" s="8" t="s">
        <v>80</v>
      </c>
      <c r="M4" t="s">
        <v>81</v>
      </c>
      <c r="N4" s="2">
        <v>43255</v>
      </c>
      <c r="O4" s="2">
        <v>43307</v>
      </c>
      <c r="P4" s="8"/>
    </row>
    <row r="5" spans="2:17" x14ac:dyDescent="0.25">
      <c r="B5" s="5">
        <f t="shared" si="1"/>
        <v>3</v>
      </c>
      <c r="C5" s="3" t="str">
        <f t="shared" si="0"/>
        <v xml:space="preserve">     Iniciação</v>
      </c>
      <c r="D5" s="1" t="s">
        <v>19</v>
      </c>
      <c r="E5" s="2">
        <v>43255</v>
      </c>
      <c r="F5" s="2">
        <v>43263</v>
      </c>
      <c r="G5" s="1"/>
      <c r="H5" s="1" t="s">
        <v>50</v>
      </c>
      <c r="I5" s="1"/>
      <c r="J5" s="3">
        <v>0</v>
      </c>
      <c r="K5" s="1">
        <v>2</v>
      </c>
      <c r="L5" s="1" t="s">
        <v>80</v>
      </c>
      <c r="M5" t="s">
        <v>81</v>
      </c>
      <c r="N5" s="2">
        <v>43255</v>
      </c>
      <c r="O5" s="2">
        <v>43263</v>
      </c>
      <c r="P5" s="1"/>
    </row>
    <row r="6" spans="2:17" x14ac:dyDescent="0.25">
      <c r="B6" s="5">
        <f t="shared" si="1"/>
        <v>4</v>
      </c>
      <c r="C6" s="3" t="str">
        <f t="shared" si="0"/>
        <v xml:space="preserve">          Desenvolver o Termo de abertura do projeto</v>
      </c>
      <c r="D6" s="1" t="s">
        <v>51</v>
      </c>
      <c r="E6" s="2">
        <v>43255</v>
      </c>
      <c r="F6" s="2">
        <v>43257</v>
      </c>
      <c r="G6" s="1"/>
      <c r="H6" s="1" t="s">
        <v>10</v>
      </c>
      <c r="I6" s="1" t="s">
        <v>83</v>
      </c>
      <c r="J6" s="3">
        <v>0</v>
      </c>
      <c r="K6" s="1">
        <v>3</v>
      </c>
      <c r="L6" s="8" t="s">
        <v>80</v>
      </c>
      <c r="M6" s="13" t="s">
        <v>81</v>
      </c>
      <c r="N6" s="2">
        <v>43255</v>
      </c>
      <c r="O6" s="2">
        <v>43257</v>
      </c>
      <c r="P6" s="8"/>
    </row>
    <row r="7" spans="2:17" x14ac:dyDescent="0.25">
      <c r="B7" s="5">
        <f t="shared" si="1"/>
        <v>5</v>
      </c>
      <c r="C7" s="3" t="str">
        <f t="shared" si="0"/>
        <v xml:space="preserve">          Identificar as partes interessadas</v>
      </c>
      <c r="D7" s="1" t="s">
        <v>52</v>
      </c>
      <c r="E7" s="2">
        <v>43257</v>
      </c>
      <c r="F7" s="2">
        <v>43259</v>
      </c>
      <c r="G7" s="1">
        <v>3</v>
      </c>
      <c r="H7" s="1" t="s">
        <v>10</v>
      </c>
      <c r="I7" s="1" t="s">
        <v>83</v>
      </c>
      <c r="J7" s="3">
        <v>0</v>
      </c>
      <c r="K7" s="1">
        <v>3</v>
      </c>
      <c r="L7" s="1" t="s">
        <v>80</v>
      </c>
      <c r="M7" t="s">
        <v>81</v>
      </c>
      <c r="N7" s="2">
        <v>43257</v>
      </c>
      <c r="O7" s="2">
        <v>43259</v>
      </c>
      <c r="P7" s="1"/>
    </row>
    <row r="8" spans="2:17" x14ac:dyDescent="0.25">
      <c r="B8" s="5">
        <f t="shared" si="1"/>
        <v>6</v>
      </c>
      <c r="C8" s="3" t="str">
        <f t="shared" si="0"/>
        <v xml:space="preserve">          Preparar Kick-off Meeting</v>
      </c>
      <c r="D8" s="1" t="s">
        <v>53</v>
      </c>
      <c r="E8" s="2">
        <v>43259</v>
      </c>
      <c r="F8" s="2">
        <v>43263</v>
      </c>
      <c r="G8" s="1">
        <v>4</v>
      </c>
      <c r="H8" s="8" t="s">
        <v>10</v>
      </c>
      <c r="I8" s="1" t="s">
        <v>83</v>
      </c>
      <c r="J8" s="3">
        <v>0</v>
      </c>
      <c r="K8" s="1">
        <v>3</v>
      </c>
      <c r="L8" s="8" t="s">
        <v>80</v>
      </c>
      <c r="M8" t="s">
        <v>81</v>
      </c>
      <c r="N8" s="2">
        <v>43259</v>
      </c>
      <c r="O8" s="2">
        <v>43263</v>
      </c>
      <c r="P8" s="8"/>
    </row>
    <row r="9" spans="2:17" x14ac:dyDescent="0.25">
      <c r="B9" s="5">
        <f t="shared" si="1"/>
        <v>7</v>
      </c>
      <c r="C9" s="3" t="str">
        <f t="shared" si="0"/>
        <v xml:space="preserve">          Kick-off Meeting</v>
      </c>
      <c r="D9" s="1" t="s">
        <v>54</v>
      </c>
      <c r="E9" s="2">
        <v>43263</v>
      </c>
      <c r="F9" s="2">
        <v>43263</v>
      </c>
      <c r="G9" s="1">
        <v>5</v>
      </c>
      <c r="H9" s="8" t="s">
        <v>55</v>
      </c>
      <c r="I9" s="1" t="s">
        <v>83</v>
      </c>
      <c r="J9" s="3">
        <v>0</v>
      </c>
      <c r="K9" s="1">
        <v>3</v>
      </c>
      <c r="L9" s="8" t="s">
        <v>80</v>
      </c>
      <c r="M9" t="s">
        <v>81</v>
      </c>
      <c r="N9" s="2">
        <v>43263</v>
      </c>
      <c r="O9" s="2">
        <v>43263</v>
      </c>
      <c r="P9" s="8"/>
    </row>
    <row r="10" spans="2:17" x14ac:dyDescent="0.25">
      <c r="B10" s="5">
        <f t="shared" si="1"/>
        <v>8</v>
      </c>
      <c r="C10" s="3" t="str">
        <f t="shared" si="0"/>
        <v xml:space="preserve">     Planejamento</v>
      </c>
      <c r="D10" s="1" t="s">
        <v>20</v>
      </c>
      <c r="E10" s="2">
        <v>43263</v>
      </c>
      <c r="F10" s="2">
        <v>43291</v>
      </c>
      <c r="G10" s="1">
        <v>2</v>
      </c>
      <c r="H10" s="1" t="s">
        <v>56</v>
      </c>
      <c r="I10" s="1"/>
      <c r="J10" s="3">
        <v>0</v>
      </c>
      <c r="K10" s="1">
        <v>2</v>
      </c>
      <c r="L10" s="1" t="s">
        <v>80</v>
      </c>
      <c r="M10" t="s">
        <v>81</v>
      </c>
      <c r="N10" s="2">
        <v>43263</v>
      </c>
      <c r="O10" s="2">
        <v>43291</v>
      </c>
      <c r="P10" s="1"/>
    </row>
    <row r="11" spans="2:17" x14ac:dyDescent="0.25">
      <c r="B11" s="5">
        <f t="shared" si="1"/>
        <v>9</v>
      </c>
      <c r="C11" s="3" t="str">
        <f t="shared" si="0"/>
        <v xml:space="preserve">          Definir o escopo do projeto</v>
      </c>
      <c r="D11" s="1" t="s">
        <v>57</v>
      </c>
      <c r="E11" s="2">
        <v>43263</v>
      </c>
      <c r="F11" s="2">
        <v>43270</v>
      </c>
      <c r="G11" s="1"/>
      <c r="H11" s="1" t="s">
        <v>11</v>
      </c>
      <c r="I11" s="1" t="s">
        <v>83</v>
      </c>
      <c r="J11" s="3">
        <v>0</v>
      </c>
      <c r="K11" s="1">
        <v>3</v>
      </c>
      <c r="L11" s="1" t="s">
        <v>80</v>
      </c>
      <c r="M11" t="s">
        <v>81</v>
      </c>
      <c r="N11" s="2">
        <v>43263</v>
      </c>
      <c r="O11" s="2">
        <v>43270</v>
      </c>
      <c r="P11" s="1"/>
    </row>
    <row r="12" spans="2:17" x14ac:dyDescent="0.25">
      <c r="B12" s="5">
        <f t="shared" si="1"/>
        <v>10</v>
      </c>
      <c r="C12" s="3" t="str">
        <f t="shared" si="0"/>
        <v xml:space="preserve">          Criar o cronograma e o orçamento do projeto</v>
      </c>
      <c r="D12" s="1" t="s">
        <v>58</v>
      </c>
      <c r="E12" s="2">
        <v>43270</v>
      </c>
      <c r="F12" s="2">
        <v>43277</v>
      </c>
      <c r="G12" s="1">
        <v>8</v>
      </c>
      <c r="H12" s="1" t="s">
        <v>11</v>
      </c>
      <c r="I12" s="1" t="s">
        <v>83</v>
      </c>
      <c r="J12" s="3">
        <v>0</v>
      </c>
      <c r="K12" s="1">
        <v>3</v>
      </c>
      <c r="L12" s="1" t="s">
        <v>80</v>
      </c>
      <c r="M12" t="s">
        <v>81</v>
      </c>
      <c r="N12" s="2">
        <v>43270</v>
      </c>
      <c r="O12" s="2">
        <v>43277</v>
      </c>
      <c r="P12" s="1"/>
    </row>
    <row r="13" spans="2:17" x14ac:dyDescent="0.25">
      <c r="B13" s="5">
        <f t="shared" si="1"/>
        <v>11</v>
      </c>
      <c r="C13" s="3" t="str">
        <f t="shared" si="0"/>
        <v xml:space="preserve">          Análise dos riscos/Demais processos de planejamento</v>
      </c>
      <c r="D13" s="1" t="s">
        <v>59</v>
      </c>
      <c r="E13" s="2">
        <v>43277</v>
      </c>
      <c r="F13" s="2">
        <v>43284</v>
      </c>
      <c r="G13" s="1">
        <v>9</v>
      </c>
      <c r="H13" s="1" t="s">
        <v>11</v>
      </c>
      <c r="I13" s="4" t="s">
        <v>83</v>
      </c>
      <c r="J13" s="3">
        <v>0</v>
      </c>
      <c r="K13" s="1">
        <v>3</v>
      </c>
      <c r="L13" s="1" t="s">
        <v>80</v>
      </c>
      <c r="M13" t="s">
        <v>81</v>
      </c>
      <c r="N13" s="2">
        <v>43277</v>
      </c>
      <c r="O13" s="2">
        <v>43284</v>
      </c>
      <c r="P13" s="1"/>
    </row>
    <row r="14" spans="2:17" x14ac:dyDescent="0.25">
      <c r="B14" s="5">
        <f t="shared" si="1"/>
        <v>12</v>
      </c>
      <c r="C14" s="3" t="str">
        <f t="shared" si="0"/>
        <v xml:space="preserve">          Validar o plano de projeto</v>
      </c>
      <c r="D14" s="1" t="s">
        <v>21</v>
      </c>
      <c r="E14" s="2">
        <v>43284</v>
      </c>
      <c r="F14" s="2">
        <v>43291</v>
      </c>
      <c r="G14" s="1">
        <v>10</v>
      </c>
      <c r="H14" s="1" t="s">
        <v>8</v>
      </c>
      <c r="I14" s="4" t="s">
        <v>84</v>
      </c>
      <c r="J14" s="3">
        <v>0</v>
      </c>
      <c r="K14" s="1">
        <v>3</v>
      </c>
      <c r="L14" s="1" t="s">
        <v>80</v>
      </c>
      <c r="M14" t="s">
        <v>81</v>
      </c>
      <c r="N14" s="2">
        <v>43284</v>
      </c>
      <c r="O14" s="2">
        <v>43291</v>
      </c>
      <c r="P14" s="1"/>
    </row>
    <row r="15" spans="2:17" x14ac:dyDescent="0.25">
      <c r="B15" s="5">
        <f t="shared" si="1"/>
        <v>13</v>
      </c>
      <c r="C15" s="3" t="str">
        <f t="shared" si="0"/>
        <v xml:space="preserve">          Salvar a Linha de Base</v>
      </c>
      <c r="D15" s="1" t="s">
        <v>22</v>
      </c>
      <c r="E15" s="2">
        <v>43291</v>
      </c>
      <c r="F15" s="2">
        <v>43291</v>
      </c>
      <c r="G15" s="1">
        <v>11</v>
      </c>
      <c r="H15" s="1" t="s">
        <v>18</v>
      </c>
      <c r="I15" s="1" t="s">
        <v>83</v>
      </c>
      <c r="J15" s="3">
        <v>0</v>
      </c>
      <c r="K15" s="1">
        <v>3</v>
      </c>
      <c r="L15" s="1" t="s">
        <v>80</v>
      </c>
      <c r="M15" t="s">
        <v>81</v>
      </c>
      <c r="N15" s="2">
        <v>43291</v>
      </c>
      <c r="O15" s="2">
        <v>43291</v>
      </c>
      <c r="P15" s="1"/>
    </row>
    <row r="16" spans="2:17" x14ac:dyDescent="0.25">
      <c r="B16" s="5">
        <f t="shared" si="1"/>
        <v>14</v>
      </c>
      <c r="C16" s="3" t="str">
        <f t="shared" si="0"/>
        <v xml:space="preserve">     Controle</v>
      </c>
      <c r="D16" s="1" t="s">
        <v>23</v>
      </c>
      <c r="E16" s="2">
        <v>43291</v>
      </c>
      <c r="F16" s="2">
        <v>43292</v>
      </c>
      <c r="G16" s="1">
        <v>7</v>
      </c>
      <c r="H16" s="1" t="s">
        <v>60</v>
      </c>
      <c r="I16" s="1"/>
      <c r="J16" s="3">
        <v>0</v>
      </c>
      <c r="K16" s="1">
        <v>2</v>
      </c>
      <c r="L16" s="1" t="s">
        <v>80</v>
      </c>
      <c r="M16" t="s">
        <v>81</v>
      </c>
      <c r="N16" s="2">
        <v>43291</v>
      </c>
      <c r="O16" s="2">
        <v>43292</v>
      </c>
      <c r="P16" s="1"/>
    </row>
    <row r="17" spans="2:16" x14ac:dyDescent="0.25">
      <c r="B17" s="5">
        <f t="shared" si="1"/>
        <v>15</v>
      </c>
      <c r="C17" s="3" t="str">
        <f t="shared" si="0"/>
        <v xml:space="preserve">          Monitorar prazo e custo</v>
      </c>
      <c r="D17" s="1" t="s">
        <v>61</v>
      </c>
      <c r="E17" s="2">
        <v>43291</v>
      </c>
      <c r="F17" s="2">
        <v>43292</v>
      </c>
      <c r="G17" s="1"/>
      <c r="H17" s="1" t="s">
        <v>8</v>
      </c>
      <c r="I17" s="1" t="s">
        <v>83</v>
      </c>
      <c r="J17" s="3">
        <v>0</v>
      </c>
      <c r="K17" s="1">
        <v>3</v>
      </c>
      <c r="L17" s="1" t="s">
        <v>80</v>
      </c>
      <c r="M17" t="s">
        <v>81</v>
      </c>
      <c r="N17" s="2">
        <v>43291</v>
      </c>
      <c r="O17" s="2">
        <v>43292</v>
      </c>
      <c r="P17" s="1"/>
    </row>
    <row r="18" spans="2:16" x14ac:dyDescent="0.25">
      <c r="B18" s="5">
        <f t="shared" si="1"/>
        <v>16</v>
      </c>
      <c r="C18" s="3" t="str">
        <f t="shared" si="0"/>
        <v xml:space="preserve">          Controlar Mudanças no Escopo</v>
      </c>
      <c r="D18" s="1" t="s">
        <v>62</v>
      </c>
      <c r="E18" s="2">
        <v>43291</v>
      </c>
      <c r="F18" s="2">
        <v>43292</v>
      </c>
      <c r="G18" s="1"/>
      <c r="H18" s="1" t="s">
        <v>8</v>
      </c>
      <c r="I18" s="1" t="s">
        <v>83</v>
      </c>
      <c r="J18" s="3">
        <v>0</v>
      </c>
      <c r="K18" s="1">
        <v>3</v>
      </c>
      <c r="L18" s="1" t="s">
        <v>80</v>
      </c>
      <c r="M18" t="s">
        <v>81</v>
      </c>
      <c r="N18" s="2">
        <v>43291</v>
      </c>
      <c r="O18" s="2">
        <v>43292</v>
      </c>
      <c r="P18" s="1"/>
    </row>
    <row r="19" spans="2:16" x14ac:dyDescent="0.25">
      <c r="B19" s="5">
        <f t="shared" si="1"/>
        <v>17</v>
      </c>
      <c r="C19" s="3" t="str">
        <f t="shared" si="0"/>
        <v xml:space="preserve">          Gerenciar pontos de atenção</v>
      </c>
      <c r="D19" s="1" t="s">
        <v>63</v>
      </c>
      <c r="E19" s="2">
        <v>43291</v>
      </c>
      <c r="F19" s="2">
        <v>43292</v>
      </c>
      <c r="G19" s="1"/>
      <c r="H19" s="1" t="s">
        <v>8</v>
      </c>
      <c r="I19" s="1" t="s">
        <v>83</v>
      </c>
      <c r="J19" s="3">
        <v>0</v>
      </c>
      <c r="K19" s="1">
        <v>3</v>
      </c>
      <c r="L19" s="1" t="s">
        <v>80</v>
      </c>
      <c r="M19" t="s">
        <v>81</v>
      </c>
      <c r="N19" s="2">
        <v>43291</v>
      </c>
      <c r="O19" s="2">
        <v>43292</v>
      </c>
      <c r="P19" s="1"/>
    </row>
    <row r="20" spans="2:16" x14ac:dyDescent="0.25">
      <c r="B20" s="5">
        <f t="shared" si="1"/>
        <v>18</v>
      </c>
      <c r="C20" s="3" t="str">
        <f t="shared" si="0"/>
        <v xml:space="preserve">          Gerenciar a comunicação</v>
      </c>
      <c r="D20" s="1" t="s">
        <v>64</v>
      </c>
      <c r="E20" s="2">
        <v>43291</v>
      </c>
      <c r="F20" s="2">
        <v>43292</v>
      </c>
      <c r="G20" s="1"/>
      <c r="H20" s="1" t="s">
        <v>8</v>
      </c>
      <c r="I20" s="1" t="s">
        <v>83</v>
      </c>
      <c r="J20" s="3">
        <v>0</v>
      </c>
      <c r="K20" s="1">
        <v>3</v>
      </c>
      <c r="L20" s="1" t="s">
        <v>80</v>
      </c>
      <c r="M20" t="s">
        <v>81</v>
      </c>
      <c r="N20" s="2">
        <v>43291</v>
      </c>
      <c r="O20" s="2">
        <v>43292</v>
      </c>
      <c r="P20" s="1"/>
    </row>
    <row r="21" spans="2:16" x14ac:dyDescent="0.25">
      <c r="B21" s="5">
        <f t="shared" si="1"/>
        <v>19</v>
      </c>
      <c r="C21" s="3" t="str">
        <f t="shared" si="0"/>
        <v xml:space="preserve">     Encerramento</v>
      </c>
      <c r="D21" s="1" t="s">
        <v>24</v>
      </c>
      <c r="E21" s="2">
        <v>43292</v>
      </c>
      <c r="F21" s="2">
        <v>43307</v>
      </c>
      <c r="G21" s="1">
        <v>13</v>
      </c>
      <c r="H21" s="1" t="s">
        <v>65</v>
      </c>
      <c r="I21" s="1"/>
      <c r="J21" s="3">
        <v>0</v>
      </c>
      <c r="K21" s="1">
        <v>2</v>
      </c>
      <c r="L21" s="1" t="s">
        <v>80</v>
      </c>
      <c r="M21" t="s">
        <v>81</v>
      </c>
      <c r="N21" s="2">
        <v>43292</v>
      </c>
      <c r="O21" s="2">
        <v>43307</v>
      </c>
      <c r="P21" s="1"/>
    </row>
    <row r="22" spans="2:16" x14ac:dyDescent="0.25">
      <c r="B22" s="5">
        <f t="shared" si="1"/>
        <v>20</v>
      </c>
      <c r="C22" s="3" t="str">
        <f t="shared" si="0"/>
        <v xml:space="preserve">          Validar entregas do projeto</v>
      </c>
      <c r="D22" s="1" t="s">
        <v>25</v>
      </c>
      <c r="E22" s="2">
        <v>43292</v>
      </c>
      <c r="F22" s="2">
        <v>43299</v>
      </c>
      <c r="G22" s="1"/>
      <c r="H22" s="1" t="s">
        <v>8</v>
      </c>
      <c r="I22" s="1" t="s">
        <v>84</v>
      </c>
      <c r="J22" s="3">
        <v>0</v>
      </c>
      <c r="K22" s="1">
        <v>3</v>
      </c>
      <c r="L22" s="1" t="s">
        <v>80</v>
      </c>
      <c r="M22" t="s">
        <v>81</v>
      </c>
      <c r="N22" s="2">
        <v>43292</v>
      </c>
      <c r="O22" s="2">
        <v>43299</v>
      </c>
      <c r="P22" s="1"/>
    </row>
    <row r="23" spans="2:16" x14ac:dyDescent="0.25">
      <c r="B23" s="5">
        <f t="shared" si="1"/>
        <v>21</v>
      </c>
      <c r="C23" s="3" t="str">
        <f t="shared" si="0"/>
        <v xml:space="preserve">          Encerrar o projeto ou fase</v>
      </c>
      <c r="D23" s="1" t="s">
        <v>66</v>
      </c>
      <c r="E23" s="2">
        <v>43299</v>
      </c>
      <c r="F23" s="2">
        <v>43306</v>
      </c>
      <c r="G23" s="1">
        <v>19</v>
      </c>
      <c r="H23" s="1" t="s">
        <v>11</v>
      </c>
      <c r="I23" s="1" t="s">
        <v>83</v>
      </c>
      <c r="J23" s="3">
        <v>0</v>
      </c>
      <c r="K23" s="1">
        <v>3</v>
      </c>
      <c r="L23" s="1" t="s">
        <v>80</v>
      </c>
      <c r="M23" t="s">
        <v>81</v>
      </c>
      <c r="N23" s="2">
        <v>43299</v>
      </c>
      <c r="O23" s="2">
        <v>43306</v>
      </c>
      <c r="P23" s="1"/>
    </row>
    <row r="24" spans="2:16" x14ac:dyDescent="0.25">
      <c r="B24" s="5">
        <f t="shared" si="1"/>
        <v>22</v>
      </c>
      <c r="C24" s="3" t="str">
        <f t="shared" si="0"/>
        <v xml:space="preserve">          Lições Aprendidas</v>
      </c>
      <c r="D24" s="5" t="s">
        <v>26</v>
      </c>
      <c r="E24" s="10">
        <v>43306</v>
      </c>
      <c r="F24" s="10">
        <v>43307</v>
      </c>
      <c r="G24" s="5">
        <v>20</v>
      </c>
      <c r="H24" s="5" t="s">
        <v>8</v>
      </c>
      <c r="I24" s="5" t="s">
        <v>83</v>
      </c>
      <c r="J24" s="3">
        <v>0</v>
      </c>
      <c r="K24" s="5">
        <v>3</v>
      </c>
      <c r="L24" s="5" t="s">
        <v>80</v>
      </c>
      <c r="M24" t="s">
        <v>81</v>
      </c>
      <c r="N24" s="10">
        <v>43306</v>
      </c>
      <c r="O24" s="10">
        <v>43307</v>
      </c>
    </row>
    <row r="25" spans="2:16" x14ac:dyDescent="0.25">
      <c r="B25" s="5">
        <f t="shared" si="1"/>
        <v>23</v>
      </c>
      <c r="C25" s="3" t="str">
        <f t="shared" si="0"/>
        <v>Fase 1</v>
      </c>
      <c r="D25" s="5" t="s">
        <v>27</v>
      </c>
      <c r="E25" s="10">
        <v>43291</v>
      </c>
      <c r="F25" s="10">
        <v>43306</v>
      </c>
      <c r="G25" s="5">
        <v>7</v>
      </c>
      <c r="H25" s="5" t="s">
        <v>9</v>
      </c>
      <c r="J25" s="3">
        <v>0</v>
      </c>
      <c r="K25" s="5">
        <v>1</v>
      </c>
      <c r="L25" s="5" t="s">
        <v>80</v>
      </c>
      <c r="M25" t="s">
        <v>81</v>
      </c>
      <c r="N25" s="10">
        <v>43291</v>
      </c>
      <c r="O25" s="10">
        <v>43306</v>
      </c>
    </row>
    <row r="26" spans="2:16" x14ac:dyDescent="0.25">
      <c r="B26" s="5">
        <f t="shared" si="1"/>
        <v>24</v>
      </c>
      <c r="C26" s="3" t="str">
        <f t="shared" si="0"/>
        <v xml:space="preserve">     Entrega 1.1</v>
      </c>
      <c r="D26" s="5" t="s">
        <v>28</v>
      </c>
      <c r="E26" s="10">
        <v>43291</v>
      </c>
      <c r="F26" s="10">
        <v>43297</v>
      </c>
      <c r="H26" s="5" t="s">
        <v>9</v>
      </c>
      <c r="J26" s="3">
        <v>0</v>
      </c>
      <c r="K26" s="5">
        <v>2</v>
      </c>
      <c r="L26" s="5" t="s">
        <v>80</v>
      </c>
      <c r="M26" t="s">
        <v>81</v>
      </c>
      <c r="N26" s="10">
        <v>43291</v>
      </c>
      <c r="O26" s="10">
        <v>43297</v>
      </c>
    </row>
    <row r="27" spans="2:16" x14ac:dyDescent="0.25">
      <c r="B27" s="5">
        <f t="shared" si="1"/>
        <v>25</v>
      </c>
      <c r="C27" s="3" t="str">
        <f t="shared" si="0"/>
        <v xml:space="preserve">          Atividade 1</v>
      </c>
      <c r="D27" s="5" t="s">
        <v>29</v>
      </c>
      <c r="E27" s="10">
        <v>43291</v>
      </c>
      <c r="F27" s="10">
        <v>43292</v>
      </c>
      <c r="H27" s="5" t="s">
        <v>9</v>
      </c>
      <c r="J27" s="3">
        <v>0</v>
      </c>
      <c r="K27" s="5">
        <v>3</v>
      </c>
      <c r="L27" s="5" t="s">
        <v>80</v>
      </c>
      <c r="M27" t="s">
        <v>81</v>
      </c>
      <c r="N27" s="10">
        <v>43291</v>
      </c>
      <c r="O27" s="10">
        <v>43292</v>
      </c>
    </row>
    <row r="28" spans="2:16" x14ac:dyDescent="0.25">
      <c r="B28" s="5">
        <f t="shared" si="1"/>
        <v>26</v>
      </c>
      <c r="C28" s="3" t="str">
        <f t="shared" si="0"/>
        <v xml:space="preserve">          Atividade 2</v>
      </c>
      <c r="D28" s="5" t="s">
        <v>30</v>
      </c>
      <c r="E28" s="10">
        <v>43292</v>
      </c>
      <c r="F28" s="10">
        <v>43293</v>
      </c>
      <c r="G28" s="5">
        <v>24</v>
      </c>
      <c r="H28" s="5" t="s">
        <v>9</v>
      </c>
      <c r="J28" s="3">
        <v>0</v>
      </c>
      <c r="K28" s="5">
        <v>3</v>
      </c>
      <c r="L28" s="5" t="s">
        <v>80</v>
      </c>
      <c r="M28" t="s">
        <v>81</v>
      </c>
      <c r="N28" s="10">
        <v>43292</v>
      </c>
      <c r="O28" s="10">
        <v>43293</v>
      </c>
    </row>
    <row r="29" spans="2:16" x14ac:dyDescent="0.25">
      <c r="B29" s="5">
        <f t="shared" si="1"/>
        <v>27</v>
      </c>
      <c r="C29" s="3" t="str">
        <f t="shared" si="0"/>
        <v xml:space="preserve">          ....</v>
      </c>
      <c r="D29" s="5" t="s">
        <v>31</v>
      </c>
      <c r="E29" s="10">
        <v>43293</v>
      </c>
      <c r="F29" s="10">
        <v>43294</v>
      </c>
      <c r="G29" s="5">
        <v>25</v>
      </c>
      <c r="H29" s="5" t="s">
        <v>9</v>
      </c>
      <c r="J29" s="3">
        <v>0</v>
      </c>
      <c r="K29" s="5">
        <v>3</v>
      </c>
      <c r="L29" s="5" t="s">
        <v>80</v>
      </c>
      <c r="M29" t="s">
        <v>81</v>
      </c>
      <c r="N29" s="10">
        <v>43293</v>
      </c>
      <c r="O29" s="10">
        <v>43294</v>
      </c>
    </row>
    <row r="30" spans="2:16" x14ac:dyDescent="0.25">
      <c r="B30" s="5">
        <f t="shared" si="1"/>
        <v>28</v>
      </c>
      <c r="C30" s="3" t="str">
        <f t="shared" si="0"/>
        <v xml:space="preserve">          Atividade n</v>
      </c>
      <c r="D30" s="5" t="s">
        <v>32</v>
      </c>
      <c r="E30" s="10">
        <v>43294</v>
      </c>
      <c r="F30" s="10">
        <v>43297</v>
      </c>
      <c r="G30" s="5">
        <v>26</v>
      </c>
      <c r="H30" s="5" t="s">
        <v>9</v>
      </c>
      <c r="J30" s="3">
        <v>0</v>
      </c>
      <c r="K30" s="5">
        <v>3</v>
      </c>
      <c r="L30" s="5" t="s">
        <v>80</v>
      </c>
      <c r="M30" t="s">
        <v>81</v>
      </c>
      <c r="N30" s="10">
        <v>43294</v>
      </c>
      <c r="O30" s="10">
        <v>43297</v>
      </c>
    </row>
    <row r="31" spans="2:16" x14ac:dyDescent="0.25">
      <c r="B31" s="5">
        <f t="shared" si="1"/>
        <v>29</v>
      </c>
      <c r="C31" s="3" t="str">
        <f t="shared" si="0"/>
        <v xml:space="preserve">     Entrega 1.2</v>
      </c>
      <c r="D31" s="5" t="s">
        <v>33</v>
      </c>
      <c r="E31" s="10">
        <v>43291</v>
      </c>
      <c r="F31" s="10">
        <v>43297</v>
      </c>
      <c r="H31" s="5" t="s">
        <v>9</v>
      </c>
      <c r="J31" s="3">
        <v>0</v>
      </c>
      <c r="K31" s="5">
        <v>2</v>
      </c>
      <c r="L31" s="5" t="s">
        <v>80</v>
      </c>
      <c r="M31" t="s">
        <v>81</v>
      </c>
      <c r="N31" s="10">
        <v>43291</v>
      </c>
      <c r="O31" s="10">
        <v>43297</v>
      </c>
    </row>
    <row r="32" spans="2:16" x14ac:dyDescent="0.25">
      <c r="B32" s="5">
        <f t="shared" si="1"/>
        <v>30</v>
      </c>
      <c r="C32" s="3" t="str">
        <f t="shared" si="0"/>
        <v xml:space="preserve">          Atividade 1</v>
      </c>
      <c r="D32" s="5" t="s">
        <v>29</v>
      </c>
      <c r="E32" s="10">
        <v>43291</v>
      </c>
      <c r="F32" s="10">
        <v>43292</v>
      </c>
      <c r="H32" s="5" t="s">
        <v>9</v>
      </c>
      <c r="J32" s="3">
        <v>0</v>
      </c>
      <c r="K32" s="5">
        <v>3</v>
      </c>
      <c r="L32" s="5" t="s">
        <v>80</v>
      </c>
      <c r="M32" t="s">
        <v>81</v>
      </c>
      <c r="N32" s="10">
        <v>43291</v>
      </c>
      <c r="O32" s="10">
        <v>43292</v>
      </c>
    </row>
    <row r="33" spans="2:15" x14ac:dyDescent="0.25">
      <c r="B33" s="5">
        <f t="shared" si="1"/>
        <v>31</v>
      </c>
      <c r="C33" s="3" t="str">
        <f t="shared" si="0"/>
        <v xml:space="preserve">          Atividade 2</v>
      </c>
      <c r="D33" s="5" t="s">
        <v>30</v>
      </c>
      <c r="E33" s="10">
        <v>43292</v>
      </c>
      <c r="F33" s="10">
        <v>43293</v>
      </c>
      <c r="G33" s="5">
        <v>29</v>
      </c>
      <c r="H33" s="5" t="s">
        <v>9</v>
      </c>
      <c r="J33" s="3">
        <v>0</v>
      </c>
      <c r="K33" s="5">
        <v>3</v>
      </c>
      <c r="L33" s="5" t="s">
        <v>80</v>
      </c>
      <c r="M33" t="s">
        <v>81</v>
      </c>
      <c r="N33" s="10">
        <v>43292</v>
      </c>
      <c r="O33" s="10">
        <v>43293</v>
      </c>
    </row>
    <row r="34" spans="2:15" x14ac:dyDescent="0.25">
      <c r="B34" s="5">
        <f t="shared" si="1"/>
        <v>32</v>
      </c>
      <c r="C34" s="3" t="str">
        <f t="shared" si="0"/>
        <v xml:space="preserve">          ....</v>
      </c>
      <c r="D34" s="5" t="s">
        <v>31</v>
      </c>
      <c r="E34" s="10">
        <v>43293</v>
      </c>
      <c r="F34" s="10">
        <v>43294</v>
      </c>
      <c r="G34" s="5">
        <v>30</v>
      </c>
      <c r="H34" s="5" t="s">
        <v>9</v>
      </c>
      <c r="J34" s="3">
        <v>0</v>
      </c>
      <c r="K34" s="5">
        <v>3</v>
      </c>
      <c r="L34" s="5" t="s">
        <v>80</v>
      </c>
      <c r="M34" t="s">
        <v>81</v>
      </c>
      <c r="N34" s="10">
        <v>43293</v>
      </c>
      <c r="O34" s="10">
        <v>43294</v>
      </c>
    </row>
    <row r="35" spans="2:15" x14ac:dyDescent="0.25">
      <c r="B35" s="5">
        <f t="shared" si="1"/>
        <v>33</v>
      </c>
      <c r="C35" s="3" t="str">
        <f t="shared" si="0"/>
        <v xml:space="preserve">          Atividade n</v>
      </c>
      <c r="D35" s="5" t="s">
        <v>32</v>
      </c>
      <c r="E35" s="10">
        <v>43294</v>
      </c>
      <c r="F35" s="10">
        <v>43297</v>
      </c>
      <c r="G35" s="5">
        <v>31</v>
      </c>
      <c r="H35" s="5" t="s">
        <v>9</v>
      </c>
      <c r="J35" s="3">
        <v>0</v>
      </c>
      <c r="K35" s="5">
        <v>3</v>
      </c>
      <c r="L35" s="5" t="s">
        <v>80</v>
      </c>
      <c r="M35" t="s">
        <v>81</v>
      </c>
      <c r="N35" s="10">
        <v>43294</v>
      </c>
      <c r="O35" s="10">
        <v>43297</v>
      </c>
    </row>
    <row r="36" spans="2:15" x14ac:dyDescent="0.25">
      <c r="B36" s="5">
        <f t="shared" si="1"/>
        <v>34</v>
      </c>
      <c r="C36" s="3" t="str">
        <f t="shared" si="0"/>
        <v xml:space="preserve">     Entrega n</v>
      </c>
      <c r="D36" s="5" t="s">
        <v>34</v>
      </c>
      <c r="E36" s="10">
        <v>43291</v>
      </c>
      <c r="F36" s="10">
        <v>43292</v>
      </c>
      <c r="H36" s="5" t="s">
        <v>9</v>
      </c>
      <c r="J36" s="3">
        <v>0</v>
      </c>
      <c r="K36" s="5">
        <v>2</v>
      </c>
      <c r="L36" s="5" t="s">
        <v>80</v>
      </c>
      <c r="M36" t="s">
        <v>81</v>
      </c>
      <c r="N36" s="10">
        <v>43291</v>
      </c>
      <c r="O36" s="10">
        <v>43292</v>
      </c>
    </row>
    <row r="37" spans="2:15" x14ac:dyDescent="0.25">
      <c r="B37" s="5">
        <f t="shared" si="1"/>
        <v>35</v>
      </c>
      <c r="C37" s="3" t="str">
        <f t="shared" si="0"/>
        <v xml:space="preserve">     Reserva de contingência técnica baseado na análise dos riscos do projeto</v>
      </c>
      <c r="D37" s="5" t="s">
        <v>67</v>
      </c>
      <c r="E37" s="10">
        <v>43292</v>
      </c>
      <c r="F37" s="10">
        <v>43306</v>
      </c>
      <c r="G37" s="5">
        <v>33</v>
      </c>
      <c r="H37" s="5" t="s">
        <v>9</v>
      </c>
      <c r="J37" s="3">
        <v>0</v>
      </c>
      <c r="K37" s="5">
        <v>2</v>
      </c>
      <c r="L37" s="5" t="s">
        <v>80</v>
      </c>
      <c r="M37" t="s">
        <v>81</v>
      </c>
      <c r="N37" s="10">
        <v>43292</v>
      </c>
      <c r="O37" s="10">
        <v>43306</v>
      </c>
    </row>
    <row r="38" spans="2:15" x14ac:dyDescent="0.25">
      <c r="B38" s="5">
        <f t="shared" si="1"/>
        <v>36</v>
      </c>
      <c r="C38" s="3" t="str">
        <f t="shared" si="0"/>
        <v>Fase 2</v>
      </c>
      <c r="D38" s="5" t="s">
        <v>35</v>
      </c>
      <c r="E38" s="10">
        <v>43306</v>
      </c>
      <c r="F38" s="10">
        <v>43328</v>
      </c>
      <c r="G38" s="5">
        <v>22</v>
      </c>
      <c r="H38" s="5" t="s">
        <v>9</v>
      </c>
      <c r="J38" s="3">
        <v>0</v>
      </c>
      <c r="K38" s="5">
        <v>1</v>
      </c>
      <c r="L38" s="5" t="s">
        <v>80</v>
      </c>
      <c r="M38" t="s">
        <v>81</v>
      </c>
      <c r="N38" s="10">
        <v>43306</v>
      </c>
      <c r="O38" s="10">
        <v>43328</v>
      </c>
    </row>
    <row r="39" spans="2:15" x14ac:dyDescent="0.25">
      <c r="B39" s="5">
        <f t="shared" si="1"/>
        <v>37</v>
      </c>
      <c r="C39" s="3" t="str">
        <f t="shared" si="0"/>
        <v xml:space="preserve">     Entrega 2.1</v>
      </c>
      <c r="D39" s="5" t="s">
        <v>36</v>
      </c>
      <c r="E39" s="10">
        <v>43306</v>
      </c>
      <c r="F39" s="10">
        <v>43311</v>
      </c>
      <c r="H39" s="5" t="s">
        <v>9</v>
      </c>
      <c r="J39" s="3">
        <v>0</v>
      </c>
      <c r="K39" s="5">
        <v>2</v>
      </c>
      <c r="L39" s="5" t="s">
        <v>80</v>
      </c>
      <c r="M39" t="s">
        <v>81</v>
      </c>
      <c r="N39" s="10">
        <v>43306</v>
      </c>
      <c r="O39" s="10">
        <v>43311</v>
      </c>
    </row>
    <row r="40" spans="2:15" x14ac:dyDescent="0.25">
      <c r="B40" s="5">
        <f t="shared" si="1"/>
        <v>38</v>
      </c>
      <c r="C40" s="3" t="str">
        <f t="shared" si="0"/>
        <v xml:space="preserve">          Atividade 1</v>
      </c>
      <c r="D40" s="5" t="s">
        <v>29</v>
      </c>
      <c r="E40" s="10">
        <v>43306</v>
      </c>
      <c r="F40" s="10">
        <v>43307</v>
      </c>
      <c r="H40" s="5" t="s">
        <v>9</v>
      </c>
      <c r="J40" s="3">
        <v>0</v>
      </c>
      <c r="K40" s="5">
        <v>3</v>
      </c>
      <c r="L40" s="5" t="s">
        <v>80</v>
      </c>
      <c r="M40" t="s">
        <v>81</v>
      </c>
      <c r="N40" s="10">
        <v>43306</v>
      </c>
      <c r="O40" s="10">
        <v>43307</v>
      </c>
    </row>
    <row r="41" spans="2:15" x14ac:dyDescent="0.25">
      <c r="B41" s="5">
        <f t="shared" si="1"/>
        <v>39</v>
      </c>
      <c r="C41" s="3" t="str">
        <f t="shared" si="0"/>
        <v xml:space="preserve">          Atividade 2</v>
      </c>
      <c r="D41" s="5" t="s">
        <v>30</v>
      </c>
      <c r="E41" s="10">
        <v>43307</v>
      </c>
      <c r="F41" s="10">
        <v>43308</v>
      </c>
      <c r="G41" s="5">
        <v>37</v>
      </c>
      <c r="H41" s="5" t="s">
        <v>9</v>
      </c>
      <c r="J41" s="3">
        <v>0</v>
      </c>
      <c r="K41" s="5">
        <v>3</v>
      </c>
      <c r="L41" s="5" t="s">
        <v>80</v>
      </c>
      <c r="M41" t="s">
        <v>81</v>
      </c>
      <c r="N41" s="10">
        <v>43307</v>
      </c>
      <c r="O41" s="10">
        <v>43308</v>
      </c>
    </row>
    <row r="42" spans="2:15" x14ac:dyDescent="0.25">
      <c r="B42" s="5">
        <f t="shared" si="1"/>
        <v>40</v>
      </c>
      <c r="C42" s="3" t="str">
        <f t="shared" si="0"/>
        <v xml:space="preserve">           ….</v>
      </c>
      <c r="D42" s="5" t="s">
        <v>85</v>
      </c>
      <c r="E42" s="10">
        <v>43308</v>
      </c>
      <c r="F42" s="10">
        <v>43311</v>
      </c>
      <c r="G42" s="5">
        <v>38</v>
      </c>
      <c r="H42" s="5" t="s">
        <v>9</v>
      </c>
      <c r="J42" s="3">
        <v>0</v>
      </c>
      <c r="K42" s="5">
        <v>3</v>
      </c>
      <c r="L42" s="5" t="s">
        <v>80</v>
      </c>
      <c r="M42" t="s">
        <v>81</v>
      </c>
      <c r="N42" s="10">
        <v>43308</v>
      </c>
      <c r="O42" s="10">
        <v>43311</v>
      </c>
    </row>
    <row r="43" spans="2:15" x14ac:dyDescent="0.25">
      <c r="B43" s="5">
        <f t="shared" si="1"/>
        <v>41</v>
      </c>
      <c r="C43" s="3" t="str">
        <f t="shared" si="0"/>
        <v xml:space="preserve">     Entrega 2.2</v>
      </c>
      <c r="D43" s="5" t="s">
        <v>37</v>
      </c>
      <c r="E43" s="10">
        <v>43311</v>
      </c>
      <c r="F43" s="10">
        <v>43328</v>
      </c>
      <c r="H43" s="5" t="s">
        <v>9</v>
      </c>
      <c r="J43" s="3">
        <v>0</v>
      </c>
      <c r="K43" s="5">
        <v>2</v>
      </c>
      <c r="L43" s="5" t="s">
        <v>80</v>
      </c>
      <c r="M43" t="s">
        <v>81</v>
      </c>
      <c r="N43" s="10">
        <v>43311</v>
      </c>
      <c r="O43" s="10">
        <v>43328</v>
      </c>
    </row>
    <row r="44" spans="2:15" x14ac:dyDescent="0.25">
      <c r="B44" s="5">
        <f t="shared" si="1"/>
        <v>42</v>
      </c>
      <c r="C44" s="3" t="str">
        <f t="shared" si="0"/>
        <v xml:space="preserve">          Atividade 1</v>
      </c>
      <c r="D44" s="5" t="s">
        <v>29</v>
      </c>
      <c r="E44" s="10">
        <v>43311</v>
      </c>
      <c r="F44" s="10">
        <v>43312</v>
      </c>
      <c r="G44" s="5">
        <v>39</v>
      </c>
      <c r="H44" s="5" t="s">
        <v>9</v>
      </c>
      <c r="J44" s="3">
        <v>0</v>
      </c>
      <c r="K44" s="5">
        <v>3</v>
      </c>
      <c r="L44" s="5" t="s">
        <v>80</v>
      </c>
      <c r="M44" t="s">
        <v>81</v>
      </c>
      <c r="N44" s="10">
        <v>43311</v>
      </c>
      <c r="O44" s="10">
        <v>43312</v>
      </c>
    </row>
    <row r="45" spans="2:15" x14ac:dyDescent="0.25">
      <c r="B45" s="5">
        <f t="shared" si="1"/>
        <v>43</v>
      </c>
      <c r="C45" s="3" t="str">
        <f t="shared" si="0"/>
        <v xml:space="preserve">           ….</v>
      </c>
      <c r="D45" s="5" t="s">
        <v>85</v>
      </c>
      <c r="E45" s="10">
        <v>43312</v>
      </c>
      <c r="F45" s="10">
        <v>43313</v>
      </c>
      <c r="G45" s="5">
        <v>41</v>
      </c>
      <c r="H45" s="5" t="s">
        <v>9</v>
      </c>
      <c r="J45" s="3">
        <v>0</v>
      </c>
      <c r="K45" s="5">
        <v>3</v>
      </c>
      <c r="L45" s="5" t="s">
        <v>80</v>
      </c>
      <c r="M45" t="s">
        <v>81</v>
      </c>
      <c r="N45" s="10">
        <v>43312</v>
      </c>
      <c r="O45" s="10">
        <v>43313</v>
      </c>
    </row>
    <row r="46" spans="2:15" x14ac:dyDescent="0.25">
      <c r="B46" s="5">
        <f t="shared" si="1"/>
        <v>44</v>
      </c>
      <c r="C46" s="3" t="str">
        <f t="shared" si="0"/>
        <v xml:space="preserve">          Atividade n</v>
      </c>
      <c r="D46" s="5" t="s">
        <v>32</v>
      </c>
      <c r="E46" s="10">
        <v>43313</v>
      </c>
      <c r="F46" s="10">
        <v>43314</v>
      </c>
      <c r="G46" s="5">
        <v>42</v>
      </c>
      <c r="H46" s="5" t="s">
        <v>9</v>
      </c>
      <c r="J46" s="3">
        <v>0</v>
      </c>
      <c r="K46" s="5">
        <v>3</v>
      </c>
      <c r="L46" s="5" t="s">
        <v>80</v>
      </c>
      <c r="M46" t="s">
        <v>81</v>
      </c>
      <c r="N46" s="10">
        <v>43313</v>
      </c>
      <c r="O46" s="10">
        <v>43314</v>
      </c>
    </row>
    <row r="47" spans="2:15" x14ac:dyDescent="0.25">
      <c r="B47" s="5">
        <f t="shared" si="1"/>
        <v>45</v>
      </c>
      <c r="C47" s="3" t="str">
        <f t="shared" si="0"/>
        <v xml:space="preserve">          Reserva de contingência técnica baseado na análise dos riscos do projeto</v>
      </c>
      <c r="D47" s="5" t="s">
        <v>67</v>
      </c>
      <c r="E47" s="10">
        <v>43314</v>
      </c>
      <c r="F47" s="10">
        <v>43328</v>
      </c>
      <c r="G47" s="5">
        <v>43</v>
      </c>
      <c r="H47" s="5" t="s">
        <v>9</v>
      </c>
      <c r="J47" s="3">
        <v>0</v>
      </c>
      <c r="K47" s="5">
        <v>3</v>
      </c>
      <c r="L47" s="5" t="s">
        <v>80</v>
      </c>
      <c r="M47" t="s">
        <v>81</v>
      </c>
      <c r="N47" s="10">
        <v>43314</v>
      </c>
      <c r="O47" s="10">
        <v>43328</v>
      </c>
    </row>
    <row r="48" spans="2:15" x14ac:dyDescent="0.25">
      <c r="B48" s="5">
        <f t="shared" si="1"/>
        <v>46</v>
      </c>
      <c r="C48" s="3" t="str">
        <f t="shared" si="0"/>
        <v xml:space="preserve">     Entrega n</v>
      </c>
      <c r="D48" s="5" t="s">
        <v>34</v>
      </c>
      <c r="E48" s="10">
        <v>43306</v>
      </c>
      <c r="F48" s="10">
        <v>43307</v>
      </c>
      <c r="H48" s="5" t="s">
        <v>9</v>
      </c>
      <c r="J48" s="3">
        <v>0</v>
      </c>
      <c r="K48" s="5">
        <v>2</v>
      </c>
      <c r="L48" s="5" t="s">
        <v>80</v>
      </c>
      <c r="M48" t="s">
        <v>81</v>
      </c>
      <c r="N48" s="10">
        <v>43306</v>
      </c>
      <c r="O48" s="10">
        <v>43307</v>
      </c>
    </row>
    <row r="49" spans="2:15" x14ac:dyDescent="0.25">
      <c r="B49" s="5">
        <f t="shared" si="1"/>
        <v>47</v>
      </c>
      <c r="C49" s="3" t="str">
        <f t="shared" si="0"/>
        <v>Fase n</v>
      </c>
      <c r="D49" s="5" t="s">
        <v>38</v>
      </c>
      <c r="E49" s="10">
        <v>43328</v>
      </c>
      <c r="F49" s="10">
        <v>43329</v>
      </c>
      <c r="G49" s="5">
        <v>35</v>
      </c>
      <c r="H49" s="5" t="s">
        <v>9</v>
      </c>
      <c r="J49" s="3">
        <v>0</v>
      </c>
      <c r="K49" s="5">
        <v>1</v>
      </c>
      <c r="L49" s="5" t="s">
        <v>80</v>
      </c>
      <c r="M49" t="s">
        <v>81</v>
      </c>
      <c r="N49" s="10">
        <v>43328</v>
      </c>
      <c r="O49" s="10">
        <v>43329</v>
      </c>
    </row>
    <row r="50" spans="2:15" x14ac:dyDescent="0.25">
      <c r="B50" s="5">
        <f t="shared" si="1"/>
        <v>48</v>
      </c>
      <c r="C50" s="3">
        <f t="shared" si="0"/>
        <v>0</v>
      </c>
      <c r="E50" s="10"/>
      <c r="F50" s="10"/>
      <c r="J50" s="3"/>
      <c r="M50"/>
      <c r="N50" s="10"/>
      <c r="O50" s="10"/>
    </row>
    <row r="51" spans="2:15" x14ac:dyDescent="0.25">
      <c r="B51" s="5">
        <f t="shared" si="1"/>
        <v>49</v>
      </c>
      <c r="C51" s="3">
        <f t="shared" si="0"/>
        <v>0</v>
      </c>
      <c r="E51" s="10"/>
      <c r="F51" s="10"/>
      <c r="J51" s="3"/>
      <c r="M51"/>
      <c r="N51" s="10"/>
      <c r="O51" s="10"/>
    </row>
    <row r="52" spans="2:15" x14ac:dyDescent="0.25">
      <c r="B52" s="5">
        <f t="shared" si="1"/>
        <v>50</v>
      </c>
      <c r="C52" s="3">
        <f t="shared" ref="C52:C72" si="2">IF(K52=0,D52,CONCATENATE(REPT("     ",K52-1),D52))</f>
        <v>0</v>
      </c>
      <c r="E52" s="10"/>
      <c r="F52" s="10"/>
      <c r="J52" s="3"/>
      <c r="M52"/>
      <c r="N52" s="10"/>
      <c r="O52" s="10"/>
    </row>
    <row r="53" spans="2:15" x14ac:dyDescent="0.25">
      <c r="B53" s="5">
        <f t="shared" si="1"/>
        <v>51</v>
      </c>
      <c r="C53" s="3">
        <f t="shared" si="2"/>
        <v>0</v>
      </c>
      <c r="E53" s="10"/>
      <c r="F53" s="10"/>
      <c r="J53" s="3"/>
      <c r="M53"/>
      <c r="N53" s="10"/>
      <c r="O53" s="10"/>
    </row>
    <row r="54" spans="2:15" x14ac:dyDescent="0.25">
      <c r="B54" s="5">
        <f t="shared" si="1"/>
        <v>52</v>
      </c>
      <c r="C54" s="3">
        <f t="shared" si="2"/>
        <v>0</v>
      </c>
      <c r="E54" s="10"/>
      <c r="F54" s="10"/>
      <c r="J54" s="3"/>
      <c r="M54"/>
      <c r="N54" s="10"/>
      <c r="O54" s="10"/>
    </row>
    <row r="55" spans="2:15" x14ac:dyDescent="0.25">
      <c r="B55" s="5">
        <f t="shared" si="1"/>
        <v>53</v>
      </c>
      <c r="C55" s="3">
        <f t="shared" si="2"/>
        <v>0</v>
      </c>
      <c r="E55" s="10"/>
      <c r="F55" s="10"/>
      <c r="J55" s="3"/>
      <c r="M55"/>
      <c r="N55" s="10"/>
      <c r="O55" s="10"/>
    </row>
    <row r="56" spans="2:15" x14ac:dyDescent="0.25">
      <c r="B56" s="5">
        <f t="shared" si="1"/>
        <v>54</v>
      </c>
      <c r="C56" s="3">
        <f t="shared" si="2"/>
        <v>0</v>
      </c>
      <c r="E56" s="10"/>
      <c r="F56" s="10"/>
      <c r="J56" s="3"/>
      <c r="M56"/>
      <c r="N56" s="10"/>
      <c r="O56" s="10"/>
    </row>
    <row r="57" spans="2:15" x14ac:dyDescent="0.25">
      <c r="B57" s="5">
        <f t="shared" si="1"/>
        <v>55</v>
      </c>
      <c r="C57" s="3">
        <f t="shared" si="2"/>
        <v>0</v>
      </c>
      <c r="E57" s="10"/>
      <c r="F57" s="10"/>
      <c r="J57" s="3"/>
      <c r="M57"/>
      <c r="N57" s="10"/>
      <c r="O57" s="10"/>
    </row>
    <row r="58" spans="2:15" x14ac:dyDescent="0.25">
      <c r="B58" s="5">
        <f t="shared" si="1"/>
        <v>56</v>
      </c>
      <c r="C58" s="3">
        <f t="shared" si="2"/>
        <v>0</v>
      </c>
      <c r="E58" s="10"/>
      <c r="F58" s="10"/>
      <c r="J58" s="3"/>
      <c r="M58"/>
      <c r="N58" s="10"/>
      <c r="O58" s="10"/>
    </row>
    <row r="59" spans="2:15" x14ac:dyDescent="0.25">
      <c r="B59" s="5">
        <f t="shared" si="1"/>
        <v>57</v>
      </c>
      <c r="C59" s="3">
        <f t="shared" si="2"/>
        <v>0</v>
      </c>
      <c r="E59" s="10"/>
      <c r="F59" s="10"/>
      <c r="J59" s="3"/>
      <c r="M59"/>
      <c r="N59" s="10"/>
      <c r="O59" s="10"/>
    </row>
    <row r="60" spans="2:15" x14ac:dyDescent="0.25">
      <c r="B60" s="5">
        <f t="shared" si="1"/>
        <v>58</v>
      </c>
      <c r="C60" s="3">
        <f t="shared" si="2"/>
        <v>0</v>
      </c>
      <c r="E60" s="10"/>
      <c r="F60" s="10"/>
      <c r="J60" s="3"/>
      <c r="M60"/>
      <c r="N60" s="10"/>
      <c r="O60" s="10"/>
    </row>
    <row r="61" spans="2:15" x14ac:dyDescent="0.25">
      <c r="B61" s="5">
        <f t="shared" si="1"/>
        <v>59</v>
      </c>
      <c r="C61" s="3">
        <f t="shared" si="2"/>
        <v>0</v>
      </c>
      <c r="E61" s="10"/>
      <c r="F61" s="10"/>
      <c r="J61" s="3"/>
      <c r="M61"/>
      <c r="N61" s="10"/>
      <c r="O61" s="10"/>
    </row>
    <row r="62" spans="2:15" x14ac:dyDescent="0.25">
      <c r="B62" s="5">
        <f t="shared" si="1"/>
        <v>60</v>
      </c>
      <c r="C62" s="3">
        <f t="shared" si="2"/>
        <v>0</v>
      </c>
      <c r="E62" s="10"/>
      <c r="F62" s="10"/>
      <c r="J62" s="3"/>
      <c r="M62"/>
      <c r="N62" s="10"/>
      <c r="O62" s="10"/>
    </row>
    <row r="63" spans="2:15" x14ac:dyDescent="0.25">
      <c r="B63" s="5">
        <f t="shared" si="1"/>
        <v>61</v>
      </c>
      <c r="C63" s="3">
        <f t="shared" si="2"/>
        <v>0</v>
      </c>
      <c r="E63" s="10"/>
      <c r="F63" s="10"/>
      <c r="J63" s="3"/>
      <c r="M63"/>
      <c r="N63" s="10"/>
      <c r="O63" s="10"/>
    </row>
    <row r="64" spans="2:15" x14ac:dyDescent="0.25">
      <c r="B64" s="5">
        <f t="shared" si="1"/>
        <v>62</v>
      </c>
      <c r="C64" s="3">
        <f t="shared" si="2"/>
        <v>0</v>
      </c>
      <c r="E64" s="10"/>
      <c r="F64" s="10"/>
      <c r="J64" s="3"/>
      <c r="M64"/>
      <c r="N64" s="10"/>
      <c r="O64" s="10"/>
    </row>
    <row r="65" spans="2:15" x14ac:dyDescent="0.25">
      <c r="B65" s="5">
        <f t="shared" si="1"/>
        <v>63</v>
      </c>
      <c r="C65" s="3">
        <f t="shared" si="2"/>
        <v>0</v>
      </c>
      <c r="E65" s="10"/>
      <c r="F65" s="10"/>
      <c r="J65" s="3"/>
      <c r="M65"/>
      <c r="N65" s="10"/>
      <c r="O65" s="10"/>
    </row>
    <row r="66" spans="2:15" x14ac:dyDescent="0.25">
      <c r="B66" s="5">
        <f t="shared" si="1"/>
        <v>64</v>
      </c>
      <c r="C66" s="3">
        <f t="shared" si="2"/>
        <v>0</v>
      </c>
      <c r="E66" s="10"/>
      <c r="F66" s="10"/>
      <c r="J66" s="3"/>
      <c r="M66"/>
      <c r="N66" s="10"/>
      <c r="O66" s="10"/>
    </row>
    <row r="67" spans="2:15" x14ac:dyDescent="0.25">
      <c r="B67" s="5">
        <f t="shared" si="1"/>
        <v>65</v>
      </c>
      <c r="C67" s="3">
        <f t="shared" si="2"/>
        <v>0</v>
      </c>
      <c r="E67" s="10"/>
      <c r="F67" s="10"/>
      <c r="J67" s="3"/>
      <c r="M67"/>
      <c r="N67" s="10"/>
      <c r="O67" s="10"/>
    </row>
    <row r="68" spans="2:15" x14ac:dyDescent="0.25">
      <c r="B68" s="5">
        <f t="shared" ref="B68:B72" si="3">B67+1</f>
        <v>66</v>
      </c>
      <c r="C68" s="3">
        <f t="shared" si="2"/>
        <v>0</v>
      </c>
      <c r="E68" s="10"/>
      <c r="F68" s="10"/>
      <c r="J68" s="3"/>
      <c r="M68"/>
      <c r="N68" s="10"/>
      <c r="O68" s="10"/>
    </row>
    <row r="69" spans="2:15" x14ac:dyDescent="0.25">
      <c r="B69" s="5">
        <f t="shared" si="3"/>
        <v>67</v>
      </c>
      <c r="C69" s="3">
        <f t="shared" si="2"/>
        <v>0</v>
      </c>
      <c r="E69" s="10"/>
      <c r="F69" s="10"/>
      <c r="J69" s="3"/>
      <c r="M69"/>
      <c r="N69" s="10"/>
      <c r="O69" s="10"/>
    </row>
    <row r="70" spans="2:15" x14ac:dyDescent="0.25">
      <c r="B70" s="5">
        <f t="shared" si="3"/>
        <v>68</v>
      </c>
      <c r="C70" s="3">
        <f t="shared" si="2"/>
        <v>0</v>
      </c>
      <c r="E70" s="10"/>
      <c r="F70" s="10"/>
      <c r="J70" s="3"/>
      <c r="M70"/>
      <c r="N70" s="10"/>
      <c r="O70" s="10"/>
    </row>
    <row r="71" spans="2:15" x14ac:dyDescent="0.25">
      <c r="B71" s="5">
        <f t="shared" si="3"/>
        <v>69</v>
      </c>
      <c r="C71" s="3">
        <f t="shared" si="2"/>
        <v>0</v>
      </c>
      <c r="E71" s="10"/>
      <c r="F71" s="10"/>
      <c r="J71" s="3"/>
      <c r="M71"/>
      <c r="N71" s="10"/>
      <c r="O71" s="10"/>
    </row>
    <row r="72" spans="2:15" x14ac:dyDescent="0.25">
      <c r="B72" s="5">
        <f t="shared" si="3"/>
        <v>70</v>
      </c>
      <c r="C72" s="3">
        <f t="shared" si="2"/>
        <v>0</v>
      </c>
      <c r="E72" s="10"/>
      <c r="F72" s="10"/>
      <c r="J72" s="3"/>
      <c r="M72"/>
      <c r="N72" s="10"/>
      <c r="O72" s="10"/>
    </row>
    <row r="73" spans="2:15" x14ac:dyDescent="0.25">
      <c r="C73" s="3"/>
      <c r="E73" s="10"/>
      <c r="F73" s="10"/>
      <c r="J73" s="3"/>
      <c r="M73"/>
      <c r="N73" s="10"/>
      <c r="O73" s="10"/>
    </row>
    <row r="74" spans="2:15" x14ac:dyDescent="0.25">
      <c r="C74" s="3"/>
      <c r="E74" s="10"/>
      <c r="F74" s="10"/>
      <c r="J74" s="3"/>
      <c r="M74"/>
      <c r="N74" s="10"/>
      <c r="O74" s="10"/>
    </row>
    <row r="75" spans="2:15" x14ac:dyDescent="0.25">
      <c r="C75" s="3"/>
      <c r="E75" s="10"/>
      <c r="F75" s="10"/>
      <c r="J75" s="3"/>
      <c r="M75"/>
      <c r="N75" s="10"/>
      <c r="O75" s="10"/>
    </row>
    <row r="76" spans="2:15" x14ac:dyDescent="0.25">
      <c r="C76" s="3"/>
      <c r="E76" s="10"/>
      <c r="F76" s="10"/>
      <c r="J76" s="3"/>
      <c r="M76"/>
      <c r="N76" s="10"/>
      <c r="O76" s="10"/>
    </row>
    <row r="77" spans="2:15" x14ac:dyDescent="0.25">
      <c r="C77" s="3"/>
      <c r="E77" s="10"/>
      <c r="F77" s="10"/>
      <c r="J77" s="3"/>
      <c r="M77"/>
      <c r="N77" s="10"/>
      <c r="O77" s="10"/>
    </row>
    <row r="78" spans="2:15" x14ac:dyDescent="0.25">
      <c r="C78" s="3"/>
      <c r="E78" s="10"/>
      <c r="F78" s="10"/>
      <c r="J78" s="3"/>
      <c r="M78"/>
      <c r="N78" s="10"/>
      <c r="O78" s="10"/>
    </row>
    <row r="79" spans="2:15" x14ac:dyDescent="0.25">
      <c r="C79" s="3"/>
      <c r="E79" s="10"/>
      <c r="F79" s="10"/>
      <c r="J79" s="3"/>
      <c r="M79"/>
      <c r="N79" s="10"/>
      <c r="O79" s="10"/>
    </row>
    <row r="80" spans="2:15" x14ac:dyDescent="0.25">
      <c r="C80" s="3"/>
      <c r="E80" s="10"/>
      <c r="F80" s="10"/>
      <c r="J80" s="3"/>
      <c r="M80"/>
      <c r="N80" s="10"/>
      <c r="O80" s="10"/>
    </row>
    <row r="81" spans="3:15" x14ac:dyDescent="0.25">
      <c r="C81" s="3"/>
      <c r="E81" s="10"/>
      <c r="F81" s="10"/>
      <c r="J81" s="3"/>
      <c r="M81"/>
      <c r="N81" s="10"/>
      <c r="O81" s="10"/>
    </row>
    <row r="82" spans="3:15" x14ac:dyDescent="0.25">
      <c r="C82" s="3"/>
      <c r="E82" s="10"/>
      <c r="F82" s="10"/>
      <c r="J82" s="3"/>
      <c r="M82"/>
      <c r="N82" s="10"/>
      <c r="O82" s="10"/>
    </row>
    <row r="83" spans="3:15" x14ac:dyDescent="0.25">
      <c r="C83" s="3"/>
      <c r="E83" s="10"/>
      <c r="F83" s="10"/>
      <c r="J83" s="3"/>
      <c r="M83"/>
      <c r="N83" s="10"/>
      <c r="O83" s="10"/>
    </row>
    <row r="84" spans="3:15" x14ac:dyDescent="0.25">
      <c r="C84" s="3"/>
      <c r="E84" s="10"/>
      <c r="F84" s="10"/>
      <c r="J84" s="3"/>
      <c r="M84"/>
      <c r="N84" s="10"/>
      <c r="O84" s="10"/>
    </row>
    <row r="85" spans="3:15" x14ac:dyDescent="0.25">
      <c r="C85" s="3"/>
      <c r="E85" s="10"/>
      <c r="F85" s="10"/>
      <c r="J85" s="3"/>
      <c r="M85"/>
      <c r="N85" s="10"/>
      <c r="O85" s="10"/>
    </row>
    <row r="86" spans="3:15" x14ac:dyDescent="0.25">
      <c r="C86" s="3"/>
      <c r="E86" s="10"/>
      <c r="F86" s="10"/>
      <c r="J86" s="3"/>
      <c r="M86"/>
      <c r="N86" s="10"/>
      <c r="O86" s="10"/>
    </row>
    <row r="87" spans="3:15" x14ac:dyDescent="0.25">
      <c r="C87" s="3"/>
      <c r="E87" s="10"/>
      <c r="F87" s="10"/>
      <c r="J87" s="3"/>
      <c r="M87"/>
      <c r="N87" s="10"/>
      <c r="O87" s="10"/>
    </row>
    <row r="88" spans="3:15" x14ac:dyDescent="0.25">
      <c r="C88" s="3"/>
      <c r="E88" s="10"/>
      <c r="F88" s="10"/>
      <c r="J88" s="3"/>
      <c r="M88"/>
      <c r="N88" s="10"/>
      <c r="O88" s="10"/>
    </row>
    <row r="89" spans="3:15" x14ac:dyDescent="0.25">
      <c r="C89" s="3"/>
      <c r="E89" s="10"/>
      <c r="F89" s="10"/>
      <c r="J89" s="3"/>
      <c r="M89"/>
      <c r="N89" s="10"/>
      <c r="O89" s="10"/>
    </row>
    <row r="90" spans="3:15" x14ac:dyDescent="0.25">
      <c r="C90" s="3"/>
      <c r="E90" s="10"/>
      <c r="F90" s="10"/>
      <c r="J90" s="3"/>
      <c r="M90"/>
      <c r="N90" s="10"/>
      <c r="O90" s="10"/>
    </row>
    <row r="91" spans="3:15" x14ac:dyDescent="0.25">
      <c r="C91" s="3"/>
      <c r="E91" s="10"/>
      <c r="F91" s="10"/>
      <c r="J91" s="3"/>
      <c r="M91"/>
      <c r="N91" s="10"/>
      <c r="O91" s="10"/>
    </row>
    <row r="92" spans="3:15" x14ac:dyDescent="0.25">
      <c r="C92" s="3"/>
      <c r="E92" s="10"/>
      <c r="F92" s="10"/>
      <c r="J92" s="3"/>
      <c r="M92"/>
      <c r="N92" s="10"/>
      <c r="O92" s="10"/>
    </row>
    <row r="93" spans="3:15" x14ac:dyDescent="0.25">
      <c r="C93" s="3"/>
      <c r="E93" s="10"/>
      <c r="F93" s="10"/>
      <c r="J93" s="3"/>
      <c r="M93"/>
      <c r="N93" s="10"/>
      <c r="O93" s="10"/>
    </row>
    <row r="94" spans="3:15" x14ac:dyDescent="0.25">
      <c r="C94" s="3"/>
      <c r="E94" s="10"/>
      <c r="F94" s="10"/>
      <c r="J94" s="3"/>
      <c r="M94"/>
      <c r="N94" s="10"/>
      <c r="O94" s="10"/>
    </row>
    <row r="95" spans="3:15" x14ac:dyDescent="0.25">
      <c r="C95" s="3"/>
      <c r="E95" s="10"/>
      <c r="F95" s="10"/>
      <c r="J95" s="3"/>
      <c r="M95"/>
      <c r="N95" s="10"/>
      <c r="O95" s="10"/>
    </row>
    <row r="96" spans="3:15" x14ac:dyDescent="0.25">
      <c r="C96" s="3"/>
      <c r="E96" s="10"/>
      <c r="F96" s="10"/>
      <c r="J96" s="3"/>
      <c r="M96"/>
      <c r="N96" s="10"/>
      <c r="O96" s="10"/>
    </row>
    <row r="97" spans="3:15" x14ac:dyDescent="0.25">
      <c r="C97" s="3"/>
      <c r="E97" s="10"/>
      <c r="F97" s="10"/>
      <c r="J97" s="3"/>
      <c r="M97"/>
      <c r="N97" s="10"/>
      <c r="O97" s="10"/>
    </row>
    <row r="98" spans="3:15" x14ac:dyDescent="0.25">
      <c r="C98" s="3"/>
      <c r="E98" s="10"/>
      <c r="F98" s="10"/>
      <c r="J98" s="3"/>
      <c r="M98"/>
      <c r="N98" s="10"/>
      <c r="O98" s="10"/>
    </row>
    <row r="99" spans="3:15" x14ac:dyDescent="0.25">
      <c r="C99" s="3"/>
      <c r="E99" s="10"/>
      <c r="F99" s="10"/>
      <c r="J99" s="3"/>
      <c r="M99"/>
      <c r="N99" s="10"/>
      <c r="O99" s="10"/>
    </row>
    <row r="100" spans="3:15" x14ac:dyDescent="0.25">
      <c r="C100" s="3"/>
      <c r="E100" s="10"/>
      <c r="F100" s="10"/>
      <c r="J100" s="3"/>
      <c r="M100"/>
      <c r="N100" s="10"/>
      <c r="O100" s="10"/>
    </row>
    <row r="101" spans="3:15" x14ac:dyDescent="0.25">
      <c r="C101" s="3"/>
      <c r="E101" s="10"/>
      <c r="F101" s="10"/>
      <c r="J101" s="3"/>
      <c r="M101"/>
      <c r="N101" s="10"/>
      <c r="O101" s="10"/>
    </row>
    <row r="102" spans="3:15" x14ac:dyDescent="0.25">
      <c r="C102" s="3"/>
      <c r="E102" s="10"/>
      <c r="F102" s="10"/>
      <c r="J102" s="3"/>
      <c r="M102"/>
      <c r="N102" s="10"/>
      <c r="O102" s="10"/>
    </row>
    <row r="103" spans="3:15" x14ac:dyDescent="0.25">
      <c r="C103" s="3"/>
      <c r="E103" s="10"/>
      <c r="F103" s="10"/>
      <c r="J103" s="3"/>
      <c r="M103"/>
      <c r="N103" s="10"/>
      <c r="O103" s="10"/>
    </row>
    <row r="104" spans="3:15" x14ac:dyDescent="0.25">
      <c r="C104" s="3"/>
      <c r="E104" s="10"/>
      <c r="F104" s="10"/>
      <c r="J104" s="3"/>
      <c r="M104"/>
      <c r="N104" s="10"/>
      <c r="O104" s="10"/>
    </row>
    <row r="105" spans="3:15" x14ac:dyDescent="0.25">
      <c r="C105" s="3"/>
      <c r="E105" s="10"/>
      <c r="F105" s="10"/>
      <c r="J105" s="3"/>
      <c r="M105"/>
      <c r="N105" s="10"/>
      <c r="O105" s="10"/>
    </row>
    <row r="106" spans="3:15" x14ac:dyDescent="0.25">
      <c r="C106" s="3"/>
      <c r="E106" s="10"/>
      <c r="F106" s="10"/>
      <c r="J106" s="3"/>
      <c r="M106"/>
      <c r="N106" s="10"/>
      <c r="O106" s="10"/>
    </row>
    <row r="107" spans="3:15" x14ac:dyDescent="0.25">
      <c r="C107" s="3"/>
      <c r="E107" s="10"/>
      <c r="F107" s="10"/>
      <c r="J107" s="3"/>
      <c r="M107"/>
      <c r="N107" s="10"/>
      <c r="O107" s="10"/>
    </row>
    <row r="108" spans="3:15" x14ac:dyDescent="0.25">
      <c r="C108" s="3"/>
      <c r="E108" s="10"/>
      <c r="F108" s="10"/>
      <c r="J108" s="3"/>
      <c r="M108"/>
      <c r="N108" s="10"/>
      <c r="O108" s="10"/>
    </row>
    <row r="109" spans="3:15" x14ac:dyDescent="0.25">
      <c r="C109" s="3"/>
      <c r="E109" s="10"/>
      <c r="F109" s="10"/>
      <c r="J109" s="3"/>
      <c r="M109"/>
      <c r="N109" s="10"/>
      <c r="O109" s="10"/>
    </row>
    <row r="110" spans="3:15" x14ac:dyDescent="0.25">
      <c r="C110" s="3"/>
      <c r="E110" s="10"/>
      <c r="F110" s="10"/>
      <c r="J110" s="3"/>
      <c r="M110"/>
      <c r="N110" s="10"/>
      <c r="O110" s="10"/>
    </row>
    <row r="111" spans="3:15" x14ac:dyDescent="0.25">
      <c r="C111" s="3"/>
      <c r="E111" s="10"/>
      <c r="F111" s="10"/>
      <c r="J111" s="3"/>
      <c r="M111"/>
      <c r="N111" s="10"/>
      <c r="O111" s="10"/>
    </row>
    <row r="112" spans="3:15" x14ac:dyDescent="0.25">
      <c r="C112" s="3"/>
      <c r="E112" s="10"/>
      <c r="F112" s="10"/>
      <c r="J112" s="3"/>
      <c r="M112"/>
      <c r="N112" s="10"/>
      <c r="O112" s="10"/>
    </row>
    <row r="113" spans="3:15" x14ac:dyDescent="0.25">
      <c r="C113" s="3"/>
      <c r="E113" s="10"/>
      <c r="F113" s="10"/>
      <c r="J113" s="3"/>
      <c r="M113"/>
      <c r="N113" s="10"/>
      <c r="O113" s="10"/>
    </row>
    <row r="114" spans="3:15" x14ac:dyDescent="0.25">
      <c r="C114" s="3"/>
      <c r="E114" s="10"/>
      <c r="F114" s="10"/>
      <c r="J114" s="3"/>
      <c r="M114"/>
      <c r="N114" s="10"/>
      <c r="O114" s="10"/>
    </row>
    <row r="115" spans="3:15" x14ac:dyDescent="0.25">
      <c r="C115" s="3"/>
      <c r="E115" s="10"/>
      <c r="F115" s="10"/>
      <c r="J115" s="3"/>
      <c r="M115"/>
      <c r="N115" s="10"/>
      <c r="O115" s="10"/>
    </row>
    <row r="116" spans="3:15" x14ac:dyDescent="0.25">
      <c r="C116" s="3"/>
      <c r="E116" s="10"/>
      <c r="F116" s="10"/>
      <c r="J116" s="3"/>
      <c r="M116"/>
      <c r="N116" s="10"/>
      <c r="O116" s="10"/>
    </row>
    <row r="117" spans="3:15" x14ac:dyDescent="0.25">
      <c r="C117" s="3"/>
      <c r="E117" s="10"/>
      <c r="F117" s="10"/>
      <c r="J117" s="3"/>
      <c r="M117"/>
      <c r="N117" s="10"/>
      <c r="O117" s="10"/>
    </row>
    <row r="118" spans="3:15" x14ac:dyDescent="0.25">
      <c r="C118" s="3"/>
      <c r="E118" s="10"/>
      <c r="F118" s="10"/>
      <c r="J118" s="3"/>
      <c r="M118"/>
      <c r="N118" s="10"/>
      <c r="O118" s="10"/>
    </row>
    <row r="119" spans="3:15" x14ac:dyDescent="0.25">
      <c r="C119" s="3"/>
      <c r="E119" s="10"/>
      <c r="F119" s="10"/>
      <c r="J119" s="3"/>
      <c r="M119"/>
      <c r="N119" s="10"/>
      <c r="O119" s="10"/>
    </row>
    <row r="120" spans="3:15" x14ac:dyDescent="0.25">
      <c r="C120" s="3"/>
      <c r="E120" s="10"/>
      <c r="F120" s="10"/>
      <c r="J120" s="3"/>
      <c r="M120"/>
      <c r="N120" s="10"/>
      <c r="O120" s="10"/>
    </row>
    <row r="121" spans="3:15" x14ac:dyDescent="0.25">
      <c r="C121" s="3"/>
      <c r="E121" s="10"/>
      <c r="F121" s="10"/>
      <c r="J121" s="3"/>
      <c r="M121"/>
      <c r="N121" s="10"/>
      <c r="O121" s="10"/>
    </row>
    <row r="122" spans="3:15" x14ac:dyDescent="0.25">
      <c r="C122" s="3"/>
      <c r="E122" s="10"/>
      <c r="F122" s="10"/>
      <c r="J122" s="3"/>
      <c r="M122"/>
      <c r="N122" s="10"/>
      <c r="O122" s="10"/>
    </row>
    <row r="123" spans="3:15" x14ac:dyDescent="0.25">
      <c r="C123" s="3"/>
      <c r="E123" s="10"/>
      <c r="F123" s="10"/>
      <c r="J123" s="3"/>
      <c r="M123"/>
      <c r="N123" s="10"/>
      <c r="O123" s="10"/>
    </row>
    <row r="124" spans="3:15" x14ac:dyDescent="0.25">
      <c r="C124" s="3"/>
      <c r="E124" s="10"/>
      <c r="F124" s="10"/>
      <c r="J124" s="3"/>
      <c r="M124"/>
      <c r="N124" s="10"/>
      <c r="O124" s="10"/>
    </row>
    <row r="125" spans="3:15" x14ac:dyDescent="0.25">
      <c r="C125" s="3"/>
      <c r="E125" s="10"/>
      <c r="F125" s="10"/>
      <c r="J125" s="3"/>
      <c r="M125"/>
      <c r="N125" s="10"/>
      <c r="O125" s="10"/>
    </row>
    <row r="126" spans="3:15" x14ac:dyDescent="0.25">
      <c r="C126" s="3"/>
      <c r="E126" s="10"/>
      <c r="F126" s="10"/>
      <c r="J126" s="3"/>
      <c r="M126"/>
      <c r="N126" s="10"/>
      <c r="O126" s="10"/>
    </row>
    <row r="127" spans="3:15" x14ac:dyDescent="0.25">
      <c r="C127" s="3"/>
      <c r="E127" s="10"/>
      <c r="F127" s="10"/>
      <c r="J127" s="3"/>
      <c r="M127"/>
      <c r="N127" s="10"/>
      <c r="O127" s="10"/>
    </row>
    <row r="128" spans="3:15" x14ac:dyDescent="0.25">
      <c r="C128" s="3"/>
      <c r="E128" s="10"/>
      <c r="F128" s="10"/>
      <c r="J128" s="3"/>
      <c r="M128"/>
      <c r="N128" s="10"/>
      <c r="O128" s="10"/>
    </row>
    <row r="129" spans="3:15" x14ac:dyDescent="0.25">
      <c r="C129" s="3"/>
      <c r="E129" s="10"/>
      <c r="F129" s="10"/>
      <c r="J129" s="3"/>
      <c r="M129"/>
      <c r="N129" s="10"/>
      <c r="O129" s="10"/>
    </row>
    <row r="130" spans="3:15" x14ac:dyDescent="0.25">
      <c r="C130" s="3"/>
      <c r="E130" s="10"/>
      <c r="F130" s="10"/>
      <c r="J130" s="3"/>
      <c r="M130"/>
      <c r="N130" s="10"/>
      <c r="O130" s="10"/>
    </row>
    <row r="131" spans="3:15" x14ac:dyDescent="0.25">
      <c r="C131" s="3"/>
      <c r="E131" s="10"/>
      <c r="F131" s="10"/>
      <c r="J131" s="3"/>
      <c r="M131"/>
      <c r="N131" s="10"/>
      <c r="O131" s="10"/>
    </row>
    <row r="132" spans="3:15" x14ac:dyDescent="0.25">
      <c r="C132" s="3"/>
      <c r="E132" s="10"/>
      <c r="F132" s="10"/>
      <c r="J132" s="3"/>
      <c r="M132"/>
      <c r="N132" s="10"/>
      <c r="O132" s="10"/>
    </row>
    <row r="133" spans="3:15" x14ac:dyDescent="0.25">
      <c r="C133" s="3"/>
      <c r="E133" s="10"/>
      <c r="F133" s="10"/>
      <c r="J133" s="3"/>
      <c r="M133"/>
      <c r="N133" s="10"/>
      <c r="O133" s="10"/>
    </row>
    <row r="134" spans="3:15" x14ac:dyDescent="0.25">
      <c r="C134" s="3"/>
      <c r="E134" s="10"/>
      <c r="F134" s="10"/>
      <c r="J134" s="3"/>
      <c r="M134"/>
      <c r="N134" s="10"/>
      <c r="O134" s="10"/>
    </row>
    <row r="135" spans="3:15" x14ac:dyDescent="0.25">
      <c r="C135" s="3"/>
      <c r="E135" s="10"/>
      <c r="F135" s="10"/>
      <c r="J135" s="3"/>
      <c r="M135"/>
      <c r="N135" s="10"/>
      <c r="O135" s="10"/>
    </row>
    <row r="136" spans="3:15" x14ac:dyDescent="0.25">
      <c r="C136" s="3"/>
      <c r="E136" s="10"/>
      <c r="F136" s="10"/>
      <c r="J136" s="3"/>
      <c r="M136"/>
      <c r="N136" s="10"/>
      <c r="O136" s="10"/>
    </row>
    <row r="137" spans="3:15" x14ac:dyDescent="0.25">
      <c r="C137" s="3"/>
      <c r="E137" s="10"/>
      <c r="F137" s="10"/>
      <c r="J137" s="3"/>
      <c r="M137"/>
      <c r="N137" s="10"/>
      <c r="O137" s="10"/>
    </row>
    <row r="138" spans="3:15" x14ac:dyDescent="0.25">
      <c r="C138" s="3"/>
      <c r="E138" s="10"/>
      <c r="F138" s="10"/>
      <c r="J138" s="3"/>
      <c r="M138"/>
      <c r="N138" s="10"/>
      <c r="O138" s="10"/>
    </row>
    <row r="139" spans="3:15" x14ac:dyDescent="0.25">
      <c r="C139" s="3"/>
      <c r="E139" s="10"/>
      <c r="F139" s="10"/>
      <c r="J139" s="3"/>
      <c r="M139"/>
      <c r="N139" s="10"/>
      <c r="O139" s="10"/>
    </row>
    <row r="140" spans="3:15" x14ac:dyDescent="0.25">
      <c r="C140" s="3"/>
      <c r="E140" s="10"/>
      <c r="F140" s="10"/>
      <c r="J140" s="3"/>
      <c r="M140"/>
      <c r="N140" s="10"/>
      <c r="O140" s="10"/>
    </row>
    <row r="141" spans="3:15" x14ac:dyDescent="0.25">
      <c r="C141" s="3"/>
      <c r="E141" s="10"/>
      <c r="F141" s="10"/>
      <c r="J141" s="3"/>
      <c r="M141"/>
      <c r="N141" s="10"/>
      <c r="O141" s="10"/>
    </row>
    <row r="142" spans="3:15" x14ac:dyDescent="0.25">
      <c r="C142" s="3"/>
      <c r="E142" s="10"/>
      <c r="F142" s="10"/>
      <c r="J142" s="3"/>
      <c r="M142"/>
      <c r="N142" s="10"/>
      <c r="O142" s="10"/>
    </row>
    <row r="143" spans="3:15" x14ac:dyDescent="0.25">
      <c r="C143" s="3"/>
      <c r="E143" s="10"/>
      <c r="F143" s="10"/>
      <c r="J143" s="3"/>
      <c r="M143"/>
      <c r="N143" s="10"/>
      <c r="O143" s="10"/>
    </row>
    <row r="144" spans="3:15" x14ac:dyDescent="0.25">
      <c r="C144" s="3"/>
      <c r="E144" s="10"/>
      <c r="F144" s="10"/>
      <c r="J144" s="3"/>
      <c r="M144"/>
      <c r="N144" s="10"/>
      <c r="O144" s="10"/>
    </row>
    <row r="145" spans="3:15" x14ac:dyDescent="0.25">
      <c r="C145" s="3"/>
      <c r="E145" s="10"/>
      <c r="F145" s="10"/>
      <c r="J145" s="3"/>
      <c r="M145"/>
      <c r="N145" s="10"/>
      <c r="O145" s="10"/>
    </row>
    <row r="146" spans="3:15" x14ac:dyDescent="0.25">
      <c r="C146" s="3"/>
      <c r="E146" s="10"/>
      <c r="F146" s="10"/>
      <c r="J146" s="3"/>
      <c r="M146"/>
      <c r="N146" s="10"/>
      <c r="O146" s="10"/>
    </row>
    <row r="147" spans="3:15" x14ac:dyDescent="0.25">
      <c r="C147" s="3"/>
      <c r="E147" s="10"/>
      <c r="F147" s="10"/>
      <c r="J147" s="3"/>
      <c r="M147"/>
      <c r="N147" s="10"/>
      <c r="O147" s="10"/>
    </row>
    <row r="148" spans="3:15" x14ac:dyDescent="0.25">
      <c r="C148" s="3"/>
      <c r="E148" s="10"/>
      <c r="F148" s="10"/>
      <c r="J148" s="3"/>
      <c r="M148"/>
      <c r="N148" s="10"/>
      <c r="O148" s="10"/>
    </row>
    <row r="149" spans="3:15" x14ac:dyDescent="0.25">
      <c r="C149" s="3"/>
      <c r="E149" s="10"/>
      <c r="F149" s="10"/>
      <c r="J149" s="3"/>
      <c r="M149"/>
      <c r="N149" s="10"/>
      <c r="O149" s="10"/>
    </row>
    <row r="150" spans="3:15" x14ac:dyDescent="0.25">
      <c r="C150" s="3"/>
      <c r="E150" s="10"/>
      <c r="F150" s="10"/>
      <c r="J150" s="3"/>
      <c r="M150"/>
      <c r="N150" s="10"/>
      <c r="O150" s="10"/>
    </row>
    <row r="151" spans="3:15" x14ac:dyDescent="0.25">
      <c r="C151" s="3"/>
      <c r="E151" s="10"/>
      <c r="F151" s="10"/>
      <c r="J151" s="3"/>
      <c r="M151"/>
      <c r="N151" s="10"/>
      <c r="O151" s="10"/>
    </row>
    <row r="152" spans="3:15" x14ac:dyDescent="0.25">
      <c r="C152" s="3"/>
      <c r="E152" s="10"/>
      <c r="F152" s="10"/>
      <c r="J152" s="3"/>
      <c r="M152"/>
      <c r="N152" s="10"/>
      <c r="O152" s="10"/>
    </row>
    <row r="153" spans="3:15" x14ac:dyDescent="0.25">
      <c r="C153" s="3"/>
      <c r="E153" s="10"/>
      <c r="F153" s="10"/>
      <c r="J153" s="3"/>
      <c r="M153"/>
      <c r="N153" s="10"/>
      <c r="O153" s="10"/>
    </row>
    <row r="154" spans="3:15" x14ac:dyDescent="0.25">
      <c r="C154" s="3"/>
      <c r="E154" s="10"/>
      <c r="F154" s="10"/>
      <c r="J154" s="3"/>
      <c r="M154"/>
      <c r="N154" s="10"/>
      <c r="O154" s="10"/>
    </row>
    <row r="155" spans="3:15" x14ac:dyDescent="0.25">
      <c r="C155" s="3"/>
      <c r="E155" s="10"/>
      <c r="F155" s="10"/>
      <c r="J155" s="3"/>
      <c r="M155"/>
      <c r="N155" s="10"/>
      <c r="O155" s="10"/>
    </row>
    <row r="156" spans="3:15" x14ac:dyDescent="0.25">
      <c r="C156" s="3"/>
      <c r="E156" s="10"/>
      <c r="F156" s="10"/>
      <c r="J156" s="3"/>
      <c r="M156"/>
      <c r="N156" s="10"/>
      <c r="O156" s="10"/>
    </row>
    <row r="157" spans="3:15" x14ac:dyDescent="0.25">
      <c r="C157" s="3"/>
      <c r="E157" s="10"/>
      <c r="F157" s="10"/>
      <c r="J157" s="3"/>
      <c r="M157"/>
      <c r="N157" s="10"/>
      <c r="O157" s="10"/>
    </row>
    <row r="158" spans="3:15" x14ac:dyDescent="0.25">
      <c r="C158" s="3"/>
      <c r="E158" s="10"/>
      <c r="F158" s="10"/>
      <c r="J158" s="3"/>
      <c r="M158"/>
      <c r="N158" s="10"/>
      <c r="O158" s="10"/>
    </row>
    <row r="159" spans="3:15" x14ac:dyDescent="0.25">
      <c r="C159" s="3"/>
      <c r="E159" s="10"/>
      <c r="F159" s="10"/>
      <c r="J159" s="3"/>
      <c r="M159"/>
      <c r="N159" s="10"/>
      <c r="O159" s="10"/>
    </row>
    <row r="160" spans="3:15" x14ac:dyDescent="0.25">
      <c r="C160" s="3"/>
      <c r="E160" s="10"/>
      <c r="F160" s="10"/>
      <c r="J160" s="3"/>
      <c r="M160"/>
      <c r="N160" s="10"/>
      <c r="O160" s="10"/>
    </row>
    <row r="161" spans="3:15" x14ac:dyDescent="0.25">
      <c r="C161" s="3"/>
      <c r="E161" s="10"/>
      <c r="F161" s="10"/>
      <c r="J161" s="3"/>
      <c r="M161"/>
      <c r="N161" s="10"/>
      <c r="O161" s="10"/>
    </row>
    <row r="162" spans="3:15" x14ac:dyDescent="0.25">
      <c r="C162" s="3"/>
      <c r="E162" s="10"/>
      <c r="F162" s="10"/>
      <c r="J162" s="3"/>
      <c r="M162"/>
      <c r="N162" s="10"/>
      <c r="O162" s="10"/>
    </row>
    <row r="163" spans="3:15" x14ac:dyDescent="0.25">
      <c r="C163" s="3"/>
      <c r="E163" s="10"/>
      <c r="F163" s="10"/>
      <c r="J163" s="3"/>
      <c r="M163"/>
      <c r="N163" s="10"/>
      <c r="O163" s="10"/>
    </row>
    <row r="164" spans="3:15" x14ac:dyDescent="0.25">
      <c r="C164" s="3"/>
      <c r="E164" s="10"/>
      <c r="F164" s="10"/>
      <c r="J164" s="3"/>
      <c r="M164"/>
      <c r="N164" s="10"/>
      <c r="O164" s="10"/>
    </row>
    <row r="165" spans="3:15" x14ac:dyDescent="0.25">
      <c r="C165" s="3"/>
      <c r="E165" s="10"/>
      <c r="F165" s="10"/>
      <c r="J165" s="3"/>
      <c r="M165"/>
      <c r="N165" s="10"/>
      <c r="O165" s="10"/>
    </row>
    <row r="166" spans="3:15" x14ac:dyDescent="0.25">
      <c r="C166" s="3"/>
      <c r="E166" s="10"/>
      <c r="F166" s="10"/>
      <c r="J166" s="3"/>
      <c r="M166"/>
      <c r="N166" s="10"/>
      <c r="O166" s="10"/>
    </row>
    <row r="167" spans="3:15" x14ac:dyDescent="0.25">
      <c r="C167" s="3"/>
      <c r="E167" s="10"/>
      <c r="F167" s="10"/>
      <c r="J167" s="3"/>
      <c r="M167"/>
      <c r="N167" s="10"/>
      <c r="O167" s="10"/>
    </row>
    <row r="168" spans="3:15" x14ac:dyDescent="0.25">
      <c r="C168" s="3"/>
      <c r="E168" s="10"/>
      <c r="F168" s="10"/>
      <c r="J168" s="3"/>
      <c r="M168"/>
      <c r="N168" s="10"/>
      <c r="O168" s="10"/>
    </row>
    <row r="169" spans="3:15" x14ac:dyDescent="0.25">
      <c r="C169" s="3"/>
      <c r="E169" s="10"/>
      <c r="F169" s="10"/>
      <c r="J169" s="3"/>
      <c r="M169"/>
      <c r="N169" s="10"/>
      <c r="O169" s="10"/>
    </row>
    <row r="170" spans="3:15" x14ac:dyDescent="0.25">
      <c r="C170" s="3"/>
      <c r="E170" s="10"/>
      <c r="F170" s="10"/>
      <c r="J170" s="3"/>
      <c r="M170"/>
      <c r="N170" s="10"/>
      <c r="O170" s="10"/>
    </row>
    <row r="171" spans="3:15" x14ac:dyDescent="0.25">
      <c r="C171" s="3"/>
      <c r="E171" s="10"/>
      <c r="F171" s="10"/>
      <c r="J171" s="3"/>
      <c r="M171"/>
      <c r="N171" s="10"/>
      <c r="O171" s="10"/>
    </row>
    <row r="172" spans="3:15" x14ac:dyDescent="0.25">
      <c r="C172" s="3"/>
      <c r="E172" s="10"/>
      <c r="F172" s="10"/>
      <c r="J172" s="3"/>
      <c r="M172"/>
      <c r="N172" s="10"/>
      <c r="O172" s="10"/>
    </row>
    <row r="173" spans="3:15" x14ac:dyDescent="0.25">
      <c r="C173" s="3"/>
      <c r="E173" s="10"/>
      <c r="F173" s="10"/>
      <c r="J173" s="3"/>
      <c r="M173"/>
      <c r="N173" s="10"/>
      <c r="O173" s="10"/>
    </row>
    <row r="174" spans="3:15" x14ac:dyDescent="0.25">
      <c r="C174" s="3"/>
      <c r="E174" s="10"/>
      <c r="F174" s="10"/>
      <c r="J174" s="3"/>
      <c r="M174"/>
      <c r="N174" s="10"/>
      <c r="O174" s="10"/>
    </row>
    <row r="175" spans="3:15" x14ac:dyDescent="0.25">
      <c r="C175" s="3"/>
      <c r="E175" s="10"/>
      <c r="F175" s="10"/>
      <c r="J175" s="3"/>
      <c r="M175"/>
      <c r="N175" s="10"/>
      <c r="O175" s="10"/>
    </row>
    <row r="176" spans="3:15" x14ac:dyDescent="0.25">
      <c r="C176" s="3"/>
      <c r="E176" s="10"/>
      <c r="F176" s="10"/>
      <c r="J176" s="3"/>
      <c r="M176"/>
      <c r="N176" s="10"/>
      <c r="O176" s="10"/>
    </row>
    <row r="177" spans="3:15" x14ac:dyDescent="0.25">
      <c r="C177" s="3"/>
      <c r="E177" s="10"/>
      <c r="F177" s="10"/>
      <c r="J177" s="3"/>
      <c r="M177"/>
      <c r="N177" s="10"/>
      <c r="O177" s="10"/>
    </row>
    <row r="178" spans="3:15" x14ac:dyDescent="0.25">
      <c r="C178" s="3"/>
      <c r="E178" s="10"/>
      <c r="F178" s="10"/>
      <c r="J178" s="3"/>
      <c r="M178"/>
      <c r="N178" s="10"/>
      <c r="O178" s="10"/>
    </row>
    <row r="179" spans="3:15" x14ac:dyDescent="0.25">
      <c r="C179" s="3"/>
      <c r="E179" s="10"/>
      <c r="F179" s="10"/>
      <c r="J179" s="3"/>
      <c r="M179"/>
      <c r="N179" s="10"/>
      <c r="O179" s="10"/>
    </row>
    <row r="180" spans="3:15" x14ac:dyDescent="0.25">
      <c r="C180" s="3"/>
      <c r="E180" s="10"/>
      <c r="F180" s="10"/>
      <c r="J180" s="3"/>
      <c r="M180"/>
      <c r="N180" s="10"/>
      <c r="O180" s="10"/>
    </row>
    <row r="181" spans="3:15" x14ac:dyDescent="0.25">
      <c r="C181" s="3"/>
      <c r="E181" s="10"/>
      <c r="F181" s="10"/>
      <c r="J181" s="3"/>
      <c r="M181"/>
      <c r="N181" s="10"/>
      <c r="O181" s="10"/>
    </row>
    <row r="182" spans="3:15" x14ac:dyDescent="0.25">
      <c r="C182" s="3"/>
      <c r="E182" s="10"/>
      <c r="F182" s="10"/>
      <c r="J182" s="3"/>
      <c r="M182"/>
      <c r="N182" s="10"/>
      <c r="O182" s="10"/>
    </row>
    <row r="183" spans="3:15" x14ac:dyDescent="0.25">
      <c r="C183" s="3"/>
      <c r="E183" s="10"/>
      <c r="F183" s="10"/>
      <c r="J183" s="3"/>
      <c r="M183"/>
      <c r="N183" s="10"/>
      <c r="O183" s="10"/>
    </row>
    <row r="184" spans="3:15" x14ac:dyDescent="0.25">
      <c r="C184" s="3"/>
      <c r="E184" s="10"/>
      <c r="F184" s="10"/>
      <c r="J184" s="3"/>
      <c r="M184"/>
      <c r="N184" s="10"/>
      <c r="O184" s="10"/>
    </row>
    <row r="185" spans="3:15" x14ac:dyDescent="0.25">
      <c r="C185" s="3"/>
      <c r="E185" s="10"/>
      <c r="F185" s="10"/>
      <c r="J185" s="3"/>
      <c r="M185"/>
      <c r="N185" s="10"/>
      <c r="O185" s="10"/>
    </row>
    <row r="186" spans="3:15" x14ac:dyDescent="0.25">
      <c r="C186" s="3"/>
      <c r="E186" s="10"/>
      <c r="F186" s="10"/>
      <c r="J186" s="3"/>
      <c r="M186"/>
      <c r="N186" s="10"/>
      <c r="O186" s="10"/>
    </row>
    <row r="187" spans="3:15" x14ac:dyDescent="0.25">
      <c r="C187" s="3"/>
      <c r="E187" s="10"/>
      <c r="F187" s="10"/>
      <c r="J187" s="3"/>
      <c r="M187"/>
      <c r="N187" s="10"/>
      <c r="O187" s="10"/>
    </row>
    <row r="188" spans="3:15" x14ac:dyDescent="0.25">
      <c r="C188" s="3"/>
      <c r="E188" s="10"/>
      <c r="F188" s="10"/>
      <c r="J188" s="3"/>
      <c r="M188"/>
      <c r="N188" s="10"/>
      <c r="O188" s="10"/>
    </row>
    <row r="189" spans="3:15" x14ac:dyDescent="0.25">
      <c r="C189" s="3"/>
      <c r="E189" s="10"/>
      <c r="F189" s="10"/>
      <c r="J189" s="3"/>
      <c r="M189"/>
      <c r="N189" s="10"/>
      <c r="O189" s="10"/>
    </row>
    <row r="190" spans="3:15" x14ac:dyDescent="0.25">
      <c r="C190" s="3"/>
      <c r="E190" s="10"/>
      <c r="F190" s="10"/>
      <c r="J190" s="3"/>
      <c r="M190"/>
      <c r="N190" s="10"/>
      <c r="O190" s="10"/>
    </row>
    <row r="191" spans="3:15" x14ac:dyDescent="0.25">
      <c r="C191" s="3"/>
      <c r="E191" s="10"/>
      <c r="F191" s="10"/>
      <c r="J191" s="3"/>
      <c r="M191"/>
      <c r="N191" s="10"/>
      <c r="O191" s="10"/>
    </row>
    <row r="192" spans="3:15" x14ac:dyDescent="0.25">
      <c r="C192" s="3"/>
      <c r="E192" s="10"/>
      <c r="F192" s="10"/>
      <c r="J192" s="3"/>
      <c r="M192"/>
      <c r="N192" s="10"/>
      <c r="O192" s="10"/>
    </row>
    <row r="193" spans="3:15" x14ac:dyDescent="0.25">
      <c r="C193" s="3"/>
      <c r="E193" s="10"/>
      <c r="F193" s="10"/>
      <c r="J193" s="3"/>
      <c r="M193"/>
      <c r="N193" s="10"/>
      <c r="O193" s="10"/>
    </row>
    <row r="194" spans="3:15" x14ac:dyDescent="0.25">
      <c r="C194" s="3"/>
      <c r="E194" s="11"/>
      <c r="F194" s="11"/>
      <c r="M194"/>
      <c r="N194" s="11"/>
      <c r="O194" s="11"/>
    </row>
    <row r="195" spans="3:15" x14ac:dyDescent="0.25">
      <c r="C195" s="3"/>
      <c r="E195" s="11"/>
      <c r="F195" s="11"/>
      <c r="M195"/>
      <c r="N195" s="11"/>
      <c r="O195" s="11"/>
    </row>
    <row r="196" spans="3:15" x14ac:dyDescent="0.25">
      <c r="C196" s="3"/>
      <c r="E196" s="11"/>
      <c r="F196" s="11"/>
      <c r="M196"/>
      <c r="N196" s="11"/>
      <c r="O196" s="11"/>
    </row>
    <row r="197" spans="3:15" x14ac:dyDescent="0.25">
      <c r="C197" s="3"/>
      <c r="E197" s="11"/>
      <c r="F197" s="11"/>
      <c r="M197"/>
      <c r="N197" s="11"/>
      <c r="O197" s="11"/>
    </row>
    <row r="198" spans="3:15" x14ac:dyDescent="0.25">
      <c r="C198" s="3"/>
      <c r="E198" s="11"/>
      <c r="F198" s="11"/>
      <c r="M198"/>
      <c r="N198" s="11"/>
      <c r="O198" s="11"/>
    </row>
    <row r="199" spans="3:15" x14ac:dyDescent="0.25">
      <c r="C199" s="3"/>
      <c r="E199" s="11"/>
      <c r="F199" s="11"/>
      <c r="M199"/>
      <c r="N199" s="11"/>
      <c r="O199" s="11"/>
    </row>
    <row r="200" spans="3:15" x14ac:dyDescent="0.25">
      <c r="C200" s="3"/>
      <c r="E200" s="11"/>
      <c r="F200" s="11"/>
      <c r="M200"/>
      <c r="N200" s="11"/>
      <c r="O200" s="11"/>
    </row>
    <row r="201" spans="3:15" x14ac:dyDescent="0.25">
      <c r="C201" s="3"/>
      <c r="E201" s="11"/>
      <c r="F201" s="11"/>
      <c r="M201"/>
      <c r="N201" s="11"/>
      <c r="O201" s="11"/>
    </row>
    <row r="202" spans="3:15" x14ac:dyDescent="0.25">
      <c r="C202" s="3"/>
      <c r="E202" s="11"/>
      <c r="F202" s="11"/>
      <c r="M202"/>
      <c r="N202" s="11"/>
      <c r="O202" s="11"/>
    </row>
    <row r="203" spans="3:15" x14ac:dyDescent="0.25">
      <c r="C203" s="3"/>
      <c r="E203" s="11"/>
      <c r="F203" s="11"/>
      <c r="M203"/>
      <c r="N203" s="11"/>
      <c r="O203" s="11"/>
    </row>
    <row r="204" spans="3:15" x14ac:dyDescent="0.25">
      <c r="C204" s="3"/>
      <c r="E204" s="11"/>
      <c r="F204" s="11"/>
      <c r="M204"/>
      <c r="N204" s="11"/>
      <c r="O204" s="11"/>
    </row>
    <row r="205" spans="3:15" x14ac:dyDescent="0.25">
      <c r="C205" s="3"/>
      <c r="E205" s="11"/>
      <c r="F205" s="11"/>
      <c r="M205"/>
      <c r="N205" s="11"/>
      <c r="O205" s="11"/>
    </row>
    <row r="206" spans="3:15" x14ac:dyDescent="0.25">
      <c r="C206" s="3"/>
      <c r="E206" s="11"/>
      <c r="F206" s="11"/>
      <c r="M206"/>
      <c r="N206" s="11"/>
      <c r="O206" s="11"/>
    </row>
    <row r="207" spans="3:15" x14ac:dyDescent="0.25">
      <c r="C207" s="3"/>
      <c r="E207" s="11"/>
      <c r="F207" s="11"/>
      <c r="M207"/>
      <c r="N207" s="11"/>
      <c r="O207" s="11"/>
    </row>
    <row r="208" spans="3:15" x14ac:dyDescent="0.25">
      <c r="C208" s="3"/>
      <c r="E208" s="11"/>
      <c r="F208" s="11"/>
      <c r="M208"/>
      <c r="N208" s="11"/>
      <c r="O208" s="11"/>
    </row>
    <row r="209" spans="3:15" x14ac:dyDescent="0.25">
      <c r="C209" s="3"/>
      <c r="E209" s="11"/>
      <c r="F209" s="11"/>
      <c r="M209"/>
      <c r="N209" s="11"/>
      <c r="O209" s="11"/>
    </row>
    <row r="210" spans="3:15" x14ac:dyDescent="0.25">
      <c r="C210" s="3"/>
      <c r="E210" s="11"/>
      <c r="F210" s="11"/>
      <c r="M210"/>
      <c r="N210" s="11"/>
      <c r="O210" s="11"/>
    </row>
    <row r="211" spans="3:15" x14ac:dyDescent="0.25">
      <c r="C211" s="3"/>
      <c r="E211" s="11"/>
      <c r="F211" s="11"/>
      <c r="M211"/>
      <c r="N211" s="11"/>
      <c r="O211" s="11"/>
    </row>
    <row r="212" spans="3:15" x14ac:dyDescent="0.25">
      <c r="C212" s="3"/>
      <c r="E212" s="11"/>
      <c r="F212" s="11"/>
      <c r="M212"/>
      <c r="N212" s="11"/>
      <c r="O212" s="11"/>
    </row>
    <row r="213" spans="3:15" x14ac:dyDescent="0.25">
      <c r="C213" s="3"/>
      <c r="E213" s="11"/>
      <c r="F213" s="11"/>
      <c r="M213"/>
      <c r="N213" s="11"/>
      <c r="O213" s="11"/>
    </row>
    <row r="214" spans="3:15" x14ac:dyDescent="0.25">
      <c r="C214" s="3"/>
      <c r="E214" s="11"/>
      <c r="F214" s="11"/>
      <c r="M214"/>
      <c r="N214" s="11"/>
      <c r="O214" s="11"/>
    </row>
    <row r="215" spans="3:15" x14ac:dyDescent="0.25">
      <c r="C215" s="3"/>
      <c r="E215" s="11"/>
      <c r="F215" s="11"/>
      <c r="M215"/>
      <c r="N215" s="11"/>
      <c r="O215" s="11"/>
    </row>
    <row r="216" spans="3:15" x14ac:dyDescent="0.25">
      <c r="C216" s="3"/>
      <c r="E216" s="11"/>
      <c r="F216" s="11"/>
      <c r="M216"/>
      <c r="N216" s="11"/>
      <c r="O216" s="11"/>
    </row>
    <row r="217" spans="3:15" x14ac:dyDescent="0.25">
      <c r="C217" s="3"/>
      <c r="E217" s="11"/>
      <c r="F217" s="11"/>
      <c r="M217"/>
      <c r="N217" s="11"/>
      <c r="O217" s="11"/>
    </row>
    <row r="218" spans="3:15" x14ac:dyDescent="0.25">
      <c r="C218" s="3"/>
      <c r="E218" s="11"/>
      <c r="F218" s="11"/>
      <c r="M218"/>
      <c r="N218" s="11"/>
      <c r="O218" s="11"/>
    </row>
    <row r="219" spans="3:15" x14ac:dyDescent="0.25">
      <c r="C219" s="3"/>
      <c r="E219" s="11"/>
      <c r="F219" s="11"/>
      <c r="M219"/>
      <c r="N219" s="11"/>
      <c r="O219" s="11"/>
    </row>
    <row r="220" spans="3:15" x14ac:dyDescent="0.25">
      <c r="C220" s="3"/>
      <c r="E220" s="11"/>
      <c r="F220" s="11"/>
      <c r="M220"/>
      <c r="N220" s="11"/>
      <c r="O220" s="11"/>
    </row>
    <row r="221" spans="3:15" x14ac:dyDescent="0.25">
      <c r="C221" s="3"/>
      <c r="E221" s="11"/>
      <c r="F221" s="11"/>
      <c r="M221"/>
      <c r="N221" s="11"/>
      <c r="O221" s="11"/>
    </row>
    <row r="222" spans="3:15" x14ac:dyDescent="0.25">
      <c r="C222" s="3"/>
      <c r="E222" s="11"/>
      <c r="F222" s="11"/>
      <c r="M222"/>
      <c r="N222" s="11"/>
      <c r="O222" s="11"/>
    </row>
    <row r="223" spans="3:15" x14ac:dyDescent="0.25">
      <c r="C223" s="3"/>
      <c r="E223" s="11"/>
      <c r="F223" s="11"/>
      <c r="M223"/>
      <c r="N223" s="11"/>
      <c r="O223" s="11"/>
    </row>
    <row r="224" spans="3:15" x14ac:dyDescent="0.25">
      <c r="C224" s="3"/>
      <c r="E224" s="11"/>
      <c r="F224" s="11"/>
      <c r="M224"/>
      <c r="N224" s="11"/>
      <c r="O224" s="11"/>
    </row>
    <row r="225" spans="3:15" x14ac:dyDescent="0.25">
      <c r="C225" s="3"/>
      <c r="E225" s="11"/>
      <c r="F225" s="11"/>
      <c r="M225"/>
      <c r="N225" s="11"/>
      <c r="O225" s="11"/>
    </row>
    <row r="226" spans="3:15" x14ac:dyDescent="0.25">
      <c r="C226" s="3"/>
      <c r="E226" s="11"/>
      <c r="F226" s="11"/>
      <c r="M226"/>
      <c r="N226" s="11"/>
      <c r="O226" s="11"/>
    </row>
    <row r="227" spans="3:15" x14ac:dyDescent="0.25">
      <c r="C227" s="3"/>
      <c r="E227" s="11"/>
      <c r="F227" s="11"/>
      <c r="M227"/>
      <c r="N227" s="11"/>
      <c r="O227" s="11"/>
    </row>
    <row r="228" spans="3:15" x14ac:dyDescent="0.25">
      <c r="C228" s="3"/>
      <c r="E228" s="11"/>
      <c r="F228" s="11"/>
      <c r="M228"/>
      <c r="N228" s="11"/>
      <c r="O228" s="11"/>
    </row>
    <row r="229" spans="3:15" x14ac:dyDescent="0.25">
      <c r="C229" s="3"/>
      <c r="E229" s="11"/>
      <c r="F229" s="11"/>
      <c r="M229"/>
      <c r="N229" s="11"/>
      <c r="O229" s="11"/>
    </row>
    <row r="230" spans="3:15" x14ac:dyDescent="0.25">
      <c r="C230" s="3"/>
      <c r="E230" s="11"/>
      <c r="F230" s="11"/>
      <c r="M230"/>
      <c r="N230" s="11"/>
      <c r="O230" s="11"/>
    </row>
    <row r="231" spans="3:15" x14ac:dyDescent="0.25">
      <c r="C231" s="3"/>
      <c r="E231" s="11"/>
      <c r="F231" s="11"/>
      <c r="M231"/>
      <c r="N231" s="11"/>
      <c r="O231" s="11"/>
    </row>
    <row r="232" spans="3:15" x14ac:dyDescent="0.25">
      <c r="C232" s="3"/>
      <c r="E232" s="11"/>
      <c r="F232" s="11"/>
      <c r="M232"/>
      <c r="N232" s="11"/>
      <c r="O232" s="11"/>
    </row>
    <row r="233" spans="3:15" x14ac:dyDescent="0.25">
      <c r="C233" s="3"/>
      <c r="E233" s="11"/>
      <c r="F233" s="11"/>
      <c r="M233"/>
      <c r="N233" s="11"/>
      <c r="O233" s="11"/>
    </row>
    <row r="234" spans="3:15" x14ac:dyDescent="0.25">
      <c r="C234" s="3"/>
      <c r="E234" s="11"/>
      <c r="F234" s="11"/>
      <c r="M234"/>
      <c r="N234" s="11"/>
      <c r="O234" s="11"/>
    </row>
    <row r="235" spans="3:15" x14ac:dyDescent="0.25">
      <c r="C235" s="3"/>
      <c r="E235" s="11"/>
      <c r="F235" s="11"/>
      <c r="M235"/>
      <c r="N235" s="11"/>
      <c r="O235" s="11"/>
    </row>
    <row r="236" spans="3:15" x14ac:dyDescent="0.25">
      <c r="C236" s="3"/>
      <c r="E236" s="11"/>
      <c r="F236" s="11"/>
      <c r="M236"/>
      <c r="N236" s="11"/>
      <c r="O236" s="11"/>
    </row>
    <row r="237" spans="3:15" x14ac:dyDescent="0.25">
      <c r="C237" s="3"/>
      <c r="E237" s="11"/>
      <c r="F237" s="11"/>
      <c r="M237"/>
      <c r="N237" s="11"/>
      <c r="O237" s="11"/>
    </row>
    <row r="238" spans="3:15" x14ac:dyDescent="0.25">
      <c r="C238" s="3"/>
      <c r="E238" s="11"/>
      <c r="F238" s="11"/>
      <c r="M238"/>
      <c r="N238" s="11"/>
      <c r="O238" s="11"/>
    </row>
    <row r="239" spans="3:15" x14ac:dyDescent="0.25">
      <c r="C239" s="3"/>
      <c r="E239" s="11"/>
      <c r="F239" s="11"/>
      <c r="M239"/>
      <c r="N239" s="11"/>
      <c r="O239" s="11"/>
    </row>
    <row r="240" spans="3:15" x14ac:dyDescent="0.25">
      <c r="C240" s="3"/>
      <c r="E240" s="11"/>
      <c r="F240" s="11"/>
      <c r="M240"/>
      <c r="N240" s="11"/>
      <c r="O240" s="11"/>
    </row>
    <row r="241" spans="3:15" x14ac:dyDescent="0.25">
      <c r="C241" s="3"/>
      <c r="E241" s="11"/>
      <c r="F241" s="11"/>
      <c r="M241"/>
      <c r="N241" s="11"/>
      <c r="O241" s="11"/>
    </row>
    <row r="242" spans="3:15" x14ac:dyDescent="0.25">
      <c r="C242" s="3"/>
      <c r="E242" s="11"/>
      <c r="F242" s="11"/>
      <c r="M242"/>
      <c r="N242" s="11"/>
      <c r="O242" s="11"/>
    </row>
    <row r="243" spans="3:15" x14ac:dyDescent="0.25">
      <c r="C243" s="3"/>
      <c r="E243" s="11"/>
      <c r="F243" s="11"/>
      <c r="M243"/>
      <c r="N243" s="11"/>
      <c r="O243" s="11"/>
    </row>
    <row r="244" spans="3:15" x14ac:dyDescent="0.25">
      <c r="C244" s="3"/>
      <c r="E244" s="11"/>
      <c r="F244" s="11"/>
      <c r="M244"/>
      <c r="N244" s="11"/>
      <c r="O244" s="11"/>
    </row>
    <row r="245" spans="3:15" x14ac:dyDescent="0.25">
      <c r="C245" s="3"/>
      <c r="E245" s="11"/>
      <c r="F245" s="11"/>
      <c r="M245"/>
      <c r="N245" s="11"/>
      <c r="O245" s="11"/>
    </row>
    <row r="246" spans="3:15" x14ac:dyDescent="0.25">
      <c r="C246" s="3"/>
      <c r="E246" s="11"/>
      <c r="F246" s="11"/>
      <c r="M246"/>
      <c r="N246" s="11"/>
      <c r="O246" s="11"/>
    </row>
    <row r="247" spans="3:15" x14ac:dyDescent="0.25">
      <c r="C247" s="3"/>
      <c r="E247" s="11"/>
      <c r="F247" s="11"/>
      <c r="M247"/>
      <c r="N247" s="11"/>
      <c r="O247" s="11"/>
    </row>
    <row r="248" spans="3:15" x14ac:dyDescent="0.25">
      <c r="C248" s="3"/>
      <c r="E248" s="11"/>
      <c r="F248" s="11"/>
      <c r="M248"/>
      <c r="N248" s="11"/>
      <c r="O248" s="11"/>
    </row>
    <row r="249" spans="3:15" x14ac:dyDescent="0.25">
      <c r="C249" s="3"/>
      <c r="E249" s="11"/>
      <c r="F249" s="11"/>
      <c r="M249"/>
      <c r="N249" s="11"/>
      <c r="O249" s="11"/>
    </row>
    <row r="250" spans="3:15" x14ac:dyDescent="0.25">
      <c r="C250" s="3"/>
      <c r="E250" s="11"/>
      <c r="F250" s="11"/>
      <c r="M250"/>
      <c r="N250" s="11"/>
      <c r="O250" s="11"/>
    </row>
    <row r="251" spans="3:15" x14ac:dyDescent="0.25">
      <c r="C251" s="3"/>
      <c r="E251" s="11"/>
      <c r="F251" s="11"/>
      <c r="M251"/>
      <c r="N251" s="11"/>
      <c r="O251" s="11"/>
    </row>
    <row r="252" spans="3:15" x14ac:dyDescent="0.25">
      <c r="C252" s="3"/>
      <c r="E252" s="11"/>
      <c r="F252" s="11"/>
      <c r="M252"/>
      <c r="N252" s="11"/>
      <c r="O252" s="11"/>
    </row>
    <row r="253" spans="3:15" x14ac:dyDescent="0.25">
      <c r="C253" s="3"/>
      <c r="E253" s="11"/>
      <c r="F253" s="11"/>
      <c r="M253"/>
      <c r="N253" s="11"/>
      <c r="O253" s="11"/>
    </row>
    <row r="254" spans="3:15" x14ac:dyDescent="0.25">
      <c r="C254" s="3"/>
      <c r="E254" s="11"/>
      <c r="F254" s="11"/>
      <c r="M254"/>
      <c r="N254" s="11"/>
      <c r="O254" s="11"/>
    </row>
    <row r="255" spans="3:15" x14ac:dyDescent="0.25">
      <c r="C255" s="3"/>
      <c r="E255" s="11"/>
      <c r="F255" s="11"/>
      <c r="M255"/>
      <c r="N255" s="11"/>
      <c r="O255" s="11"/>
    </row>
    <row r="256" spans="3:15" x14ac:dyDescent="0.25">
      <c r="C256" s="3"/>
      <c r="E256" s="11"/>
      <c r="F256" s="11"/>
      <c r="M256"/>
      <c r="N256" s="11"/>
      <c r="O256" s="11"/>
    </row>
    <row r="257" spans="3:15" x14ac:dyDescent="0.25">
      <c r="C257" s="3"/>
      <c r="E257" s="11"/>
      <c r="F257" s="11"/>
      <c r="M257"/>
      <c r="N257" s="11"/>
      <c r="O257" s="11"/>
    </row>
    <row r="258" spans="3:15" x14ac:dyDescent="0.25">
      <c r="C258" s="3"/>
      <c r="E258" s="11"/>
      <c r="F258" s="11"/>
      <c r="M258"/>
      <c r="N258" s="11"/>
      <c r="O258" s="11"/>
    </row>
    <row r="259" spans="3:15" x14ac:dyDescent="0.25">
      <c r="C259" s="3"/>
      <c r="E259" s="11"/>
      <c r="F259" s="11"/>
      <c r="M259"/>
      <c r="N259" s="11"/>
      <c r="O259" s="11"/>
    </row>
    <row r="260" spans="3:15" x14ac:dyDescent="0.25">
      <c r="C260" s="3"/>
      <c r="E260" s="11"/>
      <c r="F260" s="11"/>
      <c r="M260"/>
      <c r="N260" s="11"/>
      <c r="O260" s="11"/>
    </row>
    <row r="261" spans="3:15" x14ac:dyDescent="0.25">
      <c r="C261" s="3"/>
      <c r="E261" s="11"/>
      <c r="F261" s="11"/>
      <c r="M261"/>
      <c r="N261" s="11"/>
      <c r="O261" s="11"/>
    </row>
    <row r="262" spans="3:15" x14ac:dyDescent="0.25">
      <c r="C262" s="3"/>
      <c r="E262" s="11"/>
      <c r="F262" s="11"/>
      <c r="M262"/>
      <c r="N262" s="11"/>
      <c r="O262" s="11"/>
    </row>
    <row r="263" spans="3:15" x14ac:dyDescent="0.25">
      <c r="C263" s="3"/>
      <c r="E263" s="11"/>
      <c r="F263" s="11"/>
      <c r="M263"/>
      <c r="N263" s="11"/>
      <c r="O263" s="11"/>
    </row>
    <row r="264" spans="3:15" x14ac:dyDescent="0.25">
      <c r="C264" s="3"/>
      <c r="E264" s="11"/>
      <c r="F264" s="11"/>
      <c r="M264"/>
      <c r="N264" s="11"/>
      <c r="O264" s="11"/>
    </row>
    <row r="265" spans="3:15" x14ac:dyDescent="0.25">
      <c r="C265" s="3"/>
      <c r="E265" s="11"/>
      <c r="F265" s="11"/>
      <c r="M265"/>
      <c r="N265" s="11"/>
      <c r="O265" s="11"/>
    </row>
    <row r="266" spans="3:15" x14ac:dyDescent="0.25">
      <c r="C266" s="3"/>
      <c r="E266" s="11"/>
      <c r="F266" s="11"/>
      <c r="M266"/>
      <c r="N266" s="11"/>
      <c r="O266" s="11"/>
    </row>
    <row r="267" spans="3:15" x14ac:dyDescent="0.25">
      <c r="C267" s="3"/>
      <c r="E267" s="11"/>
      <c r="F267" s="11"/>
      <c r="M267"/>
      <c r="N267" s="11"/>
      <c r="O267" s="11"/>
    </row>
    <row r="268" spans="3:15" x14ac:dyDescent="0.25">
      <c r="C268" s="3"/>
      <c r="E268" s="11"/>
      <c r="F268" s="11"/>
      <c r="M268"/>
      <c r="N268" s="11"/>
      <c r="O268" s="11"/>
    </row>
    <row r="269" spans="3:15" x14ac:dyDescent="0.25">
      <c r="C269" s="3"/>
      <c r="E269" s="11"/>
      <c r="F269" s="11"/>
      <c r="M269"/>
      <c r="N269" s="11"/>
      <c r="O269" s="11"/>
    </row>
    <row r="270" spans="3:15" x14ac:dyDescent="0.25">
      <c r="C270" s="3"/>
      <c r="E270" s="11"/>
      <c r="F270" s="11"/>
      <c r="M270"/>
      <c r="N270" s="11"/>
      <c r="O270" s="11"/>
    </row>
    <row r="271" spans="3:15" x14ac:dyDescent="0.25">
      <c r="C271" s="3"/>
      <c r="E271" s="11"/>
      <c r="F271" s="11"/>
      <c r="M271"/>
      <c r="N271" s="11"/>
      <c r="O271" s="11"/>
    </row>
    <row r="272" spans="3:15" x14ac:dyDescent="0.25">
      <c r="C272" s="3"/>
      <c r="E272" s="11"/>
      <c r="F272" s="11"/>
      <c r="M272"/>
      <c r="N272" s="11"/>
      <c r="O272" s="11"/>
    </row>
    <row r="273" spans="3:15" x14ac:dyDescent="0.25">
      <c r="C273" s="3"/>
      <c r="E273" s="11"/>
      <c r="F273" s="11"/>
      <c r="M273"/>
      <c r="N273" s="11"/>
      <c r="O273" s="11"/>
    </row>
    <row r="274" spans="3:15" x14ac:dyDescent="0.25">
      <c r="C274" s="3"/>
      <c r="E274" s="11"/>
      <c r="F274" s="11"/>
      <c r="M274"/>
      <c r="N274" s="11"/>
      <c r="O274" s="11"/>
    </row>
    <row r="275" spans="3:15" x14ac:dyDescent="0.25">
      <c r="C275" s="3"/>
      <c r="E275" s="11"/>
      <c r="F275" s="11"/>
      <c r="M275"/>
      <c r="N275" s="11"/>
      <c r="O275" s="11"/>
    </row>
    <row r="276" spans="3:15" x14ac:dyDescent="0.25">
      <c r="C276" s="3"/>
      <c r="E276" s="11"/>
      <c r="F276" s="11"/>
      <c r="M276"/>
      <c r="N276" s="11"/>
      <c r="O276" s="11"/>
    </row>
    <row r="277" spans="3:15" x14ac:dyDescent="0.25">
      <c r="C277" s="3"/>
      <c r="E277" s="11"/>
      <c r="F277" s="11"/>
      <c r="M277"/>
      <c r="N277" s="11"/>
      <c r="O277" s="11"/>
    </row>
    <row r="278" spans="3:15" x14ac:dyDescent="0.25">
      <c r="C278" s="3"/>
      <c r="E278" s="11"/>
      <c r="F278" s="11"/>
      <c r="M278"/>
      <c r="N278" s="11"/>
      <c r="O278" s="11"/>
    </row>
    <row r="279" spans="3:15" x14ac:dyDescent="0.25">
      <c r="C279" s="3"/>
      <c r="E279" s="11"/>
      <c r="F279" s="11"/>
      <c r="M279"/>
      <c r="N279" s="11"/>
      <c r="O279" s="11"/>
    </row>
    <row r="280" spans="3:15" x14ac:dyDescent="0.25">
      <c r="C280" s="3"/>
      <c r="E280" s="11"/>
      <c r="F280" s="11"/>
      <c r="M280"/>
      <c r="N280" s="11"/>
      <c r="O280" s="11"/>
    </row>
    <row r="281" spans="3:15" x14ac:dyDescent="0.25">
      <c r="C281" s="3"/>
      <c r="E281" s="11"/>
      <c r="F281" s="11"/>
      <c r="M281"/>
      <c r="N281" s="11"/>
      <c r="O281" s="11"/>
    </row>
    <row r="282" spans="3:15" x14ac:dyDescent="0.25">
      <c r="C282" s="3"/>
      <c r="E282" s="11"/>
      <c r="F282" s="11"/>
      <c r="M282"/>
      <c r="N282" s="11"/>
      <c r="O282" s="11"/>
    </row>
    <row r="283" spans="3:15" x14ac:dyDescent="0.25">
      <c r="C283" s="3"/>
      <c r="E283" s="11"/>
      <c r="F283" s="11"/>
      <c r="M283"/>
      <c r="N283" s="11"/>
      <c r="O283" s="11"/>
    </row>
  </sheetData>
  <autoFilter ref="B2:Q193"/>
  <phoneticPr fontId="3" type="noConversion"/>
  <conditionalFormatting sqref="C4:C51">
    <cfRule type="expression" dxfId="49" priority="18" stopIfTrue="1">
      <formula>$J4=1</formula>
    </cfRule>
    <cfRule type="expression" dxfId="48" priority="19" stopIfTrue="1">
      <formula>AND($Q$2&gt;$F4,$J4&lt;1,$F4&gt;0)</formula>
    </cfRule>
    <cfRule type="expression" dxfId="47" priority="20" stopIfTrue="1">
      <formula>AND($Q$2&gt;$E4,$J4&lt;(($Q$2-$E4)/($F4-$E4)))</formula>
    </cfRule>
  </conditionalFormatting>
  <conditionalFormatting sqref="J3:J51">
    <cfRule type="expression" dxfId="46" priority="53" stopIfTrue="1">
      <formula>$J3=1</formula>
    </cfRule>
    <cfRule type="expression" dxfId="45" priority="58" stopIfTrue="1">
      <formula>AND($Q$2&gt;$F3,$J3&lt;1,$F3&gt;0)</formula>
    </cfRule>
    <cfRule type="expression" dxfId="44" priority="59" stopIfTrue="1">
      <formula>AND($Q$2&gt;$E3,$J3&lt;(($Q$2-$E3)/($F3-$E3)))</formula>
    </cfRule>
  </conditionalFormatting>
  <conditionalFormatting sqref="C52:C283">
    <cfRule type="expression" dxfId="43" priority="15" stopIfTrue="1">
      <formula>$J52=1</formula>
    </cfRule>
    <cfRule type="expression" dxfId="42" priority="16" stopIfTrue="1">
      <formula>AND($Q$2&gt;$F52,$J52&lt;1,$F52&gt;0)</formula>
    </cfRule>
    <cfRule type="expression" dxfId="41" priority="17" stopIfTrue="1">
      <formula>AND($Q$2&gt;$E52,$J52&lt;(($Q$2-$E52)/($F52-$E52)))</formula>
    </cfRule>
  </conditionalFormatting>
  <conditionalFormatting sqref="M4:M57">
    <cfRule type="cellIs" dxfId="40" priority="9" stopIfTrue="1" operator="equal">
      <formula>"Tarefa futura"</formula>
    </cfRule>
    <cfRule type="cellIs" dxfId="39" priority="10" stopIfTrue="1" operator="equal">
      <formula>"Atrasada"</formula>
    </cfRule>
    <cfRule type="cellIs" dxfId="38" priority="11" stopIfTrue="1" operator="equal">
      <formula>"No Prazo"</formula>
    </cfRule>
  </conditionalFormatting>
  <conditionalFormatting sqref="M58:M193">
    <cfRule type="cellIs" dxfId="37" priority="2" stopIfTrue="1" operator="equal">
      <formula>"Tarefa futura"</formula>
    </cfRule>
    <cfRule type="cellIs" dxfId="36" priority="3" stopIfTrue="1" operator="equal">
      <formula>"Atrasada"</formula>
    </cfRule>
    <cfRule type="cellIs" dxfId="35" priority="4" stopIfTrue="1" operator="equal">
      <formula>"No Prazo"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7" stopIfTrue="1" operator="equal" id="{D792ABD7-5532-4911-B6C4-E3ACC4FBB24A}">
            <xm:f>Param!$C$4</xm:f>
            <x14:dxf>
              <fill>
                <patternFill>
                  <bgColor rgb="FF92D050"/>
                </patternFill>
              </fill>
            </x14:dxf>
          </x14:cfRule>
          <x14:cfRule type="cellIs" priority="108" stopIfTrue="1" operator="equal" id="{302C5CE0-7EDC-44B7-BED6-4CA59A3947C8}">
            <xm:f>Param!$C$6</xm:f>
            <x14:dxf>
              <fill>
                <patternFill>
                  <bgColor rgb="FFFFC000"/>
                </patternFill>
              </fill>
            </x14:dxf>
          </x14:cfRule>
          <x14:cfRule type="cellIs" priority="109" stopIfTrue="1" operator="equal" id="{9C0CCE84-60C2-4CBE-B718-4E5576F6777F}">
            <xm:f>Param!$C$5</xm:f>
            <x14:dxf>
              <fill>
                <patternFill>
                  <bgColor rgb="FFFF0000"/>
                </patternFill>
              </fill>
            </x14:dxf>
          </x14:cfRule>
          <x14:cfRule type="cellIs" priority="110" stopIfTrue="1" operator="equal" id="{0167F935-DF9C-4C29-9F53-FE5DCC8D8EAA}">
            <xm:f>Param!$C$7</xm:f>
            <x14:dxf>
              <fill>
                <patternFill>
                  <bgColor rgb="FF00B050"/>
                </patternFill>
              </fill>
            </x14:dxf>
          </x14:cfRule>
          <xm:sqref>M3:M283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B2" sqref="B2"/>
    </sheetView>
  </sheetViews>
  <sheetFormatPr defaultRowHeight="15" x14ac:dyDescent="0.25"/>
  <cols>
    <col min="1" max="2" width="9.140625" style="5"/>
    <col min="3" max="3" width="23" style="5" customWidth="1"/>
    <col min="4" max="16384" width="9.140625" style="5"/>
  </cols>
  <sheetData>
    <row r="2" spans="2:3" x14ac:dyDescent="0.25">
      <c r="B2" s="38" t="s">
        <v>76</v>
      </c>
      <c r="C2" s="42" t="s">
        <v>12</v>
      </c>
    </row>
    <row r="3" spans="2:3" x14ac:dyDescent="0.25">
      <c r="B3" s="39" t="s">
        <v>77</v>
      </c>
      <c r="C3" s="43"/>
    </row>
    <row r="4" spans="2:3" x14ac:dyDescent="0.25">
      <c r="B4" s="39" t="s">
        <v>78</v>
      </c>
      <c r="C4" s="39" t="s">
        <v>15</v>
      </c>
    </row>
    <row r="5" spans="2:3" x14ac:dyDescent="0.25">
      <c r="B5" s="40"/>
      <c r="C5" s="40" t="s">
        <v>14</v>
      </c>
    </row>
    <row r="6" spans="2:3" x14ac:dyDescent="0.25">
      <c r="B6" s="40"/>
      <c r="C6" s="40" t="s">
        <v>16</v>
      </c>
    </row>
    <row r="7" spans="2:3" x14ac:dyDescent="0.25">
      <c r="B7" s="40"/>
      <c r="C7" s="40" t="s">
        <v>17</v>
      </c>
    </row>
    <row r="8" spans="2:3" x14ac:dyDescent="0.25">
      <c r="B8" s="40"/>
      <c r="C8" s="40"/>
    </row>
    <row r="9" spans="2:3" x14ac:dyDescent="0.25">
      <c r="B9" s="40"/>
      <c r="C9" s="40"/>
    </row>
    <row r="10" spans="2:3" x14ac:dyDescent="0.25">
      <c r="B10" s="40"/>
      <c r="C10" s="40"/>
    </row>
    <row r="11" spans="2:3" x14ac:dyDescent="0.25">
      <c r="B11" s="40"/>
      <c r="C11" s="40"/>
    </row>
    <row r="12" spans="2:3" x14ac:dyDescent="0.25">
      <c r="B12" s="41"/>
      <c r="C12" s="41"/>
    </row>
  </sheetData>
  <conditionalFormatting sqref="C4">
    <cfRule type="cellIs" dxfId="30" priority="4" stopIfTrue="1" operator="equal">
      <formula>"Tarefa futura"</formula>
    </cfRule>
    <cfRule type="cellIs" dxfId="29" priority="5" stopIfTrue="1" operator="equal">
      <formula>"Atrasada"</formula>
    </cfRule>
    <cfRule type="cellIs" dxfId="28" priority="6" stopIfTrue="1" operator="equal">
      <formula>"No Prazo"</formula>
    </cfRule>
  </conditionalFormatting>
  <conditionalFormatting sqref="C5">
    <cfRule type="cellIs" dxfId="27" priority="1" stopIfTrue="1" operator="equal">
      <formula>"Tarefa futura"</formula>
    </cfRule>
    <cfRule type="cellIs" dxfId="26" priority="2" stopIfTrue="1" operator="equal">
      <formula>"Atrasada"</formula>
    </cfRule>
    <cfRule type="cellIs" dxfId="25" priority="3" stopIfTrue="1" operator="equal">
      <formula>"No Prazo"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Q60"/>
  <sheetViews>
    <sheetView showGridLines="0" workbookViewId="0">
      <selection activeCell="B1" sqref="B1"/>
    </sheetView>
  </sheetViews>
  <sheetFormatPr defaultColWidth="3.140625" defaultRowHeight="15" x14ac:dyDescent="0.25"/>
  <cols>
    <col min="1" max="1" width="3" style="15" customWidth="1"/>
    <col min="2" max="2" width="45.28515625" style="21" customWidth="1"/>
    <col min="3" max="3" width="9.85546875" style="14" customWidth="1"/>
    <col min="4" max="6" width="8.28515625" style="14" customWidth="1"/>
    <col min="7" max="7" width="8.28515625" style="22" customWidth="1"/>
    <col min="8" max="8" width="4.85546875" style="14" customWidth="1"/>
    <col min="9" max="9" width="3.85546875" style="14" customWidth="1"/>
    <col min="10" max="13" width="3.140625" style="14"/>
    <col min="14" max="14" width="2.85546875" style="14" customWidth="1"/>
    <col min="15" max="28" width="3.140625" style="14"/>
    <col min="29" max="16384" width="3.140625" style="15"/>
  </cols>
  <sheetData>
    <row r="1" spans="2:69" x14ac:dyDescent="0.25">
      <c r="B1" s="21" t="s">
        <v>41</v>
      </c>
    </row>
    <row r="2" spans="2:69" x14ac:dyDescent="0.25">
      <c r="B2" s="35" t="s">
        <v>40</v>
      </c>
      <c r="C2" s="23"/>
      <c r="D2" s="23"/>
      <c r="E2" s="23"/>
      <c r="F2" s="23"/>
      <c r="G2" s="23"/>
    </row>
    <row r="3" spans="2:69" ht="21" customHeight="1" x14ac:dyDescent="0.25">
      <c r="B3" s="33" t="s">
        <v>68</v>
      </c>
      <c r="C3" s="37">
        <f>Inicio</f>
        <v>43255</v>
      </c>
      <c r="D3" s="23"/>
      <c r="E3" s="23"/>
      <c r="F3" s="23"/>
      <c r="G3" s="23"/>
      <c r="I3" s="16"/>
      <c r="J3" s="24" t="s">
        <v>42</v>
      </c>
      <c r="M3" s="17"/>
      <c r="N3" s="24" t="s">
        <v>70</v>
      </c>
      <c r="Q3" s="18"/>
      <c r="R3" s="25" t="s">
        <v>71</v>
      </c>
      <c r="V3" s="19"/>
      <c r="W3" s="25" t="s">
        <v>72</v>
      </c>
      <c r="X3" s="15"/>
      <c r="Y3" s="15"/>
      <c r="AC3" s="14"/>
      <c r="AD3" s="20"/>
      <c r="AE3" s="25" t="s">
        <v>73</v>
      </c>
    </row>
    <row r="4" spans="2:69" ht="18.75" customHeight="1" x14ac:dyDescent="0.25">
      <c r="B4" s="33" t="s">
        <v>69</v>
      </c>
      <c r="C4" s="37">
        <f ca="1">TODAY()</f>
        <v>43279</v>
      </c>
      <c r="D4" s="23"/>
      <c r="E4" s="23"/>
      <c r="F4" s="23"/>
      <c r="G4" s="23"/>
      <c r="I4" s="44">
        <f>C3</f>
        <v>43255</v>
      </c>
      <c r="J4" s="44" t="str">
        <f t="shared" ref="J4:M4" si="0">IF(MOD(J8,5)=1,WORKDAY(E4,5),"")</f>
        <v/>
      </c>
      <c r="K4" s="44" t="str">
        <f t="shared" si="0"/>
        <v/>
      </c>
      <c r="L4" s="44" t="str">
        <f t="shared" si="0"/>
        <v/>
      </c>
      <c r="M4" s="44" t="str">
        <f t="shared" si="0"/>
        <v/>
      </c>
      <c r="N4" s="44">
        <f>IF(MOD(N8,5)=1,WORKDAY(I4,5),"")</f>
        <v>43262</v>
      </c>
      <c r="O4" s="44" t="str">
        <f t="shared" ref="O4:BP4" si="1">IF(MOD(O8,5)=1,WORKDAY(J4,5),"")</f>
        <v/>
      </c>
      <c r="P4" s="44" t="str">
        <f t="shared" si="1"/>
        <v/>
      </c>
      <c r="Q4" s="44" t="str">
        <f t="shared" si="1"/>
        <v/>
      </c>
      <c r="R4" s="44" t="str">
        <f t="shared" si="1"/>
        <v/>
      </c>
      <c r="S4" s="44">
        <f t="shared" si="1"/>
        <v>43269</v>
      </c>
      <c r="T4" s="44" t="str">
        <f t="shared" si="1"/>
        <v/>
      </c>
      <c r="U4" s="44" t="str">
        <f t="shared" si="1"/>
        <v/>
      </c>
      <c r="V4" s="44" t="str">
        <f t="shared" si="1"/>
        <v/>
      </c>
      <c r="W4" s="44" t="str">
        <f t="shared" si="1"/>
        <v/>
      </c>
      <c r="X4" s="44">
        <f t="shared" si="1"/>
        <v>43276</v>
      </c>
      <c r="Y4" s="44" t="str">
        <f t="shared" si="1"/>
        <v/>
      </c>
      <c r="Z4" s="44" t="str">
        <f t="shared" si="1"/>
        <v/>
      </c>
      <c r="AA4" s="44" t="str">
        <f t="shared" si="1"/>
        <v/>
      </c>
      <c r="AB4" s="44" t="str">
        <f t="shared" si="1"/>
        <v/>
      </c>
      <c r="AC4" s="44">
        <f t="shared" si="1"/>
        <v>43283</v>
      </c>
      <c r="AD4" s="44" t="str">
        <f t="shared" si="1"/>
        <v/>
      </c>
      <c r="AE4" s="44" t="str">
        <f t="shared" si="1"/>
        <v/>
      </c>
      <c r="AF4" s="44" t="str">
        <f t="shared" si="1"/>
        <v/>
      </c>
      <c r="AG4" s="44" t="str">
        <f t="shared" si="1"/>
        <v/>
      </c>
      <c r="AH4" s="44">
        <f t="shared" si="1"/>
        <v>43290</v>
      </c>
      <c r="AI4" s="44" t="str">
        <f t="shared" si="1"/>
        <v/>
      </c>
      <c r="AJ4" s="44" t="str">
        <f t="shared" si="1"/>
        <v/>
      </c>
      <c r="AK4" s="44" t="str">
        <f t="shared" si="1"/>
        <v/>
      </c>
      <c r="AL4" s="44" t="str">
        <f t="shared" si="1"/>
        <v/>
      </c>
      <c r="AM4" s="44">
        <f t="shared" si="1"/>
        <v>43297</v>
      </c>
      <c r="AN4" s="44" t="str">
        <f t="shared" si="1"/>
        <v/>
      </c>
      <c r="AO4" s="44" t="str">
        <f t="shared" si="1"/>
        <v/>
      </c>
      <c r="AP4" s="44" t="str">
        <f t="shared" si="1"/>
        <v/>
      </c>
      <c r="AQ4" s="44" t="str">
        <f t="shared" si="1"/>
        <v/>
      </c>
      <c r="AR4" s="44">
        <f t="shared" si="1"/>
        <v>43304</v>
      </c>
      <c r="AS4" s="44" t="str">
        <f t="shared" si="1"/>
        <v/>
      </c>
      <c r="AT4" s="44" t="str">
        <f t="shared" si="1"/>
        <v/>
      </c>
      <c r="AU4" s="44" t="str">
        <f t="shared" si="1"/>
        <v/>
      </c>
      <c r="AV4" s="44" t="str">
        <f t="shared" si="1"/>
        <v/>
      </c>
      <c r="AW4" s="44">
        <f t="shared" si="1"/>
        <v>43311</v>
      </c>
      <c r="AX4" s="44" t="str">
        <f t="shared" si="1"/>
        <v/>
      </c>
      <c r="AY4" s="44" t="str">
        <f t="shared" si="1"/>
        <v/>
      </c>
      <c r="AZ4" s="44" t="str">
        <f t="shared" si="1"/>
        <v/>
      </c>
      <c r="BA4" s="44" t="str">
        <f t="shared" si="1"/>
        <v/>
      </c>
      <c r="BB4" s="44">
        <f t="shared" si="1"/>
        <v>43318</v>
      </c>
      <c r="BC4" s="44" t="str">
        <f t="shared" si="1"/>
        <v/>
      </c>
      <c r="BD4" s="44" t="str">
        <f t="shared" si="1"/>
        <v/>
      </c>
      <c r="BE4" s="44" t="str">
        <f t="shared" si="1"/>
        <v/>
      </c>
      <c r="BF4" s="44" t="str">
        <f t="shared" si="1"/>
        <v/>
      </c>
      <c r="BG4" s="44">
        <f t="shared" si="1"/>
        <v>43325</v>
      </c>
      <c r="BH4" s="44" t="str">
        <f t="shared" si="1"/>
        <v/>
      </c>
      <c r="BI4" s="44" t="str">
        <f t="shared" si="1"/>
        <v/>
      </c>
      <c r="BJ4" s="44" t="str">
        <f t="shared" si="1"/>
        <v/>
      </c>
      <c r="BK4" s="44" t="str">
        <f t="shared" si="1"/>
        <v/>
      </c>
      <c r="BL4" s="44">
        <f t="shared" si="1"/>
        <v>43332</v>
      </c>
      <c r="BM4" s="44" t="str">
        <f t="shared" si="1"/>
        <v/>
      </c>
      <c r="BN4" s="44" t="str">
        <f t="shared" si="1"/>
        <v/>
      </c>
      <c r="BO4" s="44" t="str">
        <f t="shared" si="1"/>
        <v/>
      </c>
      <c r="BP4" s="44" t="str">
        <f t="shared" si="1"/>
        <v/>
      </c>
    </row>
    <row r="5" spans="2:69" x14ac:dyDescent="0.25">
      <c r="B5" s="33" t="s">
        <v>74</v>
      </c>
      <c r="C5" s="36">
        <f ca="1">TODAY()-Inicio</f>
        <v>24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2:69" x14ac:dyDescent="0.25">
      <c r="B6" s="34"/>
      <c r="C6" s="34" t="s">
        <v>1</v>
      </c>
      <c r="D6" s="34" t="s">
        <v>43</v>
      </c>
      <c r="E6" s="34" t="s">
        <v>1</v>
      </c>
      <c r="F6" s="34" t="s">
        <v>43</v>
      </c>
      <c r="G6" s="34" t="s">
        <v>46</v>
      </c>
      <c r="H6" s="26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</row>
    <row r="7" spans="2:69" ht="13.5" customHeight="1" x14ac:dyDescent="0.25">
      <c r="B7" s="35" t="s">
        <v>39</v>
      </c>
      <c r="C7" s="34" t="s">
        <v>42</v>
      </c>
      <c r="D7" s="34" t="s">
        <v>44</v>
      </c>
      <c r="E7" s="34" t="s">
        <v>45</v>
      </c>
      <c r="F7" s="34" t="s">
        <v>45</v>
      </c>
      <c r="G7" s="34" t="s">
        <v>75</v>
      </c>
      <c r="H7" s="26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</row>
    <row r="8" spans="2:69" ht="15.75" customHeight="1" x14ac:dyDescent="0.25">
      <c r="B8" s="27"/>
      <c r="C8" s="27"/>
      <c r="D8" s="27"/>
      <c r="E8" s="27"/>
      <c r="F8" s="27"/>
      <c r="G8" s="27"/>
      <c r="H8" s="27"/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  <c r="AB8" s="27">
        <v>20</v>
      </c>
      <c r="AC8" s="27">
        <v>21</v>
      </c>
      <c r="AD8" s="27">
        <v>22</v>
      </c>
      <c r="AE8" s="27">
        <v>23</v>
      </c>
      <c r="AF8" s="27">
        <v>24</v>
      </c>
      <c r="AG8" s="27">
        <v>25</v>
      </c>
      <c r="AH8" s="27">
        <v>26</v>
      </c>
      <c r="AI8" s="27">
        <v>27</v>
      </c>
      <c r="AJ8" s="27">
        <v>28</v>
      </c>
      <c r="AK8" s="27">
        <v>29</v>
      </c>
      <c r="AL8" s="27">
        <v>30</v>
      </c>
      <c r="AM8" s="27">
        <v>31</v>
      </c>
      <c r="AN8" s="27">
        <v>32</v>
      </c>
      <c r="AO8" s="27">
        <v>33</v>
      </c>
      <c r="AP8" s="27">
        <v>34</v>
      </c>
      <c r="AQ8" s="27">
        <v>35</v>
      </c>
      <c r="AR8" s="27">
        <v>36</v>
      </c>
      <c r="AS8" s="27">
        <v>37</v>
      </c>
      <c r="AT8" s="27">
        <v>38</v>
      </c>
      <c r="AU8" s="27">
        <v>39</v>
      </c>
      <c r="AV8" s="27">
        <v>40</v>
      </c>
      <c r="AW8" s="27">
        <v>41</v>
      </c>
      <c r="AX8" s="27">
        <v>42</v>
      </c>
      <c r="AY8" s="27">
        <v>43</v>
      </c>
      <c r="AZ8" s="27">
        <v>44</v>
      </c>
      <c r="BA8" s="27">
        <v>45</v>
      </c>
      <c r="BB8" s="27">
        <v>46</v>
      </c>
      <c r="BC8" s="27">
        <v>47</v>
      </c>
      <c r="BD8" s="27">
        <v>48</v>
      </c>
      <c r="BE8" s="27">
        <v>49</v>
      </c>
      <c r="BF8" s="27">
        <v>50</v>
      </c>
      <c r="BG8" s="27">
        <v>51</v>
      </c>
      <c r="BH8" s="27">
        <v>52</v>
      </c>
      <c r="BI8" s="27">
        <v>53</v>
      </c>
      <c r="BJ8" s="27">
        <v>54</v>
      </c>
      <c r="BK8" s="27">
        <v>55</v>
      </c>
      <c r="BL8" s="27">
        <v>56</v>
      </c>
      <c r="BM8" s="27">
        <v>57</v>
      </c>
      <c r="BN8" s="27">
        <v>58</v>
      </c>
      <c r="BO8" s="27">
        <v>59</v>
      </c>
      <c r="BP8" s="27">
        <v>60</v>
      </c>
      <c r="BQ8" s="14"/>
    </row>
    <row r="9" spans="2:69" ht="18.95" customHeight="1" x14ac:dyDescent="0.25">
      <c r="B9" s="21" t="str">
        <f>Tasks!C3</f>
        <v>Cronograma do Projeto</v>
      </c>
      <c r="C9" s="28">
        <f>Tasks!$N3-Inicio+1</f>
        <v>1</v>
      </c>
      <c r="D9" s="14">
        <f>NETWORKDAYS(Tasks!$N3,Tasks!$O3)</f>
        <v>55</v>
      </c>
      <c r="E9" s="28">
        <f>Tasks!$E3-Inicio+1</f>
        <v>1</v>
      </c>
      <c r="F9" s="14">
        <f>NETWORKDAYS(Tasks!$E3,Tasks!$F3)</f>
        <v>55</v>
      </c>
      <c r="G9" s="22">
        <f>Tasks!J3</f>
        <v>0</v>
      </c>
    </row>
    <row r="10" spans="2:69" ht="18.75" customHeight="1" x14ac:dyDescent="0.25">
      <c r="B10" s="21" t="str">
        <f>Tasks!C4</f>
        <v>Gerenciamento do Projeto</v>
      </c>
      <c r="C10" s="28">
        <f>Tasks!$N4-Inicio+1</f>
        <v>1</v>
      </c>
      <c r="D10" s="14">
        <f>NETWORKDAYS(Tasks!$N4,Tasks!$O4)</f>
        <v>39</v>
      </c>
      <c r="E10" s="28">
        <f>Tasks!$E4-Inicio+1</f>
        <v>1</v>
      </c>
      <c r="F10" s="14">
        <f>NETWORKDAYS(Tasks!$E4,Tasks!$F4)</f>
        <v>39</v>
      </c>
      <c r="G10" s="22">
        <f>Tasks!J4</f>
        <v>0</v>
      </c>
    </row>
    <row r="11" spans="2:69" ht="18.95" customHeight="1" x14ac:dyDescent="0.25">
      <c r="B11" s="21" t="str">
        <f>Tasks!C5</f>
        <v xml:space="preserve">     Iniciação</v>
      </c>
      <c r="C11" s="28">
        <f>Tasks!$N5-Inicio+1</f>
        <v>1</v>
      </c>
      <c r="D11" s="14">
        <f>NETWORKDAYS(Tasks!$N5,Tasks!$O5)</f>
        <v>7</v>
      </c>
      <c r="E11" s="28">
        <f>Tasks!$E5-Inicio+1</f>
        <v>1</v>
      </c>
      <c r="F11" s="14">
        <f>NETWORKDAYS(Tasks!$E5,Tasks!$F5)</f>
        <v>7</v>
      </c>
      <c r="G11" s="22">
        <f>Tasks!J5</f>
        <v>0</v>
      </c>
    </row>
    <row r="12" spans="2:69" ht="18.95" customHeight="1" x14ac:dyDescent="0.25">
      <c r="B12" s="21" t="str">
        <f>Tasks!C6</f>
        <v xml:space="preserve">          Desenvolver o Termo de abertura do projeto</v>
      </c>
      <c r="C12" s="28">
        <f>Tasks!$N6-Inicio+1</f>
        <v>1</v>
      </c>
      <c r="D12" s="14">
        <f>NETWORKDAYS(Tasks!$N6,Tasks!$O6)</f>
        <v>3</v>
      </c>
      <c r="E12" s="28">
        <f>Tasks!$E6-Inicio+1</f>
        <v>1</v>
      </c>
      <c r="F12" s="14">
        <f>NETWORKDAYS(Tasks!$E6,Tasks!$F6)</f>
        <v>3</v>
      </c>
      <c r="G12" s="22">
        <f>Tasks!J6</f>
        <v>0</v>
      </c>
    </row>
    <row r="13" spans="2:69" ht="18.95" customHeight="1" x14ac:dyDescent="0.25">
      <c r="B13" s="21" t="str">
        <f>Tasks!C7</f>
        <v xml:space="preserve">          Identificar as partes interessadas</v>
      </c>
      <c r="C13" s="28">
        <f>Tasks!$N7-Inicio+1</f>
        <v>3</v>
      </c>
      <c r="D13" s="14">
        <f>NETWORKDAYS(Tasks!$N7,Tasks!$O7)</f>
        <v>3</v>
      </c>
      <c r="E13" s="28">
        <f>Tasks!$E7-Inicio+1</f>
        <v>3</v>
      </c>
      <c r="F13" s="14">
        <f>NETWORKDAYS(Tasks!$E7,Tasks!$F7)</f>
        <v>3</v>
      </c>
      <c r="G13" s="22">
        <f>Tasks!J7</f>
        <v>0</v>
      </c>
    </row>
    <row r="14" spans="2:69" ht="18.95" customHeight="1" x14ac:dyDescent="0.25">
      <c r="B14" s="21" t="str">
        <f>Tasks!C8</f>
        <v xml:space="preserve">          Preparar Kick-off Meeting</v>
      </c>
      <c r="C14" s="28">
        <f>Tasks!$N8-Inicio+1</f>
        <v>5</v>
      </c>
      <c r="D14" s="14">
        <f>NETWORKDAYS(Tasks!$N8,Tasks!$O8)</f>
        <v>3</v>
      </c>
      <c r="E14" s="28">
        <f>Tasks!$E8-Inicio+1</f>
        <v>5</v>
      </c>
      <c r="F14" s="14">
        <f>NETWORKDAYS(Tasks!$E8,Tasks!$F8)</f>
        <v>3</v>
      </c>
      <c r="G14" s="22">
        <f>Tasks!J8</f>
        <v>0</v>
      </c>
    </row>
    <row r="15" spans="2:69" ht="18.95" customHeight="1" x14ac:dyDescent="0.25">
      <c r="B15" s="21" t="str">
        <f>Tasks!C9</f>
        <v xml:space="preserve">          Kick-off Meeting</v>
      </c>
      <c r="C15" s="28">
        <f>Tasks!$N9-Inicio+1</f>
        <v>9</v>
      </c>
      <c r="D15" s="14">
        <f>NETWORKDAYS(Tasks!$N9,Tasks!$O9)</f>
        <v>1</v>
      </c>
      <c r="E15" s="28">
        <f>Tasks!$E9-Inicio+1</f>
        <v>9</v>
      </c>
      <c r="F15" s="14">
        <f>NETWORKDAYS(Tasks!$E9,Tasks!$F9)</f>
        <v>1</v>
      </c>
      <c r="G15" s="22">
        <f>Tasks!J9</f>
        <v>0</v>
      </c>
    </row>
    <row r="16" spans="2:69" ht="18.95" customHeight="1" x14ac:dyDescent="0.25">
      <c r="B16" s="21" t="str">
        <f>Tasks!C10</f>
        <v xml:space="preserve">     Planejamento</v>
      </c>
      <c r="C16" s="28">
        <f>Tasks!$N10-Inicio+1</f>
        <v>9</v>
      </c>
      <c r="D16" s="14">
        <f>NETWORKDAYS(Tasks!$N10,Tasks!$O10)</f>
        <v>21</v>
      </c>
      <c r="E16" s="28">
        <f>Tasks!$E10-Inicio+1</f>
        <v>9</v>
      </c>
      <c r="F16" s="14">
        <f>NETWORKDAYS(Tasks!$E10,Tasks!$F10)</f>
        <v>21</v>
      </c>
      <c r="G16" s="22">
        <f>Tasks!J10</f>
        <v>0</v>
      </c>
    </row>
    <row r="17" spans="2:7" s="14" customFormat="1" ht="18.95" customHeight="1" x14ac:dyDescent="0.25">
      <c r="B17" s="21" t="str">
        <f>Tasks!C11</f>
        <v xml:space="preserve">          Definir o escopo do projeto</v>
      </c>
      <c r="C17" s="28">
        <f>Tasks!$N11-Inicio+1</f>
        <v>9</v>
      </c>
      <c r="D17" s="14">
        <f>NETWORKDAYS(Tasks!$N11,Tasks!$O11)</f>
        <v>6</v>
      </c>
      <c r="E17" s="28">
        <f>Tasks!$E11-Inicio+1</f>
        <v>9</v>
      </c>
      <c r="F17" s="14">
        <f>NETWORKDAYS(Tasks!$E11,Tasks!$F11)</f>
        <v>6</v>
      </c>
      <c r="G17" s="22">
        <f>Tasks!J11</f>
        <v>0</v>
      </c>
    </row>
    <row r="18" spans="2:7" s="14" customFormat="1" ht="18.95" customHeight="1" x14ac:dyDescent="0.25">
      <c r="B18" s="21" t="str">
        <f>Tasks!C12</f>
        <v xml:space="preserve">          Criar o cronograma e o orçamento do projeto</v>
      </c>
      <c r="C18" s="28">
        <f>Tasks!$N12-Inicio+1</f>
        <v>16</v>
      </c>
      <c r="D18" s="14">
        <f>NETWORKDAYS(Tasks!$N12,Tasks!$O12)</f>
        <v>6</v>
      </c>
      <c r="E18" s="28">
        <f>Tasks!$E12-Inicio+1</f>
        <v>16</v>
      </c>
      <c r="F18" s="14">
        <f>NETWORKDAYS(Tasks!$E12,Tasks!$F12)</f>
        <v>6</v>
      </c>
      <c r="G18" s="22">
        <f>Tasks!J12</f>
        <v>0</v>
      </c>
    </row>
    <row r="19" spans="2:7" s="14" customFormat="1" ht="18.95" customHeight="1" x14ac:dyDescent="0.25">
      <c r="B19" s="21" t="str">
        <f>Tasks!C13</f>
        <v xml:space="preserve">          Análise dos riscos/Demais processos de planejamento</v>
      </c>
      <c r="C19" s="28">
        <f>Tasks!$N13-Inicio+1</f>
        <v>23</v>
      </c>
      <c r="D19" s="14">
        <f>NETWORKDAYS(Tasks!$N13,Tasks!$O13)</f>
        <v>6</v>
      </c>
      <c r="E19" s="28">
        <f>Tasks!$E13-Inicio+1</f>
        <v>23</v>
      </c>
      <c r="F19" s="14">
        <f>NETWORKDAYS(Tasks!$E13,Tasks!$F13)</f>
        <v>6</v>
      </c>
      <c r="G19" s="22">
        <f>Tasks!J13</f>
        <v>0</v>
      </c>
    </row>
    <row r="20" spans="2:7" s="14" customFormat="1" ht="18.95" customHeight="1" x14ac:dyDescent="0.25">
      <c r="B20" s="21" t="str">
        <f>Tasks!C14</f>
        <v xml:space="preserve">          Validar o plano de projeto</v>
      </c>
      <c r="C20" s="28">
        <f>Tasks!$N14-Inicio+1</f>
        <v>30</v>
      </c>
      <c r="D20" s="14">
        <f>NETWORKDAYS(Tasks!$N14,Tasks!$O14)</f>
        <v>6</v>
      </c>
      <c r="E20" s="28">
        <f>Tasks!$E14-Inicio+1</f>
        <v>30</v>
      </c>
      <c r="F20" s="14">
        <f>NETWORKDAYS(Tasks!$E14,Tasks!$F14)</f>
        <v>6</v>
      </c>
      <c r="G20" s="22">
        <f>Tasks!J14</f>
        <v>0</v>
      </c>
    </row>
    <row r="21" spans="2:7" s="14" customFormat="1" ht="18.95" customHeight="1" x14ac:dyDescent="0.25">
      <c r="B21" s="21" t="str">
        <f>Tasks!C15</f>
        <v xml:space="preserve">          Salvar a Linha de Base</v>
      </c>
      <c r="C21" s="28">
        <f>Tasks!$N15-Inicio+1</f>
        <v>37</v>
      </c>
      <c r="D21" s="14">
        <f>NETWORKDAYS(Tasks!$N15,Tasks!$O15)</f>
        <v>1</v>
      </c>
      <c r="E21" s="28">
        <f>Tasks!$E15-Inicio+1</f>
        <v>37</v>
      </c>
      <c r="F21" s="14">
        <f>NETWORKDAYS(Tasks!$E15,Tasks!$F15)</f>
        <v>1</v>
      </c>
      <c r="G21" s="22">
        <f>Tasks!J15</f>
        <v>0</v>
      </c>
    </row>
    <row r="22" spans="2:7" s="14" customFormat="1" ht="18.95" customHeight="1" x14ac:dyDescent="0.25">
      <c r="B22" s="21" t="str">
        <f>Tasks!C16</f>
        <v xml:space="preserve">     Controle</v>
      </c>
      <c r="C22" s="28">
        <f>Tasks!$N16-Inicio+1</f>
        <v>37</v>
      </c>
      <c r="D22" s="14">
        <f>NETWORKDAYS(Tasks!$N16,Tasks!$O16)</f>
        <v>2</v>
      </c>
      <c r="E22" s="28">
        <f>Tasks!$E16-Inicio+1</f>
        <v>37</v>
      </c>
      <c r="F22" s="14">
        <f>NETWORKDAYS(Tasks!$E16,Tasks!$F16)</f>
        <v>2</v>
      </c>
      <c r="G22" s="22">
        <f>Tasks!J16</f>
        <v>0</v>
      </c>
    </row>
    <row r="23" spans="2:7" s="14" customFormat="1" ht="18.95" customHeight="1" x14ac:dyDescent="0.25">
      <c r="B23" s="21" t="str">
        <f>Tasks!C17</f>
        <v xml:space="preserve">          Monitorar prazo e custo</v>
      </c>
      <c r="C23" s="28">
        <f>Tasks!$N17-Inicio+1</f>
        <v>37</v>
      </c>
      <c r="D23" s="14">
        <f>NETWORKDAYS(Tasks!$N17,Tasks!$O17)</f>
        <v>2</v>
      </c>
      <c r="E23" s="28">
        <f>Tasks!$E17-Inicio+1</f>
        <v>37</v>
      </c>
      <c r="F23" s="14">
        <f>NETWORKDAYS(Tasks!$E17,Tasks!$F17)</f>
        <v>2</v>
      </c>
      <c r="G23" s="22">
        <f>Tasks!J17</f>
        <v>0</v>
      </c>
    </row>
    <row r="24" spans="2:7" s="14" customFormat="1" ht="18.95" customHeight="1" x14ac:dyDescent="0.25">
      <c r="B24" s="21" t="str">
        <f>Tasks!C18</f>
        <v xml:space="preserve">          Controlar Mudanças no Escopo</v>
      </c>
      <c r="C24" s="28">
        <f>Tasks!$N18-Inicio+1</f>
        <v>37</v>
      </c>
      <c r="D24" s="14">
        <f>NETWORKDAYS(Tasks!$N18,Tasks!$O18)</f>
        <v>2</v>
      </c>
      <c r="E24" s="28">
        <f>Tasks!$E18-Inicio+1</f>
        <v>37</v>
      </c>
      <c r="F24" s="14">
        <f>NETWORKDAYS(Tasks!$E18,Tasks!$F18)</f>
        <v>2</v>
      </c>
      <c r="G24" s="22">
        <f>Tasks!J18</f>
        <v>0</v>
      </c>
    </row>
    <row r="25" spans="2:7" s="14" customFormat="1" ht="18.95" customHeight="1" x14ac:dyDescent="0.25">
      <c r="B25" s="21" t="str">
        <f>Tasks!C19</f>
        <v xml:space="preserve">          Gerenciar pontos de atenção</v>
      </c>
      <c r="C25" s="28">
        <f>Tasks!$N19-Inicio+1</f>
        <v>37</v>
      </c>
      <c r="D25" s="14">
        <f>NETWORKDAYS(Tasks!$N19,Tasks!$O19)</f>
        <v>2</v>
      </c>
      <c r="E25" s="28">
        <f>Tasks!$E19-Inicio+1</f>
        <v>37</v>
      </c>
      <c r="F25" s="14">
        <f>NETWORKDAYS(Tasks!$E19,Tasks!$F19)</f>
        <v>2</v>
      </c>
      <c r="G25" s="22">
        <f>Tasks!J19</f>
        <v>0</v>
      </c>
    </row>
    <row r="26" spans="2:7" s="14" customFormat="1" ht="18.95" customHeight="1" x14ac:dyDescent="0.25">
      <c r="B26" s="21" t="str">
        <f>Tasks!C20</f>
        <v xml:space="preserve">          Gerenciar a comunicação</v>
      </c>
      <c r="C26" s="28">
        <f>Tasks!$N20-Inicio+1</f>
        <v>37</v>
      </c>
      <c r="D26" s="14">
        <f>NETWORKDAYS(Tasks!$N20,Tasks!$O20)</f>
        <v>2</v>
      </c>
      <c r="E26" s="28">
        <f>Tasks!$E20-Inicio+1</f>
        <v>37</v>
      </c>
      <c r="F26" s="14">
        <f>NETWORKDAYS(Tasks!$E20,Tasks!$F20)</f>
        <v>2</v>
      </c>
      <c r="G26" s="22">
        <f>Tasks!J20</f>
        <v>0</v>
      </c>
    </row>
    <row r="27" spans="2:7" s="14" customFormat="1" ht="18.95" customHeight="1" x14ac:dyDescent="0.25">
      <c r="B27" s="21" t="str">
        <f>Tasks!C21</f>
        <v xml:space="preserve">     Encerramento</v>
      </c>
      <c r="C27" s="28">
        <f>Tasks!$N21-Inicio+1</f>
        <v>38</v>
      </c>
      <c r="D27" s="14">
        <f>NETWORKDAYS(Tasks!$N21,Tasks!$O21)</f>
        <v>12</v>
      </c>
      <c r="E27" s="28">
        <f>Tasks!$E21-Inicio+1</f>
        <v>38</v>
      </c>
      <c r="F27" s="14">
        <f>NETWORKDAYS(Tasks!$E21,Tasks!$F21)</f>
        <v>12</v>
      </c>
      <c r="G27" s="22">
        <f>Tasks!J21</f>
        <v>0</v>
      </c>
    </row>
    <row r="28" spans="2:7" s="14" customFormat="1" ht="18.95" customHeight="1" x14ac:dyDescent="0.25">
      <c r="B28" s="21" t="str">
        <f>Tasks!C22</f>
        <v xml:space="preserve">          Validar entregas do projeto</v>
      </c>
      <c r="C28" s="28">
        <f>Tasks!$N22-Inicio+1</f>
        <v>38</v>
      </c>
      <c r="D28" s="14">
        <f>NETWORKDAYS(Tasks!$N22,Tasks!$O22)</f>
        <v>6</v>
      </c>
      <c r="E28" s="28">
        <f>Tasks!$E22-Inicio+1</f>
        <v>38</v>
      </c>
      <c r="F28" s="14">
        <f>NETWORKDAYS(Tasks!$E22,Tasks!$F22)</f>
        <v>6</v>
      </c>
      <c r="G28" s="22">
        <f>Tasks!J22</f>
        <v>0</v>
      </c>
    </row>
    <row r="29" spans="2:7" s="14" customFormat="1" ht="18.95" customHeight="1" x14ac:dyDescent="0.25">
      <c r="B29" s="21" t="str">
        <f>Tasks!C23</f>
        <v xml:space="preserve">          Encerrar o projeto ou fase</v>
      </c>
      <c r="C29" s="28">
        <f>Tasks!$N23-Inicio+1</f>
        <v>45</v>
      </c>
      <c r="D29" s="14">
        <f>NETWORKDAYS(Tasks!$N23,Tasks!$O23)</f>
        <v>6</v>
      </c>
      <c r="E29" s="28">
        <f>Tasks!$E23-Inicio+1</f>
        <v>45</v>
      </c>
      <c r="F29" s="14">
        <f>NETWORKDAYS(Tasks!$E23,Tasks!$F23)</f>
        <v>6</v>
      </c>
      <c r="G29" s="22">
        <f>Tasks!J23</f>
        <v>0</v>
      </c>
    </row>
    <row r="30" spans="2:7" s="14" customFormat="1" ht="18.95" customHeight="1" x14ac:dyDescent="0.25">
      <c r="B30" s="21" t="str">
        <f>Tasks!C24</f>
        <v xml:space="preserve">          Lições Aprendidas</v>
      </c>
      <c r="C30" s="28">
        <f>Tasks!$N24-Inicio+1</f>
        <v>52</v>
      </c>
      <c r="D30" s="14">
        <f>NETWORKDAYS(Tasks!$N24,Tasks!$O24)</f>
        <v>2</v>
      </c>
      <c r="E30" s="28">
        <f>Tasks!$E24-Inicio+1</f>
        <v>52</v>
      </c>
      <c r="F30" s="14">
        <f>NETWORKDAYS(Tasks!$E24,Tasks!$F24)</f>
        <v>2</v>
      </c>
      <c r="G30" s="22">
        <f>Tasks!J24</f>
        <v>0</v>
      </c>
    </row>
    <row r="31" spans="2:7" s="14" customFormat="1" ht="18.95" customHeight="1" x14ac:dyDescent="0.25">
      <c r="B31" s="21" t="str">
        <f>Tasks!C25</f>
        <v>Fase 1</v>
      </c>
      <c r="C31" s="28">
        <f>Tasks!$N25-Inicio+1</f>
        <v>37</v>
      </c>
      <c r="D31" s="14">
        <f>NETWORKDAYS(Tasks!$N25,Tasks!$O25)</f>
        <v>12</v>
      </c>
      <c r="E31" s="28">
        <f>Tasks!$E25-Inicio+1</f>
        <v>37</v>
      </c>
      <c r="F31" s="14">
        <f>NETWORKDAYS(Tasks!$E25,Tasks!$F25)</f>
        <v>12</v>
      </c>
      <c r="G31" s="22">
        <f>Tasks!J25</f>
        <v>0</v>
      </c>
    </row>
    <row r="32" spans="2:7" s="14" customFormat="1" ht="18.95" customHeight="1" x14ac:dyDescent="0.25">
      <c r="B32" s="21" t="str">
        <f>Tasks!C26</f>
        <v xml:space="preserve">     Entrega 1.1</v>
      </c>
      <c r="C32" s="28">
        <f>Tasks!$N26-Inicio+1</f>
        <v>37</v>
      </c>
      <c r="D32" s="14">
        <f>NETWORKDAYS(Tasks!$N26,Tasks!$O26)</f>
        <v>5</v>
      </c>
      <c r="E32" s="28">
        <f>Tasks!$E26-Inicio+1</f>
        <v>37</v>
      </c>
      <c r="F32" s="14">
        <f>NETWORKDAYS(Tasks!$E26,Tasks!$F26)</f>
        <v>5</v>
      </c>
      <c r="G32" s="22">
        <f>Tasks!J26</f>
        <v>0</v>
      </c>
    </row>
    <row r="33" spans="2:69" s="14" customFormat="1" ht="18.95" customHeight="1" x14ac:dyDescent="0.25">
      <c r="B33" s="21" t="str">
        <f>Tasks!C27</f>
        <v xml:space="preserve">          Atividade 1</v>
      </c>
      <c r="C33" s="28">
        <f>Tasks!$N27-Inicio+1</f>
        <v>37</v>
      </c>
      <c r="D33" s="14">
        <f>NETWORKDAYS(Tasks!$N27,Tasks!$O27)</f>
        <v>2</v>
      </c>
      <c r="E33" s="28">
        <f>Tasks!$E27-Inicio+1</f>
        <v>37</v>
      </c>
      <c r="F33" s="14">
        <f>NETWORKDAYS(Tasks!$E27,Tasks!$F27)</f>
        <v>2</v>
      </c>
      <c r="G33" s="22">
        <f>Tasks!J27</f>
        <v>0</v>
      </c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</row>
    <row r="34" spans="2:69" s="14" customFormat="1" ht="18.95" customHeight="1" x14ac:dyDescent="0.25">
      <c r="B34" s="21" t="str">
        <f>Tasks!C28</f>
        <v xml:space="preserve">          Atividade 2</v>
      </c>
      <c r="C34" s="28">
        <f>Tasks!$N28-Inicio+1</f>
        <v>38</v>
      </c>
      <c r="D34" s="14">
        <f>NETWORKDAYS(Tasks!$N28,Tasks!$O28)</f>
        <v>2</v>
      </c>
      <c r="E34" s="28">
        <f>Tasks!$E28-Inicio+1</f>
        <v>38</v>
      </c>
      <c r="F34" s="14">
        <f>NETWORKDAYS(Tasks!$E28,Tasks!$F28)</f>
        <v>2</v>
      </c>
      <c r="G34" s="22">
        <f>Tasks!J28</f>
        <v>0</v>
      </c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2:69" s="14" customFormat="1" ht="18.95" customHeight="1" x14ac:dyDescent="0.25">
      <c r="B35" s="21" t="str">
        <f>Tasks!C29</f>
        <v xml:space="preserve">          ....</v>
      </c>
      <c r="C35" s="28">
        <f>Tasks!$N29-Inicio+1</f>
        <v>39</v>
      </c>
      <c r="D35" s="14">
        <f>NETWORKDAYS(Tasks!$N29,Tasks!$O29)</f>
        <v>2</v>
      </c>
      <c r="E35" s="28">
        <f>Tasks!$E29-Inicio+1</f>
        <v>39</v>
      </c>
      <c r="F35" s="14">
        <f>NETWORKDAYS(Tasks!$E29,Tasks!$F29)</f>
        <v>2</v>
      </c>
      <c r="G35" s="22">
        <f>Tasks!J29</f>
        <v>0</v>
      </c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2:69" s="14" customFormat="1" ht="18.95" customHeight="1" x14ac:dyDescent="0.25">
      <c r="B36" s="21" t="str">
        <f>Tasks!C30</f>
        <v xml:space="preserve">          Atividade n</v>
      </c>
      <c r="C36" s="28">
        <f>Tasks!$N30-Inicio+1</f>
        <v>40</v>
      </c>
      <c r="D36" s="14">
        <f>NETWORKDAYS(Tasks!$N30,Tasks!$O30)</f>
        <v>2</v>
      </c>
      <c r="E36" s="28">
        <f>Tasks!$E30-Inicio+1</f>
        <v>40</v>
      </c>
      <c r="F36" s="14">
        <f>NETWORKDAYS(Tasks!$E30,Tasks!$F30)</f>
        <v>2</v>
      </c>
      <c r="G36" s="22">
        <f>Tasks!J30</f>
        <v>0</v>
      </c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2:69" s="14" customFormat="1" ht="18.95" customHeight="1" x14ac:dyDescent="0.25">
      <c r="B37" s="21" t="str">
        <f>Tasks!C31</f>
        <v xml:space="preserve">     Entrega 1.2</v>
      </c>
      <c r="C37" s="28">
        <f>Tasks!$N31-Inicio+1</f>
        <v>37</v>
      </c>
      <c r="D37" s="14">
        <f>NETWORKDAYS(Tasks!$N31,Tasks!$O31)</f>
        <v>5</v>
      </c>
      <c r="E37" s="28">
        <f>Tasks!$E31-Inicio+1</f>
        <v>37</v>
      </c>
      <c r="F37" s="14">
        <f>NETWORKDAYS(Tasks!$E31,Tasks!$F31)</f>
        <v>5</v>
      </c>
      <c r="G37" s="22">
        <f>Tasks!J31</f>
        <v>0</v>
      </c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  <row r="38" spans="2:69" s="14" customFormat="1" ht="18.95" customHeight="1" x14ac:dyDescent="0.25">
      <c r="B38" s="21" t="str">
        <f>Tasks!C32</f>
        <v xml:space="preserve">          Atividade 1</v>
      </c>
      <c r="C38" s="28">
        <f>Tasks!$N32-Inicio+1</f>
        <v>37</v>
      </c>
      <c r="D38" s="14">
        <f>NETWORKDAYS(Tasks!$N32,Tasks!$O32)</f>
        <v>2</v>
      </c>
      <c r="E38" s="28">
        <f>Tasks!$E32-Inicio+1</f>
        <v>37</v>
      </c>
      <c r="F38" s="14">
        <f>NETWORKDAYS(Tasks!$E32,Tasks!$F32)</f>
        <v>2</v>
      </c>
      <c r="G38" s="22">
        <f>Tasks!J32</f>
        <v>0</v>
      </c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</row>
    <row r="39" spans="2:69" s="14" customFormat="1" ht="18.95" customHeight="1" x14ac:dyDescent="0.25">
      <c r="B39" s="21" t="str">
        <f>Tasks!C33</f>
        <v xml:space="preserve">          Atividade 2</v>
      </c>
      <c r="C39" s="28">
        <f>Tasks!$N33-Inicio+1</f>
        <v>38</v>
      </c>
      <c r="D39" s="14">
        <f>NETWORKDAYS(Tasks!$N33,Tasks!$O33)</f>
        <v>2</v>
      </c>
      <c r="E39" s="28">
        <f>Tasks!$E33-Inicio+1</f>
        <v>38</v>
      </c>
      <c r="F39" s="14">
        <f>NETWORKDAYS(Tasks!$E33,Tasks!$F33)</f>
        <v>2</v>
      </c>
      <c r="G39" s="22">
        <f>Tasks!J33</f>
        <v>0</v>
      </c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</row>
    <row r="40" spans="2:69" s="14" customFormat="1" ht="18.95" customHeight="1" x14ac:dyDescent="0.25">
      <c r="B40" s="21" t="str">
        <f>Tasks!C34</f>
        <v xml:space="preserve">          ....</v>
      </c>
      <c r="C40" s="28">
        <f>Tasks!$N34-Inicio+1</f>
        <v>39</v>
      </c>
      <c r="D40" s="14">
        <f>NETWORKDAYS(Tasks!$N34,Tasks!$O34)</f>
        <v>2</v>
      </c>
      <c r="E40" s="28">
        <f>Tasks!$E34-Inicio+1</f>
        <v>39</v>
      </c>
      <c r="F40" s="14">
        <f>NETWORKDAYS(Tasks!$E34,Tasks!$F34)</f>
        <v>2</v>
      </c>
      <c r="G40" s="22">
        <f>Tasks!J34</f>
        <v>0</v>
      </c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</row>
    <row r="41" spans="2:69" s="14" customFormat="1" ht="18.95" customHeight="1" x14ac:dyDescent="0.25">
      <c r="B41" s="21" t="str">
        <f>Tasks!C35</f>
        <v xml:space="preserve">          Atividade n</v>
      </c>
      <c r="C41" s="28">
        <f>Tasks!$N35-Inicio+1</f>
        <v>40</v>
      </c>
      <c r="D41" s="14">
        <f>NETWORKDAYS(Tasks!$N35,Tasks!$O35)</f>
        <v>2</v>
      </c>
      <c r="E41" s="28">
        <f>Tasks!$E35-Inicio+1</f>
        <v>40</v>
      </c>
      <c r="F41" s="14">
        <f>NETWORKDAYS(Tasks!$E35,Tasks!$F35)</f>
        <v>2</v>
      </c>
      <c r="G41" s="22">
        <f>Tasks!J35</f>
        <v>0</v>
      </c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</row>
    <row r="42" spans="2:69" s="14" customFormat="1" ht="18.95" customHeight="1" x14ac:dyDescent="0.25">
      <c r="B42" s="21" t="str">
        <f>Tasks!C36</f>
        <v xml:space="preserve">     Entrega n</v>
      </c>
      <c r="C42" s="28">
        <f>Tasks!$N36-Inicio+1</f>
        <v>37</v>
      </c>
      <c r="D42" s="14">
        <f>NETWORKDAYS(Tasks!$N36,Tasks!$O36)</f>
        <v>2</v>
      </c>
      <c r="E42" s="28">
        <f>Tasks!$E36-Inicio+1</f>
        <v>37</v>
      </c>
      <c r="F42" s="14">
        <f>NETWORKDAYS(Tasks!$E36,Tasks!$F36)</f>
        <v>2</v>
      </c>
      <c r="G42" s="22">
        <f>Tasks!J36</f>
        <v>0</v>
      </c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</row>
    <row r="43" spans="2:69" s="14" customFormat="1" ht="18.95" customHeight="1" x14ac:dyDescent="0.25">
      <c r="B43" s="21" t="str">
        <f>Tasks!C37</f>
        <v xml:space="preserve">     Reserva de contingência técnica baseado na análise dos riscos do projeto</v>
      </c>
      <c r="C43" s="28">
        <f>Tasks!$N37-Inicio+1</f>
        <v>38</v>
      </c>
      <c r="D43" s="14">
        <f>NETWORKDAYS(Tasks!$N37,Tasks!$O37)</f>
        <v>11</v>
      </c>
      <c r="E43" s="28">
        <f>Tasks!$E37-Inicio+1</f>
        <v>38</v>
      </c>
      <c r="F43" s="14">
        <f>NETWORKDAYS(Tasks!$E37,Tasks!$F37)</f>
        <v>11</v>
      </c>
      <c r="G43" s="22">
        <f>Tasks!J37</f>
        <v>0</v>
      </c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</row>
    <row r="44" spans="2:69" s="14" customFormat="1" ht="18.95" customHeight="1" x14ac:dyDescent="0.25">
      <c r="B44" s="21" t="str">
        <f>Tasks!C38</f>
        <v>Fase 2</v>
      </c>
      <c r="C44" s="28">
        <f>Tasks!$N38-Inicio+1</f>
        <v>52</v>
      </c>
      <c r="D44" s="14">
        <f>NETWORKDAYS(Tasks!$N38,Tasks!$O38)</f>
        <v>17</v>
      </c>
      <c r="E44" s="28">
        <f>Tasks!$E38-Inicio+1</f>
        <v>52</v>
      </c>
      <c r="F44" s="14">
        <f>NETWORKDAYS(Tasks!$E38,Tasks!$F38)</f>
        <v>17</v>
      </c>
      <c r="G44" s="22">
        <f>Tasks!J38</f>
        <v>0</v>
      </c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</row>
    <row r="45" spans="2:69" s="14" customFormat="1" ht="18.95" customHeight="1" x14ac:dyDescent="0.25">
      <c r="B45" s="21" t="str">
        <f>Tasks!C39</f>
        <v xml:space="preserve">     Entrega 2.1</v>
      </c>
      <c r="C45" s="28">
        <f>Tasks!$N39-Inicio+1</f>
        <v>52</v>
      </c>
      <c r="D45" s="14">
        <f>NETWORKDAYS(Tasks!$N39,Tasks!$O39)</f>
        <v>4</v>
      </c>
      <c r="E45" s="28">
        <f>Tasks!$E39-Inicio+1</f>
        <v>52</v>
      </c>
      <c r="F45" s="14">
        <f>NETWORKDAYS(Tasks!$E39,Tasks!$F39)</f>
        <v>4</v>
      </c>
      <c r="G45" s="22">
        <f>Tasks!J39</f>
        <v>0</v>
      </c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</row>
    <row r="46" spans="2:69" s="14" customFormat="1" ht="18.95" customHeight="1" x14ac:dyDescent="0.25">
      <c r="B46" s="21" t="str">
        <f>Tasks!C40</f>
        <v xml:space="preserve">          Atividade 1</v>
      </c>
      <c r="C46" s="28">
        <f>Tasks!$N40-Inicio+1</f>
        <v>52</v>
      </c>
      <c r="D46" s="14">
        <f>NETWORKDAYS(Tasks!$N40,Tasks!$O40)</f>
        <v>2</v>
      </c>
      <c r="E46" s="28">
        <f>Tasks!$E40-Inicio+1</f>
        <v>52</v>
      </c>
      <c r="F46" s="14">
        <f>NETWORKDAYS(Tasks!$E40,Tasks!$F40)</f>
        <v>2</v>
      </c>
      <c r="G46" s="22">
        <f>Tasks!J40</f>
        <v>0</v>
      </c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</row>
    <row r="47" spans="2:69" s="14" customFormat="1" ht="18.95" customHeight="1" x14ac:dyDescent="0.25">
      <c r="B47" s="21" t="str">
        <f>Tasks!C41</f>
        <v xml:space="preserve">          Atividade 2</v>
      </c>
      <c r="C47" s="28">
        <f>Tasks!$N41-Inicio+1</f>
        <v>53</v>
      </c>
      <c r="D47" s="14">
        <f>NETWORKDAYS(Tasks!$N41,Tasks!$O41)</f>
        <v>2</v>
      </c>
      <c r="E47" s="28">
        <f>Tasks!$E41-Inicio+1</f>
        <v>53</v>
      </c>
      <c r="F47" s="14">
        <f>NETWORKDAYS(Tasks!$E41,Tasks!$F41)</f>
        <v>2</v>
      </c>
      <c r="G47" s="22">
        <f>Tasks!J41</f>
        <v>0</v>
      </c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</row>
    <row r="48" spans="2:69" s="14" customFormat="1" ht="18.95" customHeight="1" x14ac:dyDescent="0.25">
      <c r="B48" s="21" t="str">
        <f>Tasks!C42</f>
        <v xml:space="preserve">           ….</v>
      </c>
      <c r="C48" s="28">
        <f>Tasks!$N42-Inicio+1</f>
        <v>54</v>
      </c>
      <c r="D48" s="14">
        <f>NETWORKDAYS(Tasks!$N42,Tasks!$O42)</f>
        <v>2</v>
      </c>
      <c r="E48" s="28">
        <f>Tasks!$E42-Inicio+1</f>
        <v>54</v>
      </c>
      <c r="F48" s="14">
        <f>NETWORKDAYS(Tasks!$E42,Tasks!$F42)</f>
        <v>2</v>
      </c>
      <c r="G48" s="22">
        <f>Tasks!J42</f>
        <v>0</v>
      </c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</row>
    <row r="49" spans="2:69" s="14" customFormat="1" ht="18.95" customHeight="1" x14ac:dyDescent="0.25">
      <c r="B49" s="21" t="str">
        <f>Tasks!C43</f>
        <v xml:space="preserve">     Entrega 2.2</v>
      </c>
      <c r="C49" s="28">
        <f>Tasks!$N43-Inicio+1</f>
        <v>57</v>
      </c>
      <c r="D49" s="14">
        <f>NETWORKDAYS(Tasks!$N43,Tasks!$O43)</f>
        <v>14</v>
      </c>
      <c r="E49" s="28">
        <f>Tasks!$E43-Inicio+1</f>
        <v>57</v>
      </c>
      <c r="F49" s="14">
        <f>NETWORKDAYS(Tasks!$E43,Tasks!$F43)</f>
        <v>14</v>
      </c>
      <c r="G49" s="22">
        <f>Tasks!J43</f>
        <v>0</v>
      </c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</row>
    <row r="50" spans="2:69" s="14" customFormat="1" ht="18.95" customHeight="1" x14ac:dyDescent="0.25">
      <c r="B50" s="21" t="str">
        <f>Tasks!C44</f>
        <v xml:space="preserve">          Atividade 1</v>
      </c>
      <c r="C50" s="28">
        <f>Tasks!$N44-Inicio+1</f>
        <v>57</v>
      </c>
      <c r="D50" s="14">
        <f>NETWORKDAYS(Tasks!$N44,Tasks!$O44)</f>
        <v>2</v>
      </c>
      <c r="E50" s="28">
        <f>Tasks!$E44-Inicio+1</f>
        <v>57</v>
      </c>
      <c r="F50" s="14">
        <f>NETWORKDAYS(Tasks!$E44,Tasks!$F44)</f>
        <v>2</v>
      </c>
      <c r="G50" s="22">
        <f>Tasks!J44</f>
        <v>0</v>
      </c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</row>
    <row r="51" spans="2:69" s="14" customFormat="1" ht="18.95" customHeight="1" x14ac:dyDescent="0.25">
      <c r="B51" s="21" t="str">
        <f>Tasks!C45</f>
        <v xml:space="preserve">           ….</v>
      </c>
      <c r="C51" s="28">
        <f>Tasks!$N45-Inicio+1</f>
        <v>58</v>
      </c>
      <c r="D51" s="14">
        <f>NETWORKDAYS(Tasks!$N45,Tasks!$O45)</f>
        <v>2</v>
      </c>
      <c r="E51" s="28">
        <f>Tasks!$E45-Inicio+1</f>
        <v>58</v>
      </c>
      <c r="F51" s="14">
        <f>NETWORKDAYS(Tasks!$E45,Tasks!$F45)</f>
        <v>2</v>
      </c>
      <c r="G51" s="22">
        <f>Tasks!J45</f>
        <v>0</v>
      </c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</row>
    <row r="52" spans="2:69" s="14" customFormat="1" ht="18.95" customHeight="1" x14ac:dyDescent="0.25">
      <c r="B52" s="21" t="str">
        <f>Tasks!C46</f>
        <v xml:space="preserve">          Atividade n</v>
      </c>
      <c r="C52" s="28">
        <f>Tasks!$N46-Inicio+1</f>
        <v>59</v>
      </c>
      <c r="D52" s="14">
        <f>NETWORKDAYS(Tasks!$N46,Tasks!$O46)</f>
        <v>2</v>
      </c>
      <c r="E52" s="28">
        <f>Tasks!$E46-Inicio+1</f>
        <v>59</v>
      </c>
      <c r="F52" s="14">
        <f>NETWORKDAYS(Tasks!$E46,Tasks!$F46)</f>
        <v>2</v>
      </c>
      <c r="G52" s="22">
        <f>Tasks!J46</f>
        <v>0</v>
      </c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</row>
    <row r="53" spans="2:69" s="14" customFormat="1" ht="18.95" customHeight="1" x14ac:dyDescent="0.25">
      <c r="B53" s="21" t="str">
        <f>Tasks!C47</f>
        <v xml:space="preserve">          Reserva de contingência técnica baseado na análise dos riscos do projeto</v>
      </c>
      <c r="C53" s="28">
        <f>Tasks!$N47-Inicio+1</f>
        <v>60</v>
      </c>
      <c r="D53" s="14">
        <f>NETWORKDAYS(Tasks!$N47,Tasks!$O47)</f>
        <v>11</v>
      </c>
      <c r="E53" s="28">
        <f>Tasks!$E47-Inicio+1</f>
        <v>60</v>
      </c>
      <c r="F53" s="14">
        <f>NETWORKDAYS(Tasks!$E47,Tasks!$F47)</f>
        <v>11</v>
      </c>
      <c r="G53" s="22">
        <f>Tasks!J47</f>
        <v>0</v>
      </c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</row>
    <row r="54" spans="2:69" s="14" customFormat="1" ht="18.95" customHeight="1" x14ac:dyDescent="0.25">
      <c r="B54" s="21" t="str">
        <f>Tasks!C48</f>
        <v xml:space="preserve">     Entrega n</v>
      </c>
      <c r="C54" s="28">
        <f>Tasks!$N48-Inicio+1</f>
        <v>52</v>
      </c>
      <c r="D54" s="14">
        <f>NETWORKDAYS(Tasks!$N48,Tasks!$O48)</f>
        <v>2</v>
      </c>
      <c r="E54" s="28">
        <f>Tasks!$E48-Inicio+1</f>
        <v>52</v>
      </c>
      <c r="F54" s="14">
        <f>NETWORKDAYS(Tasks!$E48,Tasks!$F48)</f>
        <v>2</v>
      </c>
      <c r="G54" s="22">
        <f>Tasks!J48</f>
        <v>0</v>
      </c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</row>
    <row r="55" spans="2:69" s="14" customFormat="1" ht="18.95" customHeight="1" x14ac:dyDescent="0.25">
      <c r="B55" s="21" t="str">
        <f>Tasks!C49</f>
        <v>Fase n</v>
      </c>
      <c r="C55" s="28">
        <f>Tasks!$N49-Inicio+1</f>
        <v>74</v>
      </c>
      <c r="D55" s="14">
        <f>NETWORKDAYS(Tasks!$N49,Tasks!$O49)</f>
        <v>2</v>
      </c>
      <c r="E55" s="28">
        <f>Tasks!$E49-Inicio+1</f>
        <v>74</v>
      </c>
      <c r="F55" s="14">
        <f>NETWORKDAYS(Tasks!$E49,Tasks!$F49)</f>
        <v>2</v>
      </c>
      <c r="G55" s="22">
        <f>Tasks!J49</f>
        <v>0</v>
      </c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</row>
    <row r="56" spans="2:69" s="14" customFormat="1" ht="18.95" customHeight="1" x14ac:dyDescent="0.25">
      <c r="B56" s="21">
        <f>Tasks!C50</f>
        <v>0</v>
      </c>
      <c r="C56" s="28">
        <f>Tasks!$N50-Inicio+1</f>
        <v>-43254</v>
      </c>
      <c r="D56" s="14">
        <f>NETWORKDAYS(Tasks!$N50,Tasks!$O50)</f>
        <v>0</v>
      </c>
      <c r="E56" s="28">
        <f>Tasks!$E50-Inicio+1</f>
        <v>-43254</v>
      </c>
      <c r="F56" s="14">
        <f>NETWORKDAYS(Tasks!$E50,Tasks!$F50)</f>
        <v>0</v>
      </c>
      <c r="G56" s="22">
        <f>Tasks!J50</f>
        <v>0</v>
      </c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</row>
    <row r="57" spans="2:69" s="14" customFormat="1" ht="18.95" customHeight="1" x14ac:dyDescent="0.25">
      <c r="B57" s="21">
        <f>Tasks!C51</f>
        <v>0</v>
      </c>
      <c r="C57" s="28">
        <f>Tasks!$N51-Inicio+1</f>
        <v>-43254</v>
      </c>
      <c r="D57" s="14">
        <f>NETWORKDAYS(Tasks!$N51,Tasks!$O51)</f>
        <v>0</v>
      </c>
      <c r="E57" s="28">
        <f>Tasks!$E51-Inicio+1</f>
        <v>-43254</v>
      </c>
      <c r="F57" s="14">
        <f>NETWORKDAYS(Tasks!$E51,Tasks!$F51)</f>
        <v>0</v>
      </c>
      <c r="G57" s="22">
        <f>Tasks!J51</f>
        <v>0</v>
      </c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</row>
    <row r="58" spans="2:69" s="14" customFormat="1" ht="18.95" customHeight="1" x14ac:dyDescent="0.25">
      <c r="B58" s="21">
        <f>Tasks!C52</f>
        <v>0</v>
      </c>
      <c r="C58" s="28">
        <f>Tasks!$N52-Inicio+1</f>
        <v>-43254</v>
      </c>
      <c r="D58" s="14">
        <f>NETWORKDAYS(Tasks!$N52,Tasks!$O52)</f>
        <v>0</v>
      </c>
      <c r="E58" s="28">
        <f>Tasks!$E52-Inicio+1</f>
        <v>-43254</v>
      </c>
      <c r="F58" s="14">
        <f>NETWORKDAYS(Tasks!$E52,Tasks!$F52)</f>
        <v>0</v>
      </c>
      <c r="G58" s="22">
        <f>Tasks!J52</f>
        <v>0</v>
      </c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</row>
    <row r="59" spans="2:69" s="14" customFormat="1" ht="18.95" customHeight="1" x14ac:dyDescent="0.25">
      <c r="B59" s="21">
        <f>Tasks!C53</f>
        <v>0</v>
      </c>
      <c r="C59" s="28">
        <f>Tasks!$N53-Inicio+1</f>
        <v>-43254</v>
      </c>
      <c r="D59" s="14">
        <f>NETWORKDAYS(Tasks!$N53,Tasks!$O53)</f>
        <v>0</v>
      </c>
      <c r="E59" s="28">
        <f>Tasks!$E53-Inicio+1</f>
        <v>-43254</v>
      </c>
      <c r="F59" s="14">
        <f>NETWORKDAYS(Tasks!$E53,Tasks!$F53)</f>
        <v>0</v>
      </c>
      <c r="G59" s="22">
        <f>Tasks!J53</f>
        <v>0</v>
      </c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2:69" s="14" customFormat="1" ht="18.95" customHeight="1" x14ac:dyDescent="0.25">
      <c r="B60" s="21">
        <f>Tasks!C54</f>
        <v>0</v>
      </c>
      <c r="C60" s="28">
        <f>Tasks!$N54-Inicio+1</f>
        <v>-43254</v>
      </c>
      <c r="D60" s="14">
        <f>NETWORKDAYS(Tasks!$N54,Tasks!$O54)</f>
        <v>0</v>
      </c>
      <c r="E60" s="28">
        <f>Tasks!$E54-Inicio+1</f>
        <v>-43254</v>
      </c>
      <c r="F60" s="14">
        <f>NETWORKDAYS(Tasks!$E54,Tasks!$F54)</f>
        <v>0</v>
      </c>
      <c r="G60" s="22">
        <f>Tasks!J54</f>
        <v>0</v>
      </c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</sheetData>
  <mergeCells count="60">
    <mergeCell ref="T4:T7"/>
    <mergeCell ref="I4:I7"/>
    <mergeCell ref="J4:J7"/>
    <mergeCell ref="K4:K7"/>
    <mergeCell ref="L4:L7"/>
    <mergeCell ref="M4:M7"/>
    <mergeCell ref="N4:N7"/>
    <mergeCell ref="O4:O7"/>
    <mergeCell ref="P4:P7"/>
    <mergeCell ref="Q4:Q7"/>
    <mergeCell ref="R4:R7"/>
    <mergeCell ref="S4:S7"/>
    <mergeCell ref="AF4:AF7"/>
    <mergeCell ref="U4:U7"/>
    <mergeCell ref="V4:V7"/>
    <mergeCell ref="W4:W7"/>
    <mergeCell ref="X4:X7"/>
    <mergeCell ref="Y4:Y7"/>
    <mergeCell ref="Z4:Z7"/>
    <mergeCell ref="AA4:AA7"/>
    <mergeCell ref="AB4:AB7"/>
    <mergeCell ref="AC4:AC7"/>
    <mergeCell ref="AD4:AD7"/>
    <mergeCell ref="AE4:AE7"/>
    <mergeCell ref="AR4:AR7"/>
    <mergeCell ref="AG4:AG7"/>
    <mergeCell ref="AH4:AH7"/>
    <mergeCell ref="AI4:AI7"/>
    <mergeCell ref="AJ4:AJ7"/>
    <mergeCell ref="AK4:AK7"/>
    <mergeCell ref="AL4:AL7"/>
    <mergeCell ref="AM4:AM7"/>
    <mergeCell ref="AN4:AN7"/>
    <mergeCell ref="AO4:AO7"/>
    <mergeCell ref="AP4:AP7"/>
    <mergeCell ref="AQ4:AQ7"/>
    <mergeCell ref="BD4:BD7"/>
    <mergeCell ref="AS4:AS7"/>
    <mergeCell ref="AT4:AT7"/>
    <mergeCell ref="AU4:AU7"/>
    <mergeCell ref="AV4:AV7"/>
    <mergeCell ref="AW4:AW7"/>
    <mergeCell ref="AX4:AX7"/>
    <mergeCell ref="AY4:AY7"/>
    <mergeCell ref="AZ4:AZ7"/>
    <mergeCell ref="BA4:BA7"/>
    <mergeCell ref="BB4:BB7"/>
    <mergeCell ref="BC4:BC7"/>
    <mergeCell ref="BP4:BP7"/>
    <mergeCell ref="BE4:BE7"/>
    <mergeCell ref="BF4:BF7"/>
    <mergeCell ref="BG4:BG7"/>
    <mergeCell ref="BH4:BH7"/>
    <mergeCell ref="BI4:BI7"/>
    <mergeCell ref="BJ4:BJ7"/>
    <mergeCell ref="BK4:BK7"/>
    <mergeCell ref="BL4:BL7"/>
    <mergeCell ref="BM4:BM7"/>
    <mergeCell ref="BN4:BN7"/>
    <mergeCell ref="BO4:BO7"/>
  </mergeCells>
  <conditionalFormatting sqref="I9:BP34">
    <cfRule type="expression" dxfId="24" priority="97">
      <formula>PercentComplete</formula>
    </cfRule>
    <cfRule type="expression" dxfId="23" priority="99">
      <formula>PercentCompleteBeyond</formula>
    </cfRule>
    <cfRule type="expression" dxfId="22" priority="100">
      <formula>Actual</formula>
    </cfRule>
    <cfRule type="expression" dxfId="21" priority="101">
      <formula>ActualBeyond</formula>
    </cfRule>
    <cfRule type="expression" dxfId="20" priority="102">
      <formula>Plan</formula>
    </cfRule>
    <cfRule type="expression" dxfId="19" priority="103">
      <formula>I$8=period_selected</formula>
    </cfRule>
    <cfRule type="expression" dxfId="18" priority="105">
      <formula>MOD(COLUMN(),2)</formula>
    </cfRule>
    <cfRule type="expression" dxfId="17" priority="106">
      <formula>MOD(COLUMN(),2)=0</formula>
    </cfRule>
  </conditionalFormatting>
  <conditionalFormatting sqref="I8:BP8">
    <cfRule type="expression" dxfId="16" priority="104">
      <formula>I$8=period_selected</formula>
    </cfRule>
  </conditionalFormatting>
  <conditionalFormatting sqref="I35:BP35">
    <cfRule type="expression" dxfId="15" priority="89">
      <formula>PercentComplete</formula>
    </cfRule>
    <cfRule type="expression" dxfId="14" priority="90">
      <formula>PercentCompleteBeyond</formula>
    </cfRule>
    <cfRule type="expression" dxfId="13" priority="91">
      <formula>Actual</formula>
    </cfRule>
    <cfRule type="expression" dxfId="12" priority="92">
      <formula>ActualBeyond</formula>
    </cfRule>
    <cfRule type="expression" dxfId="11" priority="93">
      <formula>Plan</formula>
    </cfRule>
    <cfRule type="expression" dxfId="10" priority="94">
      <formula>I$8=period_selected</formula>
    </cfRule>
    <cfRule type="expression" dxfId="9" priority="95">
      <formula>MOD(COLUMN(),2)</formula>
    </cfRule>
    <cfRule type="expression" dxfId="8" priority="96">
      <formula>MOD(COLUMN(),2)=0</formula>
    </cfRule>
  </conditionalFormatting>
  <conditionalFormatting sqref="I36:BP60">
    <cfRule type="expression" dxfId="7" priority="81">
      <formula>PercentComplete</formula>
    </cfRule>
    <cfRule type="expression" dxfId="6" priority="82">
      <formula>PercentCompleteBeyond</formula>
    </cfRule>
    <cfRule type="expression" dxfId="5" priority="83">
      <formula>Actual</formula>
    </cfRule>
    <cfRule type="expression" dxfId="4" priority="84">
      <formula>ActualBeyond</formula>
    </cfRule>
    <cfRule type="expression" dxfId="3" priority="85">
      <formula>Plan</formula>
    </cfRule>
    <cfRule type="expression" dxfId="2" priority="86">
      <formula>I$8=period_selected</formula>
    </cfRule>
    <cfRule type="expression" dxfId="1" priority="87">
      <formula>MOD(COLUMN(),2)</formula>
    </cfRule>
    <cfRule type="expression" dxfId="0" priority="88">
      <formula>MOD(COLUMN(),2)=0</formula>
    </cfRule>
  </conditionalFormatting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5A1E18-86FE-4AE3-B663-EE0F6CAA26A2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Tasks</vt:lpstr>
      <vt:lpstr>Param</vt:lpstr>
      <vt:lpstr>Gantt</vt:lpstr>
      <vt:lpstr>period_selected</vt:lpstr>
    </vt:vector>
  </TitlesOfParts>
  <Company>PMO Escritório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Cronograma</dc:title>
  <dc:subject>Template de Cronograma em Planilha</dc:subject>
  <dc:creator>eduardo@escritoriodeprojetos.com.br</dc:creator>
  <dc:description>http://escritoriodeprojetos.com.br</dc:description>
  <cp:lastModifiedBy>Eduardo Montes</cp:lastModifiedBy>
  <dcterms:created xsi:type="dcterms:W3CDTF">2010-04-13T11:25:26Z</dcterms:created>
  <dcterms:modified xsi:type="dcterms:W3CDTF">2018-06-28T19:25:59Z</dcterms:modified>
  <cp:category>Gerenciamento de Projetos, Prazo, Template</cp:category>
</cp:coreProperties>
</file>