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VOJ en andere cursussen\Excel20180607\"/>
    </mc:Choice>
  </mc:AlternateContent>
  <bookViews>
    <workbookView xWindow="0" yWindow="0" windowWidth="25200" windowHeight="11910" activeTab="1"/>
  </bookViews>
  <sheets>
    <sheet name="geocoderen" sheetId="3" r:id="rId1"/>
    <sheet name="reistijd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K2" i="4" l="1"/>
  <c r="J2" i="4"/>
  <c r="G2" i="4"/>
  <c r="H2" i="4" s="1"/>
  <c r="M2" i="3" l="1"/>
  <c r="L2" i="3"/>
  <c r="K2" i="3"/>
  <c r="J2" i="3"/>
  <c r="I2" i="3"/>
  <c r="H2" i="3"/>
  <c r="G2" i="3"/>
</calcChain>
</file>

<file path=xl/sharedStrings.xml><?xml version="1.0" encoding="utf-8"?>
<sst xmlns="http://schemas.openxmlformats.org/spreadsheetml/2006/main" count="234" uniqueCount="86">
  <si>
    <t>ADRES</t>
  </si>
  <si>
    <t>PC6</t>
  </si>
  <si>
    <t>PLAATS</t>
  </si>
  <si>
    <t>WOONOPP</t>
  </si>
  <si>
    <t>PERCOPP</t>
  </si>
  <si>
    <t>PRIJS</t>
  </si>
  <si>
    <t>X</t>
  </si>
  <si>
    <t>Y</t>
  </si>
  <si>
    <t>Salvador Allendestraat 18</t>
  </si>
  <si>
    <t>3065ED</t>
  </si>
  <si>
    <t>Rotterdam</t>
  </si>
  <si>
    <t>Blekerslaan 97</t>
  </si>
  <si>
    <t>3075PB</t>
  </si>
  <si>
    <t>Scottstraat 3</t>
  </si>
  <si>
    <t>3076GX</t>
  </si>
  <si>
    <t>Jan Meertensstraat 3</t>
  </si>
  <si>
    <t>3065PB</t>
  </si>
  <si>
    <t>Yersekestraat 36</t>
  </si>
  <si>
    <t>3086SG</t>
  </si>
  <si>
    <t>Amer 6</t>
  </si>
  <si>
    <t>3068GA</t>
  </si>
  <si>
    <t>Port-Saidstraat 150</t>
  </si>
  <si>
    <t>3067MV</t>
  </si>
  <si>
    <t>John Mottweg 100</t>
  </si>
  <si>
    <t>3069VT</t>
  </si>
  <si>
    <t>Brandingdijk 276</t>
  </si>
  <si>
    <t>3059RB</t>
  </si>
  <si>
    <t>Abraham van der Knaapkade 9</t>
  </si>
  <si>
    <t>3059SP</t>
  </si>
  <si>
    <t>Koenraad van Zwabenstraat 40</t>
  </si>
  <si>
    <t>3077WJ</t>
  </si>
  <si>
    <t>Jeneverbes 6</t>
  </si>
  <si>
    <t>3069LP</t>
  </si>
  <si>
    <t>Lamastraat 56</t>
  </si>
  <si>
    <t>3064LL</t>
  </si>
  <si>
    <t>Zeeuwsestraat 2</t>
  </si>
  <si>
    <t>3074TT</t>
  </si>
  <si>
    <t>François Nivardstraat 23</t>
  </si>
  <si>
    <t>3065PE</t>
  </si>
  <si>
    <t>Abraham van Beyerenstraat 41</t>
  </si>
  <si>
    <t>3043JA</t>
  </si>
  <si>
    <t>Johannes Voorhoevestraat 25</t>
  </si>
  <si>
    <t>3065NB</t>
  </si>
  <si>
    <t>Kadoelermeer 37</t>
  </si>
  <si>
    <t>3068KE</t>
  </si>
  <si>
    <t>Stekelbrem 68</t>
  </si>
  <si>
    <t>3068TD</t>
  </si>
  <si>
    <t>Geelkruid 95</t>
  </si>
  <si>
    <t>3068DT</t>
  </si>
  <si>
    <t>Ineke Sluiterstraat 14</t>
  </si>
  <si>
    <t>3066HL</t>
  </si>
  <si>
    <t>Damhertstraat 42</t>
  </si>
  <si>
    <t>3064LT</t>
  </si>
  <si>
    <t>Jean Sibeliusstraat 113</t>
  </si>
  <si>
    <t>3069MJ</t>
  </si>
  <si>
    <t>Hattasingel 122</t>
  </si>
  <si>
    <t>3066HH</t>
  </si>
  <si>
    <t>Koevordermeer 13</t>
  </si>
  <si>
    <t>3068KS</t>
  </si>
  <si>
    <t>Laan van Avant-Garde 421</t>
  </si>
  <si>
    <t>3059RA</t>
  </si>
  <si>
    <t>Johannes Drostpad 10</t>
  </si>
  <si>
    <t>3065JC</t>
  </si>
  <si>
    <t>Andoorn 23</t>
  </si>
  <si>
    <t>3068MA</t>
  </si>
  <si>
    <t>Gaspeldoorn 4</t>
  </si>
  <si>
    <t>3068MK</t>
  </si>
  <si>
    <t>Herman Bielingplein 18</t>
  </si>
  <si>
    <t>3059TV</t>
  </si>
  <si>
    <t>Manuel de Fallapad 5</t>
  </si>
  <si>
    <t>3069MR</t>
  </si>
  <si>
    <t>Tielerwaard 149</t>
  </si>
  <si>
    <t>3079PV</t>
  </si>
  <si>
    <t>Geert van Oorschotstraat 7</t>
  </si>
  <si>
    <t>3059TS</t>
  </si>
  <si>
    <t>Jan Wilspad 22</t>
  </si>
  <si>
    <t>3059PJ</t>
  </si>
  <si>
    <t>Berkendaal 29</t>
  </si>
  <si>
    <t>3075XA</t>
  </si>
  <si>
    <t>ADRESGEHEEL</t>
  </si>
  <si>
    <t>SPATIECORRECTIE</t>
  </si>
  <si>
    <t>RESPONSE</t>
  </si>
  <si>
    <t>ELEMENT PROVINCIE</t>
  </si>
  <si>
    <t>PUNT</t>
  </si>
  <si>
    <t>REISTIJD</t>
  </si>
  <si>
    <t>AFSTAND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</si>
</sst>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2" sqref="I2"/>
    </sheetView>
  </sheetViews>
  <sheetFormatPr defaultRowHeight="15" x14ac:dyDescent="0.25"/>
  <cols>
    <col min="1" max="1" width="28.42578125" bestFit="1" customWidth="1"/>
    <col min="4" max="4" width="10.85546875" bestFit="1" customWidth="1"/>
    <col min="7" max="7" width="42.28515625" customWidth="1"/>
    <col min="8" max="8" width="54" bestFit="1" customWidth="1"/>
    <col min="9" max="9" width="15" customWidth="1"/>
    <col min="10" max="10" width="20.140625" customWidth="1"/>
    <col min="11" max="11" width="29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6</v>
      </c>
      <c r="M1" t="s">
        <v>7</v>
      </c>
    </row>
    <row r="2" spans="1:13" x14ac:dyDescent="0.25">
      <c r="A2" t="s">
        <v>8</v>
      </c>
      <c r="B2" t="s">
        <v>9</v>
      </c>
      <c r="C2" t="s">
        <v>10</v>
      </c>
      <c r="D2">
        <v>140</v>
      </c>
      <c r="E2">
        <v>135</v>
      </c>
      <c r="F2">
        <v>315000</v>
      </c>
      <c r="G2" t="str">
        <f>A2&amp;" "&amp;B2&amp;" "&amp;C2</f>
        <v>Salvador Allendestraat 18 3065ED Rotterdam</v>
      </c>
      <c r="H2" t="str">
        <f>SUBSTITUTE(G2," ","%20")</f>
        <v>Salvador%20Allendestraat%2018%203065ED%20Rotterdam</v>
      </c>
      <c r="I2" t="str">
        <f>_xlfn.WEBSERVICE("https://geodata.nationaalgeoregister.nl/locatieserver/v3/free?wt=xml&amp;q="&amp;H2)</f>
        <v xml:space="preserve">&lt;?xml version="1.0" encoding="UTF-8"?&gt;
&lt;response&gt;
&lt;result name="response" numFound="520764" start="0" maxScore="64.03866"&gt;
  &lt;doc&gt;
    &lt;str name="bron"&gt;BAG&lt;/str&gt;
    &lt;str name="woonplaatscode"&gt;3086&lt;/str&gt;
    &lt;str name="type"&gt;adres&lt;/str&gt;
    &lt;str name="woonplaatsnaam"&gt;Rotterdam&lt;/str&gt;
    &lt;str name="huis_nlt"&gt;18&lt;/str&gt;
    &lt;str name="openbareruimtetype"&gt;Weg&lt;/str&gt;
    &lt;str name="gemeentecode"&gt;0599&lt;/str&gt;
    &lt;str name="weergavenaam"&gt;Salvador Allendestraat 18, 3065ED Rotterdam&lt;/str&gt;
    &lt;str name="straatnaam_verkort"&gt;Salvador Allendestr&lt;/str&gt;
    &lt;str name="id"&gt;adr-ad8de958212b3cb4de5af9b496032789&lt;/str&gt;
    &lt;arr name="gekoppeld_perceel"&gt;
      &lt;str&gt;KLG00-H-1157&lt;/str&gt;
    &lt;/arr&gt;
    &lt;str name="gemeentenaam"&gt;Rotterdam&lt;/str&gt;
    &lt;str name="identificatie"&gt;0599010000095195-0599200000435789&lt;/str&gt;
    &lt;str name="openbareruimte_id"&gt;0599300000001877&lt;/str&gt;
    &lt;str name="provinciecode"&gt;PV28&lt;/str&gt;
    &lt;str name="postcode"&gt;3065ED&lt;/str&gt;
    &lt;str name="provincienaam"&gt;Zuid-Holland&lt;/str&gt;
    &lt;str name="centroide_ll"&gt;POINT(4.55848717 51.92265819)&lt;/str&gt;
    &lt;str name="nummeraanduiding_id"&gt;0599200000435789&lt;/str&gt;
    &lt;str name="adresseerbaarobject_id"&gt;0599010000095195&lt;/str&gt;
    &lt;int name="huisnummer"&gt;18&lt;/int&gt;
    &lt;str name="provincieafkorting"&gt;ZH&lt;/str&gt;
    &lt;str name="centroide_rd"&gt;POINT(97993.15 437455.8)&lt;/str&gt;
    &lt;str name="straatnaam"&gt;Salvador Allendestraat&lt;/str&gt;
    &lt;float name="score"&gt;64.03866&lt;/float&gt;&lt;/doc&gt;
  &lt;doc&gt;
    &lt;str name="bron"&gt;BAG&lt;/str&gt;
    &lt;str name="woonplaatscode"&gt;3086&lt;/str&gt;
    &lt;str name="type"&gt;postcode&lt;/str&gt;
    &lt;str name="woonplaatsnaam"&gt;Rotterdam&lt;/str&gt;
    &lt;str name="openbareruimtetype"&gt;Weg&lt;/str&gt;
    &lt;str name="gemeentecode"&gt;0599&lt;/str&gt;
    &lt;str name="weergavenaam"&gt;Salvador Allendestraat, 3065ED Rotterdam&lt;/str&gt;
    &lt;str name="straatnaam_verkort"&gt;Salvador Allendestr&lt;/str&gt;
    &lt;str name="id"&gt;pcd-8746e744612d42f09b81dc0dfb928ac4&lt;/str&gt;
    &lt;str name="gemeentenaam"&gt;Rotterdam&lt;/str&gt;
    &lt;str name="identificatie"&gt;0599300000001877_3065ED&lt;/str&gt;
    &lt;str name="openbareruimte_id"&gt;0599300000001877&lt;/str&gt;
    &lt;str name="provinciecode"&gt;PV28&lt;/str&gt;
    &lt;str name="postcode"&gt;3065ED&lt;/str&gt;
    &lt;str name="provincienaam"&gt;Zuid-Holland&lt;/str&gt;
    &lt;str name="centroide_ll"&gt;POINT(4.55867544 51.92280339)&lt;/str&gt;
    &lt;str name="provincieafkorting"&gt;ZH&lt;/str&gt;
    &lt;str name="centroide_rd"&gt;POINT(98006.285 437471.806)&lt;/str&gt;
    &lt;str name="straatnaam"&gt;Salvador Allendestraat&lt;/str&gt;
    &lt;float name="score"&gt;60.952972&lt;/float&gt;&lt;/doc&gt;
  &lt;doc&gt;
    &lt;str name="bron"&gt;BAG&lt;/str&gt;
    &lt;str name="woonplaatscode"&gt;3086&lt;/str&gt;
    &lt;str name="type"&gt;adres&lt;/str&gt;
    &lt;str name="woonplaatsnaam"&gt;Rotterdam&lt;/str&gt;
    &lt;str name="huis_nlt"&gt;1&lt;/str&gt;
    &lt;str name="openbareruimtetype"&gt;Weg&lt;/str&gt;
    &lt;str name="gemeentecode"&gt;0599&lt;/str&gt;
    &lt;str name="weergavenaam"&gt;Salvador Allendestraat 1, 3065ED Rotterdam&lt;/str&gt;
    &lt;str name="straatnaam_verkort"&gt;Salvador Allendestr&lt;/str&gt;
    &lt;str name="id"&gt;adr-44b2f997f629adb3b4e6079558455566&lt;/str&gt;
    &lt;arr name="gekoppeld_perceel"&gt;
      &lt;str&gt;KLG00-H-1179&lt;/str&gt;
      &lt;str&gt;KLG00-H-1180&lt;/str&gt;
    &lt;/arr&gt;
    &lt;str name="gemeentenaam"&gt;Rotterdam&lt;/str&gt;
    &lt;str name="identificatie"&gt;0599010000317194-0599200000435772&lt;/str&gt;
    &lt;str name="openbareruimte_id"&gt;0599300000001877&lt;/str&gt;
    &lt;str name="provinciecode"&gt;PV28&lt;/str&gt;
    &lt;str name="postcode"&gt;3065ED&lt;/str&gt;
    &lt;str name="provincienaam"&gt;Zuid-Holland&lt;/str&gt;
    &lt;str name="centroide_ll"&gt;POINT(4.55895227 51.9223483)&lt;/str&gt;
    &lt;str name="nummeraanduiding_id"&gt;0599200000435772&lt;/str&gt;
    &lt;str name="adresseerbaarobject_id"&gt;0599010000317194&lt;/str&gt;
    &lt;int name="huisnummer"&gt;1&lt;/int&gt;
    &lt;str name="provincieafkorting"&gt;ZH&lt;/str&gt;
    &lt;str name="centroide_rd"&gt;POINT(98024.75 437420.96)&lt;/str&gt;
    &lt;str name="straatnaam"&gt;Salvador Allendestraat&lt;/str&gt;
    &lt;float name="score"&gt;58.160805&lt;/float&gt;&lt;/doc&gt;
  &lt;doc&gt;
    &lt;str name="bron"&gt;BAG&lt;/str&gt;
    &lt;str name="woonplaatscode"&gt;3086&lt;/str&gt;
    &lt;str name="type"&gt;adres&lt;/str&gt;
    &lt;str name="woonplaatsnaam"&gt;Rotterdam&lt;/str&gt;
    &lt;str name="huis_nlt"&gt;2&lt;/str&gt;
    &lt;str name="openbareruimtetype"&gt;Weg&lt;/str&gt;
    &lt;str name="gemeentecode"&gt;0599&lt;/str&gt;
    &lt;str name="weergavenaam"&gt;Salvador Allendestraat 2, 3065ED Rotterdam&lt;/str&gt;
    &lt;str name="straatnaam_verkort"&gt;Salvador Allendestr&lt;/str&gt;
    &lt;str name="id"&gt;adr-18cf3e32874aaca61e00afea9c2db4d1&lt;/str&gt;
    &lt;arr name="gekoppeld_perceel"&gt;
      &lt;str&gt;KLG00-H-1179&lt;/str&gt;
      &lt;str&gt;KLG00-H-1180&lt;/str&gt;
    &lt;/arr&gt;
    &lt;str name="gemeentenaam"&gt;Rotterdam&lt;/str&gt;
    &lt;str name="identificatie"&gt;0599010000324854-0599200000435773&lt;/str&gt;
    &lt;str name="openbareruimte_id"&gt;0599300000001877&lt;/str&gt;
    &lt;str name="provinciecode"&gt;PV28&lt;/str&gt;
    &lt;str name="postcode"&gt;3065ED&lt;/str&gt;
    &lt;str name="provincienaam"&gt;Zuid-Holland&lt;/str&gt;
    &lt;str name="centroide_ll"&gt;POINT(4.55859594 51.92231775)&lt;/str&gt;
    &lt;str name="nummeraanduiding_id"&gt;0599200000435773&lt;/str&gt;
    &lt;str name="adresseerbaarobject_id"&gt;0599010000324854&lt;/str&gt;
    &lt;int name="huisnummer"&gt;2&lt;/int&gt;
    &lt;str name="provincieafkorting"&gt;ZH&lt;/str&gt;
    &lt;str name="centroide_rd"&gt;POINT(98000.2 437417.84)&lt;/str&gt;
    &lt;str name="straatnaam"&gt;Salvador Allendestraat&lt;/str&gt;
    &lt;float name="score"&gt;58.160805&lt;/float&gt;&lt;/doc&gt;
  &lt;doc&gt;
    &lt;str name="bron"&gt;BAG&lt;/str&gt;
    &lt;str name="woonplaatscode"&gt;3086&lt;/str&gt;
    &lt;str name="type"&gt;adres&lt;/str&gt;
    &lt;str name="woonplaatsnaam"&gt;Rotterdam&lt;/str&gt;
    &lt;str name="huis_nlt"&gt;3&lt;/str&gt;
    &lt;str name="openbareruimtetype"&gt;Weg&lt;/str&gt;
    &lt;str name="gemeentecode"&gt;0599&lt;/str&gt;
    &lt;str name="weergavenaam"&gt;Salvador Allendestraat 3, 3065ED Rotterdam&lt;/str&gt;
    &lt;str name="straatnaam_verkort"&gt;Salvador Allendestr&lt;/str&gt;
    &lt;str name="id"&gt;adr-27c3728a005757942a572736632feb51&lt;/str&gt;
    &lt;arr name="gekoppeld_perceel"&gt;
      &lt;str&gt;KLG00-H-1179&lt;/str&gt;
      &lt;str&gt;KLG00-H-1180&lt;/str&gt;
    &lt;/arr&gt;
    &lt;str name="gemeentenaam"&gt;Rotterdam&lt;/str&gt;
    &lt;str name="identificatie"&gt;0599010000317187-0599200000435774&lt;/str&gt;
    &lt;str name="openbareruimte_id"&gt;0599300000001877&lt;/str&gt;
    &lt;str name="provinciecode"&gt;PV28&lt;/str&gt;
    &lt;str name="postcode"&gt;3065ED&lt;/str&gt;
    &lt;str name="provincienaam"&gt;Zuid-Holland&lt;/str&gt;
    &lt;str name="centroide_ll"&gt;POINT(4.55894283 51.92238707)&lt;/str&gt;
    &lt;str name="nummeraanduiding_id"&gt;0599200000435774&lt;/str&gt;
    &lt;str name="adresseerbaarobject_id"&gt;0599010000317187&lt;/str&gt;
    &lt;int name="huisnummer"&gt;3&lt;/int&gt;
    &lt;str name="provincieafkorting"&gt;ZH&lt;/str&gt;
    &lt;str name="centroide_rd"&gt;POINT(98024.15 437425.28)&lt;/str&gt;
    &lt;str name="straatnaam"&gt;Salvador Allendestraat&lt;/str&gt;
    &lt;float name="score"&gt;58.160805&lt;/float&gt;&lt;/doc&gt;
  &lt;doc&gt;
    &lt;str name="bron"&gt;BAG&lt;/str&gt;
    &lt;str name="woonplaatscode"&gt;3086&lt;/str&gt;
    &lt;str name="type"&gt;adres&lt;/str&gt;
    &lt;str name="woonplaatsnaam"&gt;Rotterdam&lt;/str&gt;
    &lt;str name="huis_nlt"&gt;4&lt;/str&gt;
    &lt;str name="openbareruimtetype"&gt;Weg&lt;/str&gt;
    &lt;str name="gemeentecode"&gt;0599&lt;/str&gt;
    &lt;str name="weergavenaam"&gt;Salvador Allendestraat 4, 3065ED Rotterdam&lt;/str&gt;
    &lt;str name="straatnaam_verkort"&gt;Salvador Allendestr&lt;/str&gt;
    &lt;str name="id"&gt;adr-25edb06874a9e3d991bec09eb396b15b&lt;/str&gt;
    &lt;arr name="gekoppeld_perceel"&gt;
      &lt;str&gt;KLG00-H-1179&lt;/str&gt;
    &lt;/arr&gt;
    &lt;str name="gemeentenaam"&gt;Rotterdam&lt;/str&gt;
    &lt;str name="identificatie"&gt;0599010000199975-0599200000435775&lt;/str&gt;
    &lt;str name="openbareruimte_id"&gt;0599300000001877&lt;/str&gt;
    &lt;str name="provinciecode"&gt;PV28&lt;/str&gt;
    &lt;str name="postcode"&gt;3065ED&lt;/str&gt;
    &lt;str name="provincienaam"&gt;Zuid-Holland&lt;/str&gt;
    &lt;str name="centroide_ll"&gt;POINT(4.55858795 51.92235688)&lt;/str&gt;
    &lt;str name="nummeraanduiding_id"&gt;0599200000435775&lt;/str&gt;
    &lt;str name="adresseerbaarobject_id"&gt;0599010000199975&lt;/str&gt;
    &lt;int name="huisnummer"&gt;4&lt;/int&gt;
    &lt;str name="provincieafkorting"&gt;ZH&lt;/str&gt;
    &lt;str name="centroide_rd"&gt;POINT(97999.7 437422.2)&lt;/str&gt;
    &lt;str name="straatnaam"&gt;Salvador Allendestraat&lt;/str&gt;
    &lt;float name="score"&gt;58.160805&lt;/float&gt;&lt;/doc&gt;
  &lt;doc&gt;
    &lt;str name="bron"&gt;BAG&lt;/str&gt;
    &lt;str name="woonplaatscode"&gt;3086&lt;/str&gt;
    &lt;str name="type"&gt;adres&lt;/str&gt;
    &lt;str name="woonplaatsnaam"&gt;Rotterdam&lt;/str&gt;
    &lt;str name="huis_nlt"&gt;5&lt;/str&gt;
    &lt;str name="openbareruimtetype"&gt;Weg&lt;/str&gt;
    &lt;str name="gemeentecode"&gt;0599&lt;/str&gt;
    &lt;str name="weergavenaam"&gt;Salvador Allendestraat 5, 3065ED Rotterdam&lt;/str&gt;
    &lt;str name="straatnaam_verkort"&gt;Salvador Allendestr&lt;/str&gt;
    &lt;str name="id"&gt;adr-f609c7980d74f43ebe8995543ede98cc&lt;/str&gt;
    &lt;arr name="gekoppeld_perceel"&gt;
      &lt;str&gt;KLG00-H-1179&lt;/str&gt;
      &lt;str&gt;KLG00-H-1180&lt;/str&gt;
    &lt;/arr&gt;
    &lt;str name="gemeentenaam"&gt;Rotterdam&lt;/str&gt;
    &lt;str name="identificatie"&gt;0599010000317186-0599200000435776&lt;/str&gt;
    &lt;str name="openbareruimte_id"&gt;0599300000001877&lt;/str&gt;
    &lt;str name="provinciecode"&gt;PV28&lt;/str&gt;
    &lt;str name="postcode"&gt;3065ED&lt;/str&gt;
    &lt;str name="provincienaam"&gt;Zuid-Holland&lt;/str&gt;
    &lt;str name="centroide_ll"&gt;POINT(4.55893334 51.92242907)&lt;/str&gt;
    &lt;str name="nummeraanduiding_id"&gt;0599200000435776&lt;/str&gt;
    &lt;str name="adresseerbaarobject_id"&gt;0599010000317186&lt;/str&gt;
    &lt;int name="huisnummer"&gt;5&lt;/int&gt;
    &lt;str name="provincieafkorting"&gt;ZH&lt;/str&gt;
    &lt;str name="centroide_rd"&gt;POINT(98023.55 437429.96)&lt;/str&gt;
    &lt;str name="straatnaam"&gt;Salvador Allendestraat&lt;/str&gt;
    &lt;float name="score"&gt;58.160805&lt;/float&gt;&lt;/doc&gt;
  &lt;doc&gt;
    &lt;str name="bron"&gt;BAG&lt;/str&gt;
    &lt;str name="woonplaatscode"&gt;3086&lt;/str&gt;
    &lt;str name="type"&gt;adres&lt;/str&gt;
    &lt;str name="woonplaatsnaam"&gt;Rotterdam&lt;/str&gt;
    &lt;str name="huis_nlt"&gt;6&lt;/str&gt;
    &lt;str name="openbareruimtetype"&gt;Weg&lt;/str&gt;
    &lt;str name="gemeentecode"&gt;0599&lt;/str&gt;
    &lt;str name="weergavenaam"&gt;Salvador Allendestraat 6, 3065ED Rotterdam&lt;/str&gt;
    &lt;str name="straatnaam_verkort"&gt;Salvador Allendestr&lt;/str&gt;
    &lt;str name="id"&gt;adr-e44de2eb13c4e20b7ade9421ed6b9259&lt;/str&gt;
    &lt;arr name="gekoppeld_perceel"&gt;
      &lt;str&gt;KLG00-H-1179&lt;/str&gt;
    &lt;/arr&gt;
    &lt;str name="gemeentenaam"&gt;Rotterdam&lt;/str&gt;
    &lt;str name="identificatie"&gt;0599010000316935-0599200000435777&lt;/str&gt;
    &lt;str name="openbareruimte_id"&gt;0599300000001877&lt;/str&gt;
    &lt;str name="provinciecode"&gt;PV28&lt;/str&gt;
    &lt;str name="postcode"&gt;3065ED&lt;/str&gt;
    &lt;str name="provincienaam"&gt;Zuid-Holland&lt;/str&gt;
    &lt;str name="centroide_ll"&gt;POINT(4.5585785 51.92239637)&lt;/str&gt;
    &lt;str name="nummeraanduiding_id"&gt;0599200000435777&lt;/str&gt;
    &lt;str name="adresseerbaarobject_id"&gt;0599010000316935&lt;/str&gt;
    &lt;int name="huisnummer"&gt;6&lt;/int&gt;
    &lt;str name="provincieafkorting"&gt;ZH&lt;/str&gt;
    &lt;str name="centroide_rd"&gt;POINT(97999.1 437426.6)&lt;/str&gt;
    &lt;str name="straatnaam"&gt;Salvador Allendestraat&lt;/str&gt;
    &lt;float name="score"&gt;58.160805&lt;/float&gt;&lt;/doc&gt;
  &lt;doc&gt;
    &lt;str name="bron"&gt;BAG&lt;/str&gt;
    &lt;str name="woonplaatscode"&gt;3086&lt;/str&gt;
    &lt;str name="type"&gt;adres&lt;/str&gt;
    &lt;str name="woonplaatsnaam"&gt;Rotterdam&lt;/str&gt;
    &lt;str name="huis_nlt"&gt;7&lt;/str&gt;
    &lt;str name="openbareruimtetype"&gt;Weg&lt;/str&gt;
    &lt;str name="gemeentecode"&gt;0599&lt;/str&gt;
    &lt;str name="weergavenaam"&gt;Salvador Allendestraat 7, 3065ED Rotterdam&lt;/str&gt;
    &lt;str name="straatnaam_verkort"&gt;Salvador Allendestr&lt;/str&gt;
    &lt;str name="id"&gt;adr-af9dbd224d115bf0af6e7d1ea1d10fd7&lt;/str&gt;
    &lt;arr name="gekoppeld_perceel"&gt;
      &lt;str&gt;KLG00-H-1179&lt;/str&gt;
      &lt;str&gt;KLG00-H-1180&lt;/str&gt;
    &lt;/arr&gt;
    &lt;str name="gemeentenaam"&gt;Rotterdam&lt;/str&gt;
    &lt;str name="identificatie"&gt;0599010000317195-0599200000435778&lt;/str&gt;
    &lt;str name="openbareruimte_id"&gt;0599300000001877&lt;/str&gt;
    &lt;str name="provinciecode"&gt;PV28&lt;/str&gt;
    &lt;str name="postcode"&gt;3065ED&lt;/str&gt;
    &lt;str name="provincienaam"&gt;Zuid-Holland&lt;/str&gt;
    &lt;str name="centroide_ll"&gt;POINT(4.55892315 51.92246891)&lt;/str&gt;
    &lt;str name="nummeraanduiding_id"&gt;0599200000435778&lt;/str&gt;
    &lt;str name="adresseerbaarobject_id"&gt;0599010000317195&lt;/str&gt;
    &lt;int name="huisnummer"&gt;7&lt;/int&gt;
    &lt;str name="provincieafkorting"&gt;ZH&lt;/str&gt;
    &lt;str name="centroide_rd"&gt;POINT(98022.9 437434.4)&lt;/str&gt;
    &lt;str name="straatnaam"&gt;Salvador Allendestraat&lt;/str&gt;
    &lt;float name="score"&gt;58.160805&lt;/float&gt;&lt;/doc&gt;
  &lt;doc&gt;
    &lt;str name="bron"&gt;BAG&lt;/str&gt;
    &lt;str name="woonplaatscode"&gt;3086&lt;/str&gt;
    &lt;str name="type"&gt;adres&lt;/str&gt;
    &lt;str name="woonplaatsnaam"&gt;Rotterdam&lt;/str&gt;
    &lt;str name="huis_nlt"&gt;8&lt;/str&gt;
    &lt;str name="openbareruimtetype"&gt;Weg&lt;/str&gt;
    &lt;str name="gemeentecode"&gt;0599&lt;/str&gt;
    &lt;str name="weergavenaam"&gt;Salvador Allendestraat 8, 3065ED Rotterdam&lt;/str&gt;
    &lt;str name="straatnaam_verkort"&gt;Salvador Allendestr&lt;/str&gt;
    &lt;str name="id"&gt;adr-41cd2c06f950e06c2a7558661633138d&lt;/str&gt;
    &lt;arr name="gekoppeld_perceel"&gt;
      &lt;str&gt;KLG00-H-1179&lt;/str&gt;
      &lt;str&gt;KLG00-H-1180&lt;/str&gt;
    &lt;/arr&gt;
    &lt;str name="gemeentenaam"&gt;Rotterdam&lt;/str&gt;
    &lt;str name="identificatie"&gt;0599010000317488-0599200000435779&lt;/str&gt;
    &lt;str name="openbareruimte_id"&gt;0599300000001877&lt;/str&gt;
    &lt;str name="provinciecode"&gt;PV28&lt;/str&gt;
    &lt;str name="postcode"&gt;3065ED&lt;/str&gt;
    &lt;str name="provincienaam"&gt;Zuid-Holland&lt;/str&gt;
    &lt;str name="centroide_ll"&gt;POINT(4.55857052 51.92243478)&lt;/str&gt;
    &lt;str name="nummeraanduiding_id"&gt;0599200000435779&lt;/str&gt;
    &lt;str name="adresseerbaarobject_id"&gt;0599010000317488&lt;/str&gt;
    &lt;int name="huisnummer"&gt;8&lt;/int&gt;
    &lt;str name="provincieafkorting"&gt;ZH&lt;/str&gt;
    &lt;str name="centroide_rd"&gt;POINT(97998.6 437430.88)&lt;/str&gt;
    &lt;str name="straatnaam"&gt;Salvador Allendestraat&lt;/str&gt;
    &lt;float name="score"&gt;58.160805&lt;/float&gt;&lt;/doc&gt;
&lt;/result&gt;
&lt;/response&gt;
</v>
      </c>
      <c r="J2" t="str">
        <f>_xlfn.FILTERXML(I2,"//doc[1]/str[@name='provincienaam']")</f>
        <v>Zuid-Holland</v>
      </c>
      <c r="K2" t="str">
        <f>_xlfn.FILTERXML(I2,"//doc[1]/str[@name='centroide_ll']")</f>
        <v>POINT(4.55848717 51.92265819)</v>
      </c>
      <c r="L2">
        <f>VALUE(MID(K2,SEARCH("(",K2)+1,SEARCH(" ",K2)-SEARCH("(",K2)-1))</f>
        <v>4.5584871700000003</v>
      </c>
      <c r="M2">
        <f>VALUE(MID(K2,SEARCH(" ",K2)+1,LEN(K2)-SEARCH(" ",K2)-1))</f>
        <v>51.92265819</v>
      </c>
    </row>
    <row r="3" spans="1:13" x14ac:dyDescent="0.25">
      <c r="A3" t="s">
        <v>11</v>
      </c>
      <c r="B3" t="s">
        <v>12</v>
      </c>
      <c r="C3" t="s">
        <v>10</v>
      </c>
      <c r="D3">
        <v>105</v>
      </c>
      <c r="E3">
        <v>114</v>
      </c>
      <c r="F3">
        <v>200000</v>
      </c>
    </row>
    <row r="4" spans="1:13" x14ac:dyDescent="0.25">
      <c r="A4" t="s">
        <v>13</v>
      </c>
      <c r="B4" t="s">
        <v>14</v>
      </c>
      <c r="C4" t="s">
        <v>10</v>
      </c>
      <c r="D4">
        <v>67</v>
      </c>
      <c r="E4">
        <v>138</v>
      </c>
      <c r="F4">
        <v>165000</v>
      </c>
    </row>
    <row r="5" spans="1:13" x14ac:dyDescent="0.25">
      <c r="A5" t="s">
        <v>15</v>
      </c>
      <c r="B5" t="s">
        <v>16</v>
      </c>
      <c r="C5" t="s">
        <v>10</v>
      </c>
      <c r="D5">
        <v>135</v>
      </c>
      <c r="E5">
        <v>171</v>
      </c>
      <c r="F5">
        <v>348000</v>
      </c>
    </row>
    <row r="6" spans="1:13" x14ac:dyDescent="0.25">
      <c r="A6" t="s">
        <v>17</v>
      </c>
      <c r="B6" t="s">
        <v>18</v>
      </c>
      <c r="C6" t="s">
        <v>10</v>
      </c>
      <c r="D6">
        <v>102</v>
      </c>
      <c r="E6">
        <v>102</v>
      </c>
      <c r="F6">
        <v>215000</v>
      </c>
    </row>
    <row r="7" spans="1:13" x14ac:dyDescent="0.25">
      <c r="A7" t="s">
        <v>19</v>
      </c>
      <c r="B7" t="s">
        <v>20</v>
      </c>
      <c r="C7" t="s">
        <v>10</v>
      </c>
      <c r="D7">
        <v>90</v>
      </c>
      <c r="E7">
        <v>131</v>
      </c>
      <c r="F7">
        <v>189000</v>
      </c>
    </row>
    <row r="8" spans="1:13" x14ac:dyDescent="0.25">
      <c r="A8" t="s">
        <v>21</v>
      </c>
      <c r="B8" t="s">
        <v>22</v>
      </c>
      <c r="C8" t="s">
        <v>10</v>
      </c>
      <c r="D8">
        <v>125</v>
      </c>
      <c r="E8">
        <v>270</v>
      </c>
      <c r="F8">
        <v>299500</v>
      </c>
    </row>
    <row r="9" spans="1:13" x14ac:dyDescent="0.25">
      <c r="A9" t="s">
        <v>23</v>
      </c>
      <c r="B9" t="s">
        <v>24</v>
      </c>
      <c r="C9" t="s">
        <v>10</v>
      </c>
      <c r="D9">
        <v>76</v>
      </c>
      <c r="E9">
        <v>317</v>
      </c>
      <c r="F9">
        <v>239500</v>
      </c>
    </row>
    <row r="10" spans="1:13" x14ac:dyDescent="0.25">
      <c r="A10" t="s">
        <v>25</v>
      </c>
      <c r="B10" t="s">
        <v>26</v>
      </c>
      <c r="C10" t="s">
        <v>10</v>
      </c>
      <c r="D10">
        <v>245</v>
      </c>
      <c r="E10">
        <v>190</v>
      </c>
      <c r="F10">
        <v>479000</v>
      </c>
    </row>
    <row r="11" spans="1:13" x14ac:dyDescent="0.25">
      <c r="A11" t="s">
        <v>27</v>
      </c>
      <c r="B11" t="s">
        <v>28</v>
      </c>
      <c r="C11" t="s">
        <v>10</v>
      </c>
      <c r="D11">
        <v>225</v>
      </c>
      <c r="E11">
        <v>709</v>
      </c>
      <c r="F11">
        <v>895000</v>
      </c>
    </row>
    <row r="12" spans="1:13" x14ac:dyDescent="0.25">
      <c r="A12" t="s">
        <v>29</v>
      </c>
      <c r="B12" t="s">
        <v>30</v>
      </c>
      <c r="C12" t="s">
        <v>10</v>
      </c>
      <c r="D12">
        <v>123</v>
      </c>
      <c r="E12">
        <v>103</v>
      </c>
      <c r="F12">
        <v>199500</v>
      </c>
    </row>
    <row r="13" spans="1:13" x14ac:dyDescent="0.25">
      <c r="A13" t="s">
        <v>31</v>
      </c>
      <c r="B13" t="s">
        <v>32</v>
      </c>
      <c r="C13" t="s">
        <v>10</v>
      </c>
      <c r="D13">
        <v>125</v>
      </c>
      <c r="E13">
        <v>153</v>
      </c>
      <c r="F13">
        <v>225000</v>
      </c>
    </row>
    <row r="14" spans="1:13" x14ac:dyDescent="0.25">
      <c r="A14" t="s">
        <v>33</v>
      </c>
      <c r="B14" t="s">
        <v>34</v>
      </c>
      <c r="C14" t="s">
        <v>10</v>
      </c>
      <c r="D14">
        <v>92</v>
      </c>
      <c r="E14">
        <v>101</v>
      </c>
      <c r="F14">
        <v>175000</v>
      </c>
    </row>
    <row r="15" spans="1:13" x14ac:dyDescent="0.25">
      <c r="A15" t="s">
        <v>35</v>
      </c>
      <c r="B15" t="s">
        <v>36</v>
      </c>
      <c r="C15" t="s">
        <v>10</v>
      </c>
      <c r="D15">
        <v>80</v>
      </c>
      <c r="E15">
        <v>86</v>
      </c>
      <c r="F15">
        <v>169500</v>
      </c>
    </row>
    <row r="16" spans="1:13" x14ac:dyDescent="0.25">
      <c r="A16" t="s">
        <v>37</v>
      </c>
      <c r="B16" t="s">
        <v>38</v>
      </c>
      <c r="C16" t="s">
        <v>10</v>
      </c>
      <c r="D16">
        <v>155</v>
      </c>
      <c r="E16">
        <v>367</v>
      </c>
      <c r="F16">
        <v>489000</v>
      </c>
    </row>
    <row r="17" spans="1:6" x14ac:dyDescent="0.25">
      <c r="A17" t="s">
        <v>39</v>
      </c>
      <c r="B17" t="s">
        <v>40</v>
      </c>
      <c r="C17" t="s">
        <v>10</v>
      </c>
      <c r="D17">
        <v>128</v>
      </c>
      <c r="E17">
        <v>118</v>
      </c>
      <c r="F17">
        <v>289500</v>
      </c>
    </row>
    <row r="18" spans="1:6" x14ac:dyDescent="0.25">
      <c r="A18" t="s">
        <v>41</v>
      </c>
      <c r="B18" t="s">
        <v>42</v>
      </c>
      <c r="C18" t="s">
        <v>10</v>
      </c>
      <c r="D18">
        <v>155</v>
      </c>
      <c r="E18">
        <v>307</v>
      </c>
      <c r="F18">
        <v>498000</v>
      </c>
    </row>
    <row r="19" spans="1:6" x14ac:dyDescent="0.25">
      <c r="A19" t="s">
        <v>43</v>
      </c>
      <c r="B19" t="s">
        <v>44</v>
      </c>
      <c r="C19" t="s">
        <v>10</v>
      </c>
      <c r="D19">
        <v>110</v>
      </c>
      <c r="E19">
        <v>160</v>
      </c>
      <c r="F19">
        <v>189000</v>
      </c>
    </row>
    <row r="20" spans="1:6" x14ac:dyDescent="0.25">
      <c r="A20" t="s">
        <v>45</v>
      </c>
      <c r="B20" t="s">
        <v>46</v>
      </c>
      <c r="C20" t="s">
        <v>10</v>
      </c>
      <c r="D20">
        <v>129</v>
      </c>
      <c r="E20">
        <v>224</v>
      </c>
      <c r="F20">
        <v>300000</v>
      </c>
    </row>
    <row r="21" spans="1:6" x14ac:dyDescent="0.25">
      <c r="A21" t="s">
        <v>47</v>
      </c>
      <c r="B21" t="s">
        <v>48</v>
      </c>
      <c r="C21" t="s">
        <v>10</v>
      </c>
      <c r="D21">
        <v>125</v>
      </c>
      <c r="E21">
        <v>142</v>
      </c>
      <c r="F21">
        <v>269000</v>
      </c>
    </row>
    <row r="22" spans="1:6" x14ac:dyDescent="0.25">
      <c r="A22" t="s">
        <v>49</v>
      </c>
      <c r="B22" t="s">
        <v>50</v>
      </c>
      <c r="C22" t="s">
        <v>10</v>
      </c>
      <c r="D22">
        <v>205</v>
      </c>
      <c r="E22">
        <v>345</v>
      </c>
      <c r="F22">
        <v>639000</v>
      </c>
    </row>
    <row r="23" spans="1:6" x14ac:dyDescent="0.25">
      <c r="A23" t="s">
        <v>51</v>
      </c>
      <c r="B23" t="s">
        <v>52</v>
      </c>
      <c r="C23" t="s">
        <v>10</v>
      </c>
      <c r="D23">
        <v>140</v>
      </c>
      <c r="E23">
        <v>184</v>
      </c>
      <c r="F23">
        <v>250000</v>
      </c>
    </row>
    <row r="24" spans="1:6" x14ac:dyDescent="0.25">
      <c r="A24" t="s">
        <v>53</v>
      </c>
      <c r="B24" t="s">
        <v>54</v>
      </c>
      <c r="C24" t="s">
        <v>10</v>
      </c>
      <c r="D24">
        <v>109</v>
      </c>
      <c r="E24">
        <v>189</v>
      </c>
      <c r="F24">
        <v>239000</v>
      </c>
    </row>
    <row r="25" spans="1:6" x14ac:dyDescent="0.25">
      <c r="A25" t="s">
        <v>55</v>
      </c>
      <c r="B25" t="s">
        <v>56</v>
      </c>
      <c r="C25" t="s">
        <v>10</v>
      </c>
      <c r="D25">
        <v>180</v>
      </c>
      <c r="E25">
        <v>163</v>
      </c>
      <c r="F25">
        <v>438000</v>
      </c>
    </row>
    <row r="26" spans="1:6" x14ac:dyDescent="0.25">
      <c r="A26" t="s">
        <v>57</v>
      </c>
      <c r="B26" t="s">
        <v>58</v>
      </c>
      <c r="C26" t="s">
        <v>10</v>
      </c>
      <c r="D26">
        <v>126</v>
      </c>
      <c r="E26">
        <v>146</v>
      </c>
      <c r="F26">
        <v>219000</v>
      </c>
    </row>
    <row r="27" spans="1:6" x14ac:dyDescent="0.25">
      <c r="A27" t="s">
        <v>59</v>
      </c>
      <c r="B27" t="s">
        <v>60</v>
      </c>
      <c r="C27" t="s">
        <v>10</v>
      </c>
      <c r="D27">
        <v>175</v>
      </c>
      <c r="E27">
        <v>150</v>
      </c>
      <c r="F27">
        <v>375000</v>
      </c>
    </row>
    <row r="28" spans="1:6" x14ac:dyDescent="0.25">
      <c r="A28" t="s">
        <v>61</v>
      </c>
      <c r="B28" t="s">
        <v>62</v>
      </c>
      <c r="C28" t="s">
        <v>10</v>
      </c>
      <c r="D28">
        <v>100</v>
      </c>
      <c r="E28">
        <v>126</v>
      </c>
      <c r="F28">
        <v>245000</v>
      </c>
    </row>
    <row r="29" spans="1:6" x14ac:dyDescent="0.25">
      <c r="A29" t="s">
        <v>63</v>
      </c>
      <c r="B29" t="s">
        <v>64</v>
      </c>
      <c r="C29" t="s">
        <v>10</v>
      </c>
      <c r="D29">
        <v>120</v>
      </c>
      <c r="E29">
        <v>160</v>
      </c>
      <c r="F29">
        <v>269000</v>
      </c>
    </row>
    <row r="30" spans="1:6" x14ac:dyDescent="0.25">
      <c r="A30" t="s">
        <v>65</v>
      </c>
      <c r="B30" t="s">
        <v>66</v>
      </c>
      <c r="C30" t="s">
        <v>10</v>
      </c>
      <c r="D30">
        <v>92</v>
      </c>
      <c r="E30">
        <v>152</v>
      </c>
      <c r="F30">
        <v>198000</v>
      </c>
    </row>
    <row r="31" spans="1:6" x14ac:dyDescent="0.25">
      <c r="A31" t="s">
        <v>67</v>
      </c>
      <c r="B31" t="s">
        <v>68</v>
      </c>
      <c r="C31" t="s">
        <v>10</v>
      </c>
      <c r="D31">
        <v>233</v>
      </c>
      <c r="E31">
        <v>669</v>
      </c>
      <c r="F31">
        <v>795000</v>
      </c>
    </row>
    <row r="32" spans="1:6" x14ac:dyDescent="0.25">
      <c r="A32" t="s">
        <v>69</v>
      </c>
      <c r="B32" t="s">
        <v>70</v>
      </c>
      <c r="C32" t="s">
        <v>10</v>
      </c>
      <c r="D32">
        <v>135</v>
      </c>
      <c r="E32">
        <v>192</v>
      </c>
      <c r="F32">
        <v>239000</v>
      </c>
    </row>
    <row r="33" spans="1:6" x14ac:dyDescent="0.25">
      <c r="A33" t="s">
        <v>71</v>
      </c>
      <c r="B33" t="s">
        <v>72</v>
      </c>
      <c r="C33" t="s">
        <v>10</v>
      </c>
      <c r="D33">
        <v>85</v>
      </c>
      <c r="E33">
        <v>124</v>
      </c>
      <c r="F33">
        <v>215000</v>
      </c>
    </row>
    <row r="34" spans="1:6" x14ac:dyDescent="0.25">
      <c r="A34" t="s">
        <v>73</v>
      </c>
      <c r="B34" t="s">
        <v>74</v>
      </c>
      <c r="C34" t="s">
        <v>10</v>
      </c>
      <c r="D34">
        <v>163</v>
      </c>
      <c r="E34">
        <v>250</v>
      </c>
      <c r="F34">
        <v>425000</v>
      </c>
    </row>
    <row r="35" spans="1:6" x14ac:dyDescent="0.25">
      <c r="A35" t="s">
        <v>75</v>
      </c>
      <c r="B35" t="s">
        <v>76</v>
      </c>
      <c r="C35" t="s">
        <v>10</v>
      </c>
      <c r="D35">
        <v>128</v>
      </c>
      <c r="E35">
        <v>151</v>
      </c>
      <c r="F35">
        <v>325000</v>
      </c>
    </row>
    <row r="36" spans="1:6" x14ac:dyDescent="0.25">
      <c r="A36" t="s">
        <v>77</v>
      </c>
      <c r="B36" t="s">
        <v>78</v>
      </c>
      <c r="C36" t="s">
        <v>10</v>
      </c>
      <c r="D36">
        <v>116</v>
      </c>
      <c r="E36">
        <v>116</v>
      </c>
      <c r="F36">
        <v>217500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I2" sqref="I2"/>
    </sheetView>
  </sheetViews>
  <sheetFormatPr defaultRowHeight="15" x14ac:dyDescent="0.25"/>
  <cols>
    <col min="1" max="1" width="28.42578125" bestFit="1" customWidth="1"/>
    <col min="2" max="2" width="8" bestFit="1" customWidth="1"/>
    <col min="3" max="3" width="10.42578125" bestFit="1" customWidth="1"/>
    <col min="4" max="4" width="10.85546875" bestFit="1" customWidth="1"/>
    <col min="6" max="6" width="7" bestFit="1" customWidth="1"/>
    <col min="7" max="7" width="41" bestFit="1" customWidth="1"/>
    <col min="8" max="8" width="54" bestFit="1" customWidth="1"/>
    <col min="9" max="11" width="11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79</v>
      </c>
      <c r="H1" t="s">
        <v>80</v>
      </c>
      <c r="I1" t="s">
        <v>81</v>
      </c>
      <c r="J1" t="s">
        <v>84</v>
      </c>
      <c r="K1" t="s">
        <v>85</v>
      </c>
    </row>
    <row r="2" spans="1:11" x14ac:dyDescent="0.25">
      <c r="A2" t="s">
        <v>8</v>
      </c>
      <c r="B2" t="s">
        <v>9</v>
      </c>
      <c r="C2" t="s">
        <v>10</v>
      </c>
      <c r="D2">
        <v>140</v>
      </c>
      <c r="E2">
        <v>135</v>
      </c>
      <c r="F2">
        <v>315000</v>
      </c>
      <c r="G2" t="str">
        <f>A2&amp;" "&amp;B2&amp;" "&amp;C2</f>
        <v>Salvador Allendestraat 18 3065ED Rotterdam</v>
      </c>
      <c r="H2" t="str">
        <f>SUBSTITUTE(G2," ","%20")</f>
        <v>Salvador%20Allendestraat%2018%203065ED%20Rotterdam</v>
      </c>
      <c r="I2" s="1" t="str">
        <f>_xlfn.WEBSERVICE("https://maps.googleapis.com/maps/api/distancematrix/xml?origins="&amp;H2&amp;"&amp;destinations=Marten%20Meesweg%2035%203068AV%20Rotterdam&amp;mode=transit&amp;arrival_time=1528439400&amp;key=[hier je API-key]")</f>
        <v xml:space="preserve">&lt;?xml version="1.0" encoding="UTF-8"?&gt;
&lt;DistanceMatrixResponse&gt;
 &lt;status&gt;REQUEST_DENIED&lt;/status&gt;
 &lt;error_message&gt;The provided API key is invalid.&lt;/error_message&gt;
&lt;/DistanceMatrixResponse&gt;
</v>
      </c>
      <c r="J2" t="e">
        <f>_xlfn.FILTERXML(I2,"//row/element/duration/value")</f>
        <v>#VALUE!</v>
      </c>
      <c r="K2" t="e">
        <f>_xlfn.FILTERXML(I2,"//row/element/distance/value")</f>
        <v>#VALUE!</v>
      </c>
    </row>
    <row r="3" spans="1:11" x14ac:dyDescent="0.25">
      <c r="A3" t="s">
        <v>11</v>
      </c>
      <c r="B3" t="s">
        <v>12</v>
      </c>
      <c r="C3" t="s">
        <v>10</v>
      </c>
      <c r="D3">
        <v>105</v>
      </c>
      <c r="E3">
        <v>114</v>
      </c>
      <c r="F3">
        <v>200000</v>
      </c>
    </row>
    <row r="4" spans="1:11" x14ac:dyDescent="0.25">
      <c r="A4" t="s">
        <v>13</v>
      </c>
      <c r="B4" t="s">
        <v>14</v>
      </c>
      <c r="C4" t="s">
        <v>10</v>
      </c>
      <c r="D4">
        <v>67</v>
      </c>
      <c r="E4">
        <v>138</v>
      </c>
      <c r="F4">
        <v>165000</v>
      </c>
    </row>
    <row r="5" spans="1:11" x14ac:dyDescent="0.25">
      <c r="A5" t="s">
        <v>15</v>
      </c>
      <c r="B5" t="s">
        <v>16</v>
      </c>
      <c r="C5" t="s">
        <v>10</v>
      </c>
      <c r="D5">
        <v>135</v>
      </c>
      <c r="E5">
        <v>171</v>
      </c>
      <c r="F5">
        <v>348000</v>
      </c>
    </row>
    <row r="6" spans="1:11" x14ac:dyDescent="0.25">
      <c r="A6" t="s">
        <v>17</v>
      </c>
      <c r="B6" t="s">
        <v>18</v>
      </c>
      <c r="C6" t="s">
        <v>10</v>
      </c>
      <c r="D6">
        <v>102</v>
      </c>
      <c r="E6">
        <v>102</v>
      </c>
      <c r="F6">
        <v>215000</v>
      </c>
    </row>
    <row r="7" spans="1:11" x14ac:dyDescent="0.25">
      <c r="A7" t="s">
        <v>19</v>
      </c>
      <c r="B7" t="s">
        <v>20</v>
      </c>
      <c r="C7" t="s">
        <v>10</v>
      </c>
      <c r="D7">
        <v>90</v>
      </c>
      <c r="E7">
        <v>131</v>
      </c>
      <c r="F7">
        <v>189000</v>
      </c>
    </row>
    <row r="8" spans="1:11" x14ac:dyDescent="0.25">
      <c r="A8" t="s">
        <v>21</v>
      </c>
      <c r="B8" t="s">
        <v>22</v>
      </c>
      <c r="C8" t="s">
        <v>10</v>
      </c>
      <c r="D8">
        <v>125</v>
      </c>
      <c r="E8">
        <v>270</v>
      </c>
      <c r="F8">
        <v>299500</v>
      </c>
    </row>
    <row r="9" spans="1:11" x14ac:dyDescent="0.25">
      <c r="A9" t="s">
        <v>23</v>
      </c>
      <c r="B9" t="s">
        <v>24</v>
      </c>
      <c r="C9" t="s">
        <v>10</v>
      </c>
      <c r="D9">
        <v>76</v>
      </c>
      <c r="E9">
        <v>317</v>
      </c>
      <c r="F9">
        <v>239500</v>
      </c>
    </row>
    <row r="10" spans="1:11" x14ac:dyDescent="0.25">
      <c r="A10" t="s">
        <v>25</v>
      </c>
      <c r="B10" t="s">
        <v>26</v>
      </c>
      <c r="C10" t="s">
        <v>10</v>
      </c>
      <c r="D10">
        <v>245</v>
      </c>
      <c r="E10">
        <v>190</v>
      </c>
      <c r="F10">
        <v>479000</v>
      </c>
    </row>
    <row r="11" spans="1:11" x14ac:dyDescent="0.25">
      <c r="A11" t="s">
        <v>27</v>
      </c>
      <c r="B11" t="s">
        <v>28</v>
      </c>
      <c r="C11" t="s">
        <v>10</v>
      </c>
      <c r="D11">
        <v>225</v>
      </c>
      <c r="E11">
        <v>709</v>
      </c>
      <c r="F11">
        <v>895000</v>
      </c>
    </row>
    <row r="12" spans="1:11" x14ac:dyDescent="0.25">
      <c r="A12" t="s">
        <v>29</v>
      </c>
      <c r="B12" t="s">
        <v>30</v>
      </c>
      <c r="C12" t="s">
        <v>10</v>
      </c>
      <c r="D12">
        <v>123</v>
      </c>
      <c r="E12">
        <v>103</v>
      </c>
      <c r="F12">
        <v>199500</v>
      </c>
    </row>
    <row r="13" spans="1:11" x14ac:dyDescent="0.25">
      <c r="A13" t="s">
        <v>31</v>
      </c>
      <c r="B13" t="s">
        <v>32</v>
      </c>
      <c r="C13" t="s">
        <v>10</v>
      </c>
      <c r="D13">
        <v>125</v>
      </c>
      <c r="E13">
        <v>153</v>
      </c>
      <c r="F13">
        <v>225000</v>
      </c>
    </row>
    <row r="14" spans="1:11" x14ac:dyDescent="0.25">
      <c r="A14" t="s">
        <v>33</v>
      </c>
      <c r="B14" t="s">
        <v>34</v>
      </c>
      <c r="C14" t="s">
        <v>10</v>
      </c>
      <c r="D14">
        <v>92</v>
      </c>
      <c r="E14">
        <v>101</v>
      </c>
      <c r="F14">
        <v>175000</v>
      </c>
    </row>
    <row r="15" spans="1:11" x14ac:dyDescent="0.25">
      <c r="A15" t="s">
        <v>35</v>
      </c>
      <c r="B15" t="s">
        <v>36</v>
      </c>
      <c r="C15" t="s">
        <v>10</v>
      </c>
      <c r="D15">
        <v>80</v>
      </c>
      <c r="E15">
        <v>86</v>
      </c>
      <c r="F15">
        <v>169500</v>
      </c>
    </row>
    <row r="16" spans="1:11" x14ac:dyDescent="0.25">
      <c r="A16" t="s">
        <v>37</v>
      </c>
      <c r="B16" t="s">
        <v>38</v>
      </c>
      <c r="C16" t="s">
        <v>10</v>
      </c>
      <c r="D16">
        <v>155</v>
      </c>
      <c r="E16">
        <v>367</v>
      </c>
      <c r="F16">
        <v>489000</v>
      </c>
    </row>
    <row r="17" spans="1:6" x14ac:dyDescent="0.25">
      <c r="A17" t="s">
        <v>39</v>
      </c>
      <c r="B17" t="s">
        <v>40</v>
      </c>
      <c r="C17" t="s">
        <v>10</v>
      </c>
      <c r="D17">
        <v>128</v>
      </c>
      <c r="E17">
        <v>118</v>
      </c>
      <c r="F17">
        <v>289500</v>
      </c>
    </row>
    <row r="18" spans="1:6" x14ac:dyDescent="0.25">
      <c r="A18" t="s">
        <v>41</v>
      </c>
      <c r="B18" t="s">
        <v>42</v>
      </c>
      <c r="C18" t="s">
        <v>10</v>
      </c>
      <c r="D18">
        <v>155</v>
      </c>
      <c r="E18">
        <v>307</v>
      </c>
      <c r="F18">
        <v>498000</v>
      </c>
    </row>
    <row r="19" spans="1:6" x14ac:dyDescent="0.25">
      <c r="A19" t="s">
        <v>43</v>
      </c>
      <c r="B19" t="s">
        <v>44</v>
      </c>
      <c r="C19" t="s">
        <v>10</v>
      </c>
      <c r="D19">
        <v>110</v>
      </c>
      <c r="E19">
        <v>160</v>
      </c>
      <c r="F19">
        <v>189000</v>
      </c>
    </row>
    <row r="20" spans="1:6" x14ac:dyDescent="0.25">
      <c r="A20" t="s">
        <v>45</v>
      </c>
      <c r="B20" t="s">
        <v>46</v>
      </c>
      <c r="C20" t="s">
        <v>10</v>
      </c>
      <c r="D20">
        <v>129</v>
      </c>
      <c r="E20">
        <v>224</v>
      </c>
      <c r="F20">
        <v>300000</v>
      </c>
    </row>
    <row r="21" spans="1:6" x14ac:dyDescent="0.25">
      <c r="A21" t="s">
        <v>47</v>
      </c>
      <c r="B21" t="s">
        <v>48</v>
      </c>
      <c r="C21" t="s">
        <v>10</v>
      </c>
      <c r="D21">
        <v>125</v>
      </c>
      <c r="E21">
        <v>142</v>
      </c>
      <c r="F21">
        <v>269000</v>
      </c>
    </row>
    <row r="22" spans="1:6" x14ac:dyDescent="0.25">
      <c r="A22" t="s">
        <v>49</v>
      </c>
      <c r="B22" t="s">
        <v>50</v>
      </c>
      <c r="C22" t="s">
        <v>10</v>
      </c>
      <c r="D22">
        <v>205</v>
      </c>
      <c r="E22">
        <v>345</v>
      </c>
      <c r="F22">
        <v>639000</v>
      </c>
    </row>
    <row r="23" spans="1:6" x14ac:dyDescent="0.25">
      <c r="A23" t="s">
        <v>51</v>
      </c>
      <c r="B23" t="s">
        <v>52</v>
      </c>
      <c r="C23" t="s">
        <v>10</v>
      </c>
      <c r="D23">
        <v>140</v>
      </c>
      <c r="E23">
        <v>184</v>
      </c>
      <c r="F23">
        <v>250000</v>
      </c>
    </row>
    <row r="24" spans="1:6" x14ac:dyDescent="0.25">
      <c r="A24" t="s">
        <v>53</v>
      </c>
      <c r="B24" t="s">
        <v>54</v>
      </c>
      <c r="C24" t="s">
        <v>10</v>
      </c>
      <c r="D24">
        <v>109</v>
      </c>
      <c r="E24">
        <v>189</v>
      </c>
      <c r="F24">
        <v>239000</v>
      </c>
    </row>
    <row r="25" spans="1:6" x14ac:dyDescent="0.25">
      <c r="A25" t="s">
        <v>55</v>
      </c>
      <c r="B25" t="s">
        <v>56</v>
      </c>
      <c r="C25" t="s">
        <v>10</v>
      </c>
      <c r="D25">
        <v>180</v>
      </c>
      <c r="E25">
        <v>163</v>
      </c>
      <c r="F25">
        <v>438000</v>
      </c>
    </row>
    <row r="26" spans="1:6" x14ac:dyDescent="0.25">
      <c r="A26" t="s">
        <v>57</v>
      </c>
      <c r="B26" t="s">
        <v>58</v>
      </c>
      <c r="C26" t="s">
        <v>10</v>
      </c>
      <c r="D26">
        <v>126</v>
      </c>
      <c r="E26">
        <v>146</v>
      </c>
      <c r="F26">
        <v>219000</v>
      </c>
    </row>
    <row r="27" spans="1:6" x14ac:dyDescent="0.25">
      <c r="A27" t="s">
        <v>59</v>
      </c>
      <c r="B27" t="s">
        <v>60</v>
      </c>
      <c r="C27" t="s">
        <v>10</v>
      </c>
      <c r="D27">
        <v>175</v>
      </c>
      <c r="E27">
        <v>150</v>
      </c>
      <c r="F27">
        <v>375000</v>
      </c>
    </row>
    <row r="28" spans="1:6" x14ac:dyDescent="0.25">
      <c r="A28" t="s">
        <v>61</v>
      </c>
      <c r="B28" t="s">
        <v>62</v>
      </c>
      <c r="C28" t="s">
        <v>10</v>
      </c>
      <c r="D28">
        <v>100</v>
      </c>
      <c r="E28">
        <v>126</v>
      </c>
      <c r="F28">
        <v>245000</v>
      </c>
    </row>
    <row r="29" spans="1:6" x14ac:dyDescent="0.25">
      <c r="A29" t="s">
        <v>63</v>
      </c>
      <c r="B29" t="s">
        <v>64</v>
      </c>
      <c r="C29" t="s">
        <v>10</v>
      </c>
      <c r="D29">
        <v>120</v>
      </c>
      <c r="E29">
        <v>160</v>
      </c>
      <c r="F29">
        <v>269000</v>
      </c>
    </row>
    <row r="30" spans="1:6" x14ac:dyDescent="0.25">
      <c r="A30" t="s">
        <v>65</v>
      </c>
      <c r="B30" t="s">
        <v>66</v>
      </c>
      <c r="C30" t="s">
        <v>10</v>
      </c>
      <c r="D30">
        <v>92</v>
      </c>
      <c r="E30">
        <v>152</v>
      </c>
      <c r="F30">
        <v>198000</v>
      </c>
    </row>
    <row r="31" spans="1:6" x14ac:dyDescent="0.25">
      <c r="A31" t="s">
        <v>67</v>
      </c>
      <c r="B31" t="s">
        <v>68</v>
      </c>
      <c r="C31" t="s">
        <v>10</v>
      </c>
      <c r="D31">
        <v>233</v>
      </c>
      <c r="E31">
        <v>669</v>
      </c>
      <c r="F31">
        <v>795000</v>
      </c>
    </row>
    <row r="32" spans="1:6" x14ac:dyDescent="0.25">
      <c r="A32" t="s">
        <v>69</v>
      </c>
      <c r="B32" t="s">
        <v>70</v>
      </c>
      <c r="C32" t="s">
        <v>10</v>
      </c>
      <c r="D32">
        <v>135</v>
      </c>
      <c r="E32">
        <v>192</v>
      </c>
      <c r="F32">
        <v>239000</v>
      </c>
    </row>
    <row r="33" spans="1:6" x14ac:dyDescent="0.25">
      <c r="A33" t="s">
        <v>71</v>
      </c>
      <c r="B33" t="s">
        <v>72</v>
      </c>
      <c r="C33" t="s">
        <v>10</v>
      </c>
      <c r="D33">
        <v>85</v>
      </c>
      <c r="E33">
        <v>124</v>
      </c>
      <c r="F33">
        <v>215000</v>
      </c>
    </row>
    <row r="34" spans="1:6" x14ac:dyDescent="0.25">
      <c r="A34" t="s">
        <v>73</v>
      </c>
      <c r="B34" t="s">
        <v>74</v>
      </c>
      <c r="C34" t="s">
        <v>10</v>
      </c>
      <c r="D34">
        <v>163</v>
      </c>
      <c r="E34">
        <v>250</v>
      </c>
      <c r="F34">
        <v>425000</v>
      </c>
    </row>
    <row r="35" spans="1:6" x14ac:dyDescent="0.25">
      <c r="A35" t="s">
        <v>75</v>
      </c>
      <c r="B35" t="s">
        <v>76</v>
      </c>
      <c r="C35" t="s">
        <v>10</v>
      </c>
      <c r="D35">
        <v>128</v>
      </c>
      <c r="E35">
        <v>151</v>
      </c>
      <c r="F35">
        <v>325000</v>
      </c>
    </row>
    <row r="36" spans="1:6" x14ac:dyDescent="0.25">
      <c r="A36" t="s">
        <v>77</v>
      </c>
      <c r="B36" t="s">
        <v>78</v>
      </c>
      <c r="C36" t="s">
        <v>10</v>
      </c>
      <c r="D36">
        <v>116</v>
      </c>
      <c r="E36">
        <v>116</v>
      </c>
      <c r="F36">
        <v>217500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geocoderen</vt:lpstr>
      <vt:lpstr>reistijd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Poort, Arlen</dc:creator>
  <cp:lastModifiedBy>Poort, Arlen</cp:lastModifiedBy>
  <dcterms:created xsi:type="dcterms:W3CDTF">2018-04-05T13:19:31Z</dcterms:created>
  <dcterms:modified xsi:type="dcterms:W3CDTF">2018-06-08T09:08:22Z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d8eb67e7-dba5-418e-97fb-0de5befa143d</vt:lpwstr>
  </property>
</Properties>
</file>