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ademicoifrnedu.sharepoint.com/sites/Revisodasofertaseducacionais/Shared Documents/General/Processo 2023/Tecnico Integrado/Diretrizes/02_Versao para visitas/"/>
    </mc:Choice>
  </mc:AlternateContent>
  <xr:revisionPtr revIDLastSave="3106" documentId="11_30E8947C2CC002D5CD04A2928E40553506AA05AA" xr6:coauthVersionLast="47" xr6:coauthVersionMax="47" xr10:uidLastSave="{7ABCE0BB-933D-418C-B7E3-8730C286985C}"/>
  <bookViews>
    <workbookView xWindow="-108" yWindow="-108" windowWidth="23256" windowHeight="12576" tabRatio="786" activeTab="4" xr2:uid="{00000000-000D-0000-FFFF-FFFF00000000}"/>
  </bookViews>
  <sheets>
    <sheet name="Estuturante atual" sheetId="26" r:id="rId1"/>
    <sheet name="800 4a" sheetId="42" r:id="rId2"/>
    <sheet name="800 3a5" sheetId="43" r:id="rId3"/>
    <sheet name="1000 4a" sheetId="45" r:id="rId4"/>
    <sheet name="1200 4a" sheetId="41" r:id="rId5"/>
  </sheets>
  <definedNames>
    <definedName name="_xlnm.Print_Area" localSheetId="3">'1000 4a'!$B$1:$R$58</definedName>
    <definedName name="_xlnm.Print_Area" localSheetId="4">'1200 4a'!$B$1:$R$58</definedName>
    <definedName name="_xlnm.Print_Area" localSheetId="2">'800 3a5'!$B$1:$R$58</definedName>
    <definedName name="_xlnm.Print_Area" localSheetId="1">'800 4a'!$B$1:$R$58</definedName>
    <definedName name="_xlnm.Print_Area" localSheetId="0">'Estuturante atual'!$B$1:$R$25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6" l="1"/>
  <c r="M27" i="26"/>
  <c r="Q24" i="41"/>
  <c r="R24" i="41" s="1"/>
  <c r="Q24" i="45"/>
  <c r="R24" i="45" s="1"/>
  <c r="Q24" i="42"/>
  <c r="R24" i="42" s="1"/>
  <c r="L24" i="42"/>
  <c r="M24" i="42" s="1"/>
  <c r="K24" i="42"/>
  <c r="Q23" i="42"/>
  <c r="R23" i="42" s="1"/>
  <c r="M23" i="42"/>
  <c r="L23" i="42"/>
  <c r="K23" i="42"/>
  <c r="Q22" i="42"/>
  <c r="R22" i="42" s="1"/>
  <c r="L22" i="42"/>
  <c r="M22" i="42" s="1"/>
  <c r="K22" i="42"/>
  <c r="R21" i="42"/>
  <c r="Q21" i="42"/>
  <c r="L21" i="42"/>
  <c r="M21" i="42" s="1"/>
  <c r="K21" i="42"/>
  <c r="Q20" i="42"/>
  <c r="R20" i="42" s="1"/>
  <c r="L20" i="42"/>
  <c r="M20" i="42" s="1"/>
  <c r="K20" i="42"/>
  <c r="Q19" i="42"/>
  <c r="R19" i="42" s="1"/>
  <c r="M19" i="42"/>
  <c r="L19" i="42"/>
  <c r="K19" i="42"/>
  <c r="Q18" i="42"/>
  <c r="R18" i="42" s="1"/>
  <c r="L18" i="42"/>
  <c r="M18" i="42" s="1"/>
  <c r="K18" i="42"/>
  <c r="R17" i="42"/>
  <c r="Q17" i="42"/>
  <c r="L17" i="42"/>
  <c r="M17" i="42" s="1"/>
  <c r="K17" i="42"/>
  <c r="Q16" i="42"/>
  <c r="R16" i="42" s="1"/>
  <c r="L16" i="42"/>
  <c r="M16" i="42" s="1"/>
  <c r="K16" i="42"/>
  <c r="Q15" i="42"/>
  <c r="R15" i="42" s="1"/>
  <c r="L15" i="42"/>
  <c r="M15" i="42" s="1"/>
  <c r="K15" i="42"/>
  <c r="Q14" i="42"/>
  <c r="R14" i="42" s="1"/>
  <c r="L14" i="42"/>
  <c r="M14" i="42" s="1"/>
  <c r="K14" i="42"/>
  <c r="R13" i="42"/>
  <c r="Q13" i="42"/>
  <c r="L13" i="42"/>
  <c r="M13" i="42" s="1"/>
  <c r="K13" i="42"/>
  <c r="Q12" i="42"/>
  <c r="R12" i="42" s="1"/>
  <c r="L12" i="42"/>
  <c r="M12" i="42" s="1"/>
  <c r="K12" i="42"/>
  <c r="Q24" i="43"/>
  <c r="R24" i="43" s="1"/>
  <c r="L24" i="43"/>
  <c r="M24" i="43" s="1"/>
  <c r="K24" i="43"/>
  <c r="Q23" i="43"/>
  <c r="R23" i="43" s="1"/>
  <c r="M23" i="43"/>
  <c r="L23" i="43"/>
  <c r="K23" i="43"/>
  <c r="R22" i="43"/>
  <c r="Q22" i="43"/>
  <c r="L22" i="43"/>
  <c r="M22" i="43" s="1"/>
  <c r="K22" i="43"/>
  <c r="R21" i="43"/>
  <c r="Q21" i="43"/>
  <c r="L21" i="43"/>
  <c r="M21" i="43" s="1"/>
  <c r="K21" i="43"/>
  <c r="Q20" i="43"/>
  <c r="R20" i="43" s="1"/>
  <c r="M20" i="43"/>
  <c r="L20" i="43"/>
  <c r="K20" i="43"/>
  <c r="Q19" i="43"/>
  <c r="R19" i="43" s="1"/>
  <c r="M19" i="43"/>
  <c r="L19" i="43"/>
  <c r="K19" i="43"/>
  <c r="R18" i="43"/>
  <c r="Q18" i="43"/>
  <c r="L18" i="43"/>
  <c r="M18" i="43" s="1"/>
  <c r="K18" i="43"/>
  <c r="R17" i="43"/>
  <c r="Q17" i="43"/>
  <c r="L17" i="43"/>
  <c r="M17" i="43" s="1"/>
  <c r="K17" i="43"/>
  <c r="Q16" i="43"/>
  <c r="R16" i="43" s="1"/>
  <c r="M16" i="43"/>
  <c r="L16" i="43"/>
  <c r="K16" i="43"/>
  <c r="Q15" i="43"/>
  <c r="R15" i="43" s="1"/>
  <c r="L15" i="43"/>
  <c r="M15" i="43" s="1"/>
  <c r="K15" i="43"/>
  <c r="R14" i="43"/>
  <c r="Q14" i="43"/>
  <c r="L14" i="43"/>
  <c r="M14" i="43" s="1"/>
  <c r="K14" i="43"/>
  <c r="R13" i="43"/>
  <c r="Q13" i="43"/>
  <c r="L13" i="43"/>
  <c r="M13" i="43" s="1"/>
  <c r="K13" i="43"/>
  <c r="Q12" i="43"/>
  <c r="R12" i="43" s="1"/>
  <c r="M12" i="43"/>
  <c r="L12" i="43"/>
  <c r="K12" i="43"/>
  <c r="L24" i="41"/>
  <c r="M24" i="41" s="1"/>
  <c r="K24" i="41"/>
  <c r="Q23" i="41"/>
  <c r="R23" i="41" s="1"/>
  <c r="M23" i="41"/>
  <c r="L23" i="41"/>
  <c r="K23" i="41"/>
  <c r="Q22" i="41"/>
  <c r="R22" i="41" s="1"/>
  <c r="M22" i="41"/>
  <c r="L22" i="41"/>
  <c r="K22" i="41"/>
  <c r="R21" i="41"/>
  <c r="Q21" i="41"/>
  <c r="L21" i="41"/>
  <c r="M21" i="41" s="1"/>
  <c r="K21" i="41"/>
  <c r="R20" i="41"/>
  <c r="Q20" i="41"/>
  <c r="L20" i="41"/>
  <c r="M20" i="41" s="1"/>
  <c r="K20" i="41"/>
  <c r="Q19" i="41"/>
  <c r="R19" i="41" s="1"/>
  <c r="M19" i="41"/>
  <c r="L19" i="41"/>
  <c r="K19" i="41"/>
  <c r="Q18" i="41"/>
  <c r="R18" i="41" s="1"/>
  <c r="M18" i="41"/>
  <c r="L18" i="41"/>
  <c r="K18" i="41"/>
  <c r="R17" i="41"/>
  <c r="Q17" i="41"/>
  <c r="M17" i="41"/>
  <c r="L17" i="41"/>
  <c r="K17" i="41"/>
  <c r="Q16" i="41"/>
  <c r="R16" i="41" s="1"/>
  <c r="L16" i="41"/>
  <c r="M16" i="41" s="1"/>
  <c r="K16" i="41"/>
  <c r="R15" i="41"/>
  <c r="Q15" i="41"/>
  <c r="L15" i="41"/>
  <c r="M15" i="41" s="1"/>
  <c r="K15" i="41"/>
  <c r="Q14" i="41"/>
  <c r="R14" i="41" s="1"/>
  <c r="L14" i="41"/>
  <c r="M14" i="41" s="1"/>
  <c r="K14" i="41"/>
  <c r="R13" i="41"/>
  <c r="Q13" i="41"/>
  <c r="L13" i="41"/>
  <c r="M13" i="41" s="1"/>
  <c r="K13" i="41"/>
  <c r="Q12" i="41"/>
  <c r="R12" i="41" s="1"/>
  <c r="L12" i="41"/>
  <c r="M12" i="41" s="1"/>
  <c r="K12" i="41"/>
  <c r="Q23" i="45"/>
  <c r="Q22" i="45"/>
  <c r="Q21" i="45"/>
  <c r="R21" i="45" s="1"/>
  <c r="Q20" i="45"/>
  <c r="Q19" i="45"/>
  <c r="Q18" i="45"/>
  <c r="Q17" i="45"/>
  <c r="R17" i="45" s="1"/>
  <c r="Q16" i="45"/>
  <c r="Q15" i="45"/>
  <c r="Q14" i="45"/>
  <c r="Q13" i="45"/>
  <c r="R13" i="45" s="1"/>
  <c r="Q12" i="45"/>
  <c r="R12" i="45" s="1"/>
  <c r="R23" i="45"/>
  <c r="R22" i="45"/>
  <c r="R20" i="45"/>
  <c r="R19" i="45"/>
  <c r="R18" i="45"/>
  <c r="R16" i="45"/>
  <c r="R15" i="45"/>
  <c r="R14" i="45"/>
  <c r="J60" i="45"/>
  <c r="I60" i="45"/>
  <c r="H60" i="45"/>
  <c r="G60" i="45"/>
  <c r="F60" i="45"/>
  <c r="E60" i="45"/>
  <c r="D60" i="45"/>
  <c r="C60" i="45"/>
  <c r="M55" i="45"/>
  <c r="L51" i="45"/>
  <c r="L50" i="45"/>
  <c r="L49" i="45"/>
  <c r="L48" i="45"/>
  <c r="J45" i="45"/>
  <c r="I45" i="45"/>
  <c r="I59" i="45" s="1"/>
  <c r="H45" i="45"/>
  <c r="G45" i="45"/>
  <c r="F45" i="45"/>
  <c r="E45" i="45"/>
  <c r="E59" i="45" s="1"/>
  <c r="D45" i="45"/>
  <c r="C45" i="45"/>
  <c r="L44" i="45"/>
  <c r="M44" i="45" s="1"/>
  <c r="K44" i="45"/>
  <c r="M43" i="45"/>
  <c r="L43" i="45"/>
  <c r="K43" i="45"/>
  <c r="R42" i="45"/>
  <c r="Q42" i="45"/>
  <c r="P42" i="45" s="1"/>
  <c r="M42" i="45"/>
  <c r="L42" i="45"/>
  <c r="K42" i="45"/>
  <c r="R41" i="45"/>
  <c r="M41" i="45"/>
  <c r="L41" i="45"/>
  <c r="K41" i="45"/>
  <c r="R40" i="45"/>
  <c r="M40" i="45"/>
  <c r="L40" i="45"/>
  <c r="K40" i="45"/>
  <c r="R39" i="45"/>
  <c r="L39" i="45"/>
  <c r="M39" i="45" s="1"/>
  <c r="K39" i="45"/>
  <c r="R38" i="45"/>
  <c r="M38" i="45"/>
  <c r="L38" i="45"/>
  <c r="K38" i="45"/>
  <c r="R37" i="45"/>
  <c r="M37" i="45"/>
  <c r="L37" i="45"/>
  <c r="K37" i="45"/>
  <c r="L36" i="45"/>
  <c r="M36" i="45" s="1"/>
  <c r="K36" i="45"/>
  <c r="Q30" i="45"/>
  <c r="P30" i="45" s="1"/>
  <c r="K30" i="45"/>
  <c r="L30" i="45" s="1"/>
  <c r="R29" i="45"/>
  <c r="L29" i="45"/>
  <c r="M29" i="45" s="1"/>
  <c r="K29" i="45"/>
  <c r="R28" i="45"/>
  <c r="M28" i="45"/>
  <c r="L28" i="45"/>
  <c r="K28" i="45"/>
  <c r="J25" i="45"/>
  <c r="I25" i="45"/>
  <c r="H25" i="45"/>
  <c r="G25" i="45"/>
  <c r="F25" i="45"/>
  <c r="F59" i="45" s="1"/>
  <c r="E25" i="45"/>
  <c r="D25" i="45"/>
  <c r="D59" i="45" s="1"/>
  <c r="C25" i="45"/>
  <c r="C59" i="45" s="1"/>
  <c r="L24" i="45"/>
  <c r="M24" i="45" s="1"/>
  <c r="K24" i="45"/>
  <c r="L23" i="45"/>
  <c r="M23" i="45" s="1"/>
  <c r="K23" i="45"/>
  <c r="L22" i="45"/>
  <c r="M22" i="45" s="1"/>
  <c r="K22" i="45"/>
  <c r="L21" i="45"/>
  <c r="M21" i="45" s="1"/>
  <c r="K21" i="45"/>
  <c r="L20" i="45"/>
  <c r="M20" i="45" s="1"/>
  <c r="K20" i="45"/>
  <c r="L19" i="45"/>
  <c r="M19" i="45" s="1"/>
  <c r="K19" i="45"/>
  <c r="L18" i="45"/>
  <c r="M18" i="45" s="1"/>
  <c r="K18" i="45"/>
  <c r="L17" i="45"/>
  <c r="M17" i="45" s="1"/>
  <c r="K17" i="45"/>
  <c r="L16" i="45"/>
  <c r="M16" i="45" s="1"/>
  <c r="K16" i="45"/>
  <c r="L15" i="45"/>
  <c r="M15" i="45" s="1"/>
  <c r="K15" i="45"/>
  <c r="L14" i="45"/>
  <c r="M14" i="45" s="1"/>
  <c r="K14" i="45"/>
  <c r="L13" i="45"/>
  <c r="M13" i="45" s="1"/>
  <c r="K13" i="45"/>
  <c r="L12" i="45"/>
  <c r="M12" i="45" s="1"/>
  <c r="K12" i="45"/>
  <c r="J60" i="43"/>
  <c r="I60" i="43"/>
  <c r="H60" i="43"/>
  <c r="G60" i="43"/>
  <c r="F60" i="43"/>
  <c r="E60" i="43"/>
  <c r="D60" i="43"/>
  <c r="C60" i="43"/>
  <c r="M55" i="43"/>
  <c r="L51" i="43"/>
  <c r="L50" i="43"/>
  <c r="L49" i="43"/>
  <c r="L48" i="43"/>
  <c r="J45" i="43"/>
  <c r="I45" i="43"/>
  <c r="H45" i="43"/>
  <c r="G45" i="43"/>
  <c r="F45" i="43"/>
  <c r="E45" i="43"/>
  <c r="D45" i="43"/>
  <c r="C45" i="43"/>
  <c r="L44" i="43"/>
  <c r="M44" i="43" s="1"/>
  <c r="K44" i="43"/>
  <c r="M43" i="43"/>
  <c r="L43" i="43"/>
  <c r="K43" i="43"/>
  <c r="R42" i="43"/>
  <c r="Q42" i="43"/>
  <c r="P42" i="43" s="1"/>
  <c r="L42" i="43"/>
  <c r="M42" i="43" s="1"/>
  <c r="K42" i="43"/>
  <c r="R41" i="43"/>
  <c r="L41" i="43"/>
  <c r="M41" i="43" s="1"/>
  <c r="K41" i="43"/>
  <c r="R40" i="43"/>
  <c r="L40" i="43"/>
  <c r="M40" i="43" s="1"/>
  <c r="K40" i="43"/>
  <c r="R39" i="43"/>
  <c r="L39" i="43"/>
  <c r="M39" i="43" s="1"/>
  <c r="K39" i="43"/>
  <c r="R38" i="43"/>
  <c r="L38" i="43"/>
  <c r="M38" i="43" s="1"/>
  <c r="K38" i="43"/>
  <c r="R37" i="43"/>
  <c r="L37" i="43"/>
  <c r="M37" i="43" s="1"/>
  <c r="K37" i="43"/>
  <c r="L36" i="43"/>
  <c r="M36" i="43" s="1"/>
  <c r="K36" i="43"/>
  <c r="Q30" i="43"/>
  <c r="P30" i="43" s="1"/>
  <c r="K30" i="43"/>
  <c r="L30" i="43" s="1"/>
  <c r="R29" i="43"/>
  <c r="L29" i="43"/>
  <c r="M29" i="43" s="1"/>
  <c r="K29" i="43"/>
  <c r="R28" i="43"/>
  <c r="L28" i="43"/>
  <c r="M28" i="43" s="1"/>
  <c r="K28" i="43"/>
  <c r="J25" i="43"/>
  <c r="J59" i="43" s="1"/>
  <c r="I25" i="43"/>
  <c r="H25" i="43"/>
  <c r="H59" i="43" s="1"/>
  <c r="G25" i="43"/>
  <c r="F25" i="43"/>
  <c r="F59" i="43" s="1"/>
  <c r="E25" i="43"/>
  <c r="D25" i="43"/>
  <c r="C25" i="43"/>
  <c r="C59" i="43" s="1"/>
  <c r="L29" i="26"/>
  <c r="L28" i="26"/>
  <c r="L27" i="26"/>
  <c r="J60" i="42"/>
  <c r="I60" i="42"/>
  <c r="H60" i="42"/>
  <c r="G60" i="42"/>
  <c r="F60" i="42"/>
  <c r="E60" i="42"/>
  <c r="D60" i="42"/>
  <c r="C60" i="42"/>
  <c r="M55" i="42"/>
  <c r="L51" i="42"/>
  <c r="L50" i="42"/>
  <c r="L49" i="42"/>
  <c r="L48" i="42"/>
  <c r="L55" i="42" s="1"/>
  <c r="J45" i="42"/>
  <c r="I45" i="42"/>
  <c r="H45" i="42"/>
  <c r="G45" i="42"/>
  <c r="F45" i="42"/>
  <c r="E45" i="42"/>
  <c r="D45" i="42"/>
  <c r="C45" i="42"/>
  <c r="L44" i="42"/>
  <c r="M44" i="42" s="1"/>
  <c r="K44" i="42"/>
  <c r="L43" i="42"/>
  <c r="M43" i="42" s="1"/>
  <c r="K43" i="42"/>
  <c r="R42" i="42"/>
  <c r="Q42" i="42"/>
  <c r="P42" i="42" s="1"/>
  <c r="L42" i="42"/>
  <c r="M42" i="42" s="1"/>
  <c r="K42" i="42"/>
  <c r="R41" i="42"/>
  <c r="L41" i="42"/>
  <c r="M41" i="42" s="1"/>
  <c r="K41" i="42"/>
  <c r="R40" i="42"/>
  <c r="L40" i="42"/>
  <c r="M40" i="42" s="1"/>
  <c r="K40" i="42"/>
  <c r="R39" i="42"/>
  <c r="L39" i="42"/>
  <c r="M39" i="42" s="1"/>
  <c r="K39" i="42"/>
  <c r="R38" i="42"/>
  <c r="L38" i="42"/>
  <c r="M38" i="42" s="1"/>
  <c r="K38" i="42"/>
  <c r="R37" i="42"/>
  <c r="L37" i="42"/>
  <c r="M37" i="42" s="1"/>
  <c r="K37" i="42"/>
  <c r="M36" i="42"/>
  <c r="L36" i="42"/>
  <c r="K36" i="42"/>
  <c r="Q30" i="42"/>
  <c r="P30" i="42" s="1"/>
  <c r="K30" i="42"/>
  <c r="L30" i="42" s="1"/>
  <c r="R29" i="42"/>
  <c r="L29" i="42"/>
  <c r="M29" i="42" s="1"/>
  <c r="K29" i="42"/>
  <c r="R28" i="42"/>
  <c r="L28" i="42"/>
  <c r="M28" i="42" s="1"/>
  <c r="K28" i="42"/>
  <c r="J25" i="42"/>
  <c r="I25" i="42"/>
  <c r="H25" i="42"/>
  <c r="G25" i="42"/>
  <c r="F25" i="42"/>
  <c r="E25" i="42"/>
  <c r="D25" i="42"/>
  <c r="C25" i="42"/>
  <c r="C59" i="42" s="1"/>
  <c r="J60" i="41"/>
  <c r="I60" i="41"/>
  <c r="H60" i="41"/>
  <c r="G60" i="41"/>
  <c r="F60" i="41"/>
  <c r="E60" i="41"/>
  <c r="D60" i="41"/>
  <c r="C60" i="41"/>
  <c r="M55" i="41"/>
  <c r="L51" i="41"/>
  <c r="L50" i="41"/>
  <c r="L49" i="41"/>
  <c r="L48" i="41"/>
  <c r="J45" i="41"/>
  <c r="I45" i="41"/>
  <c r="H45" i="41"/>
  <c r="G45" i="41"/>
  <c r="F45" i="41"/>
  <c r="E45" i="41"/>
  <c r="D45" i="41"/>
  <c r="C45" i="41"/>
  <c r="L44" i="41"/>
  <c r="M44" i="41" s="1"/>
  <c r="K44" i="41"/>
  <c r="M43" i="41"/>
  <c r="L43" i="41"/>
  <c r="K43" i="41"/>
  <c r="R42" i="41"/>
  <c r="Q42" i="41"/>
  <c r="P42" i="41" s="1"/>
  <c r="L42" i="41"/>
  <c r="M42" i="41" s="1"/>
  <c r="K42" i="41"/>
  <c r="R41" i="41"/>
  <c r="L41" i="41"/>
  <c r="M41" i="41" s="1"/>
  <c r="K41" i="41"/>
  <c r="R40" i="41"/>
  <c r="L40" i="41"/>
  <c r="M40" i="41" s="1"/>
  <c r="K40" i="41"/>
  <c r="R39" i="41"/>
  <c r="L39" i="41"/>
  <c r="M39" i="41" s="1"/>
  <c r="K39" i="41"/>
  <c r="R38" i="41"/>
  <c r="L38" i="41"/>
  <c r="M38" i="41" s="1"/>
  <c r="K38" i="41"/>
  <c r="R37" i="41"/>
  <c r="L37" i="41"/>
  <c r="M37" i="41" s="1"/>
  <c r="K37" i="41"/>
  <c r="M36" i="41"/>
  <c r="L36" i="41"/>
  <c r="K36" i="41"/>
  <c r="Q30" i="41"/>
  <c r="P30" i="41" s="1"/>
  <c r="K30" i="41"/>
  <c r="L30" i="41" s="1"/>
  <c r="R29" i="41"/>
  <c r="L29" i="41"/>
  <c r="M29" i="41" s="1"/>
  <c r="K29" i="41"/>
  <c r="R28" i="41"/>
  <c r="L28" i="41"/>
  <c r="M28" i="41" s="1"/>
  <c r="K28" i="41"/>
  <c r="J25" i="41"/>
  <c r="I25" i="41"/>
  <c r="H25" i="41"/>
  <c r="G25" i="41"/>
  <c r="F25" i="41"/>
  <c r="E25" i="41"/>
  <c r="D25" i="41"/>
  <c r="C25" i="41"/>
  <c r="C59" i="41" s="1"/>
  <c r="J24" i="26"/>
  <c r="I24" i="26"/>
  <c r="H24" i="26"/>
  <c r="G24" i="26"/>
  <c r="F24" i="26"/>
  <c r="E24" i="26"/>
  <c r="D24" i="26"/>
  <c r="C24" i="26"/>
  <c r="R23" i="26"/>
  <c r="L23" i="26"/>
  <c r="M23" i="26" s="1"/>
  <c r="K23" i="26"/>
  <c r="R22" i="26"/>
  <c r="L22" i="26"/>
  <c r="M22" i="26" s="1"/>
  <c r="K22" i="26"/>
  <c r="R21" i="26"/>
  <c r="L21" i="26"/>
  <c r="M21" i="26" s="1"/>
  <c r="K21" i="26"/>
  <c r="R20" i="26"/>
  <c r="L20" i="26"/>
  <c r="M20" i="26" s="1"/>
  <c r="K20" i="26"/>
  <c r="R19" i="26"/>
  <c r="L19" i="26"/>
  <c r="M19" i="26" s="1"/>
  <c r="K19" i="26"/>
  <c r="R18" i="26"/>
  <c r="L18" i="26"/>
  <c r="M18" i="26" s="1"/>
  <c r="K18" i="26"/>
  <c r="R17" i="26"/>
  <c r="L17" i="26"/>
  <c r="M17" i="26" s="1"/>
  <c r="K17" i="26"/>
  <c r="R16" i="26"/>
  <c r="L16" i="26"/>
  <c r="M16" i="26" s="1"/>
  <c r="K16" i="26"/>
  <c r="R15" i="26"/>
  <c r="L15" i="26"/>
  <c r="M15" i="26" s="1"/>
  <c r="K15" i="26"/>
  <c r="R14" i="26"/>
  <c r="L14" i="26"/>
  <c r="M14" i="26" s="1"/>
  <c r="K14" i="26"/>
  <c r="R13" i="26"/>
  <c r="L13" i="26"/>
  <c r="M13" i="26" s="1"/>
  <c r="K13" i="26"/>
  <c r="R12" i="26"/>
  <c r="L12" i="26"/>
  <c r="M12" i="26" s="1"/>
  <c r="K12" i="26"/>
  <c r="R11" i="26"/>
  <c r="L11" i="26"/>
  <c r="M11" i="26" s="1"/>
  <c r="K11" i="26"/>
  <c r="E59" i="42" l="1"/>
  <c r="F59" i="42"/>
  <c r="G59" i="42"/>
  <c r="L55" i="45"/>
  <c r="L55" i="43"/>
  <c r="G59" i="43"/>
  <c r="G59" i="41"/>
  <c r="I59" i="41"/>
  <c r="I59" i="42"/>
  <c r="G59" i="45"/>
  <c r="H59" i="45"/>
  <c r="J59" i="45"/>
  <c r="M30" i="45"/>
  <c r="M45" i="45" s="1"/>
  <c r="L45" i="45"/>
  <c r="L59" i="45" s="1"/>
  <c r="K25" i="45"/>
  <c r="L25" i="45"/>
  <c r="I59" i="43"/>
  <c r="E59" i="43"/>
  <c r="D59" i="43"/>
  <c r="M30" i="43"/>
  <c r="M45" i="43" s="1"/>
  <c r="L45" i="43"/>
  <c r="K25" i="43"/>
  <c r="L25" i="43"/>
  <c r="D59" i="42"/>
  <c r="J59" i="42"/>
  <c r="H59" i="42"/>
  <c r="M30" i="42"/>
  <c r="M45" i="42" s="1"/>
  <c r="L45" i="42"/>
  <c r="K25" i="42"/>
  <c r="L25" i="42"/>
  <c r="J59" i="41"/>
  <c r="H59" i="41"/>
  <c r="F59" i="41"/>
  <c r="E59" i="41"/>
  <c r="D59" i="41"/>
  <c r="L55" i="41"/>
  <c r="M30" i="41"/>
  <c r="M45" i="41" s="1"/>
  <c r="L45" i="41"/>
  <c r="K25" i="41"/>
  <c r="L25" i="41"/>
  <c r="L24" i="26"/>
  <c r="M24" i="26" s="1"/>
  <c r="K24" i="26"/>
  <c r="L59" i="42" l="1"/>
  <c r="M25" i="45"/>
  <c r="M57" i="45" s="1"/>
  <c r="L57" i="45"/>
  <c r="L59" i="43"/>
  <c r="M25" i="43"/>
  <c r="M57" i="43" s="1"/>
  <c r="L57" i="43"/>
  <c r="M25" i="42"/>
  <c r="M57" i="42" s="1"/>
  <c r="L57" i="42"/>
  <c r="L59" i="41"/>
  <c r="M25" i="41"/>
  <c r="M57" i="41" s="1"/>
  <c r="L57" i="41"/>
  <c r="M59" i="45" l="1"/>
  <c r="M28" i="26" s="1"/>
  <c r="M59" i="43"/>
  <c r="M59" i="42"/>
  <c r="M59" i="41"/>
</calcChain>
</file>

<file path=xl/sharedStrings.xml><?xml version="1.0" encoding="utf-8"?>
<sst xmlns="http://schemas.openxmlformats.org/spreadsheetml/2006/main" count="340" uniqueCount="71">
  <si>
    <t>INSTITUTO FEDERAL DE EDUCAÇÃO, CIÊNCIA E TECNOLOGIA DO RIO GRANDE DO NORTE</t>
  </si>
  <si>
    <t>PRÓ-REITORIA DE ENSINO</t>
  </si>
  <si>
    <t>MATRIZ CURRICULAR DE REFERÊNCIA PARA OS CURSOS TÉCNICOS INTEGRADOS "REGULARES"</t>
  </si>
  <si>
    <t>Componentes curriculares</t>
  </si>
  <si>
    <t>Número de aulas semanal por série/ano/semestre</t>
  </si>
  <si>
    <t>Semanal</t>
  </si>
  <si>
    <t>Carga-horária total</t>
  </si>
  <si>
    <t>Referência</t>
  </si>
  <si>
    <t>1º ano</t>
  </si>
  <si>
    <t>2º ano</t>
  </si>
  <si>
    <t>3º ano</t>
  </si>
  <si>
    <t>4º ano</t>
  </si>
  <si>
    <t>Hora/
aula</t>
  </si>
  <si>
    <t>Hora</t>
  </si>
  <si>
    <t>1º</t>
  </si>
  <si>
    <t>2º</t>
  </si>
  <si>
    <t>3º</t>
  </si>
  <si>
    <t>4º</t>
  </si>
  <si>
    <t>5º</t>
  </si>
  <si>
    <t>6º</t>
  </si>
  <si>
    <t>7º</t>
  </si>
  <si>
    <t>8º</t>
  </si>
  <si>
    <t>Núcleo Estruturante</t>
  </si>
  <si>
    <t>Língua Portuguesa e Literatura</t>
  </si>
  <si>
    <t>Inglês</t>
  </si>
  <si>
    <t>Espanhol/Francês</t>
  </si>
  <si>
    <t>Arte</t>
  </si>
  <si>
    <t>Educação Física</t>
  </si>
  <si>
    <t>Geografia</t>
  </si>
  <si>
    <t>História</t>
  </si>
  <si>
    <t>Filosofia</t>
  </si>
  <si>
    <t>Sociologia</t>
  </si>
  <si>
    <t>Matemática</t>
  </si>
  <si>
    <t>Física</t>
  </si>
  <si>
    <t>Química</t>
  </si>
  <si>
    <t>Biologia</t>
  </si>
  <si>
    <t>Subtotal de carga horária</t>
  </si>
  <si>
    <t>Componente curricular</t>
  </si>
  <si>
    <t>Semanal/ semestre</t>
  </si>
  <si>
    <t>Núcleo Tecnológico</t>
  </si>
  <si>
    <t>Educação Digital</t>
  </si>
  <si>
    <t>Leitura e Escrita de Textos Acadêmicos e de Divulgação Científica</t>
  </si>
  <si>
    <t>Demais disciplinas técnicas</t>
  </si>
  <si>
    <t>---</t>
  </si>
  <si>
    <t>Projeto Integrador</t>
  </si>
  <si>
    <t>Total de CH do curso</t>
  </si>
  <si>
    <t>Carga horária de disciplinas</t>
  </si>
  <si>
    <t>Número de disciplinas</t>
  </si>
  <si>
    <t>Possibilidade de mobilidade, em função da necessidade do curso</t>
  </si>
  <si>
    <t>Número semanal de aulas por série/ano/semestre</t>
  </si>
  <si>
    <t>Disciplinas técnicas específicas ou comuns ao eixo tecnológico, inclusive disciplinas-âncora para o desenvolvimento de projetos integradores</t>
  </si>
  <si>
    <t>Curso de Iniciação à Prática Profissional</t>
  </si>
  <si>
    <t>Curso de Iniciação à Pesquisa</t>
  </si>
  <si>
    <t>Curso de Iniciação à Extensão</t>
  </si>
  <si>
    <t>(*1) Em função da necessidade do curso</t>
  </si>
  <si>
    <t>(*2) Para atendimento às especificidades da região de inserção do campus (APCSLs), com até 10% da carga horária mínima prevista para o curso no CNCT</t>
  </si>
  <si>
    <t>(*3) De acordo com as possibilidades e formas previstas em regulamentação institucional própria vigente de Prática Profissional, com carga horária até o total definido para o curso</t>
  </si>
  <si>
    <t>Cursos com mínimo de 800 horas no CNCT</t>
  </si>
  <si>
    <t>Cursos com mínimo de 1200 horas no CNCT</t>
  </si>
  <si>
    <t>Cursos com mínimo de 1000 horas no CNCT</t>
  </si>
  <si>
    <t>Versão 29/ago/2023</t>
  </si>
  <si>
    <t>Núcleo Articulador/Prática Profissional</t>
  </si>
  <si>
    <t>Filosofia, Ciência e Tecnologia (*1)</t>
  </si>
  <si>
    <t>Sociologia do Trabalho (*1)</t>
  </si>
  <si>
    <t>Qualidade de Vida e Trabalho (*1)</t>
  </si>
  <si>
    <t>Administração; Gestão Organizacional; Gestão de Pessoas; Relações Interpessoais; Marketing; Operações e Logística; Empreendedorismo; ou Finanças (*1)</t>
  </si>
  <si>
    <t>Segurança do Trabalho; Saúde e Higiene do Trabalho (*1)</t>
  </si>
  <si>
    <t>Tópicos Específicos em XXX (*2)</t>
  </si>
  <si>
    <t>Demais modalidades de Prática Profissional (*3)</t>
  </si>
  <si>
    <t>+10%</t>
  </si>
  <si>
    <t>Proposta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</si>
</sst>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center" vertical="center" wrapText="1"/>
    </xf>
    <xf numFmtId="3" fontId="9" fillId="4" borderId="6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4" fillId="6" borderId="6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3" fontId="1" fillId="7" borderId="5" xfId="0" applyNumberFormat="1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3" fontId="0" fillId="2" borderId="0" xfId="0" applyNumberFormat="1" applyFill="1" applyAlignment="1">
      <alignment horizontal="left" vertical="center"/>
    </xf>
    <xf numFmtId="0" fontId="13" fillId="5" borderId="1" xfId="0" applyFont="1" applyFill="1" applyBorder="1" applyAlignment="1">
      <alignment horizontal="justify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4" fontId="0" fillId="2" borderId="0" xfId="0" applyNumberForma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4" fillId="0" borderId="1" xfId="0" quotePrefix="1" applyFont="1" applyBorder="1" applyAlignment="1">
      <alignment horizontal="center" vertical="center" wrapText="1"/>
    </xf>
    <xf numFmtId="3" fontId="14" fillId="7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3" fontId="7" fillId="2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2" borderId="0" xfId="0" quotePrefix="1" applyFill="1" applyAlignment="1">
      <alignment vertical="center"/>
    </xf>
    <xf numFmtId="0" fontId="6" fillId="9" borderId="2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left" vertical="center" wrapText="1"/>
    </xf>
    <xf numFmtId="0" fontId="20" fillId="8" borderId="5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3" fontId="20" fillId="7" borderId="4" xfId="0" applyNumberFormat="1" applyFont="1" applyFill="1" applyBorder="1" applyAlignment="1">
      <alignment horizontal="center" vertical="center" wrapText="1"/>
    </xf>
    <xf numFmtId="3" fontId="20" fillId="7" borderId="11" xfId="0" applyNumberFormat="1" applyFont="1" applyFill="1" applyBorder="1" applyAlignment="1">
      <alignment horizontal="center" vertical="center" wrapText="1"/>
    </xf>
    <xf numFmtId="3" fontId="0" fillId="2" borderId="0" xfId="0" applyNumberFormat="1" applyFill="1" applyAlignment="1">
      <alignment horizontal="right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Estilo de Tabela 1" pivot="0" count="0" xr9:uid="{00000000-0011-0000-FFFF-FFFF00000000}"/>
  </tableStyles>
  <colors>
    <mruColors>
      <color rgb="FF99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CF5-A6D0-4BA0-BB03-C36A218C5A1C}">
  <sheetPr>
    <pageSetUpPr fitToPage="1"/>
  </sheetPr>
  <dimension ref="A1:V29"/>
  <sheetViews>
    <sheetView topLeftCell="A9" zoomScale="130" zoomScaleNormal="130" workbookViewId="0">
      <selection activeCell="M27" sqref="M27"/>
    </sheetView>
  </sheetViews>
  <sheetFormatPr defaultColWidth="9.109375" defaultRowHeight="14.4" x14ac:dyDescent="0.3"/>
  <cols>
    <col min="1" max="1" width="1.88671875" style="5" customWidth="1"/>
    <col min="2" max="2" width="33.33203125" style="1" customWidth="1"/>
    <col min="3" max="10" width="7" style="1" customWidth="1"/>
    <col min="11" max="11" width="10.77734375" style="1" customWidth="1"/>
    <col min="12" max="13" width="10.77734375" style="3" customWidth="1"/>
    <col min="14" max="14" width="2.6640625" style="1" customWidth="1"/>
    <col min="15" max="15" width="0.6640625" style="5" customWidth="1"/>
    <col min="16" max="18" width="9.6640625" style="5" customWidth="1"/>
    <col min="19" max="19" width="6.88671875" style="5" customWidth="1"/>
    <col min="20" max="20" width="6.88671875" style="1" customWidth="1"/>
    <col min="21" max="16384" width="9.109375" style="1"/>
  </cols>
  <sheetData>
    <row r="1" spans="1:22" x14ac:dyDescent="0.3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5"/>
    </row>
    <row r="2" spans="1:22" x14ac:dyDescent="0.3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</row>
    <row r="3" spans="1:22" ht="7.5" customHeigh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6"/>
      <c r="N3" s="5"/>
      <c r="T3" s="5"/>
    </row>
    <row r="4" spans="1:22" s="73" customFormat="1" ht="15.6" x14ac:dyDescent="0.3">
      <c r="A4" s="71"/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71"/>
      <c r="O4" s="71"/>
      <c r="P4" s="72"/>
      <c r="Q4" s="72"/>
      <c r="R4" s="71"/>
      <c r="S4" s="71"/>
      <c r="T4" s="71"/>
    </row>
    <row r="5" spans="1:22" x14ac:dyDescent="0.3">
      <c r="B5" s="4"/>
      <c r="C5" s="5"/>
      <c r="D5" s="5"/>
      <c r="E5" s="5"/>
      <c r="F5" s="5"/>
      <c r="G5" s="5"/>
      <c r="H5" s="5"/>
      <c r="I5" s="5"/>
      <c r="J5" s="5"/>
      <c r="K5" s="5"/>
      <c r="L5" s="6"/>
      <c r="M5" s="6"/>
      <c r="N5" s="5"/>
    </row>
    <row r="6" spans="1:22" ht="15" customHeight="1" x14ac:dyDescent="0.3">
      <c r="B6" s="88" t="s">
        <v>3</v>
      </c>
      <c r="C6" s="88" t="s">
        <v>4</v>
      </c>
      <c r="D6" s="88"/>
      <c r="E6" s="88"/>
      <c r="F6" s="88"/>
      <c r="G6" s="88"/>
      <c r="H6" s="88"/>
      <c r="I6" s="88"/>
      <c r="J6" s="88"/>
      <c r="K6" s="35" t="s">
        <v>5</v>
      </c>
      <c r="L6" s="89" t="s">
        <v>6</v>
      </c>
      <c r="M6" s="90"/>
      <c r="N6" s="5"/>
      <c r="P6" s="92" t="s">
        <v>7</v>
      </c>
      <c r="Q6" s="92"/>
      <c r="R6" s="92"/>
    </row>
    <row r="7" spans="1:22" ht="15" customHeight="1" x14ac:dyDescent="0.3">
      <c r="B7" s="88"/>
      <c r="C7" s="88" t="s">
        <v>8</v>
      </c>
      <c r="D7" s="88"/>
      <c r="E7" s="88" t="s">
        <v>9</v>
      </c>
      <c r="F7" s="88"/>
      <c r="G7" s="88" t="s">
        <v>10</v>
      </c>
      <c r="H7" s="88"/>
      <c r="I7" s="88" t="s">
        <v>11</v>
      </c>
      <c r="J7" s="88"/>
      <c r="K7" s="91" t="s">
        <v>12</v>
      </c>
      <c r="L7" s="91" t="s">
        <v>12</v>
      </c>
      <c r="M7" s="91" t="s">
        <v>13</v>
      </c>
      <c r="N7" s="5"/>
      <c r="P7" s="93" t="s">
        <v>5</v>
      </c>
      <c r="Q7" s="93" t="s">
        <v>12</v>
      </c>
      <c r="R7" s="93" t="s">
        <v>13</v>
      </c>
    </row>
    <row r="8" spans="1:22" ht="15" customHeight="1" x14ac:dyDescent="0.3">
      <c r="B8" s="88"/>
      <c r="C8" s="22" t="s">
        <v>14</v>
      </c>
      <c r="D8" s="22" t="s">
        <v>15</v>
      </c>
      <c r="E8" s="22" t="s">
        <v>16</v>
      </c>
      <c r="F8" s="22" t="s">
        <v>17</v>
      </c>
      <c r="G8" s="22" t="s">
        <v>18</v>
      </c>
      <c r="H8" s="22" t="s">
        <v>19</v>
      </c>
      <c r="I8" s="22" t="s">
        <v>20</v>
      </c>
      <c r="J8" s="22" t="s">
        <v>21</v>
      </c>
      <c r="K8" s="91"/>
      <c r="L8" s="91"/>
      <c r="M8" s="91"/>
      <c r="N8" s="5"/>
      <c r="P8" s="94"/>
      <c r="Q8" s="94"/>
      <c r="R8" s="94"/>
    </row>
    <row r="9" spans="1:22" s="5" customFormat="1" x14ac:dyDescent="0.3">
      <c r="B9" s="11"/>
      <c r="C9" s="12"/>
      <c r="D9" s="12"/>
      <c r="E9" s="12"/>
      <c r="F9" s="12"/>
      <c r="G9" s="12"/>
      <c r="H9" s="12"/>
      <c r="I9" s="12"/>
      <c r="J9" s="12"/>
      <c r="K9" s="12"/>
      <c r="L9" s="10"/>
      <c r="M9" s="10"/>
      <c r="Q9" s="10"/>
      <c r="R9" s="10"/>
      <c r="T9" s="1"/>
      <c r="U9" s="1"/>
      <c r="V9" s="1"/>
    </row>
    <row r="10" spans="1:22" s="5" customFormat="1" x14ac:dyDescent="0.3">
      <c r="B10" s="86" t="s">
        <v>22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T10" s="1"/>
      <c r="U10" s="1"/>
      <c r="V10" s="1"/>
    </row>
    <row r="11" spans="1:22" s="5" customFormat="1" x14ac:dyDescent="0.3">
      <c r="B11" s="81" t="s">
        <v>23</v>
      </c>
      <c r="C11" s="75">
        <v>3</v>
      </c>
      <c r="D11" s="42">
        <v>3</v>
      </c>
      <c r="E11" s="75">
        <v>3</v>
      </c>
      <c r="F11" s="42">
        <v>3</v>
      </c>
      <c r="G11" s="75">
        <v>3</v>
      </c>
      <c r="H11" s="42">
        <v>3</v>
      </c>
      <c r="I11" s="41">
        <v>2</v>
      </c>
      <c r="J11" s="74">
        <v>2</v>
      </c>
      <c r="K11" s="36">
        <f>SUM(C11:J11)</f>
        <v>22</v>
      </c>
      <c r="L11" s="23">
        <f>SUM(C11:J11)*20</f>
        <v>440</v>
      </c>
      <c r="M11" s="23">
        <f>L11*0.75</f>
        <v>330</v>
      </c>
      <c r="P11" s="37">
        <v>22</v>
      </c>
      <c r="Q11" s="7">
        <v>440</v>
      </c>
      <c r="R11" s="7">
        <f>Q11*0.75</f>
        <v>330</v>
      </c>
      <c r="S11" s="38"/>
      <c r="T11" s="38"/>
      <c r="U11" s="1"/>
      <c r="V11" s="1"/>
    </row>
    <row r="12" spans="1:22" s="5" customFormat="1" x14ac:dyDescent="0.3">
      <c r="B12" s="82" t="s">
        <v>24</v>
      </c>
      <c r="C12" s="75"/>
      <c r="D12" s="42"/>
      <c r="E12" s="75"/>
      <c r="F12" s="42"/>
      <c r="G12" s="75">
        <v>3</v>
      </c>
      <c r="H12" s="42">
        <v>3</v>
      </c>
      <c r="I12" s="75">
        <v>3</v>
      </c>
      <c r="J12" s="42">
        <v>3</v>
      </c>
      <c r="K12" s="36">
        <f t="shared" ref="K12:K23" si="0">SUM(C12:J12)</f>
        <v>12</v>
      </c>
      <c r="L12" s="23">
        <f t="shared" ref="L12:L24" si="1">SUM(C12:J12)*20</f>
        <v>240</v>
      </c>
      <c r="M12" s="23">
        <f>L12*0.75</f>
        <v>180</v>
      </c>
      <c r="P12" s="37">
        <v>12</v>
      </c>
      <c r="Q12" s="7">
        <v>240</v>
      </c>
      <c r="R12" s="7">
        <f t="shared" ref="R12:R23" si="2">Q12*0.75</f>
        <v>180</v>
      </c>
      <c r="T12" s="1"/>
      <c r="U12" s="1"/>
      <c r="V12" s="1"/>
    </row>
    <row r="13" spans="1:22" s="5" customFormat="1" x14ac:dyDescent="0.3">
      <c r="B13" s="82" t="s">
        <v>25</v>
      </c>
      <c r="C13" s="41"/>
      <c r="D13" s="74"/>
      <c r="E13" s="41"/>
      <c r="F13" s="74"/>
      <c r="G13" s="75"/>
      <c r="H13" s="42"/>
      <c r="I13" s="75">
        <v>3</v>
      </c>
      <c r="J13" s="42">
        <v>3</v>
      </c>
      <c r="K13" s="36">
        <f t="shared" si="0"/>
        <v>6</v>
      </c>
      <c r="L13" s="23">
        <f t="shared" si="1"/>
        <v>120</v>
      </c>
      <c r="M13" s="23">
        <f>L13*0.75</f>
        <v>90</v>
      </c>
      <c r="P13" s="37">
        <v>6</v>
      </c>
      <c r="Q13" s="7">
        <v>120</v>
      </c>
      <c r="R13" s="7">
        <f t="shared" si="2"/>
        <v>90</v>
      </c>
      <c r="T13" s="1"/>
      <c r="U13" s="1"/>
      <c r="V13" s="1"/>
    </row>
    <row r="14" spans="1:22" s="5" customFormat="1" x14ac:dyDescent="0.3">
      <c r="B14" s="8" t="s">
        <v>26</v>
      </c>
      <c r="C14" s="41"/>
      <c r="D14" s="74">
        <v>2</v>
      </c>
      <c r="E14" s="41">
        <v>2</v>
      </c>
      <c r="F14" s="74">
        <v>2</v>
      </c>
      <c r="G14" s="41"/>
      <c r="H14" s="74"/>
      <c r="I14" s="41"/>
      <c r="J14" s="74"/>
      <c r="K14" s="36">
        <f t="shared" si="0"/>
        <v>6</v>
      </c>
      <c r="L14" s="23">
        <f t="shared" si="1"/>
        <v>120</v>
      </c>
      <c r="M14" s="23">
        <f>L14*0.75</f>
        <v>90</v>
      </c>
      <c r="P14" s="37">
        <v>6</v>
      </c>
      <c r="Q14" s="7">
        <v>120</v>
      </c>
      <c r="R14" s="7">
        <f t="shared" si="2"/>
        <v>90</v>
      </c>
      <c r="T14" s="1"/>
      <c r="U14" s="1"/>
      <c r="V14" s="1"/>
    </row>
    <row r="15" spans="1:22" s="5" customFormat="1" x14ac:dyDescent="0.3">
      <c r="B15" s="8" t="s">
        <v>27</v>
      </c>
      <c r="C15" s="41">
        <v>2</v>
      </c>
      <c r="D15" s="74">
        <v>2</v>
      </c>
      <c r="E15" s="41">
        <v>2</v>
      </c>
      <c r="F15" s="74">
        <v>2</v>
      </c>
      <c r="G15" s="41"/>
      <c r="H15" s="74"/>
      <c r="I15" s="41"/>
      <c r="J15" s="74"/>
      <c r="K15" s="36">
        <f t="shared" si="0"/>
        <v>8</v>
      </c>
      <c r="L15" s="23">
        <f t="shared" si="1"/>
        <v>160</v>
      </c>
      <c r="M15" s="23">
        <f>L15*0.75</f>
        <v>120</v>
      </c>
      <c r="P15" s="37">
        <v>8</v>
      </c>
      <c r="Q15" s="7">
        <v>160</v>
      </c>
      <c r="R15" s="7">
        <f t="shared" si="2"/>
        <v>120</v>
      </c>
      <c r="T15" s="1"/>
      <c r="U15" s="1"/>
      <c r="V15" s="1"/>
    </row>
    <row r="16" spans="1:22" s="5" customFormat="1" x14ac:dyDescent="0.3">
      <c r="B16" s="8" t="s">
        <v>28</v>
      </c>
      <c r="C16" s="41">
        <v>4</v>
      </c>
      <c r="D16" s="74">
        <v>4</v>
      </c>
      <c r="E16" s="41">
        <v>2</v>
      </c>
      <c r="F16" s="74">
        <v>2</v>
      </c>
      <c r="G16" s="41"/>
      <c r="H16" s="74"/>
      <c r="I16" s="41"/>
      <c r="J16" s="74"/>
      <c r="K16" s="36">
        <f t="shared" si="0"/>
        <v>12</v>
      </c>
      <c r="L16" s="23">
        <f t="shared" si="1"/>
        <v>240</v>
      </c>
      <c r="M16" s="23">
        <f t="shared" ref="M16:M24" si="3">L16*0.75</f>
        <v>180</v>
      </c>
      <c r="P16" s="37">
        <v>12</v>
      </c>
      <c r="Q16" s="7">
        <v>240</v>
      </c>
      <c r="R16" s="7">
        <f t="shared" si="2"/>
        <v>180</v>
      </c>
      <c r="T16" s="1"/>
      <c r="U16" s="1"/>
      <c r="V16" s="1"/>
    </row>
    <row r="17" spans="2:22" s="5" customFormat="1" x14ac:dyDescent="0.3">
      <c r="B17" s="8" t="s">
        <v>29</v>
      </c>
      <c r="C17" s="41"/>
      <c r="D17" s="74"/>
      <c r="E17" s="41"/>
      <c r="F17" s="74"/>
      <c r="G17" s="41">
        <v>2</v>
      </c>
      <c r="H17" s="74">
        <v>2</v>
      </c>
      <c r="I17" s="41">
        <v>4</v>
      </c>
      <c r="J17" s="74">
        <v>4</v>
      </c>
      <c r="K17" s="36">
        <f t="shared" si="0"/>
        <v>12</v>
      </c>
      <c r="L17" s="23">
        <f t="shared" si="1"/>
        <v>240</v>
      </c>
      <c r="M17" s="23">
        <f t="shared" si="3"/>
        <v>180</v>
      </c>
      <c r="P17" s="37">
        <v>12</v>
      </c>
      <c r="Q17" s="7">
        <v>240</v>
      </c>
      <c r="R17" s="7">
        <f t="shared" si="2"/>
        <v>180</v>
      </c>
      <c r="T17" s="1"/>
      <c r="U17" s="1"/>
      <c r="V17" s="1"/>
    </row>
    <row r="18" spans="2:22" s="5" customFormat="1" x14ac:dyDescent="0.3">
      <c r="B18" s="8" t="s">
        <v>30</v>
      </c>
      <c r="C18" s="41">
        <v>2</v>
      </c>
      <c r="D18" s="74"/>
      <c r="E18" s="41"/>
      <c r="F18" s="74">
        <v>2</v>
      </c>
      <c r="G18" s="41">
        <v>2</v>
      </c>
      <c r="H18" s="74"/>
      <c r="I18" s="41"/>
      <c r="J18" s="74"/>
      <c r="K18" s="36">
        <f t="shared" si="0"/>
        <v>6</v>
      </c>
      <c r="L18" s="23">
        <f t="shared" si="1"/>
        <v>120</v>
      </c>
      <c r="M18" s="23">
        <f t="shared" si="3"/>
        <v>90</v>
      </c>
      <c r="P18" s="37">
        <v>6</v>
      </c>
      <c r="Q18" s="7">
        <v>120</v>
      </c>
      <c r="R18" s="7">
        <f t="shared" si="2"/>
        <v>90</v>
      </c>
      <c r="T18" s="1"/>
      <c r="U18" s="1"/>
      <c r="V18" s="1"/>
    </row>
    <row r="19" spans="2:22" s="5" customFormat="1" x14ac:dyDescent="0.3">
      <c r="B19" s="8" t="s">
        <v>31</v>
      </c>
      <c r="C19" s="41"/>
      <c r="D19" s="74">
        <v>2</v>
      </c>
      <c r="E19" s="41">
        <v>2</v>
      </c>
      <c r="F19" s="74"/>
      <c r="G19" s="41"/>
      <c r="H19" s="74">
        <v>2</v>
      </c>
      <c r="I19" s="41"/>
      <c r="J19" s="74"/>
      <c r="K19" s="36">
        <f t="shared" si="0"/>
        <v>6</v>
      </c>
      <c r="L19" s="23">
        <f t="shared" si="1"/>
        <v>120</v>
      </c>
      <c r="M19" s="23">
        <f t="shared" si="3"/>
        <v>90</v>
      </c>
      <c r="P19" s="37">
        <v>6</v>
      </c>
      <c r="Q19" s="7">
        <v>120</v>
      </c>
      <c r="R19" s="7">
        <f t="shared" si="2"/>
        <v>90</v>
      </c>
      <c r="T19" s="1"/>
      <c r="U19" s="1"/>
      <c r="V19" s="1"/>
    </row>
    <row r="20" spans="2:22" s="5" customFormat="1" x14ac:dyDescent="0.3">
      <c r="B20" s="82" t="s">
        <v>32</v>
      </c>
      <c r="C20" s="41">
        <v>4</v>
      </c>
      <c r="D20" s="74">
        <v>4</v>
      </c>
      <c r="E20" s="75">
        <v>3</v>
      </c>
      <c r="F20" s="42">
        <v>3</v>
      </c>
      <c r="G20" s="75">
        <v>3</v>
      </c>
      <c r="H20" s="42">
        <v>3</v>
      </c>
      <c r="I20" s="41"/>
      <c r="J20" s="74"/>
      <c r="K20" s="36">
        <f t="shared" si="0"/>
        <v>20</v>
      </c>
      <c r="L20" s="23">
        <f t="shared" si="1"/>
        <v>400</v>
      </c>
      <c r="M20" s="23">
        <f t="shared" si="3"/>
        <v>300</v>
      </c>
      <c r="P20" s="37">
        <v>20</v>
      </c>
      <c r="Q20" s="7">
        <v>400</v>
      </c>
      <c r="R20" s="7">
        <f t="shared" si="2"/>
        <v>300</v>
      </c>
      <c r="T20" s="1"/>
      <c r="U20" s="1"/>
      <c r="V20" s="1"/>
    </row>
    <row r="21" spans="2:22" s="5" customFormat="1" x14ac:dyDescent="0.3">
      <c r="B21" s="8" t="s">
        <v>33</v>
      </c>
      <c r="C21" s="41">
        <v>4</v>
      </c>
      <c r="D21" s="74">
        <v>4</v>
      </c>
      <c r="E21" s="41">
        <v>4</v>
      </c>
      <c r="F21" s="74">
        <v>4</v>
      </c>
      <c r="G21" s="41"/>
      <c r="H21" s="74"/>
      <c r="I21" s="41"/>
      <c r="J21" s="74"/>
      <c r="K21" s="36">
        <f t="shared" si="0"/>
        <v>16</v>
      </c>
      <c r="L21" s="23">
        <f t="shared" si="1"/>
        <v>320</v>
      </c>
      <c r="M21" s="23">
        <f t="shared" si="3"/>
        <v>240</v>
      </c>
      <c r="P21" s="37">
        <v>16</v>
      </c>
      <c r="Q21" s="7">
        <v>320</v>
      </c>
      <c r="R21" s="7">
        <f t="shared" si="2"/>
        <v>240</v>
      </c>
      <c r="T21" s="1"/>
      <c r="U21" s="1"/>
      <c r="V21" s="1"/>
    </row>
    <row r="22" spans="2:22" s="5" customFormat="1" x14ac:dyDescent="0.3">
      <c r="B22" s="8" t="s">
        <v>34</v>
      </c>
      <c r="C22" s="41">
        <v>4</v>
      </c>
      <c r="D22" s="74">
        <v>4</v>
      </c>
      <c r="E22" s="41">
        <v>4</v>
      </c>
      <c r="F22" s="74">
        <v>4</v>
      </c>
      <c r="G22" s="41"/>
      <c r="H22" s="74"/>
      <c r="I22" s="41"/>
      <c r="J22" s="74"/>
      <c r="K22" s="36">
        <f t="shared" si="0"/>
        <v>16</v>
      </c>
      <c r="L22" s="23">
        <f t="shared" si="1"/>
        <v>320</v>
      </c>
      <c r="M22" s="23">
        <f t="shared" si="3"/>
        <v>240</v>
      </c>
      <c r="P22" s="37">
        <v>16</v>
      </c>
      <c r="Q22" s="7">
        <v>320</v>
      </c>
      <c r="R22" s="7">
        <f t="shared" si="2"/>
        <v>240</v>
      </c>
      <c r="T22" s="1"/>
      <c r="U22" s="1"/>
      <c r="V22" s="1"/>
    </row>
    <row r="23" spans="2:22" s="5" customFormat="1" x14ac:dyDescent="0.3">
      <c r="B23" s="82" t="s">
        <v>35</v>
      </c>
      <c r="C23" s="75"/>
      <c r="D23" s="42"/>
      <c r="E23" s="75"/>
      <c r="F23" s="42"/>
      <c r="G23" s="75">
        <v>3</v>
      </c>
      <c r="H23" s="42">
        <v>3</v>
      </c>
      <c r="I23" s="41">
        <v>4</v>
      </c>
      <c r="J23" s="74">
        <v>4</v>
      </c>
      <c r="K23" s="36">
        <f t="shared" si="0"/>
        <v>14</v>
      </c>
      <c r="L23" s="23">
        <f t="shared" si="1"/>
        <v>280</v>
      </c>
      <c r="M23" s="23">
        <f t="shared" si="3"/>
        <v>210</v>
      </c>
      <c r="P23" s="37">
        <v>14</v>
      </c>
      <c r="Q23" s="7">
        <v>280</v>
      </c>
      <c r="R23" s="7">
        <f t="shared" si="2"/>
        <v>210</v>
      </c>
      <c r="T23" s="1"/>
      <c r="U23" s="1"/>
      <c r="V23" s="1"/>
    </row>
    <row r="24" spans="2:22" s="27" customFormat="1" x14ac:dyDescent="0.3">
      <c r="B24" s="25" t="s">
        <v>36</v>
      </c>
      <c r="C24" s="26">
        <f t="shared" ref="C24:J24" si="4">SUM(C11:C23)</f>
        <v>23</v>
      </c>
      <c r="D24" s="26">
        <f t="shared" si="4"/>
        <v>25</v>
      </c>
      <c r="E24" s="26">
        <f t="shared" si="4"/>
        <v>22</v>
      </c>
      <c r="F24" s="26">
        <f t="shared" si="4"/>
        <v>22</v>
      </c>
      <c r="G24" s="26">
        <f t="shared" si="4"/>
        <v>16</v>
      </c>
      <c r="H24" s="26">
        <f t="shared" si="4"/>
        <v>16</v>
      </c>
      <c r="I24" s="26">
        <f t="shared" si="4"/>
        <v>16</v>
      </c>
      <c r="J24" s="26">
        <f t="shared" si="4"/>
        <v>16</v>
      </c>
      <c r="K24" s="26">
        <f>SUM(C24:J24)</f>
        <v>156</v>
      </c>
      <c r="L24" s="21">
        <f t="shared" si="1"/>
        <v>3120</v>
      </c>
      <c r="M24" s="21">
        <f t="shared" si="3"/>
        <v>2340</v>
      </c>
      <c r="Q24" s="5"/>
      <c r="R24" s="5"/>
      <c r="T24" s="28"/>
      <c r="U24" s="28"/>
      <c r="V24" s="28"/>
    </row>
    <row r="25" spans="2:22" x14ac:dyDescent="0.3">
      <c r="B25" s="5"/>
      <c r="F25" s="5"/>
      <c r="G25" s="5"/>
      <c r="H25" s="5"/>
      <c r="I25" s="5"/>
      <c r="J25" s="5"/>
      <c r="K25" s="5"/>
      <c r="L25" s="6"/>
      <c r="M25" s="6"/>
      <c r="N25" s="5"/>
    </row>
    <row r="26" spans="2:22" x14ac:dyDescent="0.3">
      <c r="B26" s="5"/>
      <c r="C26" s="5"/>
      <c r="D26" s="5"/>
      <c r="E26" s="5"/>
      <c r="F26" s="5"/>
      <c r="G26" s="5"/>
      <c r="H26" s="5"/>
      <c r="I26" s="5"/>
      <c r="J26" s="5"/>
      <c r="K26" s="83" t="s">
        <v>7</v>
      </c>
      <c r="L26" s="84" t="s">
        <v>69</v>
      </c>
      <c r="M26" s="83" t="s">
        <v>70</v>
      </c>
      <c r="N26" s="5"/>
    </row>
    <row r="27" spans="2:22" x14ac:dyDescent="0.3">
      <c r="B27" s="5"/>
      <c r="C27" s="5"/>
      <c r="D27" s="5"/>
      <c r="E27" s="5"/>
      <c r="F27" s="5"/>
      <c r="G27" s="5"/>
      <c r="H27" s="5"/>
      <c r="I27" s="5"/>
      <c r="J27" s="5"/>
      <c r="K27" s="85">
        <v>3000</v>
      </c>
      <c r="L27" s="85">
        <f>K27*1.1</f>
        <v>3300.0000000000005</v>
      </c>
      <c r="M27" s="85">
        <f>'800 4a'!M57</f>
        <v>3370</v>
      </c>
      <c r="N27" s="5"/>
    </row>
    <row r="28" spans="2:22" x14ac:dyDescent="0.3">
      <c r="B28" s="5"/>
      <c r="C28" s="5"/>
      <c r="D28" s="5"/>
      <c r="E28" s="5"/>
      <c r="F28" s="5"/>
      <c r="G28" s="5"/>
      <c r="H28" s="5"/>
      <c r="I28" s="5"/>
      <c r="J28" s="5"/>
      <c r="K28" s="85">
        <v>3100</v>
      </c>
      <c r="L28" s="85">
        <f>K28*1.1</f>
        <v>3410.0000000000005</v>
      </c>
      <c r="M28" s="85">
        <f>'1000 4a'!M59</f>
        <v>3480</v>
      </c>
      <c r="N28" s="5"/>
    </row>
    <row r="29" spans="2:22" x14ac:dyDescent="0.3">
      <c r="B29" s="5"/>
      <c r="C29" s="5"/>
      <c r="D29" s="5"/>
      <c r="E29" s="5"/>
      <c r="F29" s="5"/>
      <c r="G29" s="5"/>
      <c r="H29" s="5"/>
      <c r="I29" s="5"/>
      <c r="J29" s="5"/>
      <c r="K29" s="85">
        <v>3200</v>
      </c>
      <c r="L29" s="85">
        <f>K29*1.1</f>
        <v>3520.0000000000005</v>
      </c>
      <c r="M29" s="85">
        <f>'1200 4a'!M59</f>
        <v>3600</v>
      </c>
      <c r="N29" s="5"/>
    </row>
  </sheetData>
  <mergeCells count="16">
    <mergeCell ref="P6:R6"/>
    <mergeCell ref="P7:P8"/>
    <mergeCell ref="L7:L8"/>
    <mergeCell ref="M7:M8"/>
    <mergeCell ref="Q7:Q8"/>
    <mergeCell ref="R7:R8"/>
    <mergeCell ref="B10:M10"/>
    <mergeCell ref="B4:M4"/>
    <mergeCell ref="B6:B8"/>
    <mergeCell ref="C6:J6"/>
    <mergeCell ref="L6:M6"/>
    <mergeCell ref="C7:D7"/>
    <mergeCell ref="E7:F7"/>
    <mergeCell ref="G7:H7"/>
    <mergeCell ref="I7:J7"/>
    <mergeCell ref="K7:K8"/>
  </mergeCells>
  <pageMargins left="0.39370078740157483" right="0.39370078740157483" top="0.39370078740157483" bottom="0.39370078740157483" header="0" footer="0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48F8-E4EA-4348-A914-3AAED9880CF3}">
  <sheetPr>
    <pageSetUpPr fitToPage="1"/>
  </sheetPr>
  <dimension ref="A1:T66"/>
  <sheetViews>
    <sheetView topLeftCell="A50" zoomScale="145" zoomScaleNormal="145" workbookViewId="0">
      <selection activeCell="M59" sqref="M59"/>
    </sheetView>
  </sheetViews>
  <sheetFormatPr defaultColWidth="9.109375" defaultRowHeight="14.4" x14ac:dyDescent="0.3"/>
  <cols>
    <col min="1" max="1" width="1.88671875" style="5" customWidth="1"/>
    <col min="2" max="2" width="33.33203125" style="1" customWidth="1"/>
    <col min="3" max="10" width="7" style="1" customWidth="1"/>
    <col min="11" max="11" width="9.5546875" style="1" customWidth="1"/>
    <col min="12" max="13" width="9.5546875" style="3" customWidth="1"/>
    <col min="14" max="14" width="2.6640625" style="1" customWidth="1"/>
    <col min="15" max="15" width="0.6640625" style="1" customWidth="1"/>
    <col min="16" max="19" width="9.6640625" style="1" customWidth="1"/>
    <col min="20" max="20" width="6.88671875" style="1" customWidth="1"/>
    <col min="21" max="16384" width="9.109375" style="1"/>
  </cols>
  <sheetData>
    <row r="1" spans="1:20" x14ac:dyDescent="0.3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70" t="s">
        <v>60</v>
      </c>
      <c r="N1" s="5"/>
      <c r="O1" s="5"/>
      <c r="P1" s="80"/>
      <c r="Q1" s="5"/>
      <c r="R1" s="5"/>
      <c r="S1" s="5"/>
      <c r="T1" s="5"/>
    </row>
    <row r="2" spans="1:20" x14ac:dyDescent="0.3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  <c r="O2" s="5"/>
      <c r="P2" s="80"/>
      <c r="Q2" s="5"/>
      <c r="R2" s="5"/>
      <c r="S2" s="5"/>
      <c r="T2" s="5"/>
    </row>
    <row r="3" spans="1:20" ht="7.5" customHeigh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6"/>
      <c r="N3" s="5"/>
      <c r="O3" s="5"/>
      <c r="Q3" s="5"/>
      <c r="R3" s="5"/>
      <c r="S3" s="5"/>
      <c r="T3" s="5"/>
    </row>
    <row r="4" spans="1:20" s="73" customFormat="1" ht="15.6" x14ac:dyDescent="0.3">
      <c r="A4" s="71"/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71"/>
      <c r="O4" s="71"/>
      <c r="P4" s="80"/>
      <c r="Q4" s="72"/>
      <c r="R4" s="71"/>
      <c r="S4" s="71"/>
      <c r="T4" s="71"/>
    </row>
    <row r="5" spans="1:20" s="73" customFormat="1" ht="15.6" x14ac:dyDescent="0.3">
      <c r="A5" s="71"/>
      <c r="B5" s="95" t="s">
        <v>57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71"/>
      <c r="O5" s="71"/>
      <c r="P5" s="80"/>
      <c r="Q5" s="72"/>
      <c r="R5" s="71"/>
      <c r="S5" s="71"/>
      <c r="T5" s="71"/>
    </row>
    <row r="6" spans="1:20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</row>
    <row r="7" spans="1:20" ht="15" customHeight="1" x14ac:dyDescent="0.3">
      <c r="B7" s="88" t="s">
        <v>37</v>
      </c>
      <c r="C7" s="88" t="s">
        <v>49</v>
      </c>
      <c r="D7" s="88"/>
      <c r="E7" s="88"/>
      <c r="F7" s="88"/>
      <c r="G7" s="88"/>
      <c r="H7" s="88"/>
      <c r="I7" s="88"/>
      <c r="J7" s="88"/>
      <c r="K7" s="35" t="s">
        <v>5</v>
      </c>
      <c r="L7" s="89" t="s">
        <v>6</v>
      </c>
      <c r="M7" s="90"/>
      <c r="N7" s="5"/>
      <c r="O7" s="5"/>
      <c r="P7" s="92" t="s">
        <v>7</v>
      </c>
      <c r="Q7" s="92"/>
      <c r="R7" s="92"/>
      <c r="S7" s="5"/>
      <c r="T7" s="5"/>
    </row>
    <row r="8" spans="1:20" ht="15" customHeight="1" x14ac:dyDescent="0.3">
      <c r="B8" s="88"/>
      <c r="C8" s="88" t="s">
        <v>8</v>
      </c>
      <c r="D8" s="88"/>
      <c r="E8" s="88" t="s">
        <v>9</v>
      </c>
      <c r="F8" s="88"/>
      <c r="G8" s="88" t="s">
        <v>10</v>
      </c>
      <c r="H8" s="88"/>
      <c r="I8" s="88" t="s">
        <v>11</v>
      </c>
      <c r="J8" s="88"/>
      <c r="K8" s="91" t="s">
        <v>12</v>
      </c>
      <c r="L8" s="91" t="s">
        <v>12</v>
      </c>
      <c r="M8" s="91" t="s">
        <v>13</v>
      </c>
      <c r="N8" s="5"/>
      <c r="O8" s="5"/>
      <c r="P8" s="93" t="s">
        <v>38</v>
      </c>
      <c r="Q8" s="93" t="s">
        <v>12</v>
      </c>
      <c r="R8" s="93" t="s">
        <v>13</v>
      </c>
      <c r="S8" s="5"/>
      <c r="T8" s="5"/>
    </row>
    <row r="9" spans="1:20" ht="15" customHeight="1" x14ac:dyDescent="0.3">
      <c r="B9" s="88"/>
      <c r="C9" s="47" t="s">
        <v>14</v>
      </c>
      <c r="D9" s="48" t="s">
        <v>15</v>
      </c>
      <c r="E9" s="47" t="s">
        <v>16</v>
      </c>
      <c r="F9" s="48" t="s">
        <v>17</v>
      </c>
      <c r="G9" s="47" t="s">
        <v>18</v>
      </c>
      <c r="H9" s="48" t="s">
        <v>19</v>
      </c>
      <c r="I9" s="47" t="s">
        <v>20</v>
      </c>
      <c r="J9" s="48" t="s">
        <v>21</v>
      </c>
      <c r="K9" s="91"/>
      <c r="L9" s="91"/>
      <c r="M9" s="91"/>
      <c r="N9" s="5"/>
      <c r="O9" s="5"/>
      <c r="P9" s="94"/>
      <c r="Q9" s="94"/>
      <c r="R9" s="94"/>
      <c r="S9" s="5"/>
      <c r="T9" s="5"/>
    </row>
    <row r="10" spans="1:20" x14ac:dyDescent="0.3">
      <c r="B10" s="39"/>
      <c r="C10" s="12"/>
      <c r="D10" s="12"/>
      <c r="E10" s="12"/>
      <c r="F10" s="12"/>
      <c r="G10" s="12"/>
      <c r="H10" s="12"/>
      <c r="I10" s="12"/>
      <c r="J10" s="12"/>
      <c r="K10" s="12"/>
      <c r="L10" s="10"/>
      <c r="M10" s="10"/>
      <c r="N10" s="5"/>
      <c r="O10" s="5"/>
      <c r="P10" s="5"/>
      <c r="Q10" s="10"/>
      <c r="R10" s="10"/>
      <c r="S10" s="5"/>
      <c r="T10" s="5"/>
    </row>
    <row r="11" spans="1:20" x14ac:dyDescent="0.3">
      <c r="B11" s="86" t="s">
        <v>22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5"/>
      <c r="O11" s="5"/>
      <c r="P11" s="5"/>
      <c r="Q11" s="5"/>
      <c r="R11" s="5"/>
      <c r="S11" s="5"/>
      <c r="T11" s="5"/>
    </row>
    <row r="12" spans="1:20" x14ac:dyDescent="0.3">
      <c r="B12" s="9" t="s">
        <v>23</v>
      </c>
      <c r="C12" s="43">
        <v>4</v>
      </c>
      <c r="D12" s="44">
        <v>4</v>
      </c>
      <c r="E12" s="43">
        <v>2</v>
      </c>
      <c r="F12" s="44">
        <v>2</v>
      </c>
      <c r="G12" s="43">
        <v>4</v>
      </c>
      <c r="H12" s="44">
        <v>4</v>
      </c>
      <c r="I12" s="43"/>
      <c r="J12" s="44"/>
      <c r="K12" s="36">
        <f>SUM(C12:J12)</f>
        <v>20</v>
      </c>
      <c r="L12" s="66">
        <f>SUM(C12:J12)*20</f>
        <v>400</v>
      </c>
      <c r="M12" s="23">
        <f>L12*0.75</f>
        <v>300</v>
      </c>
      <c r="N12" s="5"/>
      <c r="O12" s="5"/>
      <c r="P12" s="37">
        <v>20</v>
      </c>
      <c r="Q12" s="7">
        <f>P12*20</f>
        <v>400</v>
      </c>
      <c r="R12" s="7">
        <f>Q12*0.75</f>
        <v>300</v>
      </c>
      <c r="S12" s="5"/>
      <c r="T12" s="5"/>
    </row>
    <row r="13" spans="1:20" x14ac:dyDescent="0.3">
      <c r="B13" s="8" t="s">
        <v>24</v>
      </c>
      <c r="C13" s="45">
        <v>2</v>
      </c>
      <c r="D13" s="46">
        <v>2</v>
      </c>
      <c r="E13" s="45">
        <v>2</v>
      </c>
      <c r="F13" s="46">
        <v>2</v>
      </c>
      <c r="G13" s="45">
        <v>2</v>
      </c>
      <c r="H13" s="46">
        <v>2</v>
      </c>
      <c r="I13" s="45"/>
      <c r="J13" s="46"/>
      <c r="K13" s="36">
        <f t="shared" ref="K13:K24" si="0">SUM(C13:J13)</f>
        <v>12</v>
      </c>
      <c r="L13" s="23">
        <f t="shared" ref="L13:L24" si="1">SUM(C13:J13)*20</f>
        <v>240</v>
      </c>
      <c r="M13" s="23">
        <f>L13*0.75</f>
        <v>180</v>
      </c>
      <c r="N13" s="5"/>
      <c r="O13" s="5"/>
      <c r="P13" s="37">
        <v>12</v>
      </c>
      <c r="Q13" s="7">
        <f t="shared" ref="Q13:Q24" si="2">P13*20</f>
        <v>240</v>
      </c>
      <c r="R13" s="7">
        <f>Q13*0.75</f>
        <v>180</v>
      </c>
      <c r="S13" s="5"/>
      <c r="T13" s="5"/>
    </row>
    <row r="14" spans="1:20" x14ac:dyDescent="0.3">
      <c r="B14" s="8" t="s">
        <v>25</v>
      </c>
      <c r="C14" s="45"/>
      <c r="D14" s="46"/>
      <c r="E14" s="45">
        <v>2</v>
      </c>
      <c r="F14" s="46">
        <v>2</v>
      </c>
      <c r="G14" s="45">
        <v>2</v>
      </c>
      <c r="H14" s="46"/>
      <c r="I14" s="45"/>
      <c r="J14" s="46"/>
      <c r="K14" s="36">
        <f t="shared" si="0"/>
        <v>6</v>
      </c>
      <c r="L14" s="66">
        <f t="shared" si="1"/>
        <v>120</v>
      </c>
      <c r="M14" s="23">
        <f>L14*0.75</f>
        <v>90</v>
      </c>
      <c r="N14" s="5"/>
      <c r="O14" s="5"/>
      <c r="P14" s="37">
        <v>6</v>
      </c>
      <c r="Q14" s="7">
        <f t="shared" si="2"/>
        <v>120</v>
      </c>
      <c r="R14" s="7">
        <f>Q14*0.75</f>
        <v>90</v>
      </c>
      <c r="S14" s="5"/>
      <c r="T14" s="5"/>
    </row>
    <row r="15" spans="1:20" x14ac:dyDescent="0.3">
      <c r="B15" s="8" t="s">
        <v>26</v>
      </c>
      <c r="C15" s="45"/>
      <c r="D15" s="46"/>
      <c r="E15" s="45"/>
      <c r="F15" s="46"/>
      <c r="G15" s="45"/>
      <c r="H15" s="46">
        <v>2</v>
      </c>
      <c r="I15" s="45">
        <v>2</v>
      </c>
      <c r="J15" s="46">
        <v>2</v>
      </c>
      <c r="K15" s="36">
        <f t="shared" si="0"/>
        <v>6</v>
      </c>
      <c r="L15" s="23">
        <f t="shared" si="1"/>
        <v>120</v>
      </c>
      <c r="M15" s="23">
        <f>L15*0.75</f>
        <v>90</v>
      </c>
      <c r="N15" s="5"/>
      <c r="O15" s="5"/>
      <c r="P15" s="37">
        <v>6</v>
      </c>
      <c r="Q15" s="7">
        <f t="shared" si="2"/>
        <v>120</v>
      </c>
      <c r="R15" s="7">
        <f>Q15*0.75</f>
        <v>90</v>
      </c>
      <c r="S15" s="5"/>
      <c r="T15" s="5"/>
    </row>
    <row r="16" spans="1:20" x14ac:dyDescent="0.3">
      <c r="B16" s="8" t="s">
        <v>27</v>
      </c>
      <c r="C16" s="45">
        <v>2</v>
      </c>
      <c r="D16" s="46">
        <v>2</v>
      </c>
      <c r="E16" s="45"/>
      <c r="F16" s="46"/>
      <c r="G16" s="45">
        <v>2</v>
      </c>
      <c r="H16" s="46">
        <v>2</v>
      </c>
      <c r="I16" s="43"/>
      <c r="J16" s="44"/>
      <c r="K16" s="36">
        <f t="shared" si="0"/>
        <v>8</v>
      </c>
      <c r="L16" s="23">
        <f t="shared" si="1"/>
        <v>160</v>
      </c>
      <c r="M16" s="23">
        <f>L16*0.75</f>
        <v>120</v>
      </c>
      <c r="N16" s="5"/>
      <c r="O16" s="5"/>
      <c r="P16" s="37">
        <v>8</v>
      </c>
      <c r="Q16" s="7">
        <f t="shared" si="2"/>
        <v>160</v>
      </c>
      <c r="R16" s="7">
        <f>Q16*0.75</f>
        <v>120</v>
      </c>
      <c r="S16" s="5"/>
      <c r="T16" s="5"/>
    </row>
    <row r="17" spans="1:20" x14ac:dyDescent="0.3">
      <c r="B17" s="8" t="s">
        <v>28</v>
      </c>
      <c r="C17" s="45">
        <v>4</v>
      </c>
      <c r="D17" s="46">
        <v>4</v>
      </c>
      <c r="E17" s="45"/>
      <c r="F17" s="46"/>
      <c r="G17" s="45"/>
      <c r="H17" s="46"/>
      <c r="I17" s="45">
        <v>2</v>
      </c>
      <c r="J17" s="46">
        <v>2</v>
      </c>
      <c r="K17" s="36">
        <f t="shared" si="0"/>
        <v>12</v>
      </c>
      <c r="L17" s="23">
        <f t="shared" si="1"/>
        <v>240</v>
      </c>
      <c r="M17" s="23">
        <f t="shared" ref="M17:M24" si="3">L17*0.75</f>
        <v>180</v>
      </c>
      <c r="N17" s="5"/>
      <c r="O17" s="5"/>
      <c r="P17" s="37">
        <v>12</v>
      </c>
      <c r="Q17" s="7">
        <f t="shared" si="2"/>
        <v>240</v>
      </c>
      <c r="R17" s="7">
        <f t="shared" ref="R17:R24" si="4">Q17*0.75</f>
        <v>180</v>
      </c>
      <c r="S17" s="5"/>
      <c r="T17" s="5"/>
    </row>
    <row r="18" spans="1:20" x14ac:dyDescent="0.3">
      <c r="B18" s="8" t="s">
        <v>29</v>
      </c>
      <c r="C18" s="45"/>
      <c r="D18" s="46"/>
      <c r="E18" s="45">
        <v>4</v>
      </c>
      <c r="F18" s="46">
        <v>4</v>
      </c>
      <c r="G18" s="45"/>
      <c r="H18" s="46"/>
      <c r="I18" s="45">
        <v>2</v>
      </c>
      <c r="J18" s="46">
        <v>2</v>
      </c>
      <c r="K18" s="36">
        <f t="shared" si="0"/>
        <v>12</v>
      </c>
      <c r="L18" s="23">
        <f t="shared" si="1"/>
        <v>240</v>
      </c>
      <c r="M18" s="23">
        <f t="shared" si="3"/>
        <v>180</v>
      </c>
      <c r="N18" s="5"/>
      <c r="O18" s="5"/>
      <c r="P18" s="37">
        <v>12</v>
      </c>
      <c r="Q18" s="7">
        <f t="shared" si="2"/>
        <v>240</v>
      </c>
      <c r="R18" s="7">
        <f t="shared" si="4"/>
        <v>180</v>
      </c>
      <c r="S18" s="5"/>
      <c r="T18" s="5"/>
    </row>
    <row r="19" spans="1:20" x14ac:dyDescent="0.3">
      <c r="B19" s="8" t="s">
        <v>30</v>
      </c>
      <c r="C19" s="45">
        <v>2</v>
      </c>
      <c r="D19" s="46">
        <v>2</v>
      </c>
      <c r="E19" s="45"/>
      <c r="F19" s="46"/>
      <c r="G19" s="45">
        <v>2</v>
      </c>
      <c r="H19" s="46"/>
      <c r="I19" s="45"/>
      <c r="J19" s="46"/>
      <c r="K19" s="36">
        <f t="shared" si="0"/>
        <v>6</v>
      </c>
      <c r="L19" s="66">
        <f t="shared" si="1"/>
        <v>120</v>
      </c>
      <c r="M19" s="23">
        <f t="shared" si="3"/>
        <v>90</v>
      </c>
      <c r="N19" s="5"/>
      <c r="O19" s="5"/>
      <c r="P19" s="37">
        <v>6</v>
      </c>
      <c r="Q19" s="7">
        <f t="shared" si="2"/>
        <v>120</v>
      </c>
      <c r="R19" s="7">
        <f t="shared" si="4"/>
        <v>90</v>
      </c>
      <c r="S19" s="5"/>
      <c r="T19" s="5"/>
    </row>
    <row r="20" spans="1:20" x14ac:dyDescent="0.3">
      <c r="B20" s="8" t="s">
        <v>31</v>
      </c>
      <c r="C20" s="45"/>
      <c r="D20" s="46"/>
      <c r="E20" s="45"/>
      <c r="F20" s="46"/>
      <c r="G20" s="45">
        <v>2</v>
      </c>
      <c r="H20" s="46">
        <v>2</v>
      </c>
      <c r="I20" s="45"/>
      <c r="J20" s="46">
        <v>2</v>
      </c>
      <c r="K20" s="36">
        <f t="shared" si="0"/>
        <v>6</v>
      </c>
      <c r="L20" s="66">
        <f t="shared" si="1"/>
        <v>120</v>
      </c>
      <c r="M20" s="23">
        <f t="shared" si="3"/>
        <v>90</v>
      </c>
      <c r="N20" s="5"/>
      <c r="O20" s="5"/>
      <c r="P20" s="37">
        <v>6</v>
      </c>
      <c r="Q20" s="7">
        <f t="shared" si="2"/>
        <v>120</v>
      </c>
      <c r="R20" s="7">
        <f t="shared" si="4"/>
        <v>90</v>
      </c>
      <c r="S20" s="5"/>
      <c r="T20" s="5"/>
    </row>
    <row r="21" spans="1:20" x14ac:dyDescent="0.3">
      <c r="B21" s="8" t="s">
        <v>32</v>
      </c>
      <c r="C21" s="43">
        <v>4</v>
      </c>
      <c r="D21" s="44">
        <v>4</v>
      </c>
      <c r="E21" s="43">
        <v>2</v>
      </c>
      <c r="F21" s="44">
        <v>2</v>
      </c>
      <c r="G21" s="43">
        <v>4</v>
      </c>
      <c r="H21" s="44">
        <v>4</v>
      </c>
      <c r="I21" s="43"/>
      <c r="J21" s="44"/>
      <c r="K21" s="36">
        <f t="shared" si="0"/>
        <v>20</v>
      </c>
      <c r="L21" s="23">
        <f t="shared" si="1"/>
        <v>400</v>
      </c>
      <c r="M21" s="23">
        <f t="shared" si="3"/>
        <v>300</v>
      </c>
      <c r="N21" s="5"/>
      <c r="O21" s="5"/>
      <c r="P21" s="37">
        <v>20</v>
      </c>
      <c r="Q21" s="7">
        <f t="shared" si="2"/>
        <v>400</v>
      </c>
      <c r="R21" s="7">
        <f t="shared" si="4"/>
        <v>300</v>
      </c>
      <c r="S21" s="5"/>
      <c r="T21" s="5"/>
    </row>
    <row r="22" spans="1:20" x14ac:dyDescent="0.3">
      <c r="B22" s="8" t="s">
        <v>33</v>
      </c>
      <c r="C22" s="45">
        <v>4</v>
      </c>
      <c r="D22" s="46">
        <v>4</v>
      </c>
      <c r="E22" s="45"/>
      <c r="F22" s="46"/>
      <c r="G22" s="45">
        <v>4</v>
      </c>
      <c r="H22" s="46">
        <v>4</v>
      </c>
      <c r="I22" s="45"/>
      <c r="J22" s="46"/>
      <c r="K22" s="36">
        <f t="shared" si="0"/>
        <v>16</v>
      </c>
      <c r="L22" s="23">
        <f t="shared" si="1"/>
        <v>320</v>
      </c>
      <c r="M22" s="23">
        <f t="shared" si="3"/>
        <v>240</v>
      </c>
      <c r="N22" s="5"/>
      <c r="O22" s="5"/>
      <c r="P22" s="37">
        <v>16</v>
      </c>
      <c r="Q22" s="7">
        <f t="shared" si="2"/>
        <v>320</v>
      </c>
      <c r="R22" s="7">
        <f t="shared" si="4"/>
        <v>240</v>
      </c>
      <c r="S22" s="5"/>
      <c r="T22" s="5"/>
    </row>
    <row r="23" spans="1:20" x14ac:dyDescent="0.3">
      <c r="B23" s="8" t="s">
        <v>34</v>
      </c>
      <c r="C23" s="45"/>
      <c r="D23" s="46"/>
      <c r="E23" s="45">
        <v>4</v>
      </c>
      <c r="F23" s="46">
        <v>4</v>
      </c>
      <c r="G23" s="45"/>
      <c r="H23" s="46"/>
      <c r="I23" s="45">
        <v>4</v>
      </c>
      <c r="J23" s="46">
        <v>4</v>
      </c>
      <c r="K23" s="36">
        <f t="shared" si="0"/>
        <v>16</v>
      </c>
      <c r="L23" s="23">
        <f t="shared" si="1"/>
        <v>320</v>
      </c>
      <c r="M23" s="23">
        <f t="shared" si="3"/>
        <v>240</v>
      </c>
      <c r="N23" s="5"/>
      <c r="O23" s="5"/>
      <c r="P23" s="37">
        <v>16</v>
      </c>
      <c r="Q23" s="7">
        <f t="shared" si="2"/>
        <v>320</v>
      </c>
      <c r="R23" s="7">
        <f t="shared" si="4"/>
        <v>240</v>
      </c>
      <c r="S23" s="5"/>
      <c r="T23" s="5"/>
    </row>
    <row r="24" spans="1:20" x14ac:dyDescent="0.3">
      <c r="B24" s="8" t="s">
        <v>35</v>
      </c>
      <c r="C24" s="45"/>
      <c r="D24" s="46"/>
      <c r="E24" s="45">
        <v>4</v>
      </c>
      <c r="F24" s="46">
        <v>4</v>
      </c>
      <c r="G24" s="45"/>
      <c r="H24" s="46"/>
      <c r="I24" s="45">
        <v>4</v>
      </c>
      <c r="J24" s="46">
        <v>2</v>
      </c>
      <c r="K24" s="36">
        <f t="shared" si="0"/>
        <v>14</v>
      </c>
      <c r="L24" s="66">
        <f t="shared" si="1"/>
        <v>280</v>
      </c>
      <c r="M24" s="23">
        <f t="shared" si="3"/>
        <v>210</v>
      </c>
      <c r="N24" s="5"/>
      <c r="O24" s="5"/>
      <c r="P24" s="37">
        <v>14</v>
      </c>
      <c r="Q24" s="7">
        <f t="shared" si="2"/>
        <v>280</v>
      </c>
      <c r="R24" s="7">
        <f t="shared" si="4"/>
        <v>210</v>
      </c>
      <c r="S24" s="5"/>
      <c r="T24" s="5"/>
    </row>
    <row r="25" spans="1:20" s="28" customFormat="1" x14ac:dyDescent="0.3">
      <c r="A25" s="27"/>
      <c r="B25" s="25" t="s">
        <v>36</v>
      </c>
      <c r="C25" s="55">
        <f t="shared" ref="C25:H25" si="5">SUM(C12:C24)</f>
        <v>22</v>
      </c>
      <c r="D25" s="76">
        <f t="shared" si="5"/>
        <v>22</v>
      </c>
      <c r="E25" s="55">
        <f t="shared" si="5"/>
        <v>20</v>
      </c>
      <c r="F25" s="76">
        <f t="shared" si="5"/>
        <v>20</v>
      </c>
      <c r="G25" s="55">
        <f t="shared" si="5"/>
        <v>22</v>
      </c>
      <c r="H25" s="76">
        <f t="shared" si="5"/>
        <v>20</v>
      </c>
      <c r="I25" s="55">
        <f t="shared" ref="I25:J25" si="6">SUM(I12:I24)</f>
        <v>14</v>
      </c>
      <c r="J25" s="57">
        <f t="shared" si="6"/>
        <v>14</v>
      </c>
      <c r="K25" s="26">
        <f>SUM(C25:J25)</f>
        <v>154</v>
      </c>
      <c r="L25" s="21">
        <f t="shared" ref="L25" si="7">SUM(C25:J25)*20</f>
        <v>3080</v>
      </c>
      <c r="M25" s="21">
        <f t="shared" ref="M25" si="8">L25*0.75</f>
        <v>2310</v>
      </c>
      <c r="N25" s="27"/>
      <c r="O25" s="27"/>
      <c r="P25" s="27"/>
      <c r="Q25" s="5"/>
      <c r="R25" s="5"/>
      <c r="S25" s="27"/>
      <c r="T25" s="27"/>
    </row>
    <row r="26" spans="1:20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</row>
    <row r="27" spans="1:20" ht="15" customHeight="1" x14ac:dyDescent="0.3">
      <c r="B27" s="86" t="s">
        <v>39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5"/>
      <c r="O27" s="5"/>
      <c r="P27" s="5"/>
      <c r="Q27" s="5"/>
      <c r="R27" s="5"/>
      <c r="S27" s="5"/>
      <c r="T27" s="5"/>
    </row>
    <row r="28" spans="1:20" x14ac:dyDescent="0.3">
      <c r="B28" s="8" t="s">
        <v>40</v>
      </c>
      <c r="C28" s="49">
        <v>2</v>
      </c>
      <c r="D28" s="50"/>
      <c r="E28" s="49"/>
      <c r="F28" s="50"/>
      <c r="G28" s="49"/>
      <c r="H28" s="50"/>
      <c r="I28" s="49"/>
      <c r="J28" s="50"/>
      <c r="K28" s="36">
        <f>SUM(C28:J28)</f>
        <v>2</v>
      </c>
      <c r="L28" s="23">
        <f t="shared" ref="L28:L42" si="9">SUM(C28:J28)*20</f>
        <v>40</v>
      </c>
      <c r="M28" s="23">
        <f t="shared" ref="M28:M44" si="10">L28*0.75</f>
        <v>30</v>
      </c>
      <c r="N28" s="5"/>
      <c r="O28" s="5"/>
      <c r="P28" s="37">
        <v>2</v>
      </c>
      <c r="Q28" s="7">
        <v>40</v>
      </c>
      <c r="R28" s="7">
        <f>Q28*0.75</f>
        <v>30</v>
      </c>
      <c r="S28" s="5"/>
      <c r="T28" s="5"/>
    </row>
    <row r="29" spans="1:20" ht="28.8" x14ac:dyDescent="0.3">
      <c r="B29" s="29" t="s">
        <v>41</v>
      </c>
      <c r="C29" s="49"/>
      <c r="D29" s="52">
        <v>2</v>
      </c>
      <c r="E29" s="51"/>
      <c r="F29" s="52"/>
      <c r="G29" s="51"/>
      <c r="H29" s="52"/>
      <c r="I29" s="45"/>
      <c r="J29" s="46"/>
      <c r="K29" s="37">
        <f>SUM(C29:J29)</f>
        <v>2</v>
      </c>
      <c r="L29" s="23">
        <f>SUM(C29:J29)*20</f>
        <v>40</v>
      </c>
      <c r="M29" s="23">
        <f>L29*0.75</f>
        <v>30</v>
      </c>
      <c r="N29" s="5"/>
      <c r="O29" s="5"/>
      <c r="P29" s="37">
        <v>2</v>
      </c>
      <c r="Q29" s="7">
        <v>40</v>
      </c>
      <c r="R29" s="7">
        <f>Q29*0.75</f>
        <v>30</v>
      </c>
      <c r="S29" s="64"/>
      <c r="T29" s="5"/>
    </row>
    <row r="30" spans="1:20" s="58" customFormat="1" x14ac:dyDescent="0.3">
      <c r="A30" s="11"/>
      <c r="B30" s="99" t="s">
        <v>42</v>
      </c>
      <c r="C30" s="77">
        <v>4</v>
      </c>
      <c r="D30" s="78">
        <v>4</v>
      </c>
      <c r="E30" s="77">
        <v>4</v>
      </c>
      <c r="F30" s="78">
        <v>4</v>
      </c>
      <c r="G30" s="77">
        <v>4</v>
      </c>
      <c r="H30" s="78">
        <v>4</v>
      </c>
      <c r="I30" s="77">
        <v>4</v>
      </c>
      <c r="J30" s="78">
        <v>4</v>
      </c>
      <c r="K30" s="102">
        <f>SUM(C30:J35)</f>
        <v>60</v>
      </c>
      <c r="L30" s="104">
        <f>K30*20</f>
        <v>1200</v>
      </c>
      <c r="M30" s="104">
        <f t="shared" si="10"/>
        <v>900</v>
      </c>
      <c r="N30" s="11"/>
      <c r="O30" s="11"/>
      <c r="P30" s="96">
        <f>ROUNDDOWN(Q30/20,0)</f>
        <v>80</v>
      </c>
      <c r="Q30" s="93">
        <f>R30*4/3</f>
        <v>1600</v>
      </c>
      <c r="R30" s="93">
        <v>1200</v>
      </c>
      <c r="S30" s="11"/>
      <c r="T30" s="11"/>
    </row>
    <row r="31" spans="1:20" s="58" customFormat="1" x14ac:dyDescent="0.3">
      <c r="A31" s="11"/>
      <c r="B31" s="100"/>
      <c r="C31" s="77">
        <v>2</v>
      </c>
      <c r="D31" s="78">
        <v>2</v>
      </c>
      <c r="E31" s="77">
        <v>4</v>
      </c>
      <c r="F31" s="78">
        <v>4</v>
      </c>
      <c r="G31" s="77">
        <v>4</v>
      </c>
      <c r="H31" s="78">
        <v>4</v>
      </c>
      <c r="I31" s="77">
        <v>4</v>
      </c>
      <c r="J31" s="78">
        <v>4</v>
      </c>
      <c r="K31" s="103"/>
      <c r="L31" s="105"/>
      <c r="M31" s="105"/>
      <c r="N31" s="11"/>
      <c r="O31" s="11"/>
      <c r="P31" s="97"/>
      <c r="Q31" s="98"/>
      <c r="R31" s="98"/>
      <c r="S31" s="11"/>
      <c r="T31" s="11"/>
    </row>
    <row r="32" spans="1:20" s="58" customFormat="1" x14ac:dyDescent="0.3">
      <c r="A32" s="11"/>
      <c r="B32" s="100"/>
      <c r="C32" s="77"/>
      <c r="D32" s="78"/>
      <c r="E32" s="77"/>
      <c r="F32" s="78"/>
      <c r="G32" s="77"/>
      <c r="H32" s="78"/>
      <c r="I32" s="77"/>
      <c r="J32" s="78"/>
      <c r="K32" s="103"/>
      <c r="L32" s="105"/>
      <c r="M32" s="105"/>
      <c r="N32" s="11"/>
      <c r="O32" s="11"/>
      <c r="P32" s="97"/>
      <c r="Q32" s="98"/>
      <c r="R32" s="98"/>
      <c r="S32" s="11"/>
      <c r="T32" s="11"/>
    </row>
    <row r="33" spans="1:20" s="58" customFormat="1" x14ac:dyDescent="0.3">
      <c r="A33" s="11"/>
      <c r="B33" s="100"/>
      <c r="C33" s="77"/>
      <c r="D33" s="78"/>
      <c r="E33" s="77"/>
      <c r="F33" s="78"/>
      <c r="G33" s="77"/>
      <c r="H33" s="78"/>
      <c r="I33" s="77"/>
      <c r="J33" s="78"/>
      <c r="K33" s="103"/>
      <c r="L33" s="105"/>
      <c r="M33" s="105"/>
      <c r="N33" s="11"/>
      <c r="O33" s="11"/>
      <c r="P33" s="97"/>
      <c r="Q33" s="98"/>
      <c r="R33" s="98"/>
      <c r="S33" s="11"/>
      <c r="T33" s="11"/>
    </row>
    <row r="34" spans="1:20" s="58" customFormat="1" x14ac:dyDescent="0.3">
      <c r="A34" s="11"/>
      <c r="B34" s="100"/>
      <c r="C34" s="77"/>
      <c r="D34" s="78"/>
      <c r="E34" s="77"/>
      <c r="F34" s="78"/>
      <c r="G34" s="77"/>
      <c r="H34" s="78"/>
      <c r="I34" s="77"/>
      <c r="J34" s="78"/>
      <c r="K34" s="103"/>
      <c r="L34" s="105"/>
      <c r="M34" s="105"/>
      <c r="N34" s="11"/>
      <c r="O34" s="11"/>
      <c r="P34" s="97"/>
      <c r="Q34" s="98"/>
      <c r="R34" s="98"/>
      <c r="S34" s="11"/>
      <c r="T34" s="11"/>
    </row>
    <row r="35" spans="1:20" s="58" customFormat="1" x14ac:dyDescent="0.3">
      <c r="A35" s="11"/>
      <c r="B35" s="101"/>
      <c r="C35" s="77"/>
      <c r="D35" s="78"/>
      <c r="E35" s="77"/>
      <c r="F35" s="78"/>
      <c r="G35" s="77"/>
      <c r="H35" s="78"/>
      <c r="I35" s="77"/>
      <c r="J35" s="78"/>
      <c r="K35" s="103"/>
      <c r="L35" s="105"/>
      <c r="M35" s="105"/>
      <c r="N35" s="11"/>
      <c r="O35" s="11"/>
      <c r="P35" s="97"/>
      <c r="Q35" s="98"/>
      <c r="R35" s="98"/>
      <c r="S35" s="11"/>
      <c r="T35" s="11"/>
    </row>
    <row r="36" spans="1:20" ht="72" x14ac:dyDescent="0.3">
      <c r="B36" s="13" t="s">
        <v>50</v>
      </c>
      <c r="C36" s="53"/>
      <c r="D36" s="54"/>
      <c r="E36" s="53"/>
      <c r="F36" s="54"/>
      <c r="G36" s="53"/>
      <c r="H36" s="54"/>
      <c r="I36" s="53"/>
      <c r="J36" s="54"/>
      <c r="K36" s="36">
        <f t="shared" ref="K36" si="11">SUM(C36:J36)</f>
        <v>0</v>
      </c>
      <c r="L36" s="23">
        <f t="shared" si="9"/>
        <v>0</v>
      </c>
      <c r="M36" s="23">
        <f t="shared" si="10"/>
        <v>0</v>
      </c>
      <c r="N36" s="5"/>
      <c r="O36" s="5"/>
      <c r="P36" s="65" t="s">
        <v>43</v>
      </c>
      <c r="Q36" s="65" t="s">
        <v>43</v>
      </c>
      <c r="R36" s="65" t="s">
        <v>43</v>
      </c>
      <c r="S36" s="64"/>
      <c r="T36" s="5"/>
    </row>
    <row r="37" spans="1:20" x14ac:dyDescent="0.3">
      <c r="B37" s="13" t="s">
        <v>62</v>
      </c>
      <c r="C37" s="49"/>
      <c r="D37" s="50"/>
      <c r="E37" s="51"/>
      <c r="F37" s="52"/>
      <c r="G37" s="51"/>
      <c r="H37" s="52"/>
      <c r="I37" s="61"/>
      <c r="J37" s="62"/>
      <c r="K37" s="36">
        <f>SUM(C37:J37)</f>
        <v>0</v>
      </c>
      <c r="L37" s="23">
        <f>SUM(C37:J37)*20</f>
        <v>0</v>
      </c>
      <c r="M37" s="23">
        <f>L37*0.75</f>
        <v>0</v>
      </c>
      <c r="N37" s="5"/>
      <c r="O37" s="5"/>
      <c r="P37" s="37">
        <v>2</v>
      </c>
      <c r="Q37" s="7">
        <v>40</v>
      </c>
      <c r="R37" s="7">
        <f t="shared" ref="R37:R41" si="12">Q37*0.75</f>
        <v>30</v>
      </c>
      <c r="S37" s="64"/>
      <c r="T37" s="5"/>
    </row>
    <row r="38" spans="1:20" x14ac:dyDescent="0.3">
      <c r="B38" s="13" t="s">
        <v>63</v>
      </c>
      <c r="C38" s="49"/>
      <c r="D38" s="50"/>
      <c r="E38" s="51"/>
      <c r="F38" s="52"/>
      <c r="G38" s="51"/>
      <c r="H38" s="52"/>
      <c r="I38" s="61"/>
      <c r="J38" s="52"/>
      <c r="K38" s="36">
        <f>SUM(C38:J38)</f>
        <v>0</v>
      </c>
      <c r="L38" s="23">
        <f>SUM(C38:J38)*20</f>
        <v>0</v>
      </c>
      <c r="M38" s="23">
        <f>L38*0.75</f>
        <v>0</v>
      </c>
      <c r="N38" s="5"/>
      <c r="O38" s="5"/>
      <c r="P38" s="37">
        <v>2</v>
      </c>
      <c r="Q38" s="7">
        <v>40</v>
      </c>
      <c r="R38" s="7">
        <f t="shared" si="12"/>
        <v>30</v>
      </c>
      <c r="S38" s="64"/>
      <c r="T38" s="5"/>
    </row>
    <row r="39" spans="1:20" x14ac:dyDescent="0.3">
      <c r="B39" s="13" t="s">
        <v>64</v>
      </c>
      <c r="C39" s="49"/>
      <c r="D39" s="50"/>
      <c r="E39" s="51"/>
      <c r="F39" s="52"/>
      <c r="G39" s="51"/>
      <c r="H39" s="52"/>
      <c r="I39" s="61"/>
      <c r="J39" s="52"/>
      <c r="K39" s="36">
        <f t="shared" ref="K39:K41" si="13">SUM(C39:J39)</f>
        <v>0</v>
      </c>
      <c r="L39" s="23">
        <f>SUM(C39:J39)*20</f>
        <v>0</v>
      </c>
      <c r="M39" s="23">
        <f>L39*0.75</f>
        <v>0</v>
      </c>
      <c r="N39" s="5"/>
      <c r="O39" s="5"/>
      <c r="P39" s="37">
        <v>2</v>
      </c>
      <c r="Q39" s="7">
        <v>40</v>
      </c>
      <c r="R39" s="7">
        <f t="shared" si="12"/>
        <v>30</v>
      </c>
      <c r="S39" s="64"/>
      <c r="T39" s="5"/>
    </row>
    <row r="40" spans="1:20" ht="72" x14ac:dyDescent="0.3">
      <c r="B40" s="40" t="s">
        <v>65</v>
      </c>
      <c r="C40" s="49"/>
      <c r="D40" s="50"/>
      <c r="E40" s="51"/>
      <c r="F40" s="52"/>
      <c r="G40" s="51"/>
      <c r="H40" s="52"/>
      <c r="I40" s="61"/>
      <c r="J40" s="62"/>
      <c r="K40" s="36">
        <f t="shared" si="13"/>
        <v>0</v>
      </c>
      <c r="L40" s="23">
        <f t="shared" si="9"/>
        <v>0</v>
      </c>
      <c r="M40" s="23">
        <f t="shared" si="10"/>
        <v>0</v>
      </c>
      <c r="N40" s="5"/>
      <c r="O40" s="5"/>
      <c r="P40" s="37">
        <v>4</v>
      </c>
      <c r="Q40" s="7">
        <v>80</v>
      </c>
      <c r="R40" s="7">
        <f t="shared" si="12"/>
        <v>60</v>
      </c>
      <c r="S40" s="63"/>
      <c r="T40" s="5"/>
    </row>
    <row r="41" spans="1:20" ht="28.8" x14ac:dyDescent="0.3">
      <c r="B41" s="13" t="s">
        <v>66</v>
      </c>
      <c r="C41" s="49"/>
      <c r="D41" s="50"/>
      <c r="E41" s="51"/>
      <c r="F41" s="52"/>
      <c r="G41" s="51"/>
      <c r="H41" s="52"/>
      <c r="I41" s="61"/>
      <c r="J41" s="52"/>
      <c r="K41" s="37">
        <f t="shared" si="13"/>
        <v>0</v>
      </c>
      <c r="L41" s="23">
        <f t="shared" si="9"/>
        <v>0</v>
      </c>
      <c r="M41" s="23">
        <f t="shared" si="10"/>
        <v>0</v>
      </c>
      <c r="N41" s="5"/>
      <c r="O41" s="5"/>
      <c r="P41" s="37">
        <v>2</v>
      </c>
      <c r="Q41" s="7">
        <v>40</v>
      </c>
      <c r="R41" s="7">
        <f t="shared" si="12"/>
        <v>30</v>
      </c>
      <c r="S41" s="64"/>
      <c r="T41" s="5"/>
    </row>
    <row r="42" spans="1:20" x14ac:dyDescent="0.3">
      <c r="B42" s="13" t="s">
        <v>67</v>
      </c>
      <c r="C42" s="49"/>
      <c r="D42" s="50"/>
      <c r="E42" s="53"/>
      <c r="F42" s="54"/>
      <c r="G42" s="53"/>
      <c r="H42" s="54"/>
      <c r="I42" s="53"/>
      <c r="J42" s="54"/>
      <c r="K42" s="36">
        <f t="shared" ref="K42:K44" si="14">SUM(C42:J42)</f>
        <v>0</v>
      </c>
      <c r="L42" s="24">
        <f t="shared" si="9"/>
        <v>0</v>
      </c>
      <c r="M42" s="24">
        <f t="shared" si="10"/>
        <v>0</v>
      </c>
      <c r="N42" s="5"/>
      <c r="O42" s="5"/>
      <c r="P42" s="37">
        <f>ROUNDDOWN(Q42/20,0)</f>
        <v>8</v>
      </c>
      <c r="Q42" s="7">
        <f>R42*4/3</f>
        <v>160</v>
      </c>
      <c r="R42" s="37">
        <f>1200*0.1</f>
        <v>120</v>
      </c>
      <c r="S42" s="64"/>
      <c r="T42" s="5"/>
    </row>
    <row r="43" spans="1:20" x14ac:dyDescent="0.3">
      <c r="B43" s="2"/>
      <c r="C43" s="49"/>
      <c r="D43" s="50"/>
      <c r="E43" s="49"/>
      <c r="F43" s="50"/>
      <c r="G43" s="49"/>
      <c r="H43" s="50"/>
      <c r="I43" s="49"/>
      <c r="J43" s="50"/>
      <c r="K43" s="36">
        <f t="shared" si="14"/>
        <v>0</v>
      </c>
      <c r="L43" s="23">
        <f t="shared" ref="L43:L44" si="15">SUM(C43:J43)*20</f>
        <v>0</v>
      </c>
      <c r="M43" s="23">
        <f t="shared" si="10"/>
        <v>0</v>
      </c>
      <c r="N43" s="5"/>
      <c r="O43" s="5"/>
      <c r="P43" s="5"/>
      <c r="Q43" s="5"/>
      <c r="R43" s="5"/>
      <c r="S43" s="5"/>
      <c r="T43" s="5"/>
    </row>
    <row r="44" spans="1:20" x14ac:dyDescent="0.3">
      <c r="B44" s="2"/>
      <c r="C44" s="49"/>
      <c r="D44" s="50"/>
      <c r="E44" s="49"/>
      <c r="F44" s="50"/>
      <c r="G44" s="49"/>
      <c r="H44" s="50"/>
      <c r="I44" s="49"/>
      <c r="J44" s="50"/>
      <c r="K44" s="36">
        <f t="shared" si="14"/>
        <v>0</v>
      </c>
      <c r="L44" s="23">
        <f t="shared" si="15"/>
        <v>0</v>
      </c>
      <c r="M44" s="23">
        <f t="shared" si="10"/>
        <v>0</v>
      </c>
      <c r="N44" s="5"/>
      <c r="O44" s="5"/>
      <c r="P44" s="5"/>
      <c r="Q44" s="5"/>
      <c r="R44" s="5"/>
      <c r="S44" s="5"/>
      <c r="T44" s="5"/>
    </row>
    <row r="45" spans="1:20" x14ac:dyDescent="0.3">
      <c r="B45" s="25" t="s">
        <v>36</v>
      </c>
      <c r="C45" s="55">
        <f t="shared" ref="C45:J45" si="16">SUM(C28:C44)</f>
        <v>8</v>
      </c>
      <c r="D45" s="76">
        <f t="shared" si="16"/>
        <v>8</v>
      </c>
      <c r="E45" s="55">
        <f t="shared" si="16"/>
        <v>8</v>
      </c>
      <c r="F45" s="76">
        <f t="shared" si="16"/>
        <v>8</v>
      </c>
      <c r="G45" s="55">
        <f t="shared" si="16"/>
        <v>8</v>
      </c>
      <c r="H45" s="76">
        <f t="shared" si="16"/>
        <v>8</v>
      </c>
      <c r="I45" s="56">
        <f t="shared" si="16"/>
        <v>8</v>
      </c>
      <c r="J45" s="57">
        <f t="shared" si="16"/>
        <v>8</v>
      </c>
      <c r="K45" s="26">
        <v>26</v>
      </c>
      <c r="L45" s="21">
        <f>SUM(L28:L44)</f>
        <v>1280</v>
      </c>
      <c r="M45" s="21">
        <f>SUM(M28:M44)</f>
        <v>960</v>
      </c>
      <c r="N45" s="5"/>
      <c r="O45" s="5"/>
      <c r="P45" s="5"/>
      <c r="Q45" s="5"/>
      <c r="R45" s="5"/>
      <c r="S45" s="5"/>
      <c r="T45" s="5"/>
    </row>
    <row r="46" spans="1:20" x14ac:dyDescent="0.3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0"/>
      <c r="M46" s="10"/>
      <c r="N46" s="5"/>
      <c r="O46" s="5"/>
      <c r="P46" s="5"/>
      <c r="Q46" s="10"/>
      <c r="R46" s="10"/>
      <c r="S46" s="5"/>
      <c r="T46" s="5"/>
    </row>
    <row r="47" spans="1:20" x14ac:dyDescent="0.3">
      <c r="B47" s="86" t="s">
        <v>61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5"/>
      <c r="O47" s="5"/>
      <c r="P47" s="5"/>
      <c r="Q47" s="5"/>
      <c r="R47" s="5"/>
      <c r="S47" s="5"/>
      <c r="T47" s="5"/>
    </row>
    <row r="48" spans="1:20" ht="28.8" x14ac:dyDescent="0.3">
      <c r="B48" s="32" t="s">
        <v>51</v>
      </c>
      <c r="C48" s="14"/>
      <c r="D48" s="14"/>
      <c r="E48" s="14"/>
      <c r="F48" s="14"/>
      <c r="G48" s="14"/>
      <c r="H48" s="14"/>
      <c r="I48" s="14"/>
      <c r="J48" s="14"/>
      <c r="K48" s="33"/>
      <c r="L48" s="23">
        <f>M48*4/3</f>
        <v>13.333333333333334</v>
      </c>
      <c r="M48" s="23">
        <v>10</v>
      </c>
      <c r="N48" s="5"/>
      <c r="O48" s="5"/>
      <c r="P48" s="5"/>
      <c r="Q48" s="5"/>
      <c r="R48" s="5"/>
      <c r="S48" s="5"/>
      <c r="T48" s="5"/>
    </row>
    <row r="49" spans="1:20" x14ac:dyDescent="0.3">
      <c r="B49" s="32" t="s">
        <v>52</v>
      </c>
      <c r="C49" s="14"/>
      <c r="D49" s="14"/>
      <c r="E49" s="14"/>
      <c r="F49" s="14"/>
      <c r="G49" s="14"/>
      <c r="H49" s="14"/>
      <c r="I49" s="14"/>
      <c r="J49" s="14"/>
      <c r="K49" s="33"/>
      <c r="L49" s="23">
        <f t="shared" ref="L49:L51" si="17">M49*4/3</f>
        <v>20</v>
      </c>
      <c r="M49" s="23">
        <v>15</v>
      </c>
      <c r="N49" s="5"/>
      <c r="O49" s="5"/>
      <c r="P49" s="5"/>
      <c r="Q49" s="5"/>
      <c r="R49" s="5"/>
      <c r="S49" s="5"/>
      <c r="T49" s="5"/>
    </row>
    <row r="50" spans="1:20" x14ac:dyDescent="0.3">
      <c r="B50" s="32" t="s">
        <v>53</v>
      </c>
      <c r="C50" s="14"/>
      <c r="D50" s="14"/>
      <c r="E50" s="14"/>
      <c r="F50" s="14"/>
      <c r="G50" s="14"/>
      <c r="H50" s="14"/>
      <c r="I50" s="14"/>
      <c r="J50" s="14"/>
      <c r="K50" s="33"/>
      <c r="L50" s="23">
        <f t="shared" si="17"/>
        <v>20</v>
      </c>
      <c r="M50" s="23">
        <v>15</v>
      </c>
      <c r="N50" s="5"/>
      <c r="O50" s="5"/>
      <c r="P50" s="5"/>
      <c r="Q50" s="5"/>
      <c r="R50" s="5"/>
      <c r="S50" s="5"/>
      <c r="T50" s="5"/>
    </row>
    <row r="51" spans="1:20" x14ac:dyDescent="0.3">
      <c r="B51" s="32" t="s">
        <v>44</v>
      </c>
      <c r="C51" s="14"/>
      <c r="D51" s="14"/>
      <c r="E51" s="79"/>
      <c r="F51" s="79"/>
      <c r="G51" s="79"/>
      <c r="H51" s="79"/>
      <c r="I51" s="79"/>
      <c r="J51" s="79"/>
      <c r="K51" s="33"/>
      <c r="L51" s="23">
        <f t="shared" si="17"/>
        <v>80</v>
      </c>
      <c r="M51" s="23">
        <v>60</v>
      </c>
      <c r="N51" s="5"/>
      <c r="O51" s="5"/>
      <c r="P51" s="5"/>
      <c r="Q51" s="5"/>
      <c r="R51" s="5"/>
      <c r="S51" s="5"/>
      <c r="T51" s="5"/>
    </row>
    <row r="52" spans="1:20" ht="28.8" x14ac:dyDescent="0.3">
      <c r="B52" s="34" t="s">
        <v>68</v>
      </c>
      <c r="C52" s="14"/>
      <c r="D52" s="14"/>
      <c r="E52" s="79"/>
      <c r="F52" s="79"/>
      <c r="G52" s="79"/>
      <c r="H52" s="79"/>
      <c r="I52" s="79"/>
      <c r="J52" s="79"/>
      <c r="K52" s="33"/>
      <c r="L52" s="23"/>
      <c r="M52" s="23"/>
      <c r="N52" s="5"/>
      <c r="O52" s="5"/>
      <c r="P52" s="5"/>
      <c r="Q52" s="5"/>
      <c r="R52" s="5"/>
      <c r="S52" s="5"/>
      <c r="T52" s="5"/>
    </row>
    <row r="53" spans="1:20" x14ac:dyDescent="0.3">
      <c r="B53" s="34"/>
      <c r="C53" s="14"/>
      <c r="D53" s="14"/>
      <c r="E53" s="14"/>
      <c r="F53" s="14"/>
      <c r="G53" s="14"/>
      <c r="H53" s="14"/>
      <c r="I53" s="14"/>
      <c r="J53" s="14"/>
      <c r="K53" s="33"/>
      <c r="L53" s="23"/>
      <c r="M53" s="23"/>
      <c r="N53" s="5"/>
      <c r="O53" s="5"/>
      <c r="P53" s="5"/>
      <c r="Q53" s="5"/>
      <c r="R53" s="5"/>
      <c r="S53" s="5"/>
      <c r="T53" s="5"/>
    </row>
    <row r="54" spans="1:20" x14ac:dyDescent="0.3">
      <c r="B54" s="32"/>
      <c r="C54" s="14"/>
      <c r="D54" s="14"/>
      <c r="E54" s="14"/>
      <c r="F54" s="14"/>
      <c r="G54" s="14"/>
      <c r="H54" s="14"/>
      <c r="I54" s="14"/>
      <c r="J54" s="14"/>
      <c r="K54" s="33"/>
      <c r="L54" s="23"/>
      <c r="M54" s="23"/>
      <c r="N54" s="5"/>
      <c r="O54" s="5"/>
      <c r="P54" s="5"/>
      <c r="Q54" s="5"/>
      <c r="R54" s="5"/>
      <c r="S54" s="5"/>
      <c r="T54" s="5"/>
    </row>
    <row r="55" spans="1:20" x14ac:dyDescent="0.3">
      <c r="B55" s="25" t="s">
        <v>36</v>
      </c>
      <c r="C55" s="20"/>
      <c r="D55" s="20"/>
      <c r="E55" s="20"/>
      <c r="F55" s="20"/>
      <c r="G55" s="20"/>
      <c r="H55" s="20"/>
      <c r="I55" s="20"/>
      <c r="J55" s="20"/>
      <c r="K55" s="20"/>
      <c r="L55" s="21">
        <f>SUM(L48:L54)</f>
        <v>133.33333333333334</v>
      </c>
      <c r="M55" s="21">
        <f>SUM(M48:M54)</f>
        <v>100</v>
      </c>
      <c r="N55" s="5"/>
      <c r="O55" s="5"/>
      <c r="P55" s="5"/>
      <c r="Q55" s="10"/>
      <c r="R55" s="10"/>
      <c r="S55" s="5"/>
      <c r="T55" s="5"/>
    </row>
    <row r="56" spans="1:20" x14ac:dyDescent="0.3">
      <c r="A56" s="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0"/>
      <c r="M56" s="10"/>
      <c r="N56" s="5"/>
      <c r="O56" s="5"/>
      <c r="P56" s="5"/>
      <c r="Q56" s="10"/>
      <c r="R56" s="10"/>
      <c r="S56" s="5"/>
      <c r="T56" s="5"/>
    </row>
    <row r="57" spans="1:20" s="19" customFormat="1" x14ac:dyDescent="0.3">
      <c r="A57" s="15"/>
      <c r="B57" s="16" t="s">
        <v>45</v>
      </c>
      <c r="C57" s="17"/>
      <c r="D57" s="17"/>
      <c r="E57" s="17"/>
      <c r="F57" s="17"/>
      <c r="G57" s="17"/>
      <c r="H57" s="17"/>
      <c r="I57" s="17"/>
      <c r="J57" s="17"/>
      <c r="K57" s="17"/>
      <c r="L57" s="18">
        <f>L25+L55+L45</f>
        <v>4493.3333333333339</v>
      </c>
      <c r="M57" s="18">
        <f>M25+M55+M45</f>
        <v>3370</v>
      </c>
      <c r="N57" s="15"/>
      <c r="O57" s="15"/>
      <c r="P57" s="15"/>
      <c r="Q57" s="15"/>
      <c r="R57" s="15"/>
      <c r="S57" s="15"/>
      <c r="T57" s="15"/>
    </row>
    <row r="58" spans="1:20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</row>
    <row r="59" spans="1:20" x14ac:dyDescent="0.3">
      <c r="B59" s="60" t="s">
        <v>46</v>
      </c>
      <c r="C59" s="68">
        <f t="shared" ref="C59:J59" si="18">C25+C45</f>
        <v>30</v>
      </c>
      <c r="D59" s="69">
        <f t="shared" si="18"/>
        <v>30</v>
      </c>
      <c r="E59" s="68">
        <f t="shared" si="18"/>
        <v>28</v>
      </c>
      <c r="F59" s="69">
        <f t="shared" si="18"/>
        <v>28</v>
      </c>
      <c r="G59" s="68">
        <f t="shared" si="18"/>
        <v>30</v>
      </c>
      <c r="H59" s="69">
        <f t="shared" si="18"/>
        <v>28</v>
      </c>
      <c r="I59" s="68">
        <f t="shared" si="18"/>
        <v>22</v>
      </c>
      <c r="J59" s="69">
        <f t="shared" si="18"/>
        <v>22</v>
      </c>
      <c r="K59" s="67" t="s">
        <v>43</v>
      </c>
      <c r="L59" s="7">
        <f>L45+L25</f>
        <v>4360</v>
      </c>
      <c r="M59" s="7">
        <f>M45+M25</f>
        <v>3270</v>
      </c>
      <c r="N59" s="5"/>
      <c r="O59" s="5"/>
      <c r="P59" s="5"/>
      <c r="Q59" s="5"/>
      <c r="R59" s="5"/>
      <c r="S59" s="5"/>
      <c r="T59" s="5"/>
    </row>
    <row r="60" spans="1:20" x14ac:dyDescent="0.3">
      <c r="B60" s="60" t="s">
        <v>47</v>
      </c>
      <c r="C60" s="68">
        <f t="shared" ref="C60:J60" si="19">COUNT(C12:C24)+COUNT(C28:C44)</f>
        <v>10</v>
      </c>
      <c r="D60" s="69">
        <f t="shared" si="19"/>
        <v>10</v>
      </c>
      <c r="E60" s="68">
        <f t="shared" si="19"/>
        <v>9</v>
      </c>
      <c r="F60" s="69">
        <f t="shared" si="19"/>
        <v>9</v>
      </c>
      <c r="G60" s="68">
        <f t="shared" si="19"/>
        <v>10</v>
      </c>
      <c r="H60" s="69">
        <f t="shared" si="19"/>
        <v>9</v>
      </c>
      <c r="I60" s="68">
        <f t="shared" si="19"/>
        <v>7</v>
      </c>
      <c r="J60" s="69">
        <f t="shared" si="19"/>
        <v>8</v>
      </c>
      <c r="K60" s="67" t="s">
        <v>43</v>
      </c>
      <c r="L60" s="7"/>
      <c r="M60" s="7"/>
      <c r="N60" s="5"/>
      <c r="O60" s="5"/>
      <c r="P60" s="5"/>
      <c r="Q60" s="5"/>
      <c r="R60" s="5"/>
      <c r="S60" s="5"/>
      <c r="T60" s="5"/>
    </row>
    <row r="61" spans="1:20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</row>
    <row r="62" spans="1:20" x14ac:dyDescent="0.3">
      <c r="B62" s="5"/>
      <c r="C62" s="31"/>
      <c r="D62" s="30" t="s">
        <v>48</v>
      </c>
      <c r="E62" s="5"/>
      <c r="F62" s="5"/>
      <c r="G62" s="5"/>
      <c r="H62" s="5"/>
      <c r="I62" s="5"/>
      <c r="J62" s="5"/>
      <c r="K62" s="5"/>
      <c r="L62" s="10"/>
      <c r="M62" s="10"/>
      <c r="N62" s="5"/>
      <c r="O62" s="5"/>
      <c r="P62" s="5"/>
      <c r="Q62" s="5"/>
      <c r="R62" s="5"/>
      <c r="S62" s="5"/>
      <c r="T62" s="5"/>
    </row>
    <row r="63" spans="1:20" x14ac:dyDescent="0.3">
      <c r="B63" s="5"/>
      <c r="C63" s="59" t="s">
        <v>54</v>
      </c>
      <c r="D63" s="5"/>
      <c r="E63" s="5"/>
      <c r="F63" s="5"/>
      <c r="G63" s="5"/>
      <c r="H63" s="5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</row>
    <row r="64" spans="1:20" x14ac:dyDescent="0.3">
      <c r="B64" s="5"/>
      <c r="C64" s="59" t="s">
        <v>55</v>
      </c>
      <c r="D64" s="5"/>
      <c r="E64" s="5"/>
      <c r="F64" s="5"/>
      <c r="G64" s="5"/>
      <c r="H64" s="5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</row>
    <row r="65" spans="2:20" x14ac:dyDescent="0.3">
      <c r="B65" s="5"/>
      <c r="C65" s="59" t="s">
        <v>56</v>
      </c>
      <c r="D65" s="5"/>
      <c r="E65" s="5"/>
      <c r="F65" s="5"/>
      <c r="G65" s="5"/>
      <c r="H65" s="5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</row>
    <row r="66" spans="2:20" x14ac:dyDescent="0.3">
      <c r="B66" s="5"/>
      <c r="C66" s="59"/>
      <c r="D66" s="5"/>
      <c r="E66" s="5"/>
      <c r="F66" s="5"/>
      <c r="G66" s="5"/>
      <c r="H66" s="5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</row>
  </sheetData>
  <mergeCells count="26">
    <mergeCell ref="P30:P35"/>
    <mergeCell ref="Q30:Q35"/>
    <mergeCell ref="R30:R35"/>
    <mergeCell ref="B47:M47"/>
    <mergeCell ref="B11:M11"/>
    <mergeCell ref="B27:M27"/>
    <mergeCell ref="B30:B35"/>
    <mergeCell ref="K30:K35"/>
    <mergeCell ref="L30:L35"/>
    <mergeCell ref="M30:M35"/>
    <mergeCell ref="R8:R9"/>
    <mergeCell ref="B4:M4"/>
    <mergeCell ref="B5:M5"/>
    <mergeCell ref="B7:B9"/>
    <mergeCell ref="C7:J7"/>
    <mergeCell ref="L7:M7"/>
    <mergeCell ref="P7:R7"/>
    <mergeCell ref="C8:D8"/>
    <mergeCell ref="E8:F8"/>
    <mergeCell ref="G8:H8"/>
    <mergeCell ref="I8:J8"/>
    <mergeCell ref="K8:K9"/>
    <mergeCell ref="L8:L9"/>
    <mergeCell ref="M8:M9"/>
    <mergeCell ref="P8:P9"/>
    <mergeCell ref="Q8:Q9"/>
  </mergeCells>
  <pageMargins left="0.39370078740157483" right="0.39370078740157483" top="0.39370078740157483" bottom="0.39370078740157483" header="0" footer="0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54D-5A50-47D4-833D-6A8C707BDCE0}">
  <sheetPr>
    <pageSetUpPr fitToPage="1"/>
  </sheetPr>
  <dimension ref="A1:T66"/>
  <sheetViews>
    <sheetView topLeftCell="A52" zoomScale="145" zoomScaleNormal="145" workbookViewId="0">
      <selection activeCell="M59" sqref="M59"/>
    </sheetView>
  </sheetViews>
  <sheetFormatPr defaultColWidth="9.109375" defaultRowHeight="14.4" x14ac:dyDescent="0.3"/>
  <cols>
    <col min="1" max="1" width="1.88671875" style="5" customWidth="1"/>
    <col min="2" max="2" width="33.33203125" style="1" customWidth="1"/>
    <col min="3" max="9" width="7" style="1" customWidth="1"/>
    <col min="10" max="10" width="7" style="1" hidden="1" customWidth="1"/>
    <col min="11" max="11" width="9.5546875" style="1" customWidth="1"/>
    <col min="12" max="13" width="9.5546875" style="3" customWidth="1"/>
    <col min="14" max="14" width="2.6640625" style="1" customWidth="1"/>
    <col min="15" max="15" width="0.6640625" style="1" customWidth="1"/>
    <col min="16" max="19" width="9.6640625" style="1" customWidth="1"/>
    <col min="20" max="20" width="6.88671875" style="1" customWidth="1"/>
    <col min="21" max="16384" width="9.109375" style="1"/>
  </cols>
  <sheetData>
    <row r="1" spans="1:20" x14ac:dyDescent="0.3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70" t="s">
        <v>60</v>
      </c>
      <c r="N1" s="5"/>
      <c r="O1" s="5"/>
      <c r="P1" s="80"/>
      <c r="Q1" s="5"/>
      <c r="R1" s="5"/>
      <c r="S1" s="5"/>
      <c r="T1" s="5"/>
    </row>
    <row r="2" spans="1:20" x14ac:dyDescent="0.3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  <c r="O2" s="5"/>
      <c r="P2" s="80"/>
      <c r="Q2" s="5"/>
      <c r="R2" s="5"/>
      <c r="S2" s="5"/>
      <c r="T2" s="5"/>
    </row>
    <row r="3" spans="1:20" ht="7.5" customHeigh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6"/>
      <c r="N3" s="5"/>
      <c r="O3" s="5"/>
      <c r="Q3" s="5"/>
      <c r="R3" s="5"/>
      <c r="S3" s="5"/>
      <c r="T3" s="5"/>
    </row>
    <row r="4" spans="1:20" s="73" customFormat="1" ht="15.6" x14ac:dyDescent="0.3">
      <c r="A4" s="71"/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71"/>
      <c r="O4" s="71"/>
      <c r="P4" s="80"/>
      <c r="Q4" s="72"/>
      <c r="R4" s="71"/>
      <c r="S4" s="71"/>
      <c r="T4" s="71"/>
    </row>
    <row r="5" spans="1:20" s="73" customFormat="1" ht="15.6" x14ac:dyDescent="0.3">
      <c r="A5" s="71"/>
      <c r="B5" s="95" t="s">
        <v>57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71"/>
      <c r="O5" s="71"/>
      <c r="P5" s="80"/>
      <c r="Q5" s="72"/>
      <c r="R5" s="71"/>
      <c r="S5" s="71"/>
      <c r="T5" s="71"/>
    </row>
    <row r="6" spans="1:20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</row>
    <row r="7" spans="1:20" ht="15" customHeight="1" x14ac:dyDescent="0.3">
      <c r="B7" s="88" t="s">
        <v>37</v>
      </c>
      <c r="C7" s="88" t="s">
        <v>49</v>
      </c>
      <c r="D7" s="88"/>
      <c r="E7" s="88"/>
      <c r="F7" s="88"/>
      <c r="G7" s="88"/>
      <c r="H7" s="88"/>
      <c r="I7" s="88"/>
      <c r="J7" s="88"/>
      <c r="K7" s="35" t="s">
        <v>5</v>
      </c>
      <c r="L7" s="89" t="s">
        <v>6</v>
      </c>
      <c r="M7" s="90"/>
      <c r="N7" s="5"/>
      <c r="O7" s="5"/>
      <c r="P7" s="92" t="s">
        <v>7</v>
      </c>
      <c r="Q7" s="92"/>
      <c r="R7" s="92"/>
      <c r="S7" s="5"/>
      <c r="T7" s="5"/>
    </row>
    <row r="8" spans="1:20" ht="15" customHeight="1" x14ac:dyDescent="0.3">
      <c r="B8" s="88"/>
      <c r="C8" s="88" t="s">
        <v>8</v>
      </c>
      <c r="D8" s="88"/>
      <c r="E8" s="88" t="s">
        <v>9</v>
      </c>
      <c r="F8" s="88"/>
      <c r="G8" s="88" t="s">
        <v>10</v>
      </c>
      <c r="H8" s="88"/>
      <c r="I8" s="88" t="s">
        <v>11</v>
      </c>
      <c r="J8" s="88"/>
      <c r="K8" s="91" t="s">
        <v>12</v>
      </c>
      <c r="L8" s="91" t="s">
        <v>12</v>
      </c>
      <c r="M8" s="91" t="s">
        <v>13</v>
      </c>
      <c r="N8" s="5"/>
      <c r="O8" s="5"/>
      <c r="P8" s="93" t="s">
        <v>38</v>
      </c>
      <c r="Q8" s="93" t="s">
        <v>12</v>
      </c>
      <c r="R8" s="93" t="s">
        <v>13</v>
      </c>
      <c r="S8" s="5"/>
      <c r="T8" s="5"/>
    </row>
    <row r="9" spans="1:20" ht="15" customHeight="1" x14ac:dyDescent="0.3">
      <c r="B9" s="88"/>
      <c r="C9" s="47" t="s">
        <v>14</v>
      </c>
      <c r="D9" s="48" t="s">
        <v>15</v>
      </c>
      <c r="E9" s="47" t="s">
        <v>16</v>
      </c>
      <c r="F9" s="48" t="s">
        <v>17</v>
      </c>
      <c r="G9" s="47" t="s">
        <v>18</v>
      </c>
      <c r="H9" s="48" t="s">
        <v>19</v>
      </c>
      <c r="I9" s="47" t="s">
        <v>20</v>
      </c>
      <c r="J9" s="48" t="s">
        <v>21</v>
      </c>
      <c r="K9" s="91"/>
      <c r="L9" s="91"/>
      <c r="M9" s="91"/>
      <c r="N9" s="5"/>
      <c r="O9" s="5"/>
      <c r="P9" s="94"/>
      <c r="Q9" s="94"/>
      <c r="R9" s="94"/>
      <c r="S9" s="5"/>
      <c r="T9" s="5"/>
    </row>
    <row r="10" spans="1:20" x14ac:dyDescent="0.3">
      <c r="B10" s="39"/>
      <c r="C10" s="12"/>
      <c r="D10" s="12"/>
      <c r="E10" s="12"/>
      <c r="F10" s="12"/>
      <c r="G10" s="12"/>
      <c r="H10" s="12"/>
      <c r="I10" s="12"/>
      <c r="J10" s="12"/>
      <c r="K10" s="12"/>
      <c r="L10" s="10"/>
      <c r="M10" s="10"/>
      <c r="N10" s="5"/>
      <c r="O10" s="5"/>
      <c r="P10" s="5"/>
      <c r="Q10" s="10"/>
      <c r="R10" s="10"/>
      <c r="S10" s="5"/>
      <c r="T10" s="5"/>
    </row>
    <row r="11" spans="1:20" x14ac:dyDescent="0.3">
      <c r="B11" s="86" t="s">
        <v>22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5"/>
      <c r="O11" s="5"/>
      <c r="P11" s="5"/>
      <c r="Q11" s="5"/>
      <c r="R11" s="5"/>
      <c r="S11" s="5"/>
      <c r="T11" s="5"/>
    </row>
    <row r="12" spans="1:20" x14ac:dyDescent="0.3">
      <c r="B12" s="9" t="s">
        <v>23</v>
      </c>
      <c r="C12" s="43">
        <v>4</v>
      </c>
      <c r="D12" s="44">
        <v>4</v>
      </c>
      <c r="E12" s="43">
        <v>2</v>
      </c>
      <c r="F12" s="44">
        <v>2</v>
      </c>
      <c r="G12" s="43">
        <v>4</v>
      </c>
      <c r="H12" s="44">
        <v>4</v>
      </c>
      <c r="I12" s="43"/>
      <c r="J12" s="44"/>
      <c r="K12" s="36">
        <f>SUM(C12:J12)</f>
        <v>20</v>
      </c>
      <c r="L12" s="66">
        <f>SUM(C12:J12)*20</f>
        <v>400</v>
      </c>
      <c r="M12" s="23">
        <f>L12*0.75</f>
        <v>300</v>
      </c>
      <c r="N12" s="5"/>
      <c r="O12" s="5"/>
      <c r="P12" s="37">
        <v>20</v>
      </c>
      <c r="Q12" s="7">
        <f>P12*20</f>
        <v>400</v>
      </c>
      <c r="R12" s="7">
        <f>Q12*0.75</f>
        <v>300</v>
      </c>
      <c r="S12" s="5"/>
      <c r="T12" s="5"/>
    </row>
    <row r="13" spans="1:20" x14ac:dyDescent="0.3">
      <c r="B13" s="8" t="s">
        <v>24</v>
      </c>
      <c r="C13" s="45">
        <v>2</v>
      </c>
      <c r="D13" s="46">
        <v>2</v>
      </c>
      <c r="E13" s="45">
        <v>2</v>
      </c>
      <c r="F13" s="46">
        <v>2</v>
      </c>
      <c r="G13" s="45"/>
      <c r="H13" s="46"/>
      <c r="I13" s="45">
        <v>4</v>
      </c>
      <c r="J13" s="46"/>
      <c r="K13" s="36">
        <f t="shared" ref="K13:K24" si="0">SUM(C13:J13)</f>
        <v>12</v>
      </c>
      <c r="L13" s="66">
        <f t="shared" ref="L13:L24" si="1">SUM(C13:J13)*20</f>
        <v>240</v>
      </c>
      <c r="M13" s="23">
        <f>L13*0.75</f>
        <v>180</v>
      </c>
      <c r="N13" s="5"/>
      <c r="O13" s="5"/>
      <c r="P13" s="37">
        <v>12</v>
      </c>
      <c r="Q13" s="7">
        <f t="shared" ref="Q13:Q24" si="2">P13*20</f>
        <v>240</v>
      </c>
      <c r="R13" s="7">
        <f>Q13*0.75</f>
        <v>180</v>
      </c>
      <c r="S13" s="5"/>
      <c r="T13" s="5"/>
    </row>
    <row r="14" spans="1:20" x14ac:dyDescent="0.3">
      <c r="B14" s="8" t="s">
        <v>25</v>
      </c>
      <c r="C14" s="45"/>
      <c r="D14" s="46"/>
      <c r="E14" s="45"/>
      <c r="F14" s="46">
        <v>2</v>
      </c>
      <c r="G14" s="45">
        <v>2</v>
      </c>
      <c r="H14" s="46">
        <v>2</v>
      </c>
      <c r="I14" s="45"/>
      <c r="J14" s="46"/>
      <c r="K14" s="36">
        <f t="shared" si="0"/>
        <v>6</v>
      </c>
      <c r="L14" s="66">
        <f t="shared" si="1"/>
        <v>120</v>
      </c>
      <c r="M14" s="23">
        <f>L14*0.75</f>
        <v>90</v>
      </c>
      <c r="N14" s="5"/>
      <c r="O14" s="5"/>
      <c r="P14" s="37">
        <v>6</v>
      </c>
      <c r="Q14" s="7">
        <f t="shared" si="2"/>
        <v>120</v>
      </c>
      <c r="R14" s="7">
        <f>Q14*0.75</f>
        <v>90</v>
      </c>
      <c r="S14" s="5"/>
      <c r="T14" s="5"/>
    </row>
    <row r="15" spans="1:20" x14ac:dyDescent="0.3">
      <c r="B15" s="8" t="s">
        <v>26</v>
      </c>
      <c r="C15" s="45"/>
      <c r="D15" s="46"/>
      <c r="E15" s="45"/>
      <c r="F15" s="46"/>
      <c r="G15" s="45">
        <v>2</v>
      </c>
      <c r="H15" s="46">
        <v>2</v>
      </c>
      <c r="I15" s="45">
        <v>2</v>
      </c>
      <c r="J15" s="46"/>
      <c r="K15" s="36">
        <f t="shared" si="0"/>
        <v>6</v>
      </c>
      <c r="L15" s="66">
        <f t="shared" si="1"/>
        <v>120</v>
      </c>
      <c r="M15" s="23">
        <f>L15*0.75</f>
        <v>90</v>
      </c>
      <c r="N15" s="5"/>
      <c r="O15" s="5"/>
      <c r="P15" s="37">
        <v>6</v>
      </c>
      <c r="Q15" s="7">
        <f t="shared" si="2"/>
        <v>120</v>
      </c>
      <c r="R15" s="7">
        <f>Q15*0.75</f>
        <v>90</v>
      </c>
      <c r="S15" s="5"/>
      <c r="T15" s="5"/>
    </row>
    <row r="16" spans="1:20" x14ac:dyDescent="0.3">
      <c r="B16" s="8" t="s">
        <v>27</v>
      </c>
      <c r="C16" s="45"/>
      <c r="D16" s="46"/>
      <c r="E16" s="45">
        <v>2</v>
      </c>
      <c r="F16" s="46">
        <v>2</v>
      </c>
      <c r="G16" s="45">
        <v>2</v>
      </c>
      <c r="H16" s="46">
        <v>2</v>
      </c>
      <c r="I16" s="43"/>
      <c r="J16" s="44"/>
      <c r="K16" s="36">
        <f t="shared" si="0"/>
        <v>8</v>
      </c>
      <c r="L16" s="66">
        <f t="shared" si="1"/>
        <v>160</v>
      </c>
      <c r="M16" s="23">
        <f>L16*0.75</f>
        <v>120</v>
      </c>
      <c r="N16" s="5"/>
      <c r="O16" s="5"/>
      <c r="P16" s="37">
        <v>8</v>
      </c>
      <c r="Q16" s="7">
        <f t="shared" si="2"/>
        <v>160</v>
      </c>
      <c r="R16" s="7">
        <f>Q16*0.75</f>
        <v>120</v>
      </c>
      <c r="S16" s="5"/>
      <c r="T16" s="5"/>
    </row>
    <row r="17" spans="1:20" x14ac:dyDescent="0.3">
      <c r="B17" s="8" t="s">
        <v>28</v>
      </c>
      <c r="C17" s="45">
        <v>4</v>
      </c>
      <c r="D17" s="46">
        <v>4</v>
      </c>
      <c r="E17" s="45"/>
      <c r="F17" s="46"/>
      <c r="G17" s="45"/>
      <c r="H17" s="46"/>
      <c r="I17" s="45">
        <v>4</v>
      </c>
      <c r="J17" s="46"/>
      <c r="K17" s="36">
        <f t="shared" si="0"/>
        <v>12</v>
      </c>
      <c r="L17" s="66">
        <f t="shared" si="1"/>
        <v>240</v>
      </c>
      <c r="M17" s="23">
        <f t="shared" ref="M17:M24" si="3">L17*0.75</f>
        <v>180</v>
      </c>
      <c r="N17" s="5"/>
      <c r="O17" s="5"/>
      <c r="P17" s="37">
        <v>12</v>
      </c>
      <c r="Q17" s="7">
        <f t="shared" si="2"/>
        <v>240</v>
      </c>
      <c r="R17" s="7">
        <f t="shared" ref="R17:R24" si="4">Q17*0.75</f>
        <v>180</v>
      </c>
      <c r="S17" s="5"/>
      <c r="T17" s="5"/>
    </row>
    <row r="18" spans="1:20" x14ac:dyDescent="0.3">
      <c r="B18" s="8" t="s">
        <v>29</v>
      </c>
      <c r="C18" s="45">
        <v>4</v>
      </c>
      <c r="D18" s="46">
        <v>4</v>
      </c>
      <c r="E18" s="45"/>
      <c r="F18" s="46">
        <v>4</v>
      </c>
      <c r="G18" s="45"/>
      <c r="H18" s="46"/>
      <c r="I18" s="45"/>
      <c r="J18" s="46"/>
      <c r="K18" s="36">
        <f t="shared" si="0"/>
        <v>12</v>
      </c>
      <c r="L18" s="66">
        <f t="shared" si="1"/>
        <v>240</v>
      </c>
      <c r="M18" s="23">
        <f t="shared" si="3"/>
        <v>180</v>
      </c>
      <c r="N18" s="5"/>
      <c r="O18" s="5"/>
      <c r="P18" s="37">
        <v>12</v>
      </c>
      <c r="Q18" s="7">
        <f t="shared" si="2"/>
        <v>240</v>
      </c>
      <c r="R18" s="7">
        <f t="shared" si="4"/>
        <v>180</v>
      </c>
      <c r="S18" s="5"/>
      <c r="T18" s="5"/>
    </row>
    <row r="19" spans="1:20" x14ac:dyDescent="0.3">
      <c r="B19" s="8" t="s">
        <v>30</v>
      </c>
      <c r="C19" s="45">
        <v>2</v>
      </c>
      <c r="D19" s="46">
        <v>2</v>
      </c>
      <c r="E19" s="45">
        <v>2</v>
      </c>
      <c r="F19" s="46"/>
      <c r="G19" s="45"/>
      <c r="H19" s="46"/>
      <c r="I19" s="45"/>
      <c r="J19" s="46"/>
      <c r="K19" s="36">
        <f t="shared" si="0"/>
        <v>6</v>
      </c>
      <c r="L19" s="66">
        <f t="shared" si="1"/>
        <v>120</v>
      </c>
      <c r="M19" s="23">
        <f t="shared" si="3"/>
        <v>90</v>
      </c>
      <c r="N19" s="5"/>
      <c r="O19" s="5"/>
      <c r="P19" s="37">
        <v>6</v>
      </c>
      <c r="Q19" s="7">
        <f t="shared" si="2"/>
        <v>120</v>
      </c>
      <c r="R19" s="7">
        <f t="shared" si="4"/>
        <v>90</v>
      </c>
      <c r="S19" s="5"/>
      <c r="T19" s="5"/>
    </row>
    <row r="20" spans="1:20" x14ac:dyDescent="0.3">
      <c r="B20" s="8" t="s">
        <v>31</v>
      </c>
      <c r="C20" s="45"/>
      <c r="D20" s="46"/>
      <c r="E20" s="45"/>
      <c r="F20" s="46"/>
      <c r="G20" s="45">
        <v>2</v>
      </c>
      <c r="H20" s="46">
        <v>2</v>
      </c>
      <c r="I20" s="45">
        <v>2</v>
      </c>
      <c r="J20" s="46"/>
      <c r="K20" s="36">
        <f t="shared" si="0"/>
        <v>6</v>
      </c>
      <c r="L20" s="66">
        <f t="shared" si="1"/>
        <v>120</v>
      </c>
      <c r="M20" s="23">
        <f t="shared" si="3"/>
        <v>90</v>
      </c>
      <c r="N20" s="5"/>
      <c r="O20" s="5"/>
      <c r="P20" s="37">
        <v>6</v>
      </c>
      <c r="Q20" s="7">
        <f t="shared" si="2"/>
        <v>120</v>
      </c>
      <c r="R20" s="7">
        <f t="shared" si="4"/>
        <v>90</v>
      </c>
      <c r="S20" s="5"/>
      <c r="T20" s="5"/>
    </row>
    <row r="21" spans="1:20" x14ac:dyDescent="0.3">
      <c r="B21" s="8" t="s">
        <v>32</v>
      </c>
      <c r="C21" s="43">
        <v>4</v>
      </c>
      <c r="D21" s="44">
        <v>4</v>
      </c>
      <c r="E21" s="43">
        <v>2</v>
      </c>
      <c r="F21" s="44">
        <v>2</v>
      </c>
      <c r="G21" s="43">
        <v>4</v>
      </c>
      <c r="H21" s="44">
        <v>4</v>
      </c>
      <c r="I21" s="43"/>
      <c r="J21" s="44"/>
      <c r="K21" s="36">
        <f t="shared" si="0"/>
        <v>20</v>
      </c>
      <c r="L21" s="66">
        <f t="shared" si="1"/>
        <v>400</v>
      </c>
      <c r="M21" s="23">
        <f t="shared" si="3"/>
        <v>300</v>
      </c>
      <c r="N21" s="5"/>
      <c r="O21" s="5"/>
      <c r="P21" s="37">
        <v>20</v>
      </c>
      <c r="Q21" s="7">
        <f t="shared" si="2"/>
        <v>400</v>
      </c>
      <c r="R21" s="7">
        <f t="shared" si="4"/>
        <v>300</v>
      </c>
      <c r="S21" s="5"/>
      <c r="T21" s="5"/>
    </row>
    <row r="22" spans="1:20" x14ac:dyDescent="0.3">
      <c r="B22" s="8" t="s">
        <v>33</v>
      </c>
      <c r="C22" s="45">
        <v>4</v>
      </c>
      <c r="D22" s="46"/>
      <c r="E22" s="45">
        <v>4</v>
      </c>
      <c r="F22" s="46"/>
      <c r="G22" s="45">
        <v>4</v>
      </c>
      <c r="H22" s="46"/>
      <c r="I22" s="45">
        <v>4</v>
      </c>
      <c r="J22" s="46"/>
      <c r="K22" s="36">
        <f t="shared" si="0"/>
        <v>16</v>
      </c>
      <c r="L22" s="66">
        <f t="shared" si="1"/>
        <v>320</v>
      </c>
      <c r="M22" s="23">
        <f t="shared" si="3"/>
        <v>240</v>
      </c>
      <c r="N22" s="5"/>
      <c r="O22" s="5"/>
      <c r="P22" s="37">
        <v>16</v>
      </c>
      <c r="Q22" s="7">
        <f t="shared" si="2"/>
        <v>320</v>
      </c>
      <c r="R22" s="7">
        <f t="shared" si="4"/>
        <v>240</v>
      </c>
      <c r="S22" s="5"/>
      <c r="T22" s="5"/>
    </row>
    <row r="23" spans="1:20" x14ac:dyDescent="0.3">
      <c r="B23" s="8" t="s">
        <v>34</v>
      </c>
      <c r="C23" s="45"/>
      <c r="D23" s="46">
        <v>4</v>
      </c>
      <c r="E23" s="45">
        <v>4</v>
      </c>
      <c r="F23" s="46">
        <v>4</v>
      </c>
      <c r="G23" s="45"/>
      <c r="H23" s="46"/>
      <c r="I23" s="45">
        <v>4</v>
      </c>
      <c r="J23" s="46"/>
      <c r="K23" s="36">
        <f t="shared" si="0"/>
        <v>16</v>
      </c>
      <c r="L23" s="66">
        <f t="shared" si="1"/>
        <v>320</v>
      </c>
      <c r="M23" s="23">
        <f t="shared" si="3"/>
        <v>240</v>
      </c>
      <c r="N23" s="5"/>
      <c r="O23" s="5"/>
      <c r="P23" s="37">
        <v>16</v>
      </c>
      <c r="Q23" s="7">
        <f t="shared" si="2"/>
        <v>320</v>
      </c>
      <c r="R23" s="7">
        <f t="shared" si="4"/>
        <v>240</v>
      </c>
      <c r="S23" s="5"/>
      <c r="T23" s="5"/>
    </row>
    <row r="24" spans="1:20" x14ac:dyDescent="0.3">
      <c r="B24" s="8" t="s">
        <v>35</v>
      </c>
      <c r="C24" s="45"/>
      <c r="D24" s="46"/>
      <c r="E24" s="45">
        <v>4</v>
      </c>
      <c r="F24" s="46">
        <v>4</v>
      </c>
      <c r="G24" s="45"/>
      <c r="H24" s="46">
        <v>4</v>
      </c>
      <c r="I24" s="45">
        <v>2</v>
      </c>
      <c r="J24" s="46"/>
      <c r="K24" s="36">
        <f t="shared" si="0"/>
        <v>14</v>
      </c>
      <c r="L24" s="66">
        <f t="shared" si="1"/>
        <v>280</v>
      </c>
      <c r="M24" s="23">
        <f t="shared" si="3"/>
        <v>210</v>
      </c>
      <c r="N24" s="5"/>
      <c r="O24" s="5"/>
      <c r="P24" s="37">
        <v>14</v>
      </c>
      <c r="Q24" s="7">
        <f t="shared" si="2"/>
        <v>280</v>
      </c>
      <c r="R24" s="7">
        <f t="shared" si="4"/>
        <v>210</v>
      </c>
      <c r="S24" s="5"/>
      <c r="T24" s="5"/>
    </row>
    <row r="25" spans="1:20" s="28" customFormat="1" x14ac:dyDescent="0.3">
      <c r="A25" s="27"/>
      <c r="B25" s="25" t="s">
        <v>36</v>
      </c>
      <c r="C25" s="55">
        <f t="shared" ref="C25:H25" si="5">SUM(C12:C24)</f>
        <v>24</v>
      </c>
      <c r="D25" s="76">
        <f t="shared" si="5"/>
        <v>24</v>
      </c>
      <c r="E25" s="55">
        <f t="shared" si="5"/>
        <v>22</v>
      </c>
      <c r="F25" s="76">
        <f t="shared" si="5"/>
        <v>22</v>
      </c>
      <c r="G25" s="55">
        <f t="shared" si="5"/>
        <v>20</v>
      </c>
      <c r="H25" s="76">
        <f t="shared" si="5"/>
        <v>20</v>
      </c>
      <c r="I25" s="55">
        <f t="shared" ref="I25:J25" si="6">SUM(I12:I24)</f>
        <v>22</v>
      </c>
      <c r="J25" s="57">
        <f t="shared" si="6"/>
        <v>0</v>
      </c>
      <c r="K25" s="26">
        <f>SUM(C25:J25)</f>
        <v>154</v>
      </c>
      <c r="L25" s="21">
        <f t="shared" ref="L25" si="7">SUM(C25:J25)*20</f>
        <v>3080</v>
      </c>
      <c r="M25" s="21">
        <f t="shared" ref="M25" si="8">L25*0.75</f>
        <v>2310</v>
      </c>
      <c r="N25" s="27"/>
      <c r="O25" s="27"/>
      <c r="P25" s="27"/>
      <c r="Q25" s="5"/>
      <c r="R25" s="5"/>
      <c r="S25" s="27"/>
      <c r="T25" s="27"/>
    </row>
    <row r="26" spans="1:20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</row>
    <row r="27" spans="1:20" ht="15" customHeight="1" x14ac:dyDescent="0.3">
      <c r="B27" s="86" t="s">
        <v>39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5"/>
      <c r="O27" s="5"/>
      <c r="P27" s="5"/>
      <c r="Q27" s="5"/>
      <c r="R27" s="5"/>
      <c r="S27" s="5"/>
      <c r="T27" s="5"/>
    </row>
    <row r="28" spans="1:20" x14ac:dyDescent="0.3">
      <c r="B28" s="8" t="s">
        <v>40</v>
      </c>
      <c r="C28" s="49">
        <v>2</v>
      </c>
      <c r="D28" s="50"/>
      <c r="E28" s="49"/>
      <c r="F28" s="50"/>
      <c r="G28" s="49"/>
      <c r="H28" s="50"/>
      <c r="I28" s="49"/>
      <c r="J28" s="50"/>
      <c r="K28" s="36">
        <f>SUM(C28:J28)</f>
        <v>2</v>
      </c>
      <c r="L28" s="23">
        <f t="shared" ref="L28:L42" si="9">SUM(C28:J28)*20</f>
        <v>40</v>
      </c>
      <c r="M28" s="23">
        <f t="shared" ref="M28:M44" si="10">L28*0.75</f>
        <v>30</v>
      </c>
      <c r="N28" s="5"/>
      <c r="O28" s="5"/>
      <c r="P28" s="37">
        <v>2</v>
      </c>
      <c r="Q28" s="7">
        <v>40</v>
      </c>
      <c r="R28" s="7">
        <f>Q28*0.75</f>
        <v>30</v>
      </c>
      <c r="S28" s="5"/>
      <c r="T28" s="5"/>
    </row>
    <row r="29" spans="1:20" ht="28.8" x14ac:dyDescent="0.3">
      <c r="B29" s="29" t="s">
        <v>41</v>
      </c>
      <c r="C29" s="49"/>
      <c r="D29" s="52">
        <v>2</v>
      </c>
      <c r="E29" s="51"/>
      <c r="F29" s="52"/>
      <c r="G29" s="51"/>
      <c r="H29" s="52"/>
      <c r="I29" s="45"/>
      <c r="J29" s="46"/>
      <c r="K29" s="37">
        <f>SUM(C29:J29)</f>
        <v>2</v>
      </c>
      <c r="L29" s="23">
        <f>SUM(C29:J29)*20</f>
        <v>40</v>
      </c>
      <c r="M29" s="23">
        <f>L29*0.75</f>
        <v>30</v>
      </c>
      <c r="N29" s="5"/>
      <c r="O29" s="5"/>
      <c r="P29" s="37">
        <v>2</v>
      </c>
      <c r="Q29" s="7">
        <v>40</v>
      </c>
      <c r="R29" s="7">
        <f>Q29*0.75</f>
        <v>30</v>
      </c>
      <c r="S29" s="64"/>
      <c r="T29" s="5"/>
    </row>
    <row r="30" spans="1:20" s="58" customFormat="1" x14ac:dyDescent="0.3">
      <c r="A30" s="11"/>
      <c r="B30" s="99" t="s">
        <v>42</v>
      </c>
      <c r="C30" s="77">
        <v>4</v>
      </c>
      <c r="D30" s="78">
        <v>4</v>
      </c>
      <c r="E30" s="77">
        <v>4</v>
      </c>
      <c r="F30" s="78">
        <v>4</v>
      </c>
      <c r="G30" s="77">
        <v>4</v>
      </c>
      <c r="H30" s="78">
        <v>4</v>
      </c>
      <c r="I30" s="77">
        <v>4</v>
      </c>
      <c r="J30" s="78"/>
      <c r="K30" s="102">
        <f>SUM(C30:J35)</f>
        <v>52</v>
      </c>
      <c r="L30" s="104">
        <f>K30*20</f>
        <v>1040</v>
      </c>
      <c r="M30" s="104">
        <f t="shared" si="10"/>
        <v>780</v>
      </c>
      <c r="N30" s="11"/>
      <c r="O30" s="11"/>
      <c r="P30" s="96">
        <f>ROUNDDOWN(Q30/20,0)</f>
        <v>80</v>
      </c>
      <c r="Q30" s="93">
        <f>R30*4/3</f>
        <v>1600</v>
      </c>
      <c r="R30" s="93">
        <v>1200</v>
      </c>
      <c r="S30" s="11"/>
      <c r="T30" s="11"/>
    </row>
    <row r="31" spans="1:20" s="58" customFormat="1" x14ac:dyDescent="0.3">
      <c r="A31" s="11"/>
      <c r="B31" s="100"/>
      <c r="C31" s="77"/>
      <c r="D31" s="78"/>
      <c r="E31" s="77">
        <v>4</v>
      </c>
      <c r="F31" s="78">
        <v>4</v>
      </c>
      <c r="G31" s="77">
        <v>4</v>
      </c>
      <c r="H31" s="78">
        <v>4</v>
      </c>
      <c r="I31" s="77">
        <v>4</v>
      </c>
      <c r="J31" s="78"/>
      <c r="K31" s="103"/>
      <c r="L31" s="105"/>
      <c r="M31" s="105"/>
      <c r="N31" s="11"/>
      <c r="O31" s="11"/>
      <c r="P31" s="97"/>
      <c r="Q31" s="98"/>
      <c r="R31" s="98"/>
      <c r="S31" s="11"/>
      <c r="T31" s="11"/>
    </row>
    <row r="32" spans="1:20" s="58" customFormat="1" x14ac:dyDescent="0.3">
      <c r="A32" s="11"/>
      <c r="B32" s="100"/>
      <c r="C32" s="77"/>
      <c r="D32" s="78"/>
      <c r="E32" s="77"/>
      <c r="F32" s="78"/>
      <c r="G32" s="77">
        <v>2</v>
      </c>
      <c r="H32" s="78">
        <v>2</v>
      </c>
      <c r="I32" s="77"/>
      <c r="J32" s="78"/>
      <c r="K32" s="103"/>
      <c r="L32" s="105"/>
      <c r="M32" s="105"/>
      <c r="N32" s="11"/>
      <c r="O32" s="11"/>
      <c r="P32" s="97"/>
      <c r="Q32" s="98"/>
      <c r="R32" s="98"/>
      <c r="S32" s="11"/>
      <c r="T32" s="11"/>
    </row>
    <row r="33" spans="1:20" s="58" customFormat="1" x14ac:dyDescent="0.3">
      <c r="A33" s="11"/>
      <c r="B33" s="100"/>
      <c r="C33" s="77"/>
      <c r="D33" s="78"/>
      <c r="E33" s="77"/>
      <c r="F33" s="78"/>
      <c r="G33" s="77"/>
      <c r="H33" s="78"/>
      <c r="I33" s="77"/>
      <c r="J33" s="78"/>
      <c r="K33" s="103"/>
      <c r="L33" s="105"/>
      <c r="M33" s="105"/>
      <c r="N33" s="11"/>
      <c r="O33" s="11"/>
      <c r="P33" s="97"/>
      <c r="Q33" s="98"/>
      <c r="R33" s="98"/>
      <c r="S33" s="11"/>
      <c r="T33" s="11"/>
    </row>
    <row r="34" spans="1:20" s="58" customFormat="1" x14ac:dyDescent="0.3">
      <c r="A34" s="11"/>
      <c r="B34" s="100"/>
      <c r="C34" s="77"/>
      <c r="D34" s="78"/>
      <c r="E34" s="77"/>
      <c r="F34" s="78"/>
      <c r="G34" s="77"/>
      <c r="H34" s="78"/>
      <c r="I34" s="77"/>
      <c r="J34" s="78"/>
      <c r="K34" s="103"/>
      <c r="L34" s="105"/>
      <c r="M34" s="105"/>
      <c r="N34" s="11"/>
      <c r="O34" s="11"/>
      <c r="P34" s="97"/>
      <c r="Q34" s="98"/>
      <c r="R34" s="98"/>
      <c r="S34" s="11"/>
      <c r="T34" s="11"/>
    </row>
    <row r="35" spans="1:20" s="58" customFormat="1" x14ac:dyDescent="0.3">
      <c r="A35" s="11"/>
      <c r="B35" s="101"/>
      <c r="C35" s="77"/>
      <c r="D35" s="78"/>
      <c r="E35" s="77"/>
      <c r="F35" s="78"/>
      <c r="G35" s="77"/>
      <c r="H35" s="78"/>
      <c r="I35" s="77"/>
      <c r="J35" s="78"/>
      <c r="K35" s="103"/>
      <c r="L35" s="105"/>
      <c r="M35" s="105"/>
      <c r="N35" s="11"/>
      <c r="O35" s="11"/>
      <c r="P35" s="97"/>
      <c r="Q35" s="98"/>
      <c r="R35" s="98"/>
      <c r="S35" s="11"/>
      <c r="T35" s="11"/>
    </row>
    <row r="36" spans="1:20" ht="72" x14ac:dyDescent="0.3">
      <c r="B36" s="13" t="s">
        <v>50</v>
      </c>
      <c r="C36" s="53"/>
      <c r="D36" s="54"/>
      <c r="E36" s="53"/>
      <c r="F36" s="54"/>
      <c r="G36" s="53"/>
      <c r="H36" s="54"/>
      <c r="I36" s="53"/>
      <c r="J36" s="54"/>
      <c r="K36" s="36">
        <f t="shared" ref="K36" si="11">SUM(C36:J36)</f>
        <v>0</v>
      </c>
      <c r="L36" s="23">
        <f t="shared" si="9"/>
        <v>0</v>
      </c>
      <c r="M36" s="23">
        <f t="shared" si="10"/>
        <v>0</v>
      </c>
      <c r="N36" s="5"/>
      <c r="O36" s="5"/>
      <c r="P36" s="65" t="s">
        <v>43</v>
      </c>
      <c r="Q36" s="65" t="s">
        <v>43</v>
      </c>
      <c r="R36" s="65" t="s">
        <v>43</v>
      </c>
      <c r="S36" s="64"/>
      <c r="T36" s="5"/>
    </row>
    <row r="37" spans="1:20" x14ac:dyDescent="0.3">
      <c r="B37" s="13" t="s">
        <v>62</v>
      </c>
      <c r="C37" s="49"/>
      <c r="D37" s="50"/>
      <c r="E37" s="51"/>
      <c r="F37" s="52"/>
      <c r="G37" s="51"/>
      <c r="H37" s="52"/>
      <c r="I37" s="61"/>
      <c r="J37" s="62"/>
      <c r="K37" s="36">
        <f>SUM(C37:J37)</f>
        <v>0</v>
      </c>
      <c r="L37" s="23">
        <f>SUM(C37:J37)*20</f>
        <v>0</v>
      </c>
      <c r="M37" s="23">
        <f>L37*0.75</f>
        <v>0</v>
      </c>
      <c r="N37" s="5"/>
      <c r="O37" s="5"/>
      <c r="P37" s="37">
        <v>2</v>
      </c>
      <c r="Q37" s="7">
        <v>40</v>
      </c>
      <c r="R37" s="7">
        <f t="shared" ref="R37:R41" si="12">Q37*0.75</f>
        <v>30</v>
      </c>
      <c r="S37" s="64"/>
      <c r="T37" s="5"/>
    </row>
    <row r="38" spans="1:20" x14ac:dyDescent="0.3">
      <c r="B38" s="13" t="s">
        <v>63</v>
      </c>
      <c r="C38" s="49"/>
      <c r="D38" s="50"/>
      <c r="E38" s="51"/>
      <c r="F38" s="52"/>
      <c r="G38" s="51"/>
      <c r="H38" s="52"/>
      <c r="I38" s="61"/>
      <c r="J38" s="52"/>
      <c r="K38" s="36">
        <f>SUM(C38:J38)</f>
        <v>0</v>
      </c>
      <c r="L38" s="23">
        <f>SUM(C38:J38)*20</f>
        <v>0</v>
      </c>
      <c r="M38" s="23">
        <f>L38*0.75</f>
        <v>0</v>
      </c>
      <c r="N38" s="5"/>
      <c r="O38" s="5"/>
      <c r="P38" s="37">
        <v>2</v>
      </c>
      <c r="Q38" s="7">
        <v>40</v>
      </c>
      <c r="R38" s="7">
        <f t="shared" si="12"/>
        <v>30</v>
      </c>
      <c r="S38" s="64"/>
      <c r="T38" s="5"/>
    </row>
    <row r="39" spans="1:20" x14ac:dyDescent="0.3">
      <c r="B39" s="13" t="s">
        <v>64</v>
      </c>
      <c r="C39" s="49"/>
      <c r="D39" s="50"/>
      <c r="E39" s="51"/>
      <c r="F39" s="52"/>
      <c r="G39" s="51"/>
      <c r="H39" s="52"/>
      <c r="I39" s="61"/>
      <c r="J39" s="52"/>
      <c r="K39" s="36">
        <f t="shared" ref="K39:K41" si="13">SUM(C39:J39)</f>
        <v>0</v>
      </c>
      <c r="L39" s="23">
        <f>SUM(C39:J39)*20</f>
        <v>0</v>
      </c>
      <c r="M39" s="23">
        <f>L39*0.75</f>
        <v>0</v>
      </c>
      <c r="N39" s="5"/>
      <c r="O39" s="5"/>
      <c r="P39" s="37">
        <v>2</v>
      </c>
      <c r="Q39" s="7">
        <v>40</v>
      </c>
      <c r="R39" s="7">
        <f t="shared" si="12"/>
        <v>30</v>
      </c>
      <c r="S39" s="64"/>
      <c r="T39" s="5"/>
    </row>
    <row r="40" spans="1:20" ht="72" x14ac:dyDescent="0.3">
      <c r="B40" s="40" t="s">
        <v>65</v>
      </c>
      <c r="C40" s="49"/>
      <c r="D40" s="50"/>
      <c r="E40" s="51"/>
      <c r="F40" s="52"/>
      <c r="G40" s="51"/>
      <c r="H40" s="52"/>
      <c r="I40" s="61"/>
      <c r="J40" s="62"/>
      <c r="K40" s="36">
        <f t="shared" si="13"/>
        <v>0</v>
      </c>
      <c r="L40" s="23">
        <f t="shared" si="9"/>
        <v>0</v>
      </c>
      <c r="M40" s="23">
        <f t="shared" si="10"/>
        <v>0</v>
      </c>
      <c r="N40" s="5"/>
      <c r="O40" s="5"/>
      <c r="P40" s="37">
        <v>4</v>
      </c>
      <c r="Q40" s="7">
        <v>80</v>
      </c>
      <c r="R40" s="7">
        <f t="shared" si="12"/>
        <v>60</v>
      </c>
      <c r="S40" s="63"/>
      <c r="T40" s="5"/>
    </row>
    <row r="41" spans="1:20" ht="28.8" x14ac:dyDescent="0.3">
      <c r="B41" s="13" t="s">
        <v>66</v>
      </c>
      <c r="C41" s="49"/>
      <c r="D41" s="50"/>
      <c r="E41" s="51"/>
      <c r="F41" s="52"/>
      <c r="G41" s="51"/>
      <c r="H41" s="52"/>
      <c r="I41" s="61"/>
      <c r="J41" s="52"/>
      <c r="K41" s="37">
        <f t="shared" si="13"/>
        <v>0</v>
      </c>
      <c r="L41" s="23">
        <f t="shared" si="9"/>
        <v>0</v>
      </c>
      <c r="M41" s="23">
        <f t="shared" si="10"/>
        <v>0</v>
      </c>
      <c r="N41" s="5"/>
      <c r="O41" s="5"/>
      <c r="P41" s="37">
        <v>2</v>
      </c>
      <c r="Q41" s="7">
        <v>40</v>
      </c>
      <c r="R41" s="7">
        <f t="shared" si="12"/>
        <v>30</v>
      </c>
      <c r="S41" s="64"/>
      <c r="T41" s="5"/>
    </row>
    <row r="42" spans="1:20" x14ac:dyDescent="0.3">
      <c r="B42" s="13" t="s">
        <v>67</v>
      </c>
      <c r="C42" s="49"/>
      <c r="D42" s="50"/>
      <c r="E42" s="53"/>
      <c r="F42" s="54"/>
      <c r="G42" s="53"/>
      <c r="H42" s="54"/>
      <c r="I42" s="53"/>
      <c r="J42" s="54"/>
      <c r="K42" s="36">
        <f t="shared" ref="K42:K44" si="14">SUM(C42:J42)</f>
        <v>0</v>
      </c>
      <c r="L42" s="24">
        <f t="shared" si="9"/>
        <v>0</v>
      </c>
      <c r="M42" s="24">
        <f t="shared" si="10"/>
        <v>0</v>
      </c>
      <c r="N42" s="5"/>
      <c r="O42" s="5"/>
      <c r="P42" s="37">
        <f>ROUNDDOWN(Q42/20,0)</f>
        <v>8</v>
      </c>
      <c r="Q42" s="7">
        <f>R42*4/3</f>
        <v>160</v>
      </c>
      <c r="R42" s="37">
        <f>1200*0.1</f>
        <v>120</v>
      </c>
      <c r="S42" s="64"/>
      <c r="T42" s="5"/>
    </row>
    <row r="43" spans="1:20" x14ac:dyDescent="0.3">
      <c r="B43" s="2"/>
      <c r="C43" s="49"/>
      <c r="D43" s="50"/>
      <c r="E43" s="49"/>
      <c r="F43" s="50"/>
      <c r="G43" s="49"/>
      <c r="H43" s="50"/>
      <c r="I43" s="49"/>
      <c r="J43" s="50"/>
      <c r="K43" s="36">
        <f t="shared" si="14"/>
        <v>0</v>
      </c>
      <c r="L43" s="23">
        <f t="shared" ref="L43:L44" si="15">SUM(C43:J43)*20</f>
        <v>0</v>
      </c>
      <c r="M43" s="23">
        <f t="shared" si="10"/>
        <v>0</v>
      </c>
      <c r="N43" s="5"/>
      <c r="O43" s="5"/>
      <c r="P43" s="5"/>
      <c r="Q43" s="5"/>
      <c r="R43" s="5"/>
      <c r="S43" s="5"/>
      <c r="T43" s="5"/>
    </row>
    <row r="44" spans="1:20" x14ac:dyDescent="0.3">
      <c r="B44" s="2"/>
      <c r="C44" s="49"/>
      <c r="D44" s="50"/>
      <c r="E44" s="49"/>
      <c r="F44" s="50"/>
      <c r="G44" s="49"/>
      <c r="H44" s="50"/>
      <c r="I44" s="49"/>
      <c r="J44" s="50"/>
      <c r="K44" s="36">
        <f t="shared" si="14"/>
        <v>0</v>
      </c>
      <c r="L44" s="23">
        <f t="shared" si="15"/>
        <v>0</v>
      </c>
      <c r="M44" s="23">
        <f t="shared" si="10"/>
        <v>0</v>
      </c>
      <c r="N44" s="5"/>
      <c r="O44" s="5"/>
      <c r="P44" s="5"/>
      <c r="Q44" s="5"/>
      <c r="R44" s="5"/>
      <c r="S44" s="5"/>
      <c r="T44" s="5"/>
    </row>
    <row r="45" spans="1:20" x14ac:dyDescent="0.3">
      <c r="B45" s="25" t="s">
        <v>36</v>
      </c>
      <c r="C45" s="55">
        <f t="shared" ref="C45:J45" si="16">SUM(C28:C44)</f>
        <v>6</v>
      </c>
      <c r="D45" s="76">
        <f t="shared" si="16"/>
        <v>6</v>
      </c>
      <c r="E45" s="55">
        <f t="shared" si="16"/>
        <v>8</v>
      </c>
      <c r="F45" s="76">
        <f t="shared" si="16"/>
        <v>8</v>
      </c>
      <c r="G45" s="55">
        <f t="shared" si="16"/>
        <v>10</v>
      </c>
      <c r="H45" s="76">
        <f t="shared" si="16"/>
        <v>10</v>
      </c>
      <c r="I45" s="56">
        <f t="shared" si="16"/>
        <v>8</v>
      </c>
      <c r="J45" s="57">
        <f t="shared" si="16"/>
        <v>0</v>
      </c>
      <c r="K45" s="26">
        <v>26</v>
      </c>
      <c r="L45" s="21">
        <f>SUM(L28:L44)</f>
        <v>1120</v>
      </c>
      <c r="M45" s="21">
        <f>SUM(M28:M44)</f>
        <v>840</v>
      </c>
      <c r="N45" s="5"/>
      <c r="O45" s="5"/>
      <c r="P45" s="5"/>
      <c r="Q45" s="5"/>
      <c r="R45" s="5"/>
      <c r="S45" s="5"/>
      <c r="T45" s="5"/>
    </row>
    <row r="46" spans="1:20" x14ac:dyDescent="0.3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0"/>
      <c r="M46" s="10"/>
      <c r="N46" s="5"/>
      <c r="O46" s="5"/>
      <c r="P46" s="5"/>
      <c r="Q46" s="10"/>
      <c r="R46" s="10"/>
      <c r="S46" s="5"/>
      <c r="T46" s="5"/>
    </row>
    <row r="47" spans="1:20" x14ac:dyDescent="0.3">
      <c r="B47" s="86" t="s">
        <v>61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5"/>
      <c r="O47" s="5"/>
      <c r="P47" s="5"/>
      <c r="Q47" s="5"/>
      <c r="R47" s="5"/>
      <c r="S47" s="5"/>
      <c r="T47" s="5"/>
    </row>
    <row r="48" spans="1:20" ht="28.8" x14ac:dyDescent="0.3">
      <c r="B48" s="32" t="s">
        <v>51</v>
      </c>
      <c r="C48" s="14"/>
      <c r="D48" s="14"/>
      <c r="E48" s="14"/>
      <c r="F48" s="14"/>
      <c r="G48" s="14"/>
      <c r="H48" s="14"/>
      <c r="I48" s="14"/>
      <c r="J48" s="14"/>
      <c r="K48" s="33"/>
      <c r="L48" s="23">
        <f>M48*4/3</f>
        <v>13.333333333333334</v>
      </c>
      <c r="M48" s="23">
        <v>10</v>
      </c>
      <c r="N48" s="5"/>
      <c r="O48" s="5"/>
      <c r="P48" s="5"/>
      <c r="Q48" s="5"/>
      <c r="R48" s="5"/>
      <c r="S48" s="5"/>
      <c r="T48" s="5"/>
    </row>
    <row r="49" spans="1:20" x14ac:dyDescent="0.3">
      <c r="B49" s="32" t="s">
        <v>52</v>
      </c>
      <c r="C49" s="14"/>
      <c r="D49" s="14"/>
      <c r="E49" s="14"/>
      <c r="F49" s="14"/>
      <c r="G49" s="14"/>
      <c r="H49" s="14"/>
      <c r="I49" s="14"/>
      <c r="J49" s="14"/>
      <c r="K49" s="33"/>
      <c r="L49" s="23">
        <f t="shared" ref="L49:L51" si="17">M49*4/3</f>
        <v>20</v>
      </c>
      <c r="M49" s="23">
        <v>15</v>
      </c>
      <c r="N49" s="5"/>
      <c r="O49" s="5"/>
      <c r="P49" s="5"/>
      <c r="Q49" s="5"/>
      <c r="R49" s="5"/>
      <c r="S49" s="5"/>
      <c r="T49" s="5"/>
    </row>
    <row r="50" spans="1:20" x14ac:dyDescent="0.3">
      <c r="B50" s="32" t="s">
        <v>53</v>
      </c>
      <c r="C50" s="14"/>
      <c r="D50" s="14"/>
      <c r="E50" s="14"/>
      <c r="F50" s="14"/>
      <c r="G50" s="14"/>
      <c r="H50" s="14"/>
      <c r="I50" s="14"/>
      <c r="J50" s="14"/>
      <c r="K50" s="33"/>
      <c r="L50" s="23">
        <f t="shared" si="17"/>
        <v>20</v>
      </c>
      <c r="M50" s="23">
        <v>15</v>
      </c>
      <c r="N50" s="5"/>
      <c r="O50" s="5"/>
      <c r="P50" s="5"/>
      <c r="Q50" s="5"/>
      <c r="R50" s="5"/>
      <c r="S50" s="5"/>
      <c r="T50" s="5"/>
    </row>
    <row r="51" spans="1:20" x14ac:dyDescent="0.3">
      <c r="B51" s="32" t="s">
        <v>44</v>
      </c>
      <c r="C51" s="14"/>
      <c r="D51" s="14"/>
      <c r="E51" s="79"/>
      <c r="F51" s="79"/>
      <c r="G51" s="79"/>
      <c r="H51" s="79"/>
      <c r="I51" s="79"/>
      <c r="J51" s="79"/>
      <c r="K51" s="33"/>
      <c r="L51" s="23">
        <f t="shared" si="17"/>
        <v>80</v>
      </c>
      <c r="M51" s="23">
        <v>60</v>
      </c>
      <c r="N51" s="5"/>
      <c r="O51" s="5"/>
      <c r="P51" s="5"/>
      <c r="Q51" s="5"/>
      <c r="R51" s="5"/>
      <c r="S51" s="5"/>
      <c r="T51" s="5"/>
    </row>
    <row r="52" spans="1:20" ht="28.8" x14ac:dyDescent="0.3">
      <c r="B52" s="34" t="s">
        <v>68</v>
      </c>
      <c r="C52" s="14"/>
      <c r="D52" s="14"/>
      <c r="E52" s="79"/>
      <c r="F52" s="79"/>
      <c r="G52" s="79"/>
      <c r="H52" s="79"/>
      <c r="I52" s="79"/>
      <c r="J52" s="79"/>
      <c r="K52" s="33"/>
      <c r="L52" s="23"/>
      <c r="M52" s="23"/>
      <c r="N52" s="5"/>
      <c r="O52" s="5"/>
      <c r="P52" s="5"/>
      <c r="Q52" s="5"/>
      <c r="R52" s="5"/>
      <c r="S52" s="5"/>
      <c r="T52" s="5"/>
    </row>
    <row r="53" spans="1:20" x14ac:dyDescent="0.3">
      <c r="B53" s="34"/>
      <c r="C53" s="14"/>
      <c r="D53" s="14"/>
      <c r="E53" s="14"/>
      <c r="F53" s="14"/>
      <c r="G53" s="14"/>
      <c r="H53" s="14"/>
      <c r="I53" s="14"/>
      <c r="J53" s="14"/>
      <c r="K53" s="33"/>
      <c r="L53" s="23"/>
      <c r="M53" s="23"/>
      <c r="N53" s="5"/>
      <c r="O53" s="5"/>
      <c r="P53" s="5"/>
      <c r="Q53" s="5"/>
      <c r="R53" s="5"/>
      <c r="S53" s="5"/>
      <c r="T53" s="5"/>
    </row>
    <row r="54" spans="1:20" x14ac:dyDescent="0.3">
      <c r="B54" s="32"/>
      <c r="C54" s="14"/>
      <c r="D54" s="14"/>
      <c r="E54" s="14"/>
      <c r="F54" s="14"/>
      <c r="G54" s="14"/>
      <c r="H54" s="14"/>
      <c r="I54" s="14"/>
      <c r="J54" s="14"/>
      <c r="K54" s="33"/>
      <c r="L54" s="23"/>
      <c r="M54" s="23"/>
      <c r="N54" s="5"/>
      <c r="O54" s="5"/>
      <c r="P54" s="5"/>
      <c r="Q54" s="5"/>
      <c r="R54" s="5"/>
      <c r="S54" s="5"/>
      <c r="T54" s="5"/>
    </row>
    <row r="55" spans="1:20" x14ac:dyDescent="0.3">
      <c r="B55" s="25" t="s">
        <v>36</v>
      </c>
      <c r="C55" s="20"/>
      <c r="D55" s="20"/>
      <c r="E55" s="20"/>
      <c r="F55" s="20"/>
      <c r="G55" s="20"/>
      <c r="H55" s="20"/>
      <c r="I55" s="20"/>
      <c r="J55" s="20"/>
      <c r="K55" s="20"/>
      <c r="L55" s="21">
        <f>SUM(L48:L54)</f>
        <v>133.33333333333334</v>
      </c>
      <c r="M55" s="21">
        <f>SUM(M48:M54)</f>
        <v>100</v>
      </c>
      <c r="N55" s="5"/>
      <c r="O55" s="5"/>
      <c r="P55" s="5"/>
      <c r="Q55" s="10"/>
      <c r="R55" s="10"/>
      <c r="S55" s="5"/>
      <c r="T55" s="5"/>
    </row>
    <row r="56" spans="1:20" x14ac:dyDescent="0.3">
      <c r="A56" s="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0"/>
      <c r="M56" s="10"/>
      <c r="N56" s="5"/>
      <c r="O56" s="5"/>
      <c r="P56" s="5"/>
      <c r="Q56" s="10"/>
      <c r="R56" s="10"/>
      <c r="S56" s="5"/>
      <c r="T56" s="5"/>
    </row>
    <row r="57" spans="1:20" s="19" customFormat="1" x14ac:dyDescent="0.3">
      <c r="A57" s="15"/>
      <c r="B57" s="16" t="s">
        <v>45</v>
      </c>
      <c r="C57" s="17"/>
      <c r="D57" s="17"/>
      <c r="E57" s="17"/>
      <c r="F57" s="17"/>
      <c r="G57" s="17"/>
      <c r="H57" s="17"/>
      <c r="I57" s="17"/>
      <c r="J57" s="17"/>
      <c r="K57" s="17"/>
      <c r="L57" s="18">
        <f>L25+L55+L45</f>
        <v>4333.3333333333339</v>
      </c>
      <c r="M57" s="18">
        <f>M25+M55+M45</f>
        <v>3250</v>
      </c>
      <c r="N57" s="15"/>
      <c r="O57" s="15"/>
      <c r="P57" s="15"/>
      <c r="Q57" s="15"/>
      <c r="R57" s="15"/>
      <c r="S57" s="15"/>
      <c r="T57" s="15"/>
    </row>
    <row r="58" spans="1:20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</row>
    <row r="59" spans="1:20" x14ac:dyDescent="0.3">
      <c r="B59" s="60" t="s">
        <v>46</v>
      </c>
      <c r="C59" s="68">
        <f t="shared" ref="C59:J59" si="18">C25+C45</f>
        <v>30</v>
      </c>
      <c r="D59" s="69">
        <f t="shared" si="18"/>
        <v>30</v>
      </c>
      <c r="E59" s="68">
        <f t="shared" si="18"/>
        <v>30</v>
      </c>
      <c r="F59" s="69">
        <f t="shared" si="18"/>
        <v>30</v>
      </c>
      <c r="G59" s="68">
        <f t="shared" si="18"/>
        <v>30</v>
      </c>
      <c r="H59" s="69">
        <f t="shared" si="18"/>
        <v>30</v>
      </c>
      <c r="I59" s="68">
        <f t="shared" si="18"/>
        <v>30</v>
      </c>
      <c r="J59" s="69">
        <f t="shared" si="18"/>
        <v>0</v>
      </c>
      <c r="K59" s="67" t="s">
        <v>43</v>
      </c>
      <c r="L59" s="7">
        <f>L45+L25</f>
        <v>4200</v>
      </c>
      <c r="M59" s="7">
        <f>M45+M25</f>
        <v>3150</v>
      </c>
      <c r="N59" s="5"/>
      <c r="O59" s="5"/>
      <c r="P59" s="5"/>
      <c r="Q59" s="5"/>
      <c r="R59" s="5"/>
      <c r="S59" s="5"/>
      <c r="T59" s="5"/>
    </row>
    <row r="60" spans="1:20" x14ac:dyDescent="0.3">
      <c r="B60" s="60" t="s">
        <v>47</v>
      </c>
      <c r="C60" s="68">
        <f t="shared" ref="C60:J60" si="19">COUNT(C12:C24)+COUNT(C28:C44)</f>
        <v>9</v>
      </c>
      <c r="D60" s="69">
        <f t="shared" si="19"/>
        <v>9</v>
      </c>
      <c r="E60" s="68">
        <f t="shared" si="19"/>
        <v>10</v>
      </c>
      <c r="F60" s="69">
        <f t="shared" si="19"/>
        <v>10</v>
      </c>
      <c r="G60" s="68">
        <f t="shared" si="19"/>
        <v>10</v>
      </c>
      <c r="H60" s="69">
        <f t="shared" si="19"/>
        <v>10</v>
      </c>
      <c r="I60" s="68">
        <f t="shared" si="19"/>
        <v>9</v>
      </c>
      <c r="J60" s="69">
        <f t="shared" si="19"/>
        <v>0</v>
      </c>
      <c r="K60" s="67" t="s">
        <v>43</v>
      </c>
      <c r="L60" s="7"/>
      <c r="M60" s="7"/>
      <c r="N60" s="5"/>
      <c r="O60" s="5"/>
      <c r="P60" s="5"/>
      <c r="Q60" s="5"/>
      <c r="R60" s="5"/>
      <c r="S60" s="5"/>
      <c r="T60" s="5"/>
    </row>
    <row r="61" spans="1:20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</row>
    <row r="62" spans="1:20" x14ac:dyDescent="0.3">
      <c r="B62" s="5"/>
      <c r="C62" s="31"/>
      <c r="D62" s="30" t="s">
        <v>48</v>
      </c>
      <c r="E62" s="5"/>
      <c r="F62" s="5"/>
      <c r="G62" s="5"/>
      <c r="H62" s="5"/>
      <c r="I62" s="5"/>
      <c r="J62" s="5"/>
      <c r="K62" s="5"/>
      <c r="L62" s="10"/>
      <c r="M62" s="10"/>
      <c r="N62" s="5"/>
      <c r="O62" s="5"/>
      <c r="P62" s="5"/>
      <c r="Q62" s="5"/>
      <c r="R62" s="5"/>
      <c r="S62" s="5"/>
      <c r="T62" s="5"/>
    </row>
    <row r="63" spans="1:20" x14ac:dyDescent="0.3">
      <c r="B63" s="5"/>
      <c r="C63" s="59" t="s">
        <v>54</v>
      </c>
      <c r="D63" s="5"/>
      <c r="E63" s="5"/>
      <c r="F63" s="5"/>
      <c r="G63" s="5"/>
      <c r="H63" s="5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</row>
    <row r="64" spans="1:20" x14ac:dyDescent="0.3">
      <c r="B64" s="5"/>
      <c r="C64" s="59" t="s">
        <v>55</v>
      </c>
      <c r="D64" s="5"/>
      <c r="E64" s="5"/>
      <c r="F64" s="5"/>
      <c r="G64" s="5"/>
      <c r="H64" s="5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</row>
    <row r="65" spans="2:20" x14ac:dyDescent="0.3">
      <c r="B65" s="5"/>
      <c r="C65" s="59" t="s">
        <v>56</v>
      </c>
      <c r="D65" s="5"/>
      <c r="E65" s="5"/>
      <c r="F65" s="5"/>
      <c r="G65" s="5"/>
      <c r="H65" s="5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</row>
    <row r="66" spans="2:20" x14ac:dyDescent="0.3">
      <c r="B66" s="5"/>
      <c r="C66" s="59"/>
      <c r="D66" s="5"/>
      <c r="E66" s="5"/>
      <c r="F66" s="5"/>
      <c r="G66" s="5"/>
      <c r="H66" s="5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</row>
  </sheetData>
  <mergeCells count="26">
    <mergeCell ref="P30:P35"/>
    <mergeCell ref="Q30:Q35"/>
    <mergeCell ref="R30:R35"/>
    <mergeCell ref="B47:M47"/>
    <mergeCell ref="B11:M11"/>
    <mergeCell ref="B27:M27"/>
    <mergeCell ref="B30:B35"/>
    <mergeCell ref="K30:K35"/>
    <mergeCell ref="L30:L35"/>
    <mergeCell ref="M30:M35"/>
    <mergeCell ref="R8:R9"/>
    <mergeCell ref="B4:M4"/>
    <mergeCell ref="B5:M5"/>
    <mergeCell ref="B7:B9"/>
    <mergeCell ref="C7:J7"/>
    <mergeCell ref="L7:M7"/>
    <mergeCell ref="P7:R7"/>
    <mergeCell ref="C8:D8"/>
    <mergeCell ref="E8:F8"/>
    <mergeCell ref="G8:H8"/>
    <mergeCell ref="I8:J8"/>
    <mergeCell ref="K8:K9"/>
    <mergeCell ref="L8:L9"/>
    <mergeCell ref="M8:M9"/>
    <mergeCell ref="P8:P9"/>
    <mergeCell ref="Q8:Q9"/>
  </mergeCells>
  <pageMargins left="0.39370078740157483" right="0.39370078740157483" top="0.39370078740157483" bottom="0.39370078740157483" header="0" footer="0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D1F3-3218-4586-A06B-8AE301764D53}">
  <sheetPr>
    <pageSetUpPr fitToPage="1"/>
  </sheetPr>
  <dimension ref="A1:T66"/>
  <sheetViews>
    <sheetView topLeftCell="A48" zoomScale="145" zoomScaleNormal="145" workbookViewId="0">
      <selection activeCell="M59" sqref="M59"/>
    </sheetView>
  </sheetViews>
  <sheetFormatPr defaultColWidth="9.109375" defaultRowHeight="14.4" x14ac:dyDescent="0.3"/>
  <cols>
    <col min="1" max="1" width="1.88671875" style="5" customWidth="1"/>
    <col min="2" max="2" width="33.33203125" style="1" customWidth="1"/>
    <col min="3" max="10" width="7" style="1" customWidth="1"/>
    <col min="11" max="11" width="9.5546875" style="1" customWidth="1"/>
    <col min="12" max="13" width="9.5546875" style="3" customWidth="1"/>
    <col min="14" max="14" width="2.6640625" style="1" customWidth="1"/>
    <col min="15" max="15" width="0.6640625" style="1" customWidth="1"/>
    <col min="16" max="19" width="9.6640625" style="1" customWidth="1"/>
    <col min="20" max="20" width="6.88671875" style="1" customWidth="1"/>
    <col min="21" max="16384" width="9.109375" style="1"/>
  </cols>
  <sheetData>
    <row r="1" spans="1:20" x14ac:dyDescent="0.3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70" t="s">
        <v>60</v>
      </c>
      <c r="N1" s="5"/>
      <c r="O1" s="5"/>
      <c r="P1" s="80"/>
      <c r="Q1" s="5"/>
      <c r="R1" s="5"/>
      <c r="S1" s="5"/>
      <c r="T1" s="5"/>
    </row>
    <row r="2" spans="1:20" x14ac:dyDescent="0.3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  <c r="O2" s="5"/>
      <c r="P2" s="80"/>
      <c r="Q2" s="5"/>
      <c r="R2" s="5"/>
      <c r="S2" s="5"/>
      <c r="T2" s="5"/>
    </row>
    <row r="3" spans="1:20" ht="7.5" customHeigh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6"/>
      <c r="N3" s="5"/>
      <c r="O3" s="5"/>
      <c r="Q3" s="5"/>
      <c r="R3" s="5"/>
      <c r="S3" s="5"/>
      <c r="T3" s="5"/>
    </row>
    <row r="4" spans="1:20" s="73" customFormat="1" ht="15.6" x14ac:dyDescent="0.3">
      <c r="A4" s="71"/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71"/>
      <c r="O4" s="71"/>
      <c r="P4" s="80"/>
      <c r="Q4" s="72"/>
      <c r="R4" s="71"/>
      <c r="S4" s="71"/>
      <c r="T4" s="71"/>
    </row>
    <row r="5" spans="1:20" s="73" customFormat="1" ht="15.6" x14ac:dyDescent="0.3">
      <c r="A5" s="71"/>
      <c r="B5" s="95" t="s">
        <v>59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71"/>
      <c r="O5" s="71"/>
      <c r="P5" s="80"/>
      <c r="Q5" s="72"/>
      <c r="R5" s="71"/>
      <c r="S5" s="71"/>
      <c r="T5" s="71"/>
    </row>
    <row r="6" spans="1:20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</row>
    <row r="7" spans="1:20" ht="15" customHeight="1" x14ac:dyDescent="0.3">
      <c r="B7" s="88" t="s">
        <v>37</v>
      </c>
      <c r="C7" s="88" t="s">
        <v>49</v>
      </c>
      <c r="D7" s="88"/>
      <c r="E7" s="88"/>
      <c r="F7" s="88"/>
      <c r="G7" s="88"/>
      <c r="H7" s="88"/>
      <c r="I7" s="88"/>
      <c r="J7" s="88"/>
      <c r="K7" s="35" t="s">
        <v>5</v>
      </c>
      <c r="L7" s="89" t="s">
        <v>6</v>
      </c>
      <c r="M7" s="90"/>
      <c r="N7" s="5"/>
      <c r="O7" s="5"/>
      <c r="P7" s="92" t="s">
        <v>7</v>
      </c>
      <c r="Q7" s="92"/>
      <c r="R7" s="92"/>
      <c r="S7" s="5"/>
      <c r="T7" s="5"/>
    </row>
    <row r="8" spans="1:20" ht="15" customHeight="1" x14ac:dyDescent="0.3">
      <c r="B8" s="88"/>
      <c r="C8" s="88" t="s">
        <v>8</v>
      </c>
      <c r="D8" s="88"/>
      <c r="E8" s="88" t="s">
        <v>9</v>
      </c>
      <c r="F8" s="88"/>
      <c r="G8" s="88" t="s">
        <v>10</v>
      </c>
      <c r="H8" s="88"/>
      <c r="I8" s="88" t="s">
        <v>11</v>
      </c>
      <c r="J8" s="88"/>
      <c r="K8" s="91" t="s">
        <v>12</v>
      </c>
      <c r="L8" s="91" t="s">
        <v>12</v>
      </c>
      <c r="M8" s="91" t="s">
        <v>13</v>
      </c>
      <c r="N8" s="5"/>
      <c r="O8" s="5"/>
      <c r="P8" s="93" t="s">
        <v>38</v>
      </c>
      <c r="Q8" s="93" t="s">
        <v>12</v>
      </c>
      <c r="R8" s="93" t="s">
        <v>13</v>
      </c>
      <c r="S8" s="5"/>
      <c r="T8" s="5"/>
    </row>
    <row r="9" spans="1:20" ht="15" customHeight="1" x14ac:dyDescent="0.3">
      <c r="B9" s="88"/>
      <c r="C9" s="47" t="s">
        <v>14</v>
      </c>
      <c r="D9" s="48" t="s">
        <v>15</v>
      </c>
      <c r="E9" s="47" t="s">
        <v>16</v>
      </c>
      <c r="F9" s="48" t="s">
        <v>17</v>
      </c>
      <c r="G9" s="47" t="s">
        <v>18</v>
      </c>
      <c r="H9" s="48" t="s">
        <v>19</v>
      </c>
      <c r="I9" s="47" t="s">
        <v>20</v>
      </c>
      <c r="J9" s="48" t="s">
        <v>21</v>
      </c>
      <c r="K9" s="91"/>
      <c r="L9" s="91"/>
      <c r="M9" s="91"/>
      <c r="N9" s="5"/>
      <c r="O9" s="5"/>
      <c r="P9" s="94"/>
      <c r="Q9" s="94"/>
      <c r="R9" s="94"/>
      <c r="S9" s="5"/>
      <c r="T9" s="5"/>
    </row>
    <row r="10" spans="1:20" x14ac:dyDescent="0.3">
      <c r="B10" s="39"/>
      <c r="C10" s="12"/>
      <c r="D10" s="12"/>
      <c r="E10" s="12"/>
      <c r="F10" s="12"/>
      <c r="G10" s="12"/>
      <c r="H10" s="12"/>
      <c r="I10" s="12"/>
      <c r="J10" s="12"/>
      <c r="K10" s="12"/>
      <c r="L10" s="10"/>
      <c r="M10" s="10"/>
      <c r="N10" s="5"/>
      <c r="O10" s="5"/>
      <c r="P10" s="5"/>
      <c r="Q10" s="10"/>
      <c r="R10" s="10"/>
      <c r="S10" s="5"/>
      <c r="T10" s="5"/>
    </row>
    <row r="11" spans="1:20" x14ac:dyDescent="0.3">
      <c r="B11" s="86" t="s">
        <v>22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5"/>
      <c r="O11" s="5"/>
      <c r="P11" s="5"/>
      <c r="Q11" s="5"/>
      <c r="R11" s="5"/>
      <c r="S11" s="5"/>
      <c r="T11" s="5"/>
    </row>
    <row r="12" spans="1:20" x14ac:dyDescent="0.3">
      <c r="B12" s="9" t="s">
        <v>23</v>
      </c>
      <c r="C12" s="43">
        <v>4</v>
      </c>
      <c r="D12" s="44">
        <v>4</v>
      </c>
      <c r="E12" s="43">
        <v>2</v>
      </c>
      <c r="F12" s="44">
        <v>2</v>
      </c>
      <c r="G12" s="43">
        <v>4</v>
      </c>
      <c r="H12" s="44">
        <v>4</v>
      </c>
      <c r="I12" s="43"/>
      <c r="J12" s="44"/>
      <c r="K12" s="36">
        <f>SUM(C12:J12)</f>
        <v>20</v>
      </c>
      <c r="L12" s="66">
        <f>SUM(C12:J12)*20</f>
        <v>400</v>
      </c>
      <c r="M12" s="23">
        <f>L12*0.75</f>
        <v>300</v>
      </c>
      <c r="N12" s="5"/>
      <c r="O12" s="5"/>
      <c r="P12" s="37">
        <v>20</v>
      </c>
      <c r="Q12" s="7">
        <f>P12*20</f>
        <v>400</v>
      </c>
      <c r="R12" s="7">
        <f>Q12*0.75</f>
        <v>300</v>
      </c>
      <c r="S12" s="5"/>
      <c r="T12" s="5"/>
    </row>
    <row r="13" spans="1:20" x14ac:dyDescent="0.3">
      <c r="B13" s="8" t="s">
        <v>24</v>
      </c>
      <c r="C13" s="45">
        <v>2</v>
      </c>
      <c r="D13" s="46">
        <v>2</v>
      </c>
      <c r="E13" s="45">
        <v>2</v>
      </c>
      <c r="F13" s="46">
        <v>2</v>
      </c>
      <c r="G13" s="45">
        <v>2</v>
      </c>
      <c r="H13" s="46">
        <v>2</v>
      </c>
      <c r="I13" s="45"/>
      <c r="J13" s="46"/>
      <c r="K13" s="36">
        <f t="shared" ref="K13:K24" si="0">SUM(C13:J13)</f>
        <v>12</v>
      </c>
      <c r="L13" s="23">
        <f t="shared" ref="L13:L25" si="1">SUM(C13:J13)*20</f>
        <v>240</v>
      </c>
      <c r="M13" s="23">
        <f>L13*0.75</f>
        <v>180</v>
      </c>
      <c r="N13" s="5"/>
      <c r="O13" s="5"/>
      <c r="P13" s="37">
        <v>12</v>
      </c>
      <c r="Q13" s="7">
        <f t="shared" ref="Q13:Q24" si="2">P13*20</f>
        <v>240</v>
      </c>
      <c r="R13" s="7">
        <f>Q13*0.75</f>
        <v>180</v>
      </c>
      <c r="S13" s="5"/>
      <c r="T13" s="5"/>
    </row>
    <row r="14" spans="1:20" x14ac:dyDescent="0.3">
      <c r="B14" s="8" t="s">
        <v>25</v>
      </c>
      <c r="C14" s="45"/>
      <c r="D14" s="46"/>
      <c r="E14" s="45"/>
      <c r="F14" s="46"/>
      <c r="G14" s="45"/>
      <c r="H14" s="46">
        <v>2</v>
      </c>
      <c r="I14" s="45">
        <v>2</v>
      </c>
      <c r="J14" s="46">
        <v>2</v>
      </c>
      <c r="K14" s="36">
        <f t="shared" si="0"/>
        <v>6</v>
      </c>
      <c r="L14" s="66">
        <f t="shared" si="1"/>
        <v>120</v>
      </c>
      <c r="M14" s="23">
        <f>L14*0.75</f>
        <v>90</v>
      </c>
      <c r="N14" s="5"/>
      <c r="O14" s="5"/>
      <c r="P14" s="37">
        <v>6</v>
      </c>
      <c r="Q14" s="7">
        <f t="shared" si="2"/>
        <v>120</v>
      </c>
      <c r="R14" s="7">
        <f>Q14*0.75</f>
        <v>90</v>
      </c>
      <c r="S14" s="5"/>
      <c r="T14" s="5"/>
    </row>
    <row r="15" spans="1:20" x14ac:dyDescent="0.3">
      <c r="B15" s="8" t="s">
        <v>26</v>
      </c>
      <c r="C15" s="45"/>
      <c r="D15" s="46"/>
      <c r="E15" s="45"/>
      <c r="F15" s="46">
        <v>2</v>
      </c>
      <c r="G15" s="45">
        <v>2</v>
      </c>
      <c r="H15" s="46">
        <v>2</v>
      </c>
      <c r="I15" s="45"/>
      <c r="J15" s="46"/>
      <c r="K15" s="36">
        <f t="shared" si="0"/>
        <v>6</v>
      </c>
      <c r="L15" s="23">
        <f t="shared" si="1"/>
        <v>120</v>
      </c>
      <c r="M15" s="23">
        <f>L15*0.75</f>
        <v>90</v>
      </c>
      <c r="N15" s="5"/>
      <c r="O15" s="5"/>
      <c r="P15" s="37">
        <v>6</v>
      </c>
      <c r="Q15" s="7">
        <f t="shared" si="2"/>
        <v>120</v>
      </c>
      <c r="R15" s="7">
        <f>Q15*0.75</f>
        <v>90</v>
      </c>
      <c r="S15" s="5"/>
      <c r="T15" s="5"/>
    </row>
    <row r="16" spans="1:20" x14ac:dyDescent="0.3">
      <c r="B16" s="8" t="s">
        <v>27</v>
      </c>
      <c r="C16" s="45">
        <v>2</v>
      </c>
      <c r="D16" s="46">
        <v>2</v>
      </c>
      <c r="E16" s="45">
        <v>2</v>
      </c>
      <c r="F16" s="46">
        <v>2</v>
      </c>
      <c r="G16" s="45"/>
      <c r="H16" s="46"/>
      <c r="I16" s="43"/>
      <c r="J16" s="44"/>
      <c r="K16" s="36">
        <f t="shared" si="0"/>
        <v>8</v>
      </c>
      <c r="L16" s="23">
        <f t="shared" si="1"/>
        <v>160</v>
      </c>
      <c r="M16" s="23">
        <f>L16*0.75</f>
        <v>120</v>
      </c>
      <c r="N16" s="5"/>
      <c r="O16" s="5"/>
      <c r="P16" s="37">
        <v>8</v>
      </c>
      <c r="Q16" s="7">
        <f t="shared" si="2"/>
        <v>160</v>
      </c>
      <c r="R16" s="7">
        <f>Q16*0.75</f>
        <v>120</v>
      </c>
      <c r="S16" s="5"/>
      <c r="T16" s="5"/>
    </row>
    <row r="17" spans="1:20" x14ac:dyDescent="0.3">
      <c r="B17" s="8" t="s">
        <v>28</v>
      </c>
      <c r="C17" s="45">
        <v>4</v>
      </c>
      <c r="D17" s="46">
        <v>4</v>
      </c>
      <c r="E17" s="45"/>
      <c r="F17" s="46"/>
      <c r="G17" s="45"/>
      <c r="H17" s="46"/>
      <c r="I17" s="45">
        <v>2</v>
      </c>
      <c r="J17" s="46">
        <v>2</v>
      </c>
      <c r="K17" s="36">
        <f t="shared" si="0"/>
        <v>12</v>
      </c>
      <c r="L17" s="23">
        <f t="shared" si="1"/>
        <v>240</v>
      </c>
      <c r="M17" s="23">
        <f t="shared" ref="M17:M25" si="3">L17*0.75</f>
        <v>180</v>
      </c>
      <c r="N17" s="5"/>
      <c r="O17" s="5"/>
      <c r="P17" s="37">
        <v>12</v>
      </c>
      <c r="Q17" s="7">
        <f t="shared" si="2"/>
        <v>240</v>
      </c>
      <c r="R17" s="7">
        <f t="shared" ref="R17:R24" si="4">Q17*0.75</f>
        <v>180</v>
      </c>
      <c r="S17" s="5"/>
      <c r="T17" s="5"/>
    </row>
    <row r="18" spans="1:20" x14ac:dyDescent="0.3">
      <c r="B18" s="8" t="s">
        <v>29</v>
      </c>
      <c r="C18" s="45"/>
      <c r="D18" s="46"/>
      <c r="E18" s="45">
        <v>4</v>
      </c>
      <c r="F18" s="46">
        <v>4</v>
      </c>
      <c r="G18" s="45"/>
      <c r="H18" s="46"/>
      <c r="I18" s="45">
        <v>2</v>
      </c>
      <c r="J18" s="46">
        <v>2</v>
      </c>
      <c r="K18" s="36">
        <f t="shared" si="0"/>
        <v>12</v>
      </c>
      <c r="L18" s="23">
        <f t="shared" si="1"/>
        <v>240</v>
      </c>
      <c r="M18" s="23">
        <f t="shared" si="3"/>
        <v>180</v>
      </c>
      <c r="N18" s="5"/>
      <c r="O18" s="5"/>
      <c r="P18" s="37">
        <v>12</v>
      </c>
      <c r="Q18" s="7">
        <f t="shared" si="2"/>
        <v>240</v>
      </c>
      <c r="R18" s="7">
        <f t="shared" si="4"/>
        <v>180</v>
      </c>
      <c r="S18" s="5"/>
      <c r="T18" s="5"/>
    </row>
    <row r="19" spans="1:20" x14ac:dyDescent="0.3">
      <c r="B19" s="8" t="s">
        <v>30</v>
      </c>
      <c r="C19" s="45">
        <v>2</v>
      </c>
      <c r="D19" s="46">
        <v>2</v>
      </c>
      <c r="E19" s="45"/>
      <c r="F19" s="46"/>
      <c r="G19" s="45">
        <v>2</v>
      </c>
      <c r="H19" s="46"/>
      <c r="I19" s="45"/>
      <c r="J19" s="46"/>
      <c r="K19" s="36">
        <f t="shared" si="0"/>
        <v>6</v>
      </c>
      <c r="L19" s="66">
        <f t="shared" si="1"/>
        <v>120</v>
      </c>
      <c r="M19" s="23">
        <f t="shared" si="3"/>
        <v>90</v>
      </c>
      <c r="N19" s="5"/>
      <c r="O19" s="5"/>
      <c r="P19" s="37">
        <v>6</v>
      </c>
      <c r="Q19" s="7">
        <f t="shared" si="2"/>
        <v>120</v>
      </c>
      <c r="R19" s="7">
        <f t="shared" si="4"/>
        <v>90</v>
      </c>
      <c r="S19" s="5"/>
      <c r="T19" s="5"/>
    </row>
    <row r="20" spans="1:20" x14ac:dyDescent="0.3">
      <c r="B20" s="8" t="s">
        <v>31</v>
      </c>
      <c r="C20" s="45"/>
      <c r="D20" s="46"/>
      <c r="E20" s="45"/>
      <c r="F20" s="46"/>
      <c r="G20" s="45">
        <v>2</v>
      </c>
      <c r="H20" s="46">
        <v>2</v>
      </c>
      <c r="I20" s="45"/>
      <c r="J20" s="46">
        <v>2</v>
      </c>
      <c r="K20" s="36">
        <f t="shared" si="0"/>
        <v>6</v>
      </c>
      <c r="L20" s="66">
        <f t="shared" si="1"/>
        <v>120</v>
      </c>
      <c r="M20" s="23">
        <f t="shared" si="3"/>
        <v>90</v>
      </c>
      <c r="N20" s="5"/>
      <c r="O20" s="5"/>
      <c r="P20" s="37">
        <v>6</v>
      </c>
      <c r="Q20" s="7">
        <f t="shared" si="2"/>
        <v>120</v>
      </c>
      <c r="R20" s="7">
        <f t="shared" si="4"/>
        <v>90</v>
      </c>
      <c r="S20" s="5"/>
      <c r="T20" s="5"/>
    </row>
    <row r="21" spans="1:20" x14ac:dyDescent="0.3">
      <c r="B21" s="8" t="s">
        <v>32</v>
      </c>
      <c r="C21" s="43">
        <v>4</v>
      </c>
      <c r="D21" s="44">
        <v>4</v>
      </c>
      <c r="E21" s="43">
        <v>2</v>
      </c>
      <c r="F21" s="44">
        <v>2</v>
      </c>
      <c r="G21" s="43">
        <v>4</v>
      </c>
      <c r="H21" s="44">
        <v>4</v>
      </c>
      <c r="I21" s="43"/>
      <c r="J21" s="44"/>
      <c r="K21" s="36">
        <f t="shared" si="0"/>
        <v>20</v>
      </c>
      <c r="L21" s="23">
        <f t="shared" si="1"/>
        <v>400</v>
      </c>
      <c r="M21" s="23">
        <f t="shared" si="3"/>
        <v>300</v>
      </c>
      <c r="N21" s="5"/>
      <c r="O21" s="5"/>
      <c r="P21" s="37">
        <v>20</v>
      </c>
      <c r="Q21" s="7">
        <f t="shared" si="2"/>
        <v>400</v>
      </c>
      <c r="R21" s="7">
        <f t="shared" si="4"/>
        <v>300</v>
      </c>
      <c r="S21" s="5"/>
      <c r="T21" s="5"/>
    </row>
    <row r="22" spans="1:20" x14ac:dyDescent="0.3">
      <c r="B22" s="8" t="s">
        <v>33</v>
      </c>
      <c r="C22" s="45">
        <v>4</v>
      </c>
      <c r="D22" s="46">
        <v>4</v>
      </c>
      <c r="E22" s="45"/>
      <c r="F22" s="46"/>
      <c r="G22" s="45">
        <v>4</v>
      </c>
      <c r="H22" s="46">
        <v>4</v>
      </c>
      <c r="I22" s="45"/>
      <c r="J22" s="46"/>
      <c r="K22" s="36">
        <f t="shared" si="0"/>
        <v>16</v>
      </c>
      <c r="L22" s="23">
        <f t="shared" si="1"/>
        <v>320</v>
      </c>
      <c r="M22" s="23">
        <f t="shared" si="3"/>
        <v>240</v>
      </c>
      <c r="N22" s="5"/>
      <c r="O22" s="5"/>
      <c r="P22" s="37">
        <v>16</v>
      </c>
      <c r="Q22" s="7">
        <f t="shared" si="2"/>
        <v>320</v>
      </c>
      <c r="R22" s="7">
        <f t="shared" si="4"/>
        <v>240</v>
      </c>
      <c r="S22" s="5"/>
      <c r="T22" s="5"/>
    </row>
    <row r="23" spans="1:20" x14ac:dyDescent="0.3">
      <c r="B23" s="8" t="s">
        <v>34</v>
      </c>
      <c r="C23" s="45"/>
      <c r="D23" s="46"/>
      <c r="E23" s="45">
        <v>4</v>
      </c>
      <c r="F23" s="46">
        <v>4</v>
      </c>
      <c r="G23" s="45"/>
      <c r="H23" s="46"/>
      <c r="I23" s="45">
        <v>4</v>
      </c>
      <c r="J23" s="46">
        <v>4</v>
      </c>
      <c r="K23" s="36">
        <f t="shared" si="0"/>
        <v>16</v>
      </c>
      <c r="L23" s="23">
        <f t="shared" si="1"/>
        <v>320</v>
      </c>
      <c r="M23" s="23">
        <f t="shared" si="3"/>
        <v>240</v>
      </c>
      <c r="N23" s="5"/>
      <c r="O23" s="5"/>
      <c r="P23" s="37">
        <v>16</v>
      </c>
      <c r="Q23" s="7">
        <f t="shared" si="2"/>
        <v>320</v>
      </c>
      <c r="R23" s="7">
        <f t="shared" si="4"/>
        <v>240</v>
      </c>
      <c r="S23" s="5"/>
      <c r="T23" s="5"/>
    </row>
    <row r="24" spans="1:20" x14ac:dyDescent="0.3">
      <c r="B24" s="8" t="s">
        <v>35</v>
      </c>
      <c r="C24" s="45"/>
      <c r="D24" s="46"/>
      <c r="E24" s="45">
        <v>4</v>
      </c>
      <c r="F24" s="46">
        <v>4</v>
      </c>
      <c r="G24" s="45"/>
      <c r="H24" s="46"/>
      <c r="I24" s="45">
        <v>4</v>
      </c>
      <c r="J24" s="46">
        <v>2</v>
      </c>
      <c r="K24" s="36">
        <f t="shared" si="0"/>
        <v>14</v>
      </c>
      <c r="L24" s="66">
        <f t="shared" si="1"/>
        <v>280</v>
      </c>
      <c r="M24" s="23">
        <f t="shared" si="3"/>
        <v>210</v>
      </c>
      <c r="N24" s="5"/>
      <c r="O24" s="5"/>
      <c r="P24" s="37">
        <v>14</v>
      </c>
      <c r="Q24" s="7">
        <f t="shared" si="2"/>
        <v>280</v>
      </c>
      <c r="R24" s="7">
        <f t="shared" si="4"/>
        <v>210</v>
      </c>
      <c r="S24" s="5"/>
      <c r="T24" s="5"/>
    </row>
    <row r="25" spans="1:20" s="28" customFormat="1" x14ac:dyDescent="0.3">
      <c r="A25" s="27"/>
      <c r="B25" s="25" t="s">
        <v>36</v>
      </c>
      <c r="C25" s="55">
        <f t="shared" ref="C25:H25" si="5">SUM(C12:C24)</f>
        <v>22</v>
      </c>
      <c r="D25" s="76">
        <f t="shared" si="5"/>
        <v>22</v>
      </c>
      <c r="E25" s="55">
        <f t="shared" si="5"/>
        <v>20</v>
      </c>
      <c r="F25" s="76">
        <f t="shared" si="5"/>
        <v>22</v>
      </c>
      <c r="G25" s="55">
        <f t="shared" si="5"/>
        <v>20</v>
      </c>
      <c r="H25" s="76">
        <f t="shared" si="5"/>
        <v>20</v>
      </c>
      <c r="I25" s="55">
        <f t="shared" ref="I25:J25" si="6">SUM(I12:I24)</f>
        <v>14</v>
      </c>
      <c r="J25" s="57">
        <f t="shared" si="6"/>
        <v>14</v>
      </c>
      <c r="K25" s="26">
        <f>SUM(C25:J25)</f>
        <v>154</v>
      </c>
      <c r="L25" s="21">
        <f t="shared" si="1"/>
        <v>3080</v>
      </c>
      <c r="M25" s="21">
        <f t="shared" si="3"/>
        <v>2310</v>
      </c>
      <c r="N25" s="27"/>
      <c r="O25" s="27"/>
      <c r="P25" s="27"/>
      <c r="Q25" s="5"/>
      <c r="R25" s="5"/>
      <c r="S25" s="27"/>
      <c r="T25" s="27"/>
    </row>
    <row r="26" spans="1:20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</row>
    <row r="27" spans="1:20" ht="15" customHeight="1" x14ac:dyDescent="0.3">
      <c r="B27" s="86" t="s">
        <v>39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5"/>
      <c r="O27" s="5"/>
      <c r="P27" s="5"/>
      <c r="Q27" s="5"/>
      <c r="R27" s="5"/>
      <c r="S27" s="5"/>
      <c r="T27" s="5"/>
    </row>
    <row r="28" spans="1:20" x14ac:dyDescent="0.3">
      <c r="B28" s="8" t="s">
        <v>40</v>
      </c>
      <c r="C28" s="49">
        <v>2</v>
      </c>
      <c r="D28" s="50"/>
      <c r="E28" s="49"/>
      <c r="F28" s="50"/>
      <c r="G28" s="49"/>
      <c r="H28" s="50"/>
      <c r="I28" s="49"/>
      <c r="J28" s="50"/>
      <c r="K28" s="36">
        <f>SUM(C28:J28)</f>
        <v>2</v>
      </c>
      <c r="L28" s="23">
        <f t="shared" ref="L28:L42" si="7">SUM(C28:J28)*20</f>
        <v>40</v>
      </c>
      <c r="M28" s="23">
        <f t="shared" ref="M28:M44" si="8">L28*0.75</f>
        <v>30</v>
      </c>
      <c r="N28" s="5"/>
      <c r="O28" s="5"/>
      <c r="P28" s="37">
        <v>2</v>
      </c>
      <c r="Q28" s="7">
        <v>40</v>
      </c>
      <c r="R28" s="7">
        <f>Q28*0.75</f>
        <v>30</v>
      </c>
      <c r="S28" s="5"/>
      <c r="T28" s="5"/>
    </row>
    <row r="29" spans="1:20" ht="28.8" x14ac:dyDescent="0.3">
      <c r="B29" s="29" t="s">
        <v>41</v>
      </c>
      <c r="C29" s="49"/>
      <c r="D29" s="52">
        <v>2</v>
      </c>
      <c r="E29" s="51"/>
      <c r="F29" s="52"/>
      <c r="G29" s="51"/>
      <c r="H29" s="52"/>
      <c r="I29" s="45"/>
      <c r="J29" s="46"/>
      <c r="K29" s="37">
        <f>SUM(C29:J29)</f>
        <v>2</v>
      </c>
      <c r="L29" s="23">
        <f>SUM(C29:J29)*20</f>
        <v>40</v>
      </c>
      <c r="M29" s="23">
        <f>L29*0.75</f>
        <v>30</v>
      </c>
      <c r="N29" s="5"/>
      <c r="O29" s="5"/>
      <c r="P29" s="37">
        <v>2</v>
      </c>
      <c r="Q29" s="7">
        <v>40</v>
      </c>
      <c r="R29" s="7">
        <f>Q29*0.75</f>
        <v>30</v>
      </c>
      <c r="S29" s="64"/>
      <c r="T29" s="5"/>
    </row>
    <row r="30" spans="1:20" s="58" customFormat="1" x14ac:dyDescent="0.3">
      <c r="A30" s="11"/>
      <c r="B30" s="99" t="s">
        <v>42</v>
      </c>
      <c r="C30" s="77">
        <v>4</v>
      </c>
      <c r="D30" s="78">
        <v>4</v>
      </c>
      <c r="E30" s="77">
        <v>4</v>
      </c>
      <c r="F30" s="78">
        <v>4</v>
      </c>
      <c r="G30" s="77">
        <v>4</v>
      </c>
      <c r="H30" s="78">
        <v>4</v>
      </c>
      <c r="I30" s="77">
        <v>4</v>
      </c>
      <c r="J30" s="78">
        <v>4</v>
      </c>
      <c r="K30" s="102">
        <f>SUM(C30:J35)</f>
        <v>74</v>
      </c>
      <c r="L30" s="104">
        <f>K30*20</f>
        <v>1480</v>
      </c>
      <c r="M30" s="104">
        <f t="shared" si="8"/>
        <v>1110</v>
      </c>
      <c r="N30" s="11"/>
      <c r="O30" s="11"/>
      <c r="P30" s="96">
        <f>ROUNDDOWN(Q30/20,0)</f>
        <v>80</v>
      </c>
      <c r="Q30" s="93">
        <f>R30*4/3</f>
        <v>1600</v>
      </c>
      <c r="R30" s="93">
        <v>1200</v>
      </c>
      <c r="S30" s="11"/>
      <c r="T30" s="11"/>
    </row>
    <row r="31" spans="1:20" s="58" customFormat="1" x14ac:dyDescent="0.3">
      <c r="A31" s="11"/>
      <c r="B31" s="100"/>
      <c r="C31" s="77">
        <v>2</v>
      </c>
      <c r="D31" s="78">
        <v>2</v>
      </c>
      <c r="E31" s="77">
        <v>4</v>
      </c>
      <c r="F31" s="78">
        <v>4</v>
      </c>
      <c r="G31" s="77">
        <v>4</v>
      </c>
      <c r="H31" s="78">
        <v>4</v>
      </c>
      <c r="I31" s="77">
        <v>4</v>
      </c>
      <c r="J31" s="78">
        <v>4</v>
      </c>
      <c r="K31" s="103"/>
      <c r="L31" s="105"/>
      <c r="M31" s="105"/>
      <c r="N31" s="11"/>
      <c r="O31" s="11"/>
      <c r="P31" s="97"/>
      <c r="Q31" s="98"/>
      <c r="R31" s="98"/>
      <c r="S31" s="11"/>
      <c r="T31" s="11"/>
    </row>
    <row r="32" spans="1:20" s="58" customFormat="1" x14ac:dyDescent="0.3">
      <c r="A32" s="11"/>
      <c r="B32" s="100"/>
      <c r="C32" s="77"/>
      <c r="D32" s="78"/>
      <c r="E32" s="77">
        <v>2</v>
      </c>
      <c r="F32" s="78"/>
      <c r="G32" s="77">
        <v>2</v>
      </c>
      <c r="H32" s="78">
        <v>2</v>
      </c>
      <c r="I32" s="77">
        <v>4</v>
      </c>
      <c r="J32" s="78">
        <v>4</v>
      </c>
      <c r="K32" s="103"/>
      <c r="L32" s="105"/>
      <c r="M32" s="105"/>
      <c r="N32" s="11"/>
      <c r="O32" s="11"/>
      <c r="P32" s="97"/>
      <c r="Q32" s="98"/>
      <c r="R32" s="98"/>
      <c r="S32" s="11"/>
      <c r="T32" s="11"/>
    </row>
    <row r="33" spans="1:20" s="58" customFormat="1" x14ac:dyDescent="0.3">
      <c r="A33" s="11"/>
      <c r="B33" s="100"/>
      <c r="C33" s="77"/>
      <c r="D33" s="78"/>
      <c r="E33" s="77"/>
      <c r="F33" s="78"/>
      <c r="G33" s="77"/>
      <c r="H33" s="78"/>
      <c r="I33" s="77"/>
      <c r="J33" s="78"/>
      <c r="K33" s="103"/>
      <c r="L33" s="105"/>
      <c r="M33" s="105"/>
      <c r="N33" s="11"/>
      <c r="O33" s="11"/>
      <c r="P33" s="97"/>
      <c r="Q33" s="98"/>
      <c r="R33" s="98"/>
      <c r="S33" s="11"/>
      <c r="T33" s="11"/>
    </row>
    <row r="34" spans="1:20" s="58" customFormat="1" x14ac:dyDescent="0.3">
      <c r="A34" s="11"/>
      <c r="B34" s="100"/>
      <c r="C34" s="77"/>
      <c r="D34" s="78"/>
      <c r="E34" s="77"/>
      <c r="F34" s="78"/>
      <c r="G34" s="77"/>
      <c r="H34" s="78"/>
      <c r="I34" s="77"/>
      <c r="J34" s="78"/>
      <c r="K34" s="103"/>
      <c r="L34" s="105"/>
      <c r="M34" s="105"/>
      <c r="N34" s="11"/>
      <c r="O34" s="11"/>
      <c r="P34" s="97"/>
      <c r="Q34" s="98"/>
      <c r="R34" s="98"/>
      <c r="S34" s="11"/>
      <c r="T34" s="11"/>
    </row>
    <row r="35" spans="1:20" s="58" customFormat="1" x14ac:dyDescent="0.3">
      <c r="A35" s="11"/>
      <c r="B35" s="101"/>
      <c r="C35" s="77"/>
      <c r="D35" s="78"/>
      <c r="E35" s="77"/>
      <c r="F35" s="78"/>
      <c r="G35" s="77"/>
      <c r="H35" s="78"/>
      <c r="I35" s="77"/>
      <c r="J35" s="78"/>
      <c r="K35" s="103"/>
      <c r="L35" s="105"/>
      <c r="M35" s="105"/>
      <c r="N35" s="11"/>
      <c r="O35" s="11"/>
      <c r="P35" s="97"/>
      <c r="Q35" s="98"/>
      <c r="R35" s="98"/>
      <c r="S35" s="11"/>
      <c r="T35" s="11"/>
    </row>
    <row r="36" spans="1:20" ht="72" x14ac:dyDescent="0.3">
      <c r="B36" s="13" t="s">
        <v>50</v>
      </c>
      <c r="C36" s="53"/>
      <c r="D36" s="54"/>
      <c r="E36" s="53"/>
      <c r="F36" s="54"/>
      <c r="G36" s="53"/>
      <c r="H36" s="54"/>
      <c r="I36" s="53"/>
      <c r="J36" s="54"/>
      <c r="K36" s="36">
        <f t="shared" ref="K36" si="9">SUM(C36:J36)</f>
        <v>0</v>
      </c>
      <c r="L36" s="23">
        <f t="shared" si="7"/>
        <v>0</v>
      </c>
      <c r="M36" s="23">
        <f t="shared" si="8"/>
        <v>0</v>
      </c>
      <c r="N36" s="5"/>
      <c r="O36" s="5"/>
      <c r="P36" s="65" t="s">
        <v>43</v>
      </c>
      <c r="Q36" s="65" t="s">
        <v>43</v>
      </c>
      <c r="R36" s="65" t="s">
        <v>43</v>
      </c>
      <c r="S36" s="64"/>
      <c r="T36" s="5"/>
    </row>
    <row r="37" spans="1:20" x14ac:dyDescent="0.3">
      <c r="B37" s="13" t="s">
        <v>62</v>
      </c>
      <c r="C37" s="49"/>
      <c r="D37" s="50"/>
      <c r="E37" s="51"/>
      <c r="F37" s="52"/>
      <c r="G37" s="51"/>
      <c r="H37" s="52"/>
      <c r="I37" s="61"/>
      <c r="J37" s="62"/>
      <c r="K37" s="36">
        <f>SUM(C37:J37)</f>
        <v>0</v>
      </c>
      <c r="L37" s="23">
        <f>SUM(C37:J37)*20</f>
        <v>0</v>
      </c>
      <c r="M37" s="23">
        <f>L37*0.75</f>
        <v>0</v>
      </c>
      <c r="N37" s="5"/>
      <c r="O37" s="5"/>
      <c r="P37" s="37">
        <v>2</v>
      </c>
      <c r="Q37" s="7">
        <v>40</v>
      </c>
      <c r="R37" s="7">
        <f t="shared" ref="R37:R41" si="10">Q37*0.75</f>
        <v>30</v>
      </c>
      <c r="S37" s="64"/>
      <c r="T37" s="5"/>
    </row>
    <row r="38" spans="1:20" x14ac:dyDescent="0.3">
      <c r="B38" s="13" t="s">
        <v>63</v>
      </c>
      <c r="C38" s="49"/>
      <c r="D38" s="50"/>
      <c r="E38" s="51"/>
      <c r="F38" s="52"/>
      <c r="G38" s="51"/>
      <c r="H38" s="52"/>
      <c r="I38" s="61"/>
      <c r="J38" s="52"/>
      <c r="K38" s="36">
        <f>SUM(C38:J38)</f>
        <v>0</v>
      </c>
      <c r="L38" s="23">
        <f>SUM(C38:J38)*20</f>
        <v>0</v>
      </c>
      <c r="M38" s="23">
        <f>L38*0.75</f>
        <v>0</v>
      </c>
      <c r="N38" s="5"/>
      <c r="O38" s="5"/>
      <c r="P38" s="37">
        <v>2</v>
      </c>
      <c r="Q38" s="7">
        <v>40</v>
      </c>
      <c r="R38" s="7">
        <f t="shared" si="10"/>
        <v>30</v>
      </c>
      <c r="S38" s="64"/>
      <c r="T38" s="5"/>
    </row>
    <row r="39" spans="1:20" x14ac:dyDescent="0.3">
      <c r="B39" s="13" t="s">
        <v>64</v>
      </c>
      <c r="C39" s="49"/>
      <c r="D39" s="50"/>
      <c r="E39" s="51"/>
      <c r="F39" s="52"/>
      <c r="G39" s="51"/>
      <c r="H39" s="52"/>
      <c r="I39" s="61"/>
      <c r="J39" s="52"/>
      <c r="K39" s="36">
        <f t="shared" ref="K39:K41" si="11">SUM(C39:J39)</f>
        <v>0</v>
      </c>
      <c r="L39" s="23">
        <f>SUM(C39:J39)*20</f>
        <v>0</v>
      </c>
      <c r="M39" s="23">
        <f>L39*0.75</f>
        <v>0</v>
      </c>
      <c r="N39" s="5"/>
      <c r="O39" s="5"/>
      <c r="P39" s="37">
        <v>2</v>
      </c>
      <c r="Q39" s="7">
        <v>40</v>
      </c>
      <c r="R39" s="7">
        <f t="shared" si="10"/>
        <v>30</v>
      </c>
      <c r="S39" s="64"/>
      <c r="T39" s="5"/>
    </row>
    <row r="40" spans="1:20" ht="72" x14ac:dyDescent="0.3">
      <c r="B40" s="40" t="s">
        <v>65</v>
      </c>
      <c r="C40" s="49"/>
      <c r="D40" s="50"/>
      <c r="E40" s="51"/>
      <c r="F40" s="52"/>
      <c r="G40" s="51"/>
      <c r="H40" s="52"/>
      <c r="I40" s="61"/>
      <c r="J40" s="62"/>
      <c r="K40" s="36">
        <f t="shared" si="11"/>
        <v>0</v>
      </c>
      <c r="L40" s="23">
        <f t="shared" si="7"/>
        <v>0</v>
      </c>
      <c r="M40" s="23">
        <f t="shared" si="8"/>
        <v>0</v>
      </c>
      <c r="N40" s="5"/>
      <c r="O40" s="5"/>
      <c r="P40" s="37">
        <v>4</v>
      </c>
      <c r="Q40" s="7">
        <v>80</v>
      </c>
      <c r="R40" s="7">
        <f t="shared" si="10"/>
        <v>60</v>
      </c>
      <c r="S40" s="63"/>
      <c r="T40" s="5"/>
    </row>
    <row r="41" spans="1:20" ht="28.8" x14ac:dyDescent="0.3">
      <c r="B41" s="13" t="s">
        <v>66</v>
      </c>
      <c r="C41" s="49"/>
      <c r="D41" s="50"/>
      <c r="E41" s="51"/>
      <c r="F41" s="52"/>
      <c r="G41" s="51"/>
      <c r="H41" s="52"/>
      <c r="I41" s="61"/>
      <c r="J41" s="52"/>
      <c r="K41" s="37">
        <f t="shared" si="11"/>
        <v>0</v>
      </c>
      <c r="L41" s="23">
        <f t="shared" si="7"/>
        <v>0</v>
      </c>
      <c r="M41" s="23">
        <f t="shared" si="8"/>
        <v>0</v>
      </c>
      <c r="N41" s="5"/>
      <c r="O41" s="5"/>
      <c r="P41" s="37">
        <v>2</v>
      </c>
      <c r="Q41" s="7">
        <v>40</v>
      </c>
      <c r="R41" s="7">
        <f t="shared" si="10"/>
        <v>30</v>
      </c>
      <c r="S41" s="64"/>
      <c r="T41" s="5"/>
    </row>
    <row r="42" spans="1:20" x14ac:dyDescent="0.3">
      <c r="B42" s="13" t="s">
        <v>67</v>
      </c>
      <c r="C42" s="49"/>
      <c r="D42" s="50"/>
      <c r="E42" s="53"/>
      <c r="F42" s="54"/>
      <c r="G42" s="53"/>
      <c r="H42" s="54"/>
      <c r="I42" s="53"/>
      <c r="J42" s="54"/>
      <c r="K42" s="36">
        <f t="shared" ref="K42:K44" si="12">SUM(C42:J42)</f>
        <v>0</v>
      </c>
      <c r="L42" s="24">
        <f t="shared" si="7"/>
        <v>0</v>
      </c>
      <c r="M42" s="24">
        <f t="shared" si="8"/>
        <v>0</v>
      </c>
      <c r="N42" s="5"/>
      <c r="O42" s="5"/>
      <c r="P42" s="37">
        <f>ROUNDDOWN(Q42/20,0)</f>
        <v>8</v>
      </c>
      <c r="Q42" s="7">
        <f>R42*4/3</f>
        <v>160</v>
      </c>
      <c r="R42" s="37">
        <f>1200*0.1</f>
        <v>120</v>
      </c>
      <c r="S42" s="64"/>
      <c r="T42" s="5"/>
    </row>
    <row r="43" spans="1:20" x14ac:dyDescent="0.3">
      <c r="B43" s="2"/>
      <c r="C43" s="49"/>
      <c r="D43" s="50"/>
      <c r="E43" s="49"/>
      <c r="F43" s="50"/>
      <c r="G43" s="49"/>
      <c r="H43" s="50"/>
      <c r="I43" s="49"/>
      <c r="J43" s="50"/>
      <c r="K43" s="36">
        <f t="shared" si="12"/>
        <v>0</v>
      </c>
      <c r="L43" s="23">
        <f t="shared" ref="L43:L44" si="13">SUM(C43:J43)*20</f>
        <v>0</v>
      </c>
      <c r="M43" s="23">
        <f t="shared" si="8"/>
        <v>0</v>
      </c>
      <c r="N43" s="5"/>
      <c r="O43" s="5"/>
      <c r="P43" s="5"/>
      <c r="Q43" s="5"/>
      <c r="R43" s="5"/>
      <c r="S43" s="5"/>
      <c r="T43" s="5"/>
    </row>
    <row r="44" spans="1:20" x14ac:dyDescent="0.3">
      <c r="B44" s="2"/>
      <c r="C44" s="49"/>
      <c r="D44" s="50"/>
      <c r="E44" s="49"/>
      <c r="F44" s="50"/>
      <c r="G44" s="49"/>
      <c r="H44" s="50"/>
      <c r="I44" s="49"/>
      <c r="J44" s="50"/>
      <c r="K44" s="36">
        <f t="shared" si="12"/>
        <v>0</v>
      </c>
      <c r="L44" s="23">
        <f t="shared" si="13"/>
        <v>0</v>
      </c>
      <c r="M44" s="23">
        <f t="shared" si="8"/>
        <v>0</v>
      </c>
      <c r="N44" s="5"/>
      <c r="O44" s="5"/>
      <c r="P44" s="5"/>
      <c r="Q44" s="5"/>
      <c r="R44" s="5"/>
      <c r="S44" s="5"/>
      <c r="T44" s="5"/>
    </row>
    <row r="45" spans="1:20" x14ac:dyDescent="0.3">
      <c r="B45" s="25" t="s">
        <v>36</v>
      </c>
      <c r="C45" s="55">
        <f t="shared" ref="C45:J45" si="14">SUM(C28:C44)</f>
        <v>8</v>
      </c>
      <c r="D45" s="76">
        <f t="shared" si="14"/>
        <v>8</v>
      </c>
      <c r="E45" s="55">
        <f t="shared" si="14"/>
        <v>10</v>
      </c>
      <c r="F45" s="76">
        <f t="shared" si="14"/>
        <v>8</v>
      </c>
      <c r="G45" s="55">
        <f t="shared" si="14"/>
        <v>10</v>
      </c>
      <c r="H45" s="76">
        <f t="shared" si="14"/>
        <v>10</v>
      </c>
      <c r="I45" s="56">
        <f t="shared" si="14"/>
        <v>12</v>
      </c>
      <c r="J45" s="57">
        <f t="shared" si="14"/>
        <v>12</v>
      </c>
      <c r="K45" s="26">
        <v>26</v>
      </c>
      <c r="L45" s="21">
        <f>SUM(L28:L44)</f>
        <v>1560</v>
      </c>
      <c r="M45" s="21">
        <f>SUM(M28:M44)</f>
        <v>1170</v>
      </c>
      <c r="N45" s="5"/>
      <c r="O45" s="5"/>
      <c r="P45" s="5"/>
      <c r="Q45" s="5"/>
      <c r="R45" s="5"/>
      <c r="S45" s="5"/>
      <c r="T45" s="5"/>
    </row>
    <row r="46" spans="1:20" x14ac:dyDescent="0.3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0"/>
      <c r="M46" s="10"/>
      <c r="N46" s="5"/>
      <c r="O46" s="5"/>
      <c r="P46" s="5"/>
      <c r="Q46" s="10"/>
      <c r="R46" s="10"/>
      <c r="S46" s="5"/>
      <c r="T46" s="5"/>
    </row>
    <row r="47" spans="1:20" x14ac:dyDescent="0.3">
      <c r="B47" s="86" t="s">
        <v>61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5"/>
      <c r="O47" s="5"/>
      <c r="P47" s="5"/>
      <c r="Q47" s="5"/>
      <c r="R47" s="5"/>
      <c r="S47" s="5"/>
      <c r="T47" s="5"/>
    </row>
    <row r="48" spans="1:20" ht="28.8" x14ac:dyDescent="0.3">
      <c r="B48" s="32" t="s">
        <v>51</v>
      </c>
      <c r="C48" s="14"/>
      <c r="D48" s="14"/>
      <c r="E48" s="14"/>
      <c r="F48" s="14"/>
      <c r="G48" s="14"/>
      <c r="H48" s="14"/>
      <c r="I48" s="14"/>
      <c r="J48" s="14"/>
      <c r="K48" s="33"/>
      <c r="L48" s="23">
        <f>M48*4/3</f>
        <v>13.333333333333334</v>
      </c>
      <c r="M48" s="23">
        <v>10</v>
      </c>
      <c r="N48" s="5"/>
      <c r="O48" s="5"/>
      <c r="P48" s="5"/>
      <c r="Q48" s="5"/>
      <c r="R48" s="5"/>
      <c r="S48" s="5"/>
      <c r="T48" s="5"/>
    </row>
    <row r="49" spans="1:20" x14ac:dyDescent="0.3">
      <c r="B49" s="32" t="s">
        <v>52</v>
      </c>
      <c r="C49" s="14"/>
      <c r="D49" s="14"/>
      <c r="E49" s="14"/>
      <c r="F49" s="14"/>
      <c r="G49" s="14"/>
      <c r="H49" s="14"/>
      <c r="I49" s="14"/>
      <c r="J49" s="14"/>
      <c r="K49" s="33"/>
      <c r="L49" s="23">
        <f t="shared" ref="L49:L51" si="15">M49*4/3</f>
        <v>20</v>
      </c>
      <c r="M49" s="23">
        <v>15</v>
      </c>
      <c r="N49" s="5"/>
      <c r="O49" s="5"/>
      <c r="P49" s="5"/>
      <c r="Q49" s="5"/>
      <c r="R49" s="5"/>
      <c r="S49" s="5"/>
      <c r="T49" s="5"/>
    </row>
    <row r="50" spans="1:20" x14ac:dyDescent="0.3">
      <c r="B50" s="32" t="s">
        <v>53</v>
      </c>
      <c r="C50" s="14"/>
      <c r="D50" s="14"/>
      <c r="E50" s="14"/>
      <c r="F50" s="14"/>
      <c r="G50" s="14"/>
      <c r="H50" s="14"/>
      <c r="I50" s="14"/>
      <c r="J50" s="14"/>
      <c r="K50" s="33"/>
      <c r="L50" s="23">
        <f t="shared" si="15"/>
        <v>20</v>
      </c>
      <c r="M50" s="23">
        <v>15</v>
      </c>
      <c r="N50" s="5"/>
      <c r="O50" s="5"/>
      <c r="P50" s="5"/>
      <c r="Q50" s="5"/>
      <c r="R50" s="5"/>
      <c r="S50" s="5"/>
      <c r="T50" s="5"/>
    </row>
    <row r="51" spans="1:20" x14ac:dyDescent="0.3">
      <c r="B51" s="32" t="s">
        <v>44</v>
      </c>
      <c r="C51" s="14"/>
      <c r="D51" s="14"/>
      <c r="E51" s="79"/>
      <c r="F51" s="79"/>
      <c r="G51" s="79"/>
      <c r="H51" s="79"/>
      <c r="I51" s="79"/>
      <c r="J51" s="79"/>
      <c r="K51" s="33"/>
      <c r="L51" s="23">
        <f t="shared" si="15"/>
        <v>80</v>
      </c>
      <c r="M51" s="23">
        <v>60</v>
      </c>
      <c r="N51" s="5"/>
      <c r="O51" s="5"/>
      <c r="P51" s="5"/>
      <c r="Q51" s="5"/>
      <c r="R51" s="5"/>
      <c r="S51" s="5"/>
      <c r="T51" s="5"/>
    </row>
    <row r="52" spans="1:20" ht="28.8" x14ac:dyDescent="0.3">
      <c r="B52" s="34" t="s">
        <v>68</v>
      </c>
      <c r="C52" s="14"/>
      <c r="D52" s="14"/>
      <c r="E52" s="79"/>
      <c r="F52" s="79"/>
      <c r="G52" s="79"/>
      <c r="H52" s="79"/>
      <c r="I52" s="79"/>
      <c r="J52" s="79"/>
      <c r="K52" s="33"/>
      <c r="L52" s="23"/>
      <c r="M52" s="23"/>
      <c r="N52" s="5"/>
      <c r="O52" s="5"/>
      <c r="P52" s="5"/>
      <c r="Q52" s="5"/>
      <c r="R52" s="5"/>
      <c r="S52" s="5"/>
      <c r="T52" s="5"/>
    </row>
    <row r="53" spans="1:20" x14ac:dyDescent="0.3">
      <c r="B53" s="34"/>
      <c r="C53" s="14"/>
      <c r="D53" s="14"/>
      <c r="E53" s="14"/>
      <c r="F53" s="14"/>
      <c r="G53" s="14"/>
      <c r="H53" s="14"/>
      <c r="I53" s="14"/>
      <c r="J53" s="14"/>
      <c r="K53" s="33"/>
      <c r="L53" s="23"/>
      <c r="M53" s="23"/>
      <c r="N53" s="5"/>
      <c r="O53" s="5"/>
      <c r="P53" s="5"/>
      <c r="Q53" s="5"/>
      <c r="R53" s="5"/>
      <c r="S53" s="5"/>
      <c r="T53" s="5"/>
    </row>
    <row r="54" spans="1:20" x14ac:dyDescent="0.3">
      <c r="B54" s="32"/>
      <c r="C54" s="14"/>
      <c r="D54" s="14"/>
      <c r="E54" s="14"/>
      <c r="F54" s="14"/>
      <c r="G54" s="14"/>
      <c r="H54" s="14"/>
      <c r="I54" s="14"/>
      <c r="J54" s="14"/>
      <c r="K54" s="33"/>
      <c r="L54" s="23"/>
      <c r="M54" s="23"/>
      <c r="N54" s="5"/>
      <c r="O54" s="5"/>
      <c r="P54" s="5"/>
      <c r="Q54" s="5"/>
      <c r="R54" s="5"/>
      <c r="S54" s="5"/>
      <c r="T54" s="5"/>
    </row>
    <row r="55" spans="1:20" x14ac:dyDescent="0.3">
      <c r="B55" s="25" t="s">
        <v>36</v>
      </c>
      <c r="C55" s="20"/>
      <c r="D55" s="20"/>
      <c r="E55" s="20"/>
      <c r="F55" s="20"/>
      <c r="G55" s="20"/>
      <c r="H55" s="20"/>
      <c r="I55" s="20"/>
      <c r="J55" s="20"/>
      <c r="K55" s="20"/>
      <c r="L55" s="21">
        <f>SUM(L48:L54)</f>
        <v>133.33333333333334</v>
      </c>
      <c r="M55" s="21">
        <f>SUM(M48:M54)</f>
        <v>100</v>
      </c>
      <c r="N55" s="5"/>
      <c r="O55" s="5"/>
      <c r="P55" s="5"/>
      <c r="Q55" s="10"/>
      <c r="R55" s="10"/>
      <c r="S55" s="5"/>
      <c r="T55" s="5"/>
    </row>
    <row r="56" spans="1:20" x14ac:dyDescent="0.3">
      <c r="A56" s="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0"/>
      <c r="M56" s="10"/>
      <c r="N56" s="5"/>
      <c r="O56" s="5"/>
      <c r="P56" s="5"/>
      <c r="Q56" s="10"/>
      <c r="R56" s="10"/>
      <c r="S56" s="5"/>
      <c r="T56" s="5"/>
    </row>
    <row r="57" spans="1:20" s="19" customFormat="1" x14ac:dyDescent="0.3">
      <c r="A57" s="15"/>
      <c r="B57" s="16" t="s">
        <v>45</v>
      </c>
      <c r="C57" s="17"/>
      <c r="D57" s="17"/>
      <c r="E57" s="17"/>
      <c r="F57" s="17"/>
      <c r="G57" s="17"/>
      <c r="H57" s="17"/>
      <c r="I57" s="17"/>
      <c r="J57" s="17"/>
      <c r="K57" s="17"/>
      <c r="L57" s="18">
        <f>L25+L55+L45</f>
        <v>4773.3333333333339</v>
      </c>
      <c r="M57" s="18">
        <f>M25+M55+M45</f>
        <v>3580</v>
      </c>
      <c r="N57" s="15"/>
      <c r="O57" s="15"/>
      <c r="P57" s="15"/>
      <c r="Q57" s="15"/>
      <c r="R57" s="15"/>
      <c r="S57" s="15"/>
      <c r="T57" s="15"/>
    </row>
    <row r="58" spans="1:20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</row>
    <row r="59" spans="1:20" x14ac:dyDescent="0.3">
      <c r="B59" s="60" t="s">
        <v>46</v>
      </c>
      <c r="C59" s="68">
        <f t="shared" ref="C59:J59" si="16">C25+C45</f>
        <v>30</v>
      </c>
      <c r="D59" s="69">
        <f t="shared" si="16"/>
        <v>30</v>
      </c>
      <c r="E59" s="68">
        <f t="shared" si="16"/>
        <v>30</v>
      </c>
      <c r="F59" s="69">
        <f t="shared" si="16"/>
        <v>30</v>
      </c>
      <c r="G59" s="68">
        <f t="shared" si="16"/>
        <v>30</v>
      </c>
      <c r="H59" s="69">
        <f t="shared" si="16"/>
        <v>30</v>
      </c>
      <c r="I59" s="68">
        <f t="shared" si="16"/>
        <v>26</v>
      </c>
      <c r="J59" s="69">
        <f t="shared" si="16"/>
        <v>26</v>
      </c>
      <c r="K59" s="67" t="s">
        <v>43</v>
      </c>
      <c r="L59" s="7">
        <f>L45+L25</f>
        <v>4640</v>
      </c>
      <c r="M59" s="7">
        <f>M45+M25</f>
        <v>3480</v>
      </c>
      <c r="N59" s="5"/>
      <c r="O59" s="5"/>
      <c r="P59" s="5"/>
      <c r="Q59" s="5"/>
      <c r="R59" s="5"/>
      <c r="S59" s="5"/>
      <c r="T59" s="5"/>
    </row>
    <row r="60" spans="1:20" x14ac:dyDescent="0.3">
      <c r="B60" s="60" t="s">
        <v>47</v>
      </c>
      <c r="C60" s="68">
        <f t="shared" ref="C60:J60" si="17">COUNT(C12:C24)+COUNT(C28:C44)</f>
        <v>10</v>
      </c>
      <c r="D60" s="69">
        <f t="shared" si="17"/>
        <v>10</v>
      </c>
      <c r="E60" s="68">
        <f t="shared" si="17"/>
        <v>10</v>
      </c>
      <c r="F60" s="69">
        <f t="shared" si="17"/>
        <v>10</v>
      </c>
      <c r="G60" s="68">
        <f t="shared" si="17"/>
        <v>10</v>
      </c>
      <c r="H60" s="69">
        <f t="shared" si="17"/>
        <v>10</v>
      </c>
      <c r="I60" s="68">
        <f t="shared" si="17"/>
        <v>8</v>
      </c>
      <c r="J60" s="69">
        <f t="shared" si="17"/>
        <v>9</v>
      </c>
      <c r="K60" s="67" t="s">
        <v>43</v>
      </c>
      <c r="L60" s="7"/>
      <c r="M60" s="7"/>
      <c r="N60" s="5"/>
      <c r="O60" s="5"/>
      <c r="P60" s="5"/>
      <c r="Q60" s="5"/>
      <c r="R60" s="5"/>
      <c r="S60" s="5"/>
      <c r="T60" s="5"/>
    </row>
    <row r="61" spans="1:20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106"/>
      <c r="M61" s="85"/>
      <c r="N61" s="5"/>
      <c r="O61" s="5"/>
      <c r="P61" s="5"/>
      <c r="Q61" s="5"/>
      <c r="R61" s="5"/>
      <c r="S61" s="5"/>
      <c r="T61" s="5"/>
    </row>
    <row r="62" spans="1:20" x14ac:dyDescent="0.3">
      <c r="B62" s="5"/>
      <c r="C62" s="31"/>
      <c r="D62" s="30" t="s">
        <v>48</v>
      </c>
      <c r="E62" s="5"/>
      <c r="F62" s="5"/>
      <c r="G62" s="5"/>
      <c r="H62" s="5"/>
      <c r="I62" s="5"/>
      <c r="J62" s="5"/>
      <c r="K62" s="5"/>
      <c r="L62" s="10"/>
      <c r="M62" s="10"/>
      <c r="N62" s="5"/>
      <c r="O62" s="5"/>
      <c r="P62" s="5"/>
      <c r="Q62" s="5"/>
      <c r="R62" s="5"/>
      <c r="S62" s="5"/>
      <c r="T62" s="5"/>
    </row>
    <row r="63" spans="1:20" x14ac:dyDescent="0.3">
      <c r="B63" s="5"/>
      <c r="C63" s="59" t="s">
        <v>54</v>
      </c>
      <c r="D63" s="5"/>
      <c r="E63" s="5"/>
      <c r="F63" s="5"/>
      <c r="G63" s="5"/>
      <c r="H63" s="5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</row>
    <row r="64" spans="1:20" x14ac:dyDescent="0.3">
      <c r="B64" s="5"/>
      <c r="C64" s="59" t="s">
        <v>55</v>
      </c>
      <c r="D64" s="5"/>
      <c r="E64" s="5"/>
      <c r="F64" s="5"/>
      <c r="G64" s="5"/>
      <c r="H64" s="5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</row>
    <row r="65" spans="2:20" x14ac:dyDescent="0.3">
      <c r="B65" s="5"/>
      <c r="C65" s="59" t="s">
        <v>56</v>
      </c>
      <c r="D65" s="5"/>
      <c r="E65" s="5"/>
      <c r="F65" s="5"/>
      <c r="G65" s="5"/>
      <c r="H65" s="5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</row>
    <row r="66" spans="2:20" x14ac:dyDescent="0.3">
      <c r="B66" s="5"/>
      <c r="C66" s="59"/>
      <c r="D66" s="5"/>
      <c r="E66" s="5"/>
      <c r="F66" s="5"/>
      <c r="G66" s="5"/>
      <c r="H66" s="5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</row>
  </sheetData>
  <mergeCells count="26">
    <mergeCell ref="P30:P35"/>
    <mergeCell ref="Q30:Q35"/>
    <mergeCell ref="R30:R35"/>
    <mergeCell ref="B47:M47"/>
    <mergeCell ref="B11:M11"/>
    <mergeCell ref="B27:M27"/>
    <mergeCell ref="B30:B35"/>
    <mergeCell ref="K30:K35"/>
    <mergeCell ref="L30:L35"/>
    <mergeCell ref="M30:M35"/>
    <mergeCell ref="R8:R9"/>
    <mergeCell ref="B4:M4"/>
    <mergeCell ref="B5:M5"/>
    <mergeCell ref="B7:B9"/>
    <mergeCell ref="C7:J7"/>
    <mergeCell ref="L7:M7"/>
    <mergeCell ref="P7:R7"/>
    <mergeCell ref="C8:D8"/>
    <mergeCell ref="E8:F8"/>
    <mergeCell ref="G8:H8"/>
    <mergeCell ref="I8:J8"/>
    <mergeCell ref="K8:K9"/>
    <mergeCell ref="L8:L9"/>
    <mergeCell ref="M8:M9"/>
    <mergeCell ref="P8:P9"/>
    <mergeCell ref="Q8:Q9"/>
  </mergeCells>
  <pageMargins left="0.39370078740157483" right="0.39370078740157483" top="0.39370078740157483" bottom="0.39370078740157483" header="0" footer="0"/>
  <pageSetup paperSize="9"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64B4-DACF-4926-9D70-90DA74D3B627}">
  <sheetPr>
    <pageSetUpPr fitToPage="1"/>
  </sheetPr>
  <dimension ref="A1:T66"/>
  <sheetViews>
    <sheetView tabSelected="1" zoomScale="145" zoomScaleNormal="145" workbookViewId="0">
      <selection activeCell="B1" sqref="B1"/>
    </sheetView>
  </sheetViews>
  <sheetFormatPr defaultColWidth="9.109375" defaultRowHeight="14.4" x14ac:dyDescent="0.3"/>
  <cols>
    <col min="1" max="1" width="1.88671875" style="5" customWidth="1"/>
    <col min="2" max="2" width="33.33203125" style="1" customWidth="1"/>
    <col min="3" max="10" width="7" style="1" customWidth="1"/>
    <col min="11" max="11" width="9.5546875" style="1" customWidth="1"/>
    <col min="12" max="13" width="9.5546875" style="3" customWidth="1"/>
    <col min="14" max="14" width="2.6640625" style="1" customWidth="1"/>
    <col min="15" max="15" width="0.6640625" style="1" customWidth="1"/>
    <col min="16" max="19" width="9.6640625" style="1" customWidth="1"/>
    <col min="20" max="20" width="6.88671875" style="1" customWidth="1"/>
    <col min="21" max="16384" width="9.109375" style="1"/>
  </cols>
  <sheetData>
    <row r="1" spans="1:20" x14ac:dyDescent="0.3"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70" t="s">
        <v>60</v>
      </c>
      <c r="N1" s="5"/>
      <c r="O1" s="5"/>
      <c r="P1" s="80"/>
      <c r="Q1" s="5"/>
      <c r="R1" s="5"/>
      <c r="S1" s="5"/>
      <c r="T1" s="5"/>
    </row>
    <row r="2" spans="1:20" x14ac:dyDescent="0.3"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5"/>
      <c r="O2" s="5"/>
      <c r="P2" s="80"/>
      <c r="Q2" s="5"/>
      <c r="R2" s="5"/>
      <c r="S2" s="5"/>
      <c r="T2" s="5"/>
    </row>
    <row r="3" spans="1:20" ht="7.5" customHeigh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6"/>
      <c r="N3" s="5"/>
      <c r="O3" s="5"/>
      <c r="Q3" s="5"/>
      <c r="R3" s="5"/>
      <c r="S3" s="5"/>
      <c r="T3" s="5"/>
    </row>
    <row r="4" spans="1:20" s="73" customFormat="1" ht="15.6" x14ac:dyDescent="0.3">
      <c r="A4" s="71"/>
      <c r="B4" s="87" t="s">
        <v>2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71"/>
      <c r="O4" s="71"/>
      <c r="P4" s="80"/>
      <c r="Q4" s="72"/>
      <c r="R4" s="71"/>
      <c r="S4" s="71"/>
      <c r="T4" s="71"/>
    </row>
    <row r="5" spans="1:20" s="73" customFormat="1" ht="15.6" x14ac:dyDescent="0.3">
      <c r="A5" s="71"/>
      <c r="B5" s="95" t="s">
        <v>58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71"/>
      <c r="O5" s="71"/>
      <c r="P5" s="80"/>
      <c r="Q5" s="72"/>
      <c r="R5" s="71"/>
      <c r="S5" s="71"/>
      <c r="T5" s="71"/>
    </row>
    <row r="6" spans="1:20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6"/>
      <c r="M6" s="6"/>
      <c r="N6" s="5"/>
      <c r="O6" s="5"/>
      <c r="P6" s="5"/>
      <c r="Q6" s="5"/>
      <c r="R6" s="5"/>
      <c r="S6" s="5"/>
      <c r="T6" s="5"/>
    </row>
    <row r="7" spans="1:20" ht="15" customHeight="1" x14ac:dyDescent="0.3">
      <c r="B7" s="88" t="s">
        <v>37</v>
      </c>
      <c r="C7" s="88" t="s">
        <v>49</v>
      </c>
      <c r="D7" s="88"/>
      <c r="E7" s="88"/>
      <c r="F7" s="88"/>
      <c r="G7" s="88"/>
      <c r="H7" s="88"/>
      <c r="I7" s="88"/>
      <c r="J7" s="88"/>
      <c r="K7" s="35" t="s">
        <v>5</v>
      </c>
      <c r="L7" s="89" t="s">
        <v>6</v>
      </c>
      <c r="M7" s="90"/>
      <c r="N7" s="5"/>
      <c r="O7" s="5"/>
      <c r="P7" s="92" t="s">
        <v>7</v>
      </c>
      <c r="Q7" s="92"/>
      <c r="R7" s="92"/>
      <c r="S7" s="5"/>
      <c r="T7" s="5"/>
    </row>
    <row r="8" spans="1:20" ht="15" customHeight="1" x14ac:dyDescent="0.3">
      <c r="B8" s="88"/>
      <c r="C8" s="88" t="s">
        <v>8</v>
      </c>
      <c r="D8" s="88"/>
      <c r="E8" s="88" t="s">
        <v>9</v>
      </c>
      <c r="F8" s="88"/>
      <c r="G8" s="88" t="s">
        <v>10</v>
      </c>
      <c r="H8" s="88"/>
      <c r="I8" s="88" t="s">
        <v>11</v>
      </c>
      <c r="J8" s="88"/>
      <c r="K8" s="91" t="s">
        <v>12</v>
      </c>
      <c r="L8" s="91" t="s">
        <v>12</v>
      </c>
      <c r="M8" s="91" t="s">
        <v>13</v>
      </c>
      <c r="N8" s="5"/>
      <c r="O8" s="5"/>
      <c r="P8" s="93" t="s">
        <v>38</v>
      </c>
      <c r="Q8" s="93" t="s">
        <v>12</v>
      </c>
      <c r="R8" s="93" t="s">
        <v>13</v>
      </c>
      <c r="S8" s="5"/>
      <c r="T8" s="5"/>
    </row>
    <row r="9" spans="1:20" ht="15" customHeight="1" x14ac:dyDescent="0.3">
      <c r="B9" s="88"/>
      <c r="C9" s="47" t="s">
        <v>14</v>
      </c>
      <c r="D9" s="48" t="s">
        <v>15</v>
      </c>
      <c r="E9" s="47" t="s">
        <v>16</v>
      </c>
      <c r="F9" s="48" t="s">
        <v>17</v>
      </c>
      <c r="G9" s="47" t="s">
        <v>18</v>
      </c>
      <c r="H9" s="48" t="s">
        <v>19</v>
      </c>
      <c r="I9" s="47" t="s">
        <v>20</v>
      </c>
      <c r="J9" s="48" t="s">
        <v>21</v>
      </c>
      <c r="K9" s="91"/>
      <c r="L9" s="91"/>
      <c r="M9" s="91"/>
      <c r="N9" s="5"/>
      <c r="O9" s="5"/>
      <c r="P9" s="94"/>
      <c r="Q9" s="94"/>
      <c r="R9" s="94"/>
      <c r="S9" s="5"/>
      <c r="T9" s="5"/>
    </row>
    <row r="10" spans="1:20" x14ac:dyDescent="0.3">
      <c r="B10" s="39"/>
      <c r="C10" s="12"/>
      <c r="D10" s="12"/>
      <c r="E10" s="12"/>
      <c r="F10" s="12"/>
      <c r="G10" s="12"/>
      <c r="H10" s="12"/>
      <c r="I10" s="12"/>
      <c r="J10" s="12"/>
      <c r="K10" s="12"/>
      <c r="L10" s="10"/>
      <c r="M10" s="10"/>
      <c r="N10" s="5"/>
      <c r="O10" s="5"/>
      <c r="P10" s="5"/>
      <c r="Q10" s="10"/>
      <c r="R10" s="10"/>
      <c r="S10" s="5"/>
      <c r="T10" s="5"/>
    </row>
    <row r="11" spans="1:20" x14ac:dyDescent="0.3">
      <c r="B11" s="86" t="s">
        <v>22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5"/>
      <c r="O11" s="5"/>
      <c r="P11" s="5"/>
      <c r="Q11" s="5"/>
      <c r="R11" s="5"/>
      <c r="S11" s="5"/>
      <c r="T11" s="5"/>
    </row>
    <row r="12" spans="1:20" x14ac:dyDescent="0.3">
      <c r="B12" s="9" t="s">
        <v>23</v>
      </c>
      <c r="C12" s="43">
        <v>4</v>
      </c>
      <c r="D12" s="44">
        <v>4</v>
      </c>
      <c r="E12" s="43">
        <v>2</v>
      </c>
      <c r="F12" s="44">
        <v>2</v>
      </c>
      <c r="G12" s="43">
        <v>4</v>
      </c>
      <c r="H12" s="44">
        <v>4</v>
      </c>
      <c r="I12" s="43"/>
      <c r="J12" s="44"/>
      <c r="K12" s="36">
        <f>SUM(C12:J12)</f>
        <v>20</v>
      </c>
      <c r="L12" s="66">
        <f>SUM(C12:J12)*20</f>
        <v>400</v>
      </c>
      <c r="M12" s="23">
        <f>L12*0.75</f>
        <v>300</v>
      </c>
      <c r="N12" s="5"/>
      <c r="O12" s="5"/>
      <c r="P12" s="37">
        <v>20</v>
      </c>
      <c r="Q12" s="7">
        <f>P12*20</f>
        <v>400</v>
      </c>
      <c r="R12" s="7">
        <f>Q12*0.75</f>
        <v>300</v>
      </c>
      <c r="S12" s="5"/>
      <c r="T12" s="5"/>
    </row>
    <row r="13" spans="1:20" x14ac:dyDescent="0.3">
      <c r="B13" s="8" t="s">
        <v>24</v>
      </c>
      <c r="C13" s="45">
        <v>2</v>
      </c>
      <c r="D13" s="46">
        <v>2</v>
      </c>
      <c r="E13" s="45">
        <v>2</v>
      </c>
      <c r="F13" s="46">
        <v>2</v>
      </c>
      <c r="G13" s="45">
        <v>2</v>
      </c>
      <c r="H13" s="46">
        <v>2</v>
      </c>
      <c r="I13" s="45"/>
      <c r="J13" s="46"/>
      <c r="K13" s="36">
        <f t="shared" ref="K13:K24" si="0">SUM(C13:J13)</f>
        <v>12</v>
      </c>
      <c r="L13" s="66">
        <f t="shared" ref="L13:L24" si="1">SUM(C13:J13)*20</f>
        <v>240</v>
      </c>
      <c r="M13" s="23">
        <f>L13*0.75</f>
        <v>180</v>
      </c>
      <c r="N13" s="5"/>
      <c r="O13" s="5"/>
      <c r="P13" s="37">
        <v>12</v>
      </c>
      <c r="Q13" s="7">
        <f t="shared" ref="Q13:Q24" si="2">P13*20</f>
        <v>240</v>
      </c>
      <c r="R13" s="7">
        <f>Q13*0.75</f>
        <v>180</v>
      </c>
      <c r="S13" s="5"/>
      <c r="T13" s="5"/>
    </row>
    <row r="14" spans="1:20" x14ac:dyDescent="0.3">
      <c r="B14" s="8" t="s">
        <v>25</v>
      </c>
      <c r="C14" s="45"/>
      <c r="D14" s="46"/>
      <c r="E14" s="45"/>
      <c r="F14" s="46"/>
      <c r="G14" s="45"/>
      <c r="H14" s="46">
        <v>2</v>
      </c>
      <c r="I14" s="45">
        <v>2</v>
      </c>
      <c r="J14" s="46">
        <v>2</v>
      </c>
      <c r="K14" s="36">
        <f t="shared" si="0"/>
        <v>6</v>
      </c>
      <c r="L14" s="66">
        <f t="shared" si="1"/>
        <v>120</v>
      </c>
      <c r="M14" s="23">
        <f>L14*0.75</f>
        <v>90</v>
      </c>
      <c r="N14" s="5"/>
      <c r="O14" s="5"/>
      <c r="P14" s="37">
        <v>6</v>
      </c>
      <c r="Q14" s="7">
        <f t="shared" si="2"/>
        <v>120</v>
      </c>
      <c r="R14" s="7">
        <f>Q14*0.75</f>
        <v>90</v>
      </c>
      <c r="S14" s="5"/>
      <c r="T14" s="5"/>
    </row>
    <row r="15" spans="1:20" x14ac:dyDescent="0.3">
      <c r="B15" s="8" t="s">
        <v>26</v>
      </c>
      <c r="C15" s="45"/>
      <c r="D15" s="46"/>
      <c r="E15" s="45">
        <v>2</v>
      </c>
      <c r="F15" s="46">
        <v>2</v>
      </c>
      <c r="G15" s="45">
        <v>2</v>
      </c>
      <c r="H15" s="46"/>
      <c r="I15" s="45"/>
      <c r="J15" s="46"/>
      <c r="K15" s="36">
        <f t="shared" si="0"/>
        <v>6</v>
      </c>
      <c r="L15" s="23">
        <f t="shared" si="1"/>
        <v>120</v>
      </c>
      <c r="M15" s="23">
        <f>L15*0.75</f>
        <v>90</v>
      </c>
      <c r="N15" s="5"/>
      <c r="O15" s="5"/>
      <c r="P15" s="37">
        <v>6</v>
      </c>
      <c r="Q15" s="7">
        <f t="shared" si="2"/>
        <v>120</v>
      </c>
      <c r="R15" s="7">
        <f>Q15*0.75</f>
        <v>90</v>
      </c>
      <c r="S15" s="5"/>
      <c r="T15" s="5"/>
    </row>
    <row r="16" spans="1:20" x14ac:dyDescent="0.3">
      <c r="B16" s="8" t="s">
        <v>27</v>
      </c>
      <c r="C16" s="45">
        <v>2</v>
      </c>
      <c r="D16" s="46">
        <v>2</v>
      </c>
      <c r="E16" s="45"/>
      <c r="F16" s="46"/>
      <c r="G16" s="45">
        <v>2</v>
      </c>
      <c r="H16" s="46">
        <v>2</v>
      </c>
      <c r="I16" s="43"/>
      <c r="J16" s="44"/>
      <c r="K16" s="36">
        <f t="shared" si="0"/>
        <v>8</v>
      </c>
      <c r="L16" s="23">
        <f t="shared" si="1"/>
        <v>160</v>
      </c>
      <c r="M16" s="23">
        <f>L16*0.75</f>
        <v>120</v>
      </c>
      <c r="N16" s="5"/>
      <c r="O16" s="5"/>
      <c r="P16" s="37">
        <v>8</v>
      </c>
      <c r="Q16" s="7">
        <f t="shared" si="2"/>
        <v>160</v>
      </c>
      <c r="R16" s="7">
        <f>Q16*0.75</f>
        <v>120</v>
      </c>
      <c r="S16" s="5"/>
      <c r="T16" s="5"/>
    </row>
    <row r="17" spans="1:20" x14ac:dyDescent="0.3">
      <c r="B17" s="8" t="s">
        <v>28</v>
      </c>
      <c r="C17" s="45">
        <v>4</v>
      </c>
      <c r="D17" s="46">
        <v>4</v>
      </c>
      <c r="E17" s="45"/>
      <c r="F17" s="46"/>
      <c r="G17" s="45"/>
      <c r="H17" s="46"/>
      <c r="I17" s="45">
        <v>2</v>
      </c>
      <c r="J17" s="46">
        <v>2</v>
      </c>
      <c r="K17" s="36">
        <f t="shared" si="0"/>
        <v>12</v>
      </c>
      <c r="L17" s="23">
        <f t="shared" si="1"/>
        <v>240</v>
      </c>
      <c r="M17" s="23">
        <f t="shared" ref="M17:M24" si="3">L17*0.75</f>
        <v>180</v>
      </c>
      <c r="N17" s="5"/>
      <c r="O17" s="5"/>
      <c r="P17" s="37">
        <v>12</v>
      </c>
      <c r="Q17" s="7">
        <f t="shared" si="2"/>
        <v>240</v>
      </c>
      <c r="R17" s="7">
        <f t="shared" ref="R17:R24" si="4">Q17*0.75</f>
        <v>180</v>
      </c>
      <c r="S17" s="5"/>
      <c r="T17" s="5"/>
    </row>
    <row r="18" spans="1:20" x14ac:dyDescent="0.3">
      <c r="B18" s="8" t="s">
        <v>29</v>
      </c>
      <c r="C18" s="45"/>
      <c r="D18" s="46"/>
      <c r="E18" s="45">
        <v>4</v>
      </c>
      <c r="F18" s="46">
        <v>4</v>
      </c>
      <c r="G18" s="45"/>
      <c r="H18" s="46"/>
      <c r="I18" s="45">
        <v>2</v>
      </c>
      <c r="J18" s="46">
        <v>2</v>
      </c>
      <c r="K18" s="36">
        <f t="shared" si="0"/>
        <v>12</v>
      </c>
      <c r="L18" s="23">
        <f t="shared" si="1"/>
        <v>240</v>
      </c>
      <c r="M18" s="23">
        <f t="shared" si="3"/>
        <v>180</v>
      </c>
      <c r="N18" s="5"/>
      <c r="O18" s="5"/>
      <c r="P18" s="37">
        <v>12</v>
      </c>
      <c r="Q18" s="7">
        <f t="shared" si="2"/>
        <v>240</v>
      </c>
      <c r="R18" s="7">
        <f t="shared" si="4"/>
        <v>180</v>
      </c>
      <c r="S18" s="5"/>
      <c r="T18" s="5"/>
    </row>
    <row r="19" spans="1:20" x14ac:dyDescent="0.3">
      <c r="B19" s="8" t="s">
        <v>30</v>
      </c>
      <c r="C19" s="45">
        <v>2</v>
      </c>
      <c r="D19" s="46">
        <v>2</v>
      </c>
      <c r="E19" s="45"/>
      <c r="F19" s="46"/>
      <c r="G19" s="45">
        <v>2</v>
      </c>
      <c r="H19" s="46"/>
      <c r="I19" s="45"/>
      <c r="J19" s="46"/>
      <c r="K19" s="36">
        <f t="shared" si="0"/>
        <v>6</v>
      </c>
      <c r="L19" s="66">
        <f t="shared" si="1"/>
        <v>120</v>
      </c>
      <c r="M19" s="23">
        <f t="shared" si="3"/>
        <v>90</v>
      </c>
      <c r="N19" s="5"/>
      <c r="O19" s="5"/>
      <c r="P19" s="37">
        <v>6</v>
      </c>
      <c r="Q19" s="7">
        <f t="shared" si="2"/>
        <v>120</v>
      </c>
      <c r="R19" s="7">
        <f t="shared" si="4"/>
        <v>90</v>
      </c>
      <c r="S19" s="5"/>
      <c r="T19" s="5"/>
    </row>
    <row r="20" spans="1:20" x14ac:dyDescent="0.3">
      <c r="B20" s="8" t="s">
        <v>31</v>
      </c>
      <c r="C20" s="45"/>
      <c r="D20" s="46"/>
      <c r="E20" s="45"/>
      <c r="F20" s="46"/>
      <c r="G20" s="45">
        <v>2</v>
      </c>
      <c r="H20" s="46">
        <v>2</v>
      </c>
      <c r="I20" s="45"/>
      <c r="J20" s="46">
        <v>2</v>
      </c>
      <c r="K20" s="36">
        <f t="shared" si="0"/>
        <v>6</v>
      </c>
      <c r="L20" s="66">
        <f t="shared" si="1"/>
        <v>120</v>
      </c>
      <c r="M20" s="23">
        <f t="shared" si="3"/>
        <v>90</v>
      </c>
      <c r="N20" s="5"/>
      <c r="O20" s="5"/>
      <c r="P20" s="37">
        <v>6</v>
      </c>
      <c r="Q20" s="7">
        <f t="shared" si="2"/>
        <v>120</v>
      </c>
      <c r="R20" s="7">
        <f t="shared" si="4"/>
        <v>90</v>
      </c>
      <c r="S20" s="5"/>
      <c r="T20" s="5"/>
    </row>
    <row r="21" spans="1:20" x14ac:dyDescent="0.3">
      <c r="B21" s="8" t="s">
        <v>32</v>
      </c>
      <c r="C21" s="43">
        <v>4</v>
      </c>
      <c r="D21" s="44">
        <v>4</v>
      </c>
      <c r="E21" s="43">
        <v>2</v>
      </c>
      <c r="F21" s="44">
        <v>2</v>
      </c>
      <c r="G21" s="43">
        <v>4</v>
      </c>
      <c r="H21" s="44">
        <v>4</v>
      </c>
      <c r="I21" s="43"/>
      <c r="J21" s="44"/>
      <c r="K21" s="36">
        <f t="shared" si="0"/>
        <v>20</v>
      </c>
      <c r="L21" s="23">
        <f t="shared" si="1"/>
        <v>400</v>
      </c>
      <c r="M21" s="23">
        <f t="shared" si="3"/>
        <v>300</v>
      </c>
      <c r="N21" s="5"/>
      <c r="O21" s="5"/>
      <c r="P21" s="37">
        <v>20</v>
      </c>
      <c r="Q21" s="7">
        <f t="shared" si="2"/>
        <v>400</v>
      </c>
      <c r="R21" s="7">
        <f t="shared" si="4"/>
        <v>300</v>
      </c>
      <c r="S21" s="5"/>
      <c r="T21" s="5"/>
    </row>
    <row r="22" spans="1:20" x14ac:dyDescent="0.3">
      <c r="B22" s="8" t="s">
        <v>33</v>
      </c>
      <c r="C22" s="45">
        <v>4</v>
      </c>
      <c r="D22" s="46">
        <v>4</v>
      </c>
      <c r="E22" s="45">
        <v>4</v>
      </c>
      <c r="F22" s="46">
        <v>4</v>
      </c>
      <c r="G22" s="45"/>
      <c r="H22" s="46"/>
      <c r="I22" s="45"/>
      <c r="J22" s="46"/>
      <c r="K22" s="36">
        <f t="shared" si="0"/>
        <v>16</v>
      </c>
      <c r="L22" s="23">
        <f t="shared" si="1"/>
        <v>320</v>
      </c>
      <c r="M22" s="23">
        <f t="shared" si="3"/>
        <v>240</v>
      </c>
      <c r="N22" s="5"/>
      <c r="O22" s="5"/>
      <c r="P22" s="37">
        <v>16</v>
      </c>
      <c r="Q22" s="7">
        <f t="shared" si="2"/>
        <v>320</v>
      </c>
      <c r="R22" s="7">
        <f t="shared" si="4"/>
        <v>240</v>
      </c>
      <c r="S22" s="5"/>
      <c r="T22" s="5"/>
    </row>
    <row r="23" spans="1:20" x14ac:dyDescent="0.3">
      <c r="B23" s="8" t="s">
        <v>34</v>
      </c>
      <c r="C23" s="45"/>
      <c r="D23" s="46"/>
      <c r="E23" s="45">
        <v>4</v>
      </c>
      <c r="F23" s="46">
        <v>4</v>
      </c>
      <c r="G23" s="45"/>
      <c r="H23" s="46"/>
      <c r="I23" s="45">
        <v>4</v>
      </c>
      <c r="J23" s="46">
        <v>4</v>
      </c>
      <c r="K23" s="36">
        <f t="shared" si="0"/>
        <v>16</v>
      </c>
      <c r="L23" s="23">
        <f t="shared" si="1"/>
        <v>320</v>
      </c>
      <c r="M23" s="23">
        <f t="shared" si="3"/>
        <v>240</v>
      </c>
      <c r="N23" s="5"/>
      <c r="O23" s="5"/>
      <c r="P23" s="37">
        <v>16</v>
      </c>
      <c r="Q23" s="7">
        <f t="shared" si="2"/>
        <v>320</v>
      </c>
      <c r="R23" s="7">
        <f t="shared" si="4"/>
        <v>240</v>
      </c>
      <c r="S23" s="5"/>
      <c r="T23" s="5"/>
    </row>
    <row r="24" spans="1:20" x14ac:dyDescent="0.3">
      <c r="B24" s="8" t="s">
        <v>35</v>
      </c>
      <c r="C24" s="45"/>
      <c r="D24" s="46"/>
      <c r="E24" s="45"/>
      <c r="F24" s="46"/>
      <c r="G24" s="45">
        <v>4</v>
      </c>
      <c r="H24" s="46">
        <v>4</v>
      </c>
      <c r="I24" s="45">
        <v>4</v>
      </c>
      <c r="J24" s="46">
        <v>2</v>
      </c>
      <c r="K24" s="36">
        <f t="shared" si="0"/>
        <v>14</v>
      </c>
      <c r="L24" s="66">
        <f t="shared" si="1"/>
        <v>280</v>
      </c>
      <c r="M24" s="23">
        <f t="shared" si="3"/>
        <v>210</v>
      </c>
      <c r="N24" s="5"/>
      <c r="O24" s="5"/>
      <c r="P24" s="37">
        <v>14</v>
      </c>
      <c r="Q24" s="7">
        <f t="shared" si="2"/>
        <v>280</v>
      </c>
      <c r="R24" s="7">
        <f t="shared" si="4"/>
        <v>210</v>
      </c>
      <c r="S24" s="5"/>
      <c r="T24" s="5"/>
    </row>
    <row r="25" spans="1:20" s="28" customFormat="1" x14ac:dyDescent="0.3">
      <c r="A25" s="27"/>
      <c r="B25" s="25" t="s">
        <v>36</v>
      </c>
      <c r="C25" s="55">
        <f t="shared" ref="C25:H25" si="5">SUM(C12:C24)</f>
        <v>22</v>
      </c>
      <c r="D25" s="76">
        <f t="shared" si="5"/>
        <v>22</v>
      </c>
      <c r="E25" s="55">
        <f t="shared" si="5"/>
        <v>20</v>
      </c>
      <c r="F25" s="76">
        <f t="shared" si="5"/>
        <v>20</v>
      </c>
      <c r="G25" s="55">
        <f t="shared" si="5"/>
        <v>22</v>
      </c>
      <c r="H25" s="76">
        <f t="shared" si="5"/>
        <v>20</v>
      </c>
      <c r="I25" s="55">
        <f t="shared" ref="I25:J25" si="6">SUM(I12:I24)</f>
        <v>14</v>
      </c>
      <c r="J25" s="57">
        <f t="shared" si="6"/>
        <v>14</v>
      </c>
      <c r="K25" s="26">
        <f>SUM(C25:J25)</f>
        <v>154</v>
      </c>
      <c r="L25" s="21">
        <f t="shared" ref="L25" si="7">SUM(C25:J25)*20</f>
        <v>3080</v>
      </c>
      <c r="M25" s="21">
        <f t="shared" ref="M25" si="8">L25*0.75</f>
        <v>2310</v>
      </c>
      <c r="N25" s="27"/>
      <c r="O25" s="27"/>
      <c r="P25" s="27"/>
      <c r="Q25" s="5"/>
      <c r="R25" s="5"/>
      <c r="S25" s="27"/>
      <c r="T25" s="27"/>
    </row>
    <row r="26" spans="1:20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  <c r="O26" s="5"/>
      <c r="P26" s="5"/>
      <c r="Q26" s="5"/>
      <c r="R26" s="5"/>
      <c r="S26" s="5"/>
      <c r="T26" s="5"/>
    </row>
    <row r="27" spans="1:20" ht="15" customHeight="1" x14ac:dyDescent="0.3">
      <c r="B27" s="86" t="s">
        <v>39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5"/>
      <c r="O27" s="5"/>
      <c r="P27" s="5"/>
      <c r="Q27" s="5"/>
      <c r="R27" s="5"/>
      <c r="S27" s="5"/>
      <c r="T27" s="5"/>
    </row>
    <row r="28" spans="1:20" x14ac:dyDescent="0.3">
      <c r="B28" s="8" t="s">
        <v>40</v>
      </c>
      <c r="C28" s="49">
        <v>2</v>
      </c>
      <c r="D28" s="50"/>
      <c r="E28" s="49"/>
      <c r="F28" s="50"/>
      <c r="G28" s="49"/>
      <c r="H28" s="50"/>
      <c r="I28" s="49"/>
      <c r="J28" s="50"/>
      <c r="K28" s="36">
        <f>SUM(C28:J28)</f>
        <v>2</v>
      </c>
      <c r="L28" s="23">
        <f t="shared" ref="L28:L42" si="9">SUM(C28:J28)*20</f>
        <v>40</v>
      </c>
      <c r="M28" s="23">
        <f t="shared" ref="M28:M44" si="10">L28*0.75</f>
        <v>30</v>
      </c>
      <c r="N28" s="5"/>
      <c r="O28" s="5"/>
      <c r="P28" s="37">
        <v>2</v>
      </c>
      <c r="Q28" s="7">
        <v>40</v>
      </c>
      <c r="R28" s="7">
        <f>Q28*0.75</f>
        <v>30</v>
      </c>
      <c r="S28" s="5"/>
      <c r="T28" s="5"/>
    </row>
    <row r="29" spans="1:20" ht="28.8" x14ac:dyDescent="0.3">
      <c r="B29" s="29" t="s">
        <v>41</v>
      </c>
      <c r="C29" s="49"/>
      <c r="D29" s="52"/>
      <c r="E29" s="51">
        <v>2</v>
      </c>
      <c r="F29" s="52"/>
      <c r="G29" s="51"/>
      <c r="H29" s="52"/>
      <c r="I29" s="45"/>
      <c r="J29" s="46"/>
      <c r="K29" s="37">
        <f>SUM(C29:J29)</f>
        <v>2</v>
      </c>
      <c r="L29" s="23">
        <f>SUM(C29:J29)*20</f>
        <v>40</v>
      </c>
      <c r="M29" s="23">
        <f>L29*0.75</f>
        <v>30</v>
      </c>
      <c r="N29" s="5"/>
      <c r="O29" s="5"/>
      <c r="P29" s="37">
        <v>2</v>
      </c>
      <c r="Q29" s="7">
        <v>40</v>
      </c>
      <c r="R29" s="7">
        <f>Q29*0.75</f>
        <v>30</v>
      </c>
      <c r="S29" s="64"/>
      <c r="T29" s="5"/>
    </row>
    <row r="30" spans="1:20" s="58" customFormat="1" x14ac:dyDescent="0.3">
      <c r="A30" s="11"/>
      <c r="B30" s="99" t="s">
        <v>42</v>
      </c>
      <c r="C30" s="77">
        <v>4</v>
      </c>
      <c r="D30" s="78">
        <v>4</v>
      </c>
      <c r="E30" s="77">
        <v>4</v>
      </c>
      <c r="F30" s="78">
        <v>4</v>
      </c>
      <c r="G30" s="77">
        <v>4</v>
      </c>
      <c r="H30" s="78">
        <v>4</v>
      </c>
      <c r="I30" s="77">
        <v>4</v>
      </c>
      <c r="J30" s="78">
        <v>4</v>
      </c>
      <c r="K30" s="102">
        <f>SUM(C30:J35)</f>
        <v>82</v>
      </c>
      <c r="L30" s="104">
        <f>K30*20</f>
        <v>1640</v>
      </c>
      <c r="M30" s="104">
        <f t="shared" si="10"/>
        <v>1230</v>
      </c>
      <c r="N30" s="11"/>
      <c r="O30" s="11"/>
      <c r="P30" s="96">
        <f>ROUNDDOWN(Q30/20,0)</f>
        <v>80</v>
      </c>
      <c r="Q30" s="93">
        <f>R30*4/3</f>
        <v>1600</v>
      </c>
      <c r="R30" s="93">
        <v>1200</v>
      </c>
      <c r="S30" s="11"/>
      <c r="T30" s="11"/>
    </row>
    <row r="31" spans="1:20" s="58" customFormat="1" x14ac:dyDescent="0.3">
      <c r="A31" s="11"/>
      <c r="B31" s="100"/>
      <c r="C31" s="77">
        <v>2</v>
      </c>
      <c r="D31" s="78">
        <v>4</v>
      </c>
      <c r="E31" s="77">
        <v>4</v>
      </c>
      <c r="F31" s="78">
        <v>4</v>
      </c>
      <c r="G31" s="77">
        <v>4</v>
      </c>
      <c r="H31" s="78">
        <v>4</v>
      </c>
      <c r="I31" s="77">
        <v>4</v>
      </c>
      <c r="J31" s="78">
        <v>4</v>
      </c>
      <c r="K31" s="103"/>
      <c r="L31" s="105"/>
      <c r="M31" s="105"/>
      <c r="N31" s="11"/>
      <c r="O31" s="11"/>
      <c r="P31" s="97"/>
      <c r="Q31" s="98"/>
      <c r="R31" s="98"/>
      <c r="S31" s="11"/>
      <c r="T31" s="11"/>
    </row>
    <row r="32" spans="1:20" s="58" customFormat="1" x14ac:dyDescent="0.3">
      <c r="A32" s="11"/>
      <c r="B32" s="100"/>
      <c r="C32" s="77"/>
      <c r="D32" s="78"/>
      <c r="E32" s="77"/>
      <c r="F32" s="78">
        <v>2</v>
      </c>
      <c r="G32" s="77"/>
      <c r="H32" s="78">
        <v>2</v>
      </c>
      <c r="I32" s="77">
        <v>4</v>
      </c>
      <c r="J32" s="78">
        <v>4</v>
      </c>
      <c r="K32" s="103"/>
      <c r="L32" s="105"/>
      <c r="M32" s="105"/>
      <c r="N32" s="11"/>
      <c r="O32" s="11"/>
      <c r="P32" s="97"/>
      <c r="Q32" s="98"/>
      <c r="R32" s="98"/>
      <c r="S32" s="11"/>
      <c r="T32" s="11"/>
    </row>
    <row r="33" spans="1:20" s="58" customFormat="1" x14ac:dyDescent="0.3">
      <c r="A33" s="11"/>
      <c r="B33" s="100"/>
      <c r="C33" s="77"/>
      <c r="D33" s="78"/>
      <c r="E33" s="77"/>
      <c r="F33" s="78"/>
      <c r="G33" s="77"/>
      <c r="H33" s="78"/>
      <c r="I33" s="77">
        <v>4</v>
      </c>
      <c r="J33" s="78">
        <v>4</v>
      </c>
      <c r="K33" s="103"/>
      <c r="L33" s="105"/>
      <c r="M33" s="105"/>
      <c r="N33" s="11"/>
      <c r="O33" s="11"/>
      <c r="P33" s="97"/>
      <c r="Q33" s="98"/>
      <c r="R33" s="98"/>
      <c r="S33" s="11"/>
      <c r="T33" s="11"/>
    </row>
    <row r="34" spans="1:20" s="58" customFormat="1" x14ac:dyDescent="0.3">
      <c r="A34" s="11"/>
      <c r="B34" s="100"/>
      <c r="C34" s="77"/>
      <c r="D34" s="78"/>
      <c r="E34" s="77"/>
      <c r="F34" s="78"/>
      <c r="G34" s="77"/>
      <c r="H34" s="78"/>
      <c r="I34" s="77"/>
      <c r="J34" s="78"/>
      <c r="K34" s="103"/>
      <c r="L34" s="105"/>
      <c r="M34" s="105"/>
      <c r="N34" s="11"/>
      <c r="O34" s="11"/>
      <c r="P34" s="97"/>
      <c r="Q34" s="98"/>
      <c r="R34" s="98"/>
      <c r="S34" s="11"/>
      <c r="T34" s="11"/>
    </row>
    <row r="35" spans="1:20" s="58" customFormat="1" x14ac:dyDescent="0.3">
      <c r="A35" s="11"/>
      <c r="B35" s="101"/>
      <c r="C35" s="77"/>
      <c r="D35" s="78"/>
      <c r="E35" s="77"/>
      <c r="F35" s="78"/>
      <c r="G35" s="77"/>
      <c r="H35" s="78"/>
      <c r="I35" s="77"/>
      <c r="J35" s="78"/>
      <c r="K35" s="103"/>
      <c r="L35" s="105"/>
      <c r="M35" s="105"/>
      <c r="N35" s="11"/>
      <c r="O35" s="11"/>
      <c r="P35" s="97"/>
      <c r="Q35" s="98"/>
      <c r="R35" s="98"/>
      <c r="S35" s="11"/>
      <c r="T35" s="11"/>
    </row>
    <row r="36" spans="1:20" ht="72" x14ac:dyDescent="0.3">
      <c r="B36" s="13" t="s">
        <v>50</v>
      </c>
      <c r="C36" s="53"/>
      <c r="D36" s="54"/>
      <c r="E36" s="53"/>
      <c r="F36" s="54"/>
      <c r="G36" s="53"/>
      <c r="H36" s="54"/>
      <c r="I36" s="53"/>
      <c r="J36" s="54"/>
      <c r="K36" s="36">
        <f t="shared" ref="K36" si="11">SUM(C36:J36)</f>
        <v>0</v>
      </c>
      <c r="L36" s="23">
        <f t="shared" si="9"/>
        <v>0</v>
      </c>
      <c r="M36" s="23">
        <f t="shared" si="10"/>
        <v>0</v>
      </c>
      <c r="N36" s="5"/>
      <c r="O36" s="5"/>
      <c r="P36" s="65" t="s">
        <v>43</v>
      </c>
      <c r="Q36" s="65" t="s">
        <v>43</v>
      </c>
      <c r="R36" s="65" t="s">
        <v>43</v>
      </c>
      <c r="S36" s="64"/>
      <c r="T36" s="5"/>
    </row>
    <row r="37" spans="1:20" x14ac:dyDescent="0.3">
      <c r="B37" s="13" t="s">
        <v>62</v>
      </c>
      <c r="C37" s="49"/>
      <c r="D37" s="50"/>
      <c r="E37" s="51"/>
      <c r="F37" s="52"/>
      <c r="G37" s="51"/>
      <c r="H37" s="52"/>
      <c r="I37" s="61"/>
      <c r="J37" s="62"/>
      <c r="K37" s="36">
        <f>SUM(C37:J37)</f>
        <v>0</v>
      </c>
      <c r="L37" s="23">
        <f>SUM(C37:J37)*20</f>
        <v>0</v>
      </c>
      <c r="M37" s="23">
        <f>L37*0.75</f>
        <v>0</v>
      </c>
      <c r="N37" s="5"/>
      <c r="O37" s="5"/>
      <c r="P37" s="37">
        <v>2</v>
      </c>
      <c r="Q37" s="7">
        <v>40</v>
      </c>
      <c r="R37" s="7">
        <f t="shared" ref="R37:R41" si="12">Q37*0.75</f>
        <v>30</v>
      </c>
      <c r="S37" s="64"/>
      <c r="T37" s="5"/>
    </row>
    <row r="38" spans="1:20" x14ac:dyDescent="0.3">
      <c r="B38" s="13" t="s">
        <v>63</v>
      </c>
      <c r="C38" s="49"/>
      <c r="D38" s="50"/>
      <c r="E38" s="51"/>
      <c r="F38" s="52"/>
      <c r="G38" s="51"/>
      <c r="H38" s="52"/>
      <c r="I38" s="61"/>
      <c r="J38" s="52"/>
      <c r="K38" s="36">
        <f>SUM(C38:J38)</f>
        <v>0</v>
      </c>
      <c r="L38" s="23">
        <f>SUM(C38:J38)*20</f>
        <v>0</v>
      </c>
      <c r="M38" s="23">
        <f>L38*0.75</f>
        <v>0</v>
      </c>
      <c r="N38" s="5"/>
      <c r="O38" s="5"/>
      <c r="P38" s="37">
        <v>2</v>
      </c>
      <c r="Q38" s="7">
        <v>40</v>
      </c>
      <c r="R38" s="7">
        <f t="shared" si="12"/>
        <v>30</v>
      </c>
      <c r="S38" s="64"/>
      <c r="T38" s="5"/>
    </row>
    <row r="39" spans="1:20" x14ac:dyDescent="0.3">
      <c r="B39" s="13" t="s">
        <v>64</v>
      </c>
      <c r="C39" s="49"/>
      <c r="D39" s="50"/>
      <c r="E39" s="51"/>
      <c r="F39" s="52"/>
      <c r="G39" s="51"/>
      <c r="H39" s="52"/>
      <c r="I39" s="61"/>
      <c r="J39" s="52"/>
      <c r="K39" s="36">
        <f t="shared" ref="K39:K41" si="13">SUM(C39:J39)</f>
        <v>0</v>
      </c>
      <c r="L39" s="23">
        <f>SUM(C39:J39)*20</f>
        <v>0</v>
      </c>
      <c r="M39" s="23">
        <f>L39*0.75</f>
        <v>0</v>
      </c>
      <c r="N39" s="5"/>
      <c r="O39" s="5"/>
      <c r="P39" s="37">
        <v>2</v>
      </c>
      <c r="Q39" s="7">
        <v>40</v>
      </c>
      <c r="R39" s="7">
        <f t="shared" si="12"/>
        <v>30</v>
      </c>
      <c r="S39" s="64"/>
      <c r="T39" s="5"/>
    </row>
    <row r="40" spans="1:20" ht="72" x14ac:dyDescent="0.3">
      <c r="B40" s="40" t="s">
        <v>65</v>
      </c>
      <c r="C40" s="49"/>
      <c r="D40" s="50"/>
      <c r="E40" s="51"/>
      <c r="F40" s="52"/>
      <c r="G40" s="51"/>
      <c r="H40" s="52"/>
      <c r="I40" s="61"/>
      <c r="J40" s="62"/>
      <c r="K40" s="36">
        <f t="shared" si="13"/>
        <v>0</v>
      </c>
      <c r="L40" s="23">
        <f t="shared" si="9"/>
        <v>0</v>
      </c>
      <c r="M40" s="23">
        <f t="shared" si="10"/>
        <v>0</v>
      </c>
      <c r="N40" s="5"/>
      <c r="O40" s="5"/>
      <c r="P40" s="37">
        <v>4</v>
      </c>
      <c r="Q40" s="7">
        <v>80</v>
      </c>
      <c r="R40" s="7">
        <f t="shared" si="12"/>
        <v>60</v>
      </c>
      <c r="S40" s="63"/>
      <c r="T40" s="5"/>
    </row>
    <row r="41" spans="1:20" ht="28.8" x14ac:dyDescent="0.3">
      <c r="B41" s="13" t="s">
        <v>66</v>
      </c>
      <c r="C41" s="49"/>
      <c r="D41" s="50"/>
      <c r="E41" s="51"/>
      <c r="F41" s="52"/>
      <c r="G41" s="51"/>
      <c r="H41" s="52"/>
      <c r="I41" s="61"/>
      <c r="J41" s="52"/>
      <c r="K41" s="37">
        <f t="shared" si="13"/>
        <v>0</v>
      </c>
      <c r="L41" s="23">
        <f t="shared" si="9"/>
        <v>0</v>
      </c>
      <c r="M41" s="23">
        <f t="shared" si="10"/>
        <v>0</v>
      </c>
      <c r="N41" s="5"/>
      <c r="O41" s="5"/>
      <c r="P41" s="37">
        <v>2</v>
      </c>
      <c r="Q41" s="7">
        <v>40</v>
      </c>
      <c r="R41" s="7">
        <f t="shared" si="12"/>
        <v>30</v>
      </c>
      <c r="S41" s="64"/>
      <c r="T41" s="5"/>
    </row>
    <row r="42" spans="1:20" x14ac:dyDescent="0.3">
      <c r="B42" s="13" t="s">
        <v>67</v>
      </c>
      <c r="C42" s="49"/>
      <c r="D42" s="50"/>
      <c r="E42" s="53"/>
      <c r="F42" s="54"/>
      <c r="G42" s="53"/>
      <c r="H42" s="54"/>
      <c r="I42" s="53"/>
      <c r="J42" s="54"/>
      <c r="K42" s="36">
        <f t="shared" ref="K42:K44" si="14">SUM(C42:J42)</f>
        <v>0</v>
      </c>
      <c r="L42" s="24">
        <f t="shared" si="9"/>
        <v>0</v>
      </c>
      <c r="M42" s="24">
        <f t="shared" si="10"/>
        <v>0</v>
      </c>
      <c r="N42" s="5"/>
      <c r="O42" s="5"/>
      <c r="P42" s="37">
        <f>ROUNDDOWN(Q42/20,0)</f>
        <v>8</v>
      </c>
      <c r="Q42" s="7">
        <f>R42*4/3</f>
        <v>160</v>
      </c>
      <c r="R42" s="37">
        <f>1200*0.1</f>
        <v>120</v>
      </c>
      <c r="S42" s="64"/>
      <c r="T42" s="5"/>
    </row>
    <row r="43" spans="1:20" x14ac:dyDescent="0.3">
      <c r="B43" s="2"/>
      <c r="C43" s="49"/>
      <c r="D43" s="50"/>
      <c r="E43" s="49"/>
      <c r="F43" s="50"/>
      <c r="G43" s="49"/>
      <c r="H43" s="50"/>
      <c r="I43" s="49"/>
      <c r="J43" s="50"/>
      <c r="K43" s="36">
        <f t="shared" si="14"/>
        <v>0</v>
      </c>
      <c r="L43" s="23">
        <f t="shared" ref="L43:L44" si="15">SUM(C43:J43)*20</f>
        <v>0</v>
      </c>
      <c r="M43" s="23">
        <f t="shared" si="10"/>
        <v>0</v>
      </c>
      <c r="N43" s="5"/>
      <c r="O43" s="5"/>
      <c r="P43" s="5"/>
      <c r="Q43" s="5"/>
      <c r="R43" s="5"/>
      <c r="S43" s="5"/>
      <c r="T43" s="5"/>
    </row>
    <row r="44" spans="1:20" x14ac:dyDescent="0.3">
      <c r="B44" s="2"/>
      <c r="C44" s="49"/>
      <c r="D44" s="50"/>
      <c r="E44" s="49"/>
      <c r="F44" s="50"/>
      <c r="G44" s="49"/>
      <c r="H44" s="50"/>
      <c r="I44" s="49"/>
      <c r="J44" s="50"/>
      <c r="K44" s="36">
        <f t="shared" si="14"/>
        <v>0</v>
      </c>
      <c r="L44" s="23">
        <f t="shared" si="15"/>
        <v>0</v>
      </c>
      <c r="M44" s="23">
        <f t="shared" si="10"/>
        <v>0</v>
      </c>
      <c r="N44" s="5"/>
      <c r="O44" s="5"/>
      <c r="P44" s="5"/>
      <c r="Q44" s="5"/>
      <c r="R44" s="5"/>
      <c r="S44" s="5"/>
      <c r="T44" s="5"/>
    </row>
    <row r="45" spans="1:20" x14ac:dyDescent="0.3">
      <c r="B45" s="25" t="s">
        <v>36</v>
      </c>
      <c r="C45" s="55">
        <f t="shared" ref="C45:J45" si="16">SUM(C28:C44)</f>
        <v>8</v>
      </c>
      <c r="D45" s="76">
        <f t="shared" si="16"/>
        <v>8</v>
      </c>
      <c r="E45" s="55">
        <f t="shared" si="16"/>
        <v>10</v>
      </c>
      <c r="F45" s="76">
        <f t="shared" si="16"/>
        <v>10</v>
      </c>
      <c r="G45" s="55">
        <f t="shared" si="16"/>
        <v>8</v>
      </c>
      <c r="H45" s="76">
        <f t="shared" si="16"/>
        <v>10</v>
      </c>
      <c r="I45" s="56">
        <f t="shared" si="16"/>
        <v>16</v>
      </c>
      <c r="J45" s="57">
        <f t="shared" si="16"/>
        <v>16</v>
      </c>
      <c r="K45" s="26">
        <v>26</v>
      </c>
      <c r="L45" s="21">
        <f>SUM(L28:L44)</f>
        <v>1720</v>
      </c>
      <c r="M45" s="21">
        <f>SUM(M28:M44)</f>
        <v>1290</v>
      </c>
      <c r="N45" s="5"/>
      <c r="O45" s="5"/>
      <c r="P45" s="5"/>
      <c r="Q45" s="5"/>
      <c r="R45" s="5"/>
      <c r="S45" s="5"/>
      <c r="T45" s="5"/>
    </row>
    <row r="46" spans="1:20" x14ac:dyDescent="0.3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0"/>
      <c r="M46" s="10"/>
      <c r="N46" s="5"/>
      <c r="O46" s="5"/>
      <c r="P46" s="5"/>
      <c r="Q46" s="10"/>
      <c r="R46" s="10"/>
      <c r="S46" s="5"/>
      <c r="T46" s="5"/>
    </row>
    <row r="47" spans="1:20" x14ac:dyDescent="0.3">
      <c r="B47" s="86" t="s">
        <v>61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5"/>
      <c r="O47" s="5"/>
      <c r="P47" s="5"/>
      <c r="Q47" s="5"/>
      <c r="R47" s="5"/>
      <c r="S47" s="5"/>
      <c r="T47" s="5"/>
    </row>
    <row r="48" spans="1:20" ht="28.8" x14ac:dyDescent="0.3">
      <c r="B48" s="32" t="s">
        <v>51</v>
      </c>
      <c r="C48" s="14"/>
      <c r="D48" s="14"/>
      <c r="E48" s="14"/>
      <c r="F48" s="14"/>
      <c r="G48" s="14"/>
      <c r="H48" s="14"/>
      <c r="I48" s="14"/>
      <c r="J48" s="14"/>
      <c r="K48" s="33"/>
      <c r="L48" s="23">
        <f>M48*4/3</f>
        <v>13.333333333333334</v>
      </c>
      <c r="M48" s="23">
        <v>10</v>
      </c>
      <c r="N48" s="5"/>
      <c r="O48" s="5"/>
      <c r="P48" s="5"/>
      <c r="Q48" s="5"/>
      <c r="R48" s="5"/>
      <c r="S48" s="5"/>
      <c r="T48" s="5"/>
    </row>
    <row r="49" spans="1:20" x14ac:dyDescent="0.3">
      <c r="B49" s="32" t="s">
        <v>52</v>
      </c>
      <c r="C49" s="14"/>
      <c r="D49" s="14"/>
      <c r="E49" s="14"/>
      <c r="F49" s="14"/>
      <c r="G49" s="14"/>
      <c r="H49" s="14"/>
      <c r="I49" s="14"/>
      <c r="J49" s="14"/>
      <c r="K49" s="33"/>
      <c r="L49" s="23">
        <f t="shared" ref="L49:L51" si="17">M49*4/3</f>
        <v>20</v>
      </c>
      <c r="M49" s="23">
        <v>15</v>
      </c>
      <c r="N49" s="5"/>
      <c r="O49" s="5"/>
      <c r="P49" s="5"/>
      <c r="Q49" s="5"/>
      <c r="R49" s="5"/>
      <c r="S49" s="5"/>
      <c r="T49" s="5"/>
    </row>
    <row r="50" spans="1:20" x14ac:dyDescent="0.3">
      <c r="B50" s="32" t="s">
        <v>53</v>
      </c>
      <c r="C50" s="14"/>
      <c r="D50" s="14"/>
      <c r="E50" s="14"/>
      <c r="F50" s="14"/>
      <c r="G50" s="14"/>
      <c r="H50" s="14"/>
      <c r="I50" s="14"/>
      <c r="J50" s="14"/>
      <c r="K50" s="33"/>
      <c r="L50" s="23">
        <f t="shared" si="17"/>
        <v>20</v>
      </c>
      <c r="M50" s="23">
        <v>15</v>
      </c>
      <c r="N50" s="5"/>
      <c r="O50" s="5"/>
      <c r="P50" s="5"/>
      <c r="Q50" s="5"/>
      <c r="R50" s="5"/>
      <c r="S50" s="5"/>
      <c r="T50" s="5"/>
    </row>
    <row r="51" spans="1:20" x14ac:dyDescent="0.3">
      <c r="B51" s="32" t="s">
        <v>44</v>
      </c>
      <c r="C51" s="14"/>
      <c r="D51" s="14"/>
      <c r="E51" s="79"/>
      <c r="F51" s="79"/>
      <c r="G51" s="79"/>
      <c r="H51" s="79"/>
      <c r="I51" s="79"/>
      <c r="J51" s="79"/>
      <c r="K51" s="33"/>
      <c r="L51" s="23">
        <f t="shared" si="17"/>
        <v>80</v>
      </c>
      <c r="M51" s="23">
        <v>60</v>
      </c>
      <c r="N51" s="5"/>
      <c r="O51" s="5"/>
      <c r="P51" s="5"/>
      <c r="Q51" s="5"/>
      <c r="R51" s="5"/>
      <c r="S51" s="5"/>
      <c r="T51" s="5"/>
    </row>
    <row r="52" spans="1:20" ht="28.8" x14ac:dyDescent="0.3">
      <c r="B52" s="34" t="s">
        <v>68</v>
      </c>
      <c r="C52" s="14"/>
      <c r="D52" s="14"/>
      <c r="E52" s="79"/>
      <c r="F52" s="79"/>
      <c r="G52" s="79"/>
      <c r="H52" s="79"/>
      <c r="I52" s="79"/>
      <c r="J52" s="79"/>
      <c r="K52" s="33"/>
      <c r="L52" s="23"/>
      <c r="M52" s="23"/>
      <c r="N52" s="5"/>
      <c r="O52" s="5"/>
      <c r="P52" s="5"/>
      <c r="Q52" s="5"/>
      <c r="R52" s="5"/>
      <c r="S52" s="5"/>
      <c r="T52" s="5"/>
    </row>
    <row r="53" spans="1:20" x14ac:dyDescent="0.3">
      <c r="B53" s="34"/>
      <c r="C53" s="14"/>
      <c r="D53" s="14"/>
      <c r="E53" s="14"/>
      <c r="F53" s="14"/>
      <c r="G53" s="14"/>
      <c r="H53" s="14"/>
      <c r="I53" s="14"/>
      <c r="J53" s="14"/>
      <c r="K53" s="33"/>
      <c r="L53" s="23"/>
      <c r="M53" s="23"/>
      <c r="N53" s="5"/>
      <c r="O53" s="5"/>
      <c r="P53" s="5"/>
      <c r="Q53" s="5"/>
      <c r="R53" s="5"/>
      <c r="S53" s="5"/>
      <c r="T53" s="5"/>
    </row>
    <row r="54" spans="1:20" x14ac:dyDescent="0.3">
      <c r="B54" s="32"/>
      <c r="C54" s="14"/>
      <c r="D54" s="14"/>
      <c r="E54" s="14"/>
      <c r="F54" s="14"/>
      <c r="G54" s="14"/>
      <c r="H54" s="14"/>
      <c r="I54" s="14"/>
      <c r="J54" s="14"/>
      <c r="K54" s="33"/>
      <c r="L54" s="23"/>
      <c r="M54" s="23"/>
      <c r="N54" s="5"/>
      <c r="O54" s="5"/>
      <c r="P54" s="5"/>
      <c r="Q54" s="5"/>
      <c r="R54" s="5"/>
      <c r="S54" s="5"/>
      <c r="T54" s="5"/>
    </row>
    <row r="55" spans="1:20" x14ac:dyDescent="0.3">
      <c r="B55" s="25" t="s">
        <v>36</v>
      </c>
      <c r="C55" s="20"/>
      <c r="D55" s="20"/>
      <c r="E55" s="20"/>
      <c r="F55" s="20"/>
      <c r="G55" s="20"/>
      <c r="H55" s="20"/>
      <c r="I55" s="20"/>
      <c r="J55" s="20"/>
      <c r="K55" s="20"/>
      <c r="L55" s="21">
        <f>SUM(L48:L54)</f>
        <v>133.33333333333334</v>
      </c>
      <c r="M55" s="21">
        <f>SUM(M48:M54)</f>
        <v>100</v>
      </c>
      <c r="N55" s="5"/>
      <c r="O55" s="5"/>
      <c r="P55" s="5"/>
      <c r="Q55" s="10"/>
      <c r="R55" s="10"/>
      <c r="S55" s="5"/>
      <c r="T55" s="5"/>
    </row>
    <row r="56" spans="1:20" x14ac:dyDescent="0.3">
      <c r="A56" s="1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0"/>
      <c r="M56" s="10"/>
      <c r="N56" s="5"/>
      <c r="O56" s="5"/>
      <c r="P56" s="5"/>
      <c r="Q56" s="10"/>
      <c r="R56" s="10"/>
      <c r="S56" s="5"/>
      <c r="T56" s="5"/>
    </row>
    <row r="57" spans="1:20" s="19" customFormat="1" x14ac:dyDescent="0.3">
      <c r="A57" s="15"/>
      <c r="B57" s="16" t="s">
        <v>45</v>
      </c>
      <c r="C57" s="17"/>
      <c r="D57" s="17"/>
      <c r="E57" s="17"/>
      <c r="F57" s="17"/>
      <c r="G57" s="17"/>
      <c r="H57" s="17"/>
      <c r="I57" s="17"/>
      <c r="J57" s="17"/>
      <c r="K57" s="17"/>
      <c r="L57" s="18">
        <f>L25+L55+L45</f>
        <v>4933.3333333333339</v>
      </c>
      <c r="M57" s="18">
        <f>M25+M55+M45</f>
        <v>3700</v>
      </c>
      <c r="N57" s="15"/>
      <c r="O57" s="15"/>
      <c r="P57" s="15"/>
      <c r="Q57" s="15"/>
      <c r="R57" s="15"/>
      <c r="S57" s="15"/>
      <c r="T57" s="15"/>
    </row>
    <row r="58" spans="1:20" x14ac:dyDescent="0.3"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  <c r="M58" s="6"/>
      <c r="N58" s="5"/>
      <c r="O58" s="5"/>
      <c r="P58" s="5"/>
      <c r="Q58" s="5"/>
      <c r="R58" s="5"/>
      <c r="S58" s="5"/>
      <c r="T58" s="5"/>
    </row>
    <row r="59" spans="1:20" x14ac:dyDescent="0.3">
      <c r="B59" s="60" t="s">
        <v>46</v>
      </c>
      <c r="C59" s="68">
        <f t="shared" ref="C59:J59" si="18">C25+C45</f>
        <v>30</v>
      </c>
      <c r="D59" s="69">
        <f t="shared" si="18"/>
        <v>30</v>
      </c>
      <c r="E59" s="68">
        <f t="shared" si="18"/>
        <v>30</v>
      </c>
      <c r="F59" s="69">
        <f t="shared" si="18"/>
        <v>30</v>
      </c>
      <c r="G59" s="68">
        <f t="shared" si="18"/>
        <v>30</v>
      </c>
      <c r="H59" s="69">
        <f t="shared" si="18"/>
        <v>30</v>
      </c>
      <c r="I59" s="68">
        <f t="shared" si="18"/>
        <v>30</v>
      </c>
      <c r="J59" s="69">
        <f t="shared" si="18"/>
        <v>30</v>
      </c>
      <c r="K59" s="67" t="s">
        <v>43</v>
      </c>
      <c r="L59" s="7">
        <f>L45+L25</f>
        <v>4800</v>
      </c>
      <c r="M59" s="7">
        <f>M45+M25</f>
        <v>3600</v>
      </c>
      <c r="N59" s="5"/>
      <c r="O59" s="5"/>
      <c r="P59" s="5"/>
      <c r="Q59" s="5"/>
      <c r="R59" s="5"/>
      <c r="S59" s="5"/>
      <c r="T59" s="5"/>
    </row>
    <row r="60" spans="1:20" x14ac:dyDescent="0.3">
      <c r="B60" s="60" t="s">
        <v>47</v>
      </c>
      <c r="C60" s="68">
        <f t="shared" ref="C60:J60" si="19">COUNT(C12:C24)+COUNT(C28:C44)</f>
        <v>10</v>
      </c>
      <c r="D60" s="69">
        <f t="shared" si="19"/>
        <v>9</v>
      </c>
      <c r="E60" s="68">
        <f t="shared" si="19"/>
        <v>10</v>
      </c>
      <c r="F60" s="69">
        <f t="shared" si="19"/>
        <v>10</v>
      </c>
      <c r="G60" s="68">
        <f t="shared" si="19"/>
        <v>10</v>
      </c>
      <c r="H60" s="69">
        <f t="shared" si="19"/>
        <v>10</v>
      </c>
      <c r="I60" s="68">
        <f t="shared" si="19"/>
        <v>9</v>
      </c>
      <c r="J60" s="69">
        <f t="shared" si="19"/>
        <v>10</v>
      </c>
      <c r="K60" s="67" t="s">
        <v>43</v>
      </c>
      <c r="L60" s="7"/>
      <c r="M60" s="7"/>
      <c r="N60" s="5"/>
      <c r="O60" s="5"/>
      <c r="P60" s="5"/>
      <c r="Q60" s="5"/>
      <c r="R60" s="5"/>
      <c r="S60" s="5"/>
      <c r="T60" s="5"/>
    </row>
    <row r="61" spans="1:20" x14ac:dyDescent="0.3"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  <c r="M61" s="6"/>
      <c r="N61" s="5"/>
      <c r="O61" s="5"/>
      <c r="P61" s="5"/>
      <c r="Q61" s="5"/>
      <c r="R61" s="5"/>
      <c r="S61" s="5"/>
      <c r="T61" s="5"/>
    </row>
    <row r="62" spans="1:20" x14ac:dyDescent="0.3">
      <c r="B62" s="5"/>
      <c r="C62" s="31"/>
      <c r="D62" s="30" t="s">
        <v>48</v>
      </c>
      <c r="E62" s="5"/>
      <c r="F62" s="5"/>
      <c r="G62" s="5"/>
      <c r="H62" s="5"/>
      <c r="I62" s="5"/>
      <c r="J62" s="5"/>
      <c r="K62" s="5"/>
      <c r="L62" s="10"/>
      <c r="M62" s="10"/>
      <c r="N62" s="5"/>
      <c r="O62" s="5"/>
      <c r="P62" s="5"/>
      <c r="Q62" s="5"/>
      <c r="R62" s="5"/>
      <c r="S62" s="5"/>
      <c r="T62" s="5"/>
    </row>
    <row r="63" spans="1:20" x14ac:dyDescent="0.3">
      <c r="B63" s="5"/>
      <c r="C63" s="59" t="s">
        <v>54</v>
      </c>
      <c r="D63" s="5"/>
      <c r="E63" s="5"/>
      <c r="F63" s="5"/>
      <c r="G63" s="5"/>
      <c r="H63" s="5"/>
      <c r="I63" s="5"/>
      <c r="J63" s="5"/>
      <c r="K63" s="5"/>
      <c r="L63" s="6"/>
      <c r="M63" s="6"/>
      <c r="N63" s="5"/>
      <c r="O63" s="5"/>
      <c r="P63" s="5"/>
      <c r="Q63" s="5"/>
      <c r="R63" s="5"/>
      <c r="S63" s="5"/>
      <c r="T63" s="5"/>
    </row>
    <row r="64" spans="1:20" x14ac:dyDescent="0.3">
      <c r="B64" s="5"/>
      <c r="C64" s="59" t="s">
        <v>55</v>
      </c>
      <c r="D64" s="5"/>
      <c r="E64" s="5"/>
      <c r="F64" s="5"/>
      <c r="G64" s="5"/>
      <c r="H64" s="5"/>
      <c r="I64" s="5"/>
      <c r="J64" s="5"/>
      <c r="K64" s="5"/>
      <c r="L64" s="6"/>
      <c r="M64" s="6"/>
      <c r="N64" s="5"/>
      <c r="O64" s="5"/>
      <c r="P64" s="5"/>
      <c r="Q64" s="5"/>
      <c r="R64" s="5"/>
      <c r="S64" s="5"/>
      <c r="T64" s="5"/>
    </row>
    <row r="65" spans="2:20" x14ac:dyDescent="0.3">
      <c r="B65" s="5"/>
      <c r="C65" s="59" t="s">
        <v>56</v>
      </c>
      <c r="D65" s="5"/>
      <c r="E65" s="5"/>
      <c r="F65" s="5"/>
      <c r="G65" s="5"/>
      <c r="H65" s="5"/>
      <c r="I65" s="5"/>
      <c r="J65" s="5"/>
      <c r="K65" s="5"/>
      <c r="L65" s="6"/>
      <c r="M65" s="6"/>
      <c r="N65" s="5"/>
      <c r="O65" s="5"/>
      <c r="P65" s="5"/>
      <c r="Q65" s="5"/>
      <c r="R65" s="5"/>
      <c r="S65" s="5"/>
      <c r="T65" s="5"/>
    </row>
    <row r="66" spans="2:20" x14ac:dyDescent="0.3">
      <c r="B66" s="5"/>
      <c r="C66" s="59"/>
      <c r="D66" s="5"/>
      <c r="E66" s="5"/>
      <c r="F66" s="5"/>
      <c r="G66" s="5"/>
      <c r="H66" s="5"/>
      <c r="I66" s="5"/>
      <c r="J66" s="5"/>
      <c r="K66" s="5"/>
      <c r="L66" s="6"/>
      <c r="M66" s="6"/>
      <c r="N66" s="5"/>
      <c r="O66" s="5"/>
      <c r="P66" s="5"/>
      <c r="Q66" s="5"/>
      <c r="R66" s="5"/>
      <c r="S66" s="5"/>
      <c r="T66" s="5"/>
    </row>
  </sheetData>
  <mergeCells count="26">
    <mergeCell ref="P30:P35"/>
    <mergeCell ref="Q30:Q35"/>
    <mergeCell ref="R30:R35"/>
    <mergeCell ref="B47:M47"/>
    <mergeCell ref="B11:M11"/>
    <mergeCell ref="B27:M27"/>
    <mergeCell ref="B30:B35"/>
    <mergeCell ref="K30:K35"/>
    <mergeCell ref="L30:L35"/>
    <mergeCell ref="M30:M35"/>
    <mergeCell ref="R8:R9"/>
    <mergeCell ref="B4:M4"/>
    <mergeCell ref="B5:M5"/>
    <mergeCell ref="B7:B9"/>
    <mergeCell ref="C7:J7"/>
    <mergeCell ref="L7:M7"/>
    <mergeCell ref="P7:R7"/>
    <mergeCell ref="C8:D8"/>
    <mergeCell ref="E8:F8"/>
    <mergeCell ref="G8:H8"/>
    <mergeCell ref="I8:J8"/>
    <mergeCell ref="K8:K9"/>
    <mergeCell ref="L8:L9"/>
    <mergeCell ref="M8:M9"/>
    <mergeCell ref="P8:P9"/>
    <mergeCell ref="Q8:Q9"/>
  </mergeCells>
  <pageMargins left="0.39370078740157483" right="0.39370078740157483" top="0.39370078740157483" bottom="0.39370078740157483" header="0" footer="0"/>
  <pageSetup paperSize="9" scale="6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B8AECCB2710B45987E4174E37CAF2C" ma:contentTypeVersion="16" ma:contentTypeDescription="Crie um novo documento." ma:contentTypeScope="" ma:versionID="de23e1e018e0c35405b0d4caa872aeb5">
  <xsd:schema xmlns:xsd="http://www.w3.org/2001/XMLSchema" xmlns:xs="http://www.w3.org/2001/XMLSchema" xmlns:p="http://schemas.microsoft.com/office/2006/metadata/properties" xmlns:ns1="http://schemas.microsoft.com/sharepoint/v3" xmlns:ns2="0573848d-87ee-4c70-a05a-2dfb76c3ba96" xmlns:ns3="b53f9c6a-f6aa-4365-aae1-780c227e9048" targetNamespace="http://schemas.microsoft.com/office/2006/metadata/properties" ma:root="true" ma:fieldsID="82981112a8d776a25482d2b8235091cc" ns1:_="" ns2:_="" ns3:_="">
    <xsd:import namespace="http://schemas.microsoft.com/sharepoint/v3"/>
    <xsd:import namespace="0573848d-87ee-4c70-a05a-2dfb76c3ba96"/>
    <xsd:import namespace="b53f9c6a-f6aa-4365-aae1-780c227e9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3848d-87ee-4c70-a05a-2dfb76c3b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abe3d53f-864c-4c30-b421-a8cfe89da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3f9c6a-f6aa-4365-aae1-780c227e904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b54b0e-ecb8-49ec-b902-6e250cd495e1}" ma:internalName="TaxCatchAll" ma:showField="CatchAllData" ma:web="b53f9c6a-f6aa-4365-aae1-780c227e90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3f9c6a-f6aa-4365-aae1-780c227e9048" xsi:nil="true"/>
    <lcf76f155ced4ddcb4097134ff3c332f xmlns="0573848d-87ee-4c70-a05a-2dfb76c3ba96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55CD5-7EFD-4766-B05A-9C866020ED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3848d-87ee-4c70-a05a-2dfb76c3ba96"/>
    <ds:schemaRef ds:uri="b53f9c6a-f6aa-4365-aae1-780c227e9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214B4A-228A-45AF-A994-E28483F6B2DB}">
  <ds:schemaRefs>
    <ds:schemaRef ds:uri="http://schemas.microsoft.com/office/2006/metadata/properties"/>
    <ds:schemaRef ds:uri="http://schemas.microsoft.com/office/infopath/2007/PartnerControls"/>
    <ds:schemaRef ds:uri="b53f9c6a-f6aa-4365-aae1-780c227e9048"/>
    <ds:schemaRef ds:uri="0573848d-87ee-4c70-a05a-2dfb76c3ba96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798C4A1-6631-4B54-AD50-4541A2B306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Estuturante atual</vt:lpstr>
      <vt:lpstr>800 4a</vt:lpstr>
      <vt:lpstr>800 3a5</vt:lpstr>
      <vt:lpstr>1000 4a</vt:lpstr>
      <vt:lpstr>1200 4a</vt:lpstr>
      <vt:lpstr>'1000 4a'!Area_de_impressao</vt:lpstr>
      <vt:lpstr>'1200 4a'!Area_de_impressao</vt:lpstr>
      <vt:lpstr>'800 3a5'!Area_de_impressao</vt:lpstr>
      <vt:lpstr>'800 4a'!Area_de_impressao</vt:lpstr>
      <vt:lpstr>'Estuturante atual'!Area_de_impressao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</dc:creator>
  <cp:keywords/>
  <dc:description/>
  <cp:lastModifiedBy>Anna Catharina da Costa Dantas</cp:lastModifiedBy>
  <cp:revision/>
  <dcterms:created xsi:type="dcterms:W3CDTF">2011-02-13T13:30:20Z</dcterms:created>
  <dcterms:modified xsi:type="dcterms:W3CDTF">2023-08-29T15:03:13Z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0x01010028B8AECCB2710B45987E4174E37CAF2C</vt:lpwstr>
  </property>
  <property fmtid="{D5CDD505-2E9C-101B-9397-08002B2CF9AE}" pid="3" name="MediaServiceImageTags">
    <vt:lpwstr/>
  </property>
</Properties>
</file>