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X:\PROVINCIAL\2019\May Release\Analysis\Supplementary data files\"/>
    </mc:Choice>
  </mc:AlternateContent>
  <bookViews>
    <workbookView xWindow="0" yWindow="0" windowWidth="28800" windowHeight="13005" activeTab="1"/>
  </bookViews>
  <sheets>
    <sheet name="3610010401-eng" sheetId="1" r:id="rId1"/>
    <sheet name="calc annual" sheetId="2" r:id="rId2"/>
  </sheets>
  <definedNames>
    <definedName name="_xlnm._FilterDatabase" localSheetId="1" hidden="1">'calc annual'!$AC$9:$AC$41</definedName>
  </definedNames>
  <calcPr calcId="152511"/>
</workbook>
</file>

<file path=xl/calcChain.xml><?xml version="1.0" encoding="utf-8"?>
<calcChain xmlns="http://schemas.openxmlformats.org/spreadsheetml/2006/main">
  <c r="AC9" i="2" l="1"/>
  <c r="AB9" i="2"/>
  <c r="AA9" i="2"/>
  <c r="Z9" i="2"/>
  <c r="Y9" i="2"/>
  <c r="X9" i="2"/>
  <c r="V9" i="2" l="1"/>
  <c r="U9" i="2"/>
  <c r="T9" i="2"/>
  <c r="S9" i="2"/>
  <c r="R9" i="2"/>
  <c r="Q9" i="2"/>
  <c r="O9" i="2"/>
  <c r="N9" i="2"/>
  <c r="M9" i="2"/>
  <c r="L9" i="2"/>
  <c r="K9" i="2"/>
  <c r="J9" i="2"/>
  <c r="H41" i="2" l="1"/>
  <c r="H40" i="2"/>
  <c r="H39" i="2"/>
  <c r="O39" i="2" s="1"/>
  <c r="H38" i="2"/>
  <c r="O38" i="2" s="1"/>
  <c r="H37" i="2"/>
  <c r="H36" i="2"/>
  <c r="H35" i="2"/>
  <c r="O35" i="2" s="1"/>
  <c r="H34" i="2"/>
  <c r="O34" i="2" s="1"/>
  <c r="H33" i="2"/>
  <c r="H32" i="2"/>
  <c r="H31" i="2"/>
  <c r="O31" i="2" s="1"/>
  <c r="H30" i="2"/>
  <c r="O30" i="2" s="1"/>
  <c r="H29" i="2"/>
  <c r="H28" i="2"/>
  <c r="H27" i="2"/>
  <c r="O27" i="2" s="1"/>
  <c r="H26" i="2"/>
  <c r="O26" i="2" s="1"/>
  <c r="H25" i="2"/>
  <c r="H24" i="2"/>
  <c r="H23" i="2"/>
  <c r="O23" i="2" s="1"/>
  <c r="H22" i="2"/>
  <c r="O22" i="2" s="1"/>
  <c r="H21" i="2"/>
  <c r="H20" i="2"/>
  <c r="H19" i="2"/>
  <c r="O19" i="2" s="1"/>
  <c r="H18" i="2"/>
  <c r="O18" i="2" s="1"/>
  <c r="H17" i="2"/>
  <c r="H16" i="2"/>
  <c r="H15" i="2"/>
  <c r="O15" i="2" s="1"/>
  <c r="H14" i="2"/>
  <c r="O14" i="2" s="1"/>
  <c r="H13" i="2"/>
  <c r="H12" i="2"/>
  <c r="H11" i="2"/>
  <c r="O11" i="2" s="1"/>
  <c r="AC11" i="2" s="1"/>
  <c r="G41" i="2"/>
  <c r="N41" i="2" s="1"/>
  <c r="G40" i="2"/>
  <c r="G39" i="2"/>
  <c r="G38" i="2"/>
  <c r="N38" i="2" s="1"/>
  <c r="G37" i="2"/>
  <c r="N37" i="2" s="1"/>
  <c r="G36" i="2"/>
  <c r="G35" i="2"/>
  <c r="G34" i="2"/>
  <c r="N34" i="2" s="1"/>
  <c r="G33" i="2"/>
  <c r="N33" i="2" s="1"/>
  <c r="G32" i="2"/>
  <c r="G31" i="2"/>
  <c r="G30" i="2"/>
  <c r="N30" i="2" s="1"/>
  <c r="G29" i="2"/>
  <c r="N29" i="2" s="1"/>
  <c r="G28" i="2"/>
  <c r="G27" i="2"/>
  <c r="G26" i="2"/>
  <c r="N26" i="2" s="1"/>
  <c r="G25" i="2"/>
  <c r="N25" i="2" s="1"/>
  <c r="G24" i="2"/>
  <c r="G23" i="2"/>
  <c r="G22" i="2"/>
  <c r="N22" i="2" s="1"/>
  <c r="G21" i="2"/>
  <c r="N21" i="2" s="1"/>
  <c r="G20" i="2"/>
  <c r="G19" i="2"/>
  <c r="G18" i="2"/>
  <c r="N18" i="2" s="1"/>
  <c r="G17" i="2"/>
  <c r="N17" i="2" s="1"/>
  <c r="G16" i="2"/>
  <c r="G15" i="2"/>
  <c r="G14" i="2"/>
  <c r="N14" i="2" s="1"/>
  <c r="G13" i="2"/>
  <c r="N13" i="2" s="1"/>
  <c r="G12" i="2"/>
  <c r="G11" i="2"/>
  <c r="F41" i="2"/>
  <c r="M41" i="2" s="1"/>
  <c r="F40" i="2"/>
  <c r="M40" i="2" s="1"/>
  <c r="AA40" i="2" s="1"/>
  <c r="F39" i="2"/>
  <c r="F38" i="2"/>
  <c r="F37" i="2"/>
  <c r="M37" i="2" s="1"/>
  <c r="AA37" i="2" s="1"/>
  <c r="F36" i="2"/>
  <c r="M36" i="2" s="1"/>
  <c r="AA36" i="2" s="1"/>
  <c r="F35" i="2"/>
  <c r="F34" i="2"/>
  <c r="F33" i="2"/>
  <c r="M33" i="2" s="1"/>
  <c r="AA33" i="2" s="1"/>
  <c r="F32" i="2"/>
  <c r="M32" i="2" s="1"/>
  <c r="AA32" i="2" s="1"/>
  <c r="F31" i="2"/>
  <c r="F30" i="2"/>
  <c r="F29" i="2"/>
  <c r="M29" i="2" s="1"/>
  <c r="AA29" i="2" s="1"/>
  <c r="F28" i="2"/>
  <c r="M28" i="2" s="1"/>
  <c r="AA28" i="2" s="1"/>
  <c r="F27" i="2"/>
  <c r="F26" i="2"/>
  <c r="F25" i="2"/>
  <c r="M25" i="2" s="1"/>
  <c r="AA25" i="2" s="1"/>
  <c r="F24" i="2"/>
  <c r="M24" i="2" s="1"/>
  <c r="AA24" i="2" s="1"/>
  <c r="F23" i="2"/>
  <c r="F22" i="2"/>
  <c r="F21" i="2"/>
  <c r="M21" i="2" s="1"/>
  <c r="AA21" i="2" s="1"/>
  <c r="F20" i="2"/>
  <c r="M20" i="2" s="1"/>
  <c r="AA20" i="2" s="1"/>
  <c r="F19" i="2"/>
  <c r="F18" i="2"/>
  <c r="F17" i="2"/>
  <c r="M17" i="2" s="1"/>
  <c r="AA17" i="2" s="1"/>
  <c r="F16" i="2"/>
  <c r="M16" i="2" s="1"/>
  <c r="AA16" i="2" s="1"/>
  <c r="F15" i="2"/>
  <c r="F14" i="2"/>
  <c r="F13" i="2"/>
  <c r="M13" i="2" s="1"/>
  <c r="AA13" i="2" s="1"/>
  <c r="F12" i="2"/>
  <c r="M12" i="2" s="1"/>
  <c r="AA12" i="2" s="1"/>
  <c r="F11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L11" i="2" s="1"/>
  <c r="Z11" i="2" s="1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C41" i="2"/>
  <c r="J41" i="2" s="1"/>
  <c r="C40" i="2"/>
  <c r="C39" i="2"/>
  <c r="C38" i="2"/>
  <c r="J38" i="2" s="1"/>
  <c r="C37" i="2"/>
  <c r="J37" i="2" s="1"/>
  <c r="C36" i="2"/>
  <c r="C35" i="2"/>
  <c r="C34" i="2"/>
  <c r="J34" i="2" s="1"/>
  <c r="C33" i="2"/>
  <c r="J33" i="2" s="1"/>
  <c r="C32" i="2"/>
  <c r="C31" i="2"/>
  <c r="C30" i="2"/>
  <c r="J30" i="2" s="1"/>
  <c r="C29" i="2"/>
  <c r="J29" i="2" s="1"/>
  <c r="C28" i="2"/>
  <c r="C27" i="2"/>
  <c r="C26" i="2"/>
  <c r="J26" i="2" s="1"/>
  <c r="C25" i="2"/>
  <c r="J25" i="2" s="1"/>
  <c r="C24" i="2"/>
  <c r="C23" i="2"/>
  <c r="C22" i="2"/>
  <c r="J22" i="2" s="1"/>
  <c r="C21" i="2"/>
  <c r="J21" i="2" s="1"/>
  <c r="C20" i="2"/>
  <c r="C19" i="2"/>
  <c r="C18" i="2"/>
  <c r="J18" i="2" s="1"/>
  <c r="C17" i="2"/>
  <c r="J17" i="2" s="1"/>
  <c r="C16" i="2"/>
  <c r="C15" i="2"/>
  <c r="C14" i="2"/>
  <c r="J14" i="2" s="1"/>
  <c r="C13" i="2"/>
  <c r="J13" i="2" s="1"/>
  <c r="C12" i="2"/>
  <c r="C11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Q13" i="2" l="1"/>
  <c r="X13" i="2"/>
  <c r="Q25" i="2"/>
  <c r="X25" i="2"/>
  <c r="Q29" i="2"/>
  <c r="X29" i="2"/>
  <c r="Q33" i="2"/>
  <c r="X33" i="2"/>
  <c r="Q37" i="2"/>
  <c r="X37" i="2"/>
  <c r="Q41" i="2"/>
  <c r="X41" i="2"/>
  <c r="U13" i="2"/>
  <c r="AB13" i="2"/>
  <c r="U17" i="2"/>
  <c r="AB17" i="2"/>
  <c r="U21" i="2"/>
  <c r="AB21" i="2"/>
  <c r="U25" i="2"/>
  <c r="AB25" i="2"/>
  <c r="U29" i="2"/>
  <c r="AB29" i="2"/>
  <c r="U33" i="2"/>
  <c r="AB33" i="2"/>
  <c r="U37" i="2"/>
  <c r="AB37" i="2"/>
  <c r="U41" i="2"/>
  <c r="AB41" i="2"/>
  <c r="V14" i="2"/>
  <c r="AC14" i="2"/>
  <c r="V18" i="2"/>
  <c r="AC18" i="2"/>
  <c r="V22" i="2"/>
  <c r="AC22" i="2"/>
  <c r="V26" i="2"/>
  <c r="AC26" i="2"/>
  <c r="V30" i="2"/>
  <c r="AC30" i="2"/>
  <c r="V34" i="2"/>
  <c r="AC34" i="2"/>
  <c r="V38" i="2"/>
  <c r="AC38" i="2"/>
  <c r="Q17" i="2"/>
  <c r="X17" i="2"/>
  <c r="Q14" i="2"/>
  <c r="X14" i="2"/>
  <c r="Q22" i="2"/>
  <c r="X22" i="2"/>
  <c r="Q26" i="2"/>
  <c r="X26" i="2"/>
  <c r="Q34" i="2"/>
  <c r="X34" i="2"/>
  <c r="U14" i="2"/>
  <c r="AB14" i="2"/>
  <c r="U22" i="2"/>
  <c r="AB22" i="2"/>
  <c r="U30" i="2"/>
  <c r="AB30" i="2"/>
  <c r="V15" i="2"/>
  <c r="AC15" i="2"/>
  <c r="V23" i="2"/>
  <c r="AC23" i="2"/>
  <c r="V31" i="2"/>
  <c r="AC31" i="2"/>
  <c r="V39" i="2"/>
  <c r="AC39" i="2"/>
  <c r="Q21" i="2"/>
  <c r="X21" i="2"/>
  <c r="Q18" i="2"/>
  <c r="X18" i="2"/>
  <c r="Q30" i="2"/>
  <c r="X30" i="2"/>
  <c r="Q38" i="2"/>
  <c r="X38" i="2"/>
  <c r="T41" i="2"/>
  <c r="AA41" i="2"/>
  <c r="U18" i="2"/>
  <c r="AB18" i="2"/>
  <c r="U26" i="2"/>
  <c r="AB26" i="2"/>
  <c r="U34" i="2"/>
  <c r="AB34" i="2"/>
  <c r="U38" i="2"/>
  <c r="AB38" i="2"/>
  <c r="V19" i="2"/>
  <c r="AC19" i="2"/>
  <c r="V27" i="2"/>
  <c r="AC27" i="2"/>
  <c r="V35" i="2"/>
  <c r="AC35" i="2"/>
  <c r="K14" i="2"/>
  <c r="K22" i="2"/>
  <c r="K30" i="2"/>
  <c r="K38" i="2"/>
  <c r="L15" i="2"/>
  <c r="Z15" i="2" s="1"/>
  <c r="L23" i="2"/>
  <c r="L31" i="2"/>
  <c r="Z31" i="2" s="1"/>
  <c r="K15" i="2"/>
  <c r="K23" i="2"/>
  <c r="S31" i="2"/>
  <c r="K31" i="2"/>
  <c r="L12" i="2"/>
  <c r="Z12" i="2" s="1"/>
  <c r="T12" i="2"/>
  <c r="L20" i="2"/>
  <c r="Z20" i="2" s="1"/>
  <c r="T20" i="2"/>
  <c r="L24" i="2"/>
  <c r="Z24" i="2" s="1"/>
  <c r="T24" i="2"/>
  <c r="L32" i="2"/>
  <c r="T32" i="2"/>
  <c r="L40" i="2"/>
  <c r="Z40" i="2" s="1"/>
  <c r="T40" i="2"/>
  <c r="J11" i="2"/>
  <c r="J15" i="2"/>
  <c r="J19" i="2"/>
  <c r="J23" i="2"/>
  <c r="J27" i="2"/>
  <c r="J31" i="2"/>
  <c r="J35" i="2"/>
  <c r="J39" i="2"/>
  <c r="K12" i="2"/>
  <c r="K16" i="2"/>
  <c r="K20" i="2"/>
  <c r="K24" i="2"/>
  <c r="K28" i="2"/>
  <c r="K32" i="2"/>
  <c r="K36" i="2"/>
  <c r="K40" i="2"/>
  <c r="L13" i="2"/>
  <c r="T13" i="2"/>
  <c r="L17" i="2"/>
  <c r="Z17" i="2" s="1"/>
  <c r="T17" i="2"/>
  <c r="L21" i="2"/>
  <c r="T21" i="2"/>
  <c r="L25" i="2"/>
  <c r="Z25" i="2" s="1"/>
  <c r="T25" i="2"/>
  <c r="L29" i="2"/>
  <c r="T29" i="2"/>
  <c r="L33" i="2"/>
  <c r="Z33" i="2" s="1"/>
  <c r="T33" i="2"/>
  <c r="L37" i="2"/>
  <c r="T37" i="2"/>
  <c r="L41" i="2"/>
  <c r="Z41" i="2" s="1"/>
  <c r="M14" i="2"/>
  <c r="AA14" i="2" s="1"/>
  <c r="M18" i="2"/>
  <c r="M22" i="2"/>
  <c r="AA22" i="2" s="1"/>
  <c r="M26" i="2"/>
  <c r="AA26" i="2" s="1"/>
  <c r="M30" i="2"/>
  <c r="AA30" i="2" s="1"/>
  <c r="M34" i="2"/>
  <c r="M38" i="2"/>
  <c r="AA38" i="2" s="1"/>
  <c r="N11" i="2"/>
  <c r="V11" i="2"/>
  <c r="N15" i="2"/>
  <c r="N19" i="2"/>
  <c r="N23" i="2"/>
  <c r="N27" i="2"/>
  <c r="N31" i="2"/>
  <c r="N35" i="2"/>
  <c r="N39" i="2"/>
  <c r="O12" i="2"/>
  <c r="O16" i="2"/>
  <c r="O20" i="2"/>
  <c r="O24" i="2"/>
  <c r="O28" i="2"/>
  <c r="O32" i="2"/>
  <c r="O36" i="2"/>
  <c r="O40" i="2"/>
  <c r="K18" i="2"/>
  <c r="K26" i="2"/>
  <c r="K34" i="2"/>
  <c r="L19" i="2"/>
  <c r="Z19" i="2" s="1"/>
  <c r="L27" i="2"/>
  <c r="L35" i="2"/>
  <c r="Z35" i="2" s="1"/>
  <c r="L39" i="2"/>
  <c r="S11" i="2"/>
  <c r="K11" i="2"/>
  <c r="K19" i="2"/>
  <c r="K27" i="2"/>
  <c r="K35" i="2"/>
  <c r="K39" i="2"/>
  <c r="L16" i="2"/>
  <c r="T16" i="2"/>
  <c r="L28" i="2"/>
  <c r="Z28" i="2" s="1"/>
  <c r="T28" i="2"/>
  <c r="L36" i="2"/>
  <c r="Z36" i="2" s="1"/>
  <c r="T36" i="2"/>
  <c r="J12" i="2"/>
  <c r="J16" i="2"/>
  <c r="J20" i="2"/>
  <c r="J24" i="2"/>
  <c r="J28" i="2"/>
  <c r="J32" i="2"/>
  <c r="J36" i="2"/>
  <c r="J40" i="2"/>
  <c r="K13" i="2"/>
  <c r="S17" i="2"/>
  <c r="K17" i="2"/>
  <c r="K21" i="2"/>
  <c r="K25" i="2"/>
  <c r="K29" i="2"/>
  <c r="K33" i="2"/>
  <c r="K37" i="2"/>
  <c r="S41" i="2"/>
  <c r="K41" i="2"/>
  <c r="L14" i="2"/>
  <c r="L18" i="2"/>
  <c r="L22" i="2"/>
  <c r="Z22" i="2" s="1"/>
  <c r="T22" i="2"/>
  <c r="L26" i="2"/>
  <c r="T26" i="2"/>
  <c r="L30" i="2"/>
  <c r="L34" i="2"/>
  <c r="L38" i="2"/>
  <c r="Z38" i="2" s="1"/>
  <c r="T38" i="2"/>
  <c r="M11" i="2"/>
  <c r="M15" i="2"/>
  <c r="AA15" i="2" s="1"/>
  <c r="M19" i="2"/>
  <c r="M23" i="2"/>
  <c r="M27" i="2"/>
  <c r="M31" i="2"/>
  <c r="AA31" i="2" s="1"/>
  <c r="M35" i="2"/>
  <c r="M39" i="2"/>
  <c r="AA39" i="2" s="1"/>
  <c r="N12" i="2"/>
  <c r="N16" i="2"/>
  <c r="N20" i="2"/>
  <c r="N24" i="2"/>
  <c r="N28" i="2"/>
  <c r="N32" i="2"/>
  <c r="N36" i="2"/>
  <c r="N40" i="2"/>
  <c r="O13" i="2"/>
  <c r="O17" i="2"/>
  <c r="O21" i="2"/>
  <c r="O25" i="2"/>
  <c r="O29" i="2"/>
  <c r="O33" i="2"/>
  <c r="O37" i="2"/>
  <c r="O41" i="2"/>
  <c r="T14" i="2" l="1"/>
  <c r="S15" i="2"/>
  <c r="S33" i="2"/>
  <c r="S36" i="2"/>
  <c r="S38" i="2"/>
  <c r="S35" i="2"/>
  <c r="V41" i="2"/>
  <c r="AC41" i="2"/>
  <c r="V25" i="2"/>
  <c r="AC25" i="2"/>
  <c r="U24" i="2"/>
  <c r="AB24" i="2"/>
  <c r="T23" i="2"/>
  <c r="AA23" i="2"/>
  <c r="S30" i="2"/>
  <c r="Z30" i="2"/>
  <c r="R41" i="2"/>
  <c r="Y41" i="2"/>
  <c r="Q40" i="2"/>
  <c r="X40" i="2"/>
  <c r="V32" i="2"/>
  <c r="AC32" i="2"/>
  <c r="U15" i="2"/>
  <c r="AB15" i="2"/>
  <c r="T34" i="2"/>
  <c r="AA34" i="2"/>
  <c r="S29" i="2"/>
  <c r="Z29" i="2"/>
  <c r="S21" i="2"/>
  <c r="Z21" i="2"/>
  <c r="R24" i="2"/>
  <c r="Y24" i="2"/>
  <c r="Q35" i="2"/>
  <c r="X35" i="2"/>
  <c r="R15" i="2"/>
  <c r="Y15" i="2"/>
  <c r="V37" i="2"/>
  <c r="AC37" i="2"/>
  <c r="U36" i="2"/>
  <c r="AB36" i="2"/>
  <c r="U20" i="2"/>
  <c r="AB20" i="2"/>
  <c r="T19" i="2"/>
  <c r="AA19" i="2"/>
  <c r="S18" i="2"/>
  <c r="Z18" i="2"/>
  <c r="R29" i="2"/>
  <c r="Y29" i="2"/>
  <c r="Q20" i="2"/>
  <c r="X20" i="2"/>
  <c r="V33" i="2"/>
  <c r="AC33" i="2"/>
  <c r="V17" i="2"/>
  <c r="AC17" i="2"/>
  <c r="U16" i="2"/>
  <c r="AB16" i="2"/>
  <c r="S34" i="2"/>
  <c r="Z34" i="2"/>
  <c r="R37" i="2"/>
  <c r="Y37" i="2"/>
  <c r="Q32" i="2"/>
  <c r="X32" i="2"/>
  <c r="R39" i="2"/>
  <c r="Y39" i="2"/>
  <c r="R19" i="2"/>
  <c r="Y19" i="2"/>
  <c r="V40" i="2"/>
  <c r="AC40" i="2"/>
  <c r="V24" i="2"/>
  <c r="AC24" i="2"/>
  <c r="U23" i="2"/>
  <c r="AB23" i="2"/>
  <c r="U11" i="2"/>
  <c r="AB11" i="2"/>
  <c r="V29" i="2"/>
  <c r="AC29" i="2"/>
  <c r="V13" i="2"/>
  <c r="AC13" i="2"/>
  <c r="U28" i="2"/>
  <c r="AB28" i="2"/>
  <c r="U12" i="2"/>
  <c r="AB12" i="2"/>
  <c r="T27" i="2"/>
  <c r="AA27" i="2"/>
  <c r="T11" i="2"/>
  <c r="AA11" i="2"/>
  <c r="T30" i="2"/>
  <c r="S14" i="2"/>
  <c r="Z14" i="2"/>
  <c r="R33" i="2"/>
  <c r="Y33" i="2"/>
  <c r="S25" i="2"/>
  <c r="R13" i="2"/>
  <c r="Y13" i="2"/>
  <c r="Q28" i="2"/>
  <c r="X28" i="2"/>
  <c r="Q12" i="2"/>
  <c r="X12" i="2"/>
  <c r="R35" i="2"/>
  <c r="Y35" i="2"/>
  <c r="S19" i="2"/>
  <c r="S39" i="2"/>
  <c r="Z39" i="2"/>
  <c r="R34" i="2"/>
  <c r="Y34" i="2"/>
  <c r="V36" i="2"/>
  <c r="AC36" i="2"/>
  <c r="V20" i="2"/>
  <c r="AC20" i="2"/>
  <c r="U35" i="2"/>
  <c r="AB35" i="2"/>
  <c r="U19" i="2"/>
  <c r="AB19" i="2"/>
  <c r="R36" i="2"/>
  <c r="Y36" i="2"/>
  <c r="S28" i="2"/>
  <c r="S20" i="2"/>
  <c r="Q39" i="2"/>
  <c r="X39" i="2"/>
  <c r="Q23" i="2"/>
  <c r="X23" i="2"/>
  <c r="R23" i="2"/>
  <c r="Y23" i="2"/>
  <c r="R38" i="2"/>
  <c r="Y38" i="2"/>
  <c r="S22" i="2"/>
  <c r="R21" i="2"/>
  <c r="Y21" i="2"/>
  <c r="Q24" i="2"/>
  <c r="X24" i="2"/>
  <c r="R26" i="2"/>
  <c r="Y26" i="2"/>
  <c r="U31" i="2"/>
  <c r="AB31" i="2"/>
  <c r="T18" i="2"/>
  <c r="AA18" i="2"/>
  <c r="S13" i="2"/>
  <c r="Z13" i="2"/>
  <c r="Q19" i="2"/>
  <c r="X19" i="2"/>
  <c r="R17" i="2"/>
  <c r="Y17" i="2"/>
  <c r="S16" i="2"/>
  <c r="Z16" i="2"/>
  <c r="R27" i="2"/>
  <c r="Y27" i="2"/>
  <c r="S27" i="2"/>
  <c r="Z27" i="2"/>
  <c r="R18" i="2"/>
  <c r="Y18" i="2"/>
  <c r="V28" i="2"/>
  <c r="AC28" i="2"/>
  <c r="V12" i="2"/>
  <c r="AC12" i="2"/>
  <c r="U27" i="2"/>
  <c r="AB27" i="2"/>
  <c r="R40" i="2"/>
  <c r="Y40" i="2"/>
  <c r="R32" i="2"/>
  <c r="Y32" i="2"/>
  <c r="S24" i="2"/>
  <c r="R12" i="2"/>
  <c r="Y12" i="2"/>
  <c r="Q31" i="2"/>
  <c r="X31" i="2"/>
  <c r="Q15" i="2"/>
  <c r="X15" i="2"/>
  <c r="R31" i="2"/>
  <c r="Y31" i="2"/>
  <c r="T15" i="2"/>
  <c r="R30" i="2"/>
  <c r="Y30" i="2"/>
  <c r="U40" i="2"/>
  <c r="AB40" i="2"/>
  <c r="R11" i="2"/>
  <c r="Y11" i="2"/>
  <c r="V16" i="2"/>
  <c r="AC16" i="2"/>
  <c r="S37" i="2"/>
  <c r="Z37" i="2"/>
  <c r="R16" i="2"/>
  <c r="Y16" i="2"/>
  <c r="S23" i="2"/>
  <c r="Z23" i="2"/>
  <c r="R14" i="2"/>
  <c r="Y14" i="2"/>
  <c r="V21" i="2"/>
  <c r="AC21" i="2"/>
  <c r="T35" i="2"/>
  <c r="AA35" i="2"/>
  <c r="Q36" i="2"/>
  <c r="X36" i="2"/>
  <c r="U32" i="2"/>
  <c r="AB32" i="2"/>
  <c r="S26" i="2"/>
  <c r="Z26" i="2"/>
  <c r="R25" i="2"/>
  <c r="Y25" i="2"/>
  <c r="Q16" i="2"/>
  <c r="X16" i="2"/>
  <c r="T39" i="2"/>
  <c r="U39" i="2"/>
  <c r="AB39" i="2"/>
  <c r="S40" i="2"/>
  <c r="R28" i="2"/>
  <c r="Y28" i="2"/>
  <c r="R20" i="2"/>
  <c r="Y20" i="2"/>
  <c r="S12" i="2"/>
  <c r="Q27" i="2"/>
  <c r="X27" i="2"/>
  <c r="Q11" i="2"/>
  <c r="X11" i="2"/>
  <c r="S32" i="2"/>
  <c r="Z32" i="2"/>
  <c r="T31" i="2"/>
  <c r="R22" i="2"/>
  <c r="Y22" i="2"/>
</calcChain>
</file>

<file path=xl/sharedStrings.xml><?xml version="1.0" encoding="utf-8"?>
<sst xmlns="http://schemas.openxmlformats.org/spreadsheetml/2006/main" count="117" uniqueCount="74">
  <si>
    <t>Gross domestic product, expenditure-based, Canada, quarterly (x 1,000,000)</t>
  </si>
  <si>
    <t>Quarterly</t>
  </si>
  <si>
    <t>Geography: Canada</t>
  </si>
  <si>
    <t>Chained (2012) dollars</t>
  </si>
  <si>
    <t>Seasonally adjusted at annual rates</t>
  </si>
  <si>
    <t>Canada</t>
  </si>
  <si>
    <t>Estimates</t>
  </si>
  <si>
    <t>Q1 2012</t>
  </si>
  <si>
    <t>Q2 2012</t>
  </si>
  <si>
    <t>Q3 2012</t>
  </si>
  <si>
    <t>Q4 2012</t>
  </si>
  <si>
    <t>Q1 2013</t>
  </si>
  <si>
    <t>Q2 2013</t>
  </si>
  <si>
    <t>Q3 2013</t>
  </si>
  <si>
    <t>Q4 2013</t>
  </si>
  <si>
    <t>Q1 2014</t>
  </si>
  <si>
    <t>Q2 2014</t>
  </si>
  <si>
    <t>Q3 2014</t>
  </si>
  <si>
    <t>Q4 2014</t>
  </si>
  <si>
    <t>Q1 2015</t>
  </si>
  <si>
    <t>Q2 2015</t>
  </si>
  <si>
    <t>Q3 2015</t>
  </si>
  <si>
    <t>Q4 2015</t>
  </si>
  <si>
    <t>Q1 2016</t>
  </si>
  <si>
    <t>Q2 2016</t>
  </si>
  <si>
    <t>Q3 2016</t>
  </si>
  <si>
    <t>Q4 2016</t>
  </si>
  <si>
    <t>Q1 2017</t>
  </si>
  <si>
    <t>Q2 2017</t>
  </si>
  <si>
    <t>Q3 2017</t>
  </si>
  <si>
    <t>Q4 2017</t>
  </si>
  <si>
    <t>Q1 2018</t>
  </si>
  <si>
    <t>Q2 2018</t>
  </si>
  <si>
    <t>Q3 2018</t>
  </si>
  <si>
    <t>Q4 2018</t>
  </si>
  <si>
    <t>Dollars</t>
  </si>
  <si>
    <t>Final consumption expenditure</t>
  </si>
  <si>
    <t>Household final consumption expenditure</t>
  </si>
  <si>
    <t>Goods</t>
  </si>
  <si>
    <t>Durable goods</t>
  </si>
  <si>
    <t>Semi-durable goods</t>
  </si>
  <si>
    <t>Non-durable goods</t>
  </si>
  <si>
    <t>Services</t>
  </si>
  <si>
    <t>Non-profit institutions serving households' final consumption expenditure</t>
  </si>
  <si>
    <t>General governments final consumption expenditure</t>
  </si>
  <si>
    <t>Gross fixed capital formation</t>
  </si>
  <si>
    <t>Business gross fixed capital formation</t>
  </si>
  <si>
    <t>Residential structures</t>
  </si>
  <si>
    <t>Non-residential structures, machinery and equipment</t>
  </si>
  <si>
    <t>Non-residential structures</t>
  </si>
  <si>
    <t>Machinery and equipment</t>
  </si>
  <si>
    <t>Intellectual property products</t>
  </si>
  <si>
    <t>Non-profit institutions serving households' gross fixed capital formation</t>
  </si>
  <si>
    <t>General governments gross fixed capital formation</t>
  </si>
  <si>
    <t>Investment in inventories</t>
  </si>
  <si>
    <t>Of which: business investment in inventories</t>
  </si>
  <si>
    <t>Non-farm</t>
  </si>
  <si>
    <t>Farm</t>
  </si>
  <si>
    <t>Exports of goods and services</t>
  </si>
  <si>
    <t>Exports of goods</t>
  </si>
  <si>
    <t>Exports of services</t>
  </si>
  <si>
    <t>Less: imports of goods and services</t>
  </si>
  <si>
    <t>Imports of goods</t>
  </si>
  <si>
    <t>Imports of services</t>
  </si>
  <si>
    <t>Statistical discrepancy</t>
  </si>
  <si>
    <t>Gross domestic product at market prices</t>
  </si>
  <si>
    <t>Final domestic demand</t>
  </si>
  <si>
    <t>Footnotes:</t>
  </si>
  <si>
    <t>How to cite: Statistics Canada. Table null Gross domestic product, expenditure-based, Canada, quarterly (x 1,000,000)</t>
  </si>
  <si>
    <t>https://www150.statcan.gc.ca/t1/tbl1/en/tv.action?pid=3610010401</t>
  </si>
  <si>
    <t>Table: 3610010401 (formerly CANSIM 380-0064)</t>
  </si>
  <si>
    <t>first difference</t>
  </si>
  <si>
    <t>year to year % change</t>
  </si>
  <si>
    <t>CPC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</si>
</sst>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#,##0.000"/>
  </numFmts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3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0" applyNumberFormat="1"/>
    <xf numFmtId="0" fontId="0" fillId="33" borderId="0" xfId="0" applyFill="1"/>
    <xf numFmtId="3" fontId="0" fillId="33" borderId="0" xfId="0" applyNumberFormat="1" applyFill="1"/>
    <xf numFmtId="164" fontId="0" fillId="33" borderId="0" xfId="0" applyNumberFormat="1" applyFill="1"/>
    <xf numFmtId="165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7"/>
  <sheetViews>
    <sheetView workbookViewId="0">
      <selection activeCell="F11" sqref="F11:I11"/>
    </sheetView>
  </sheetViews>
  <sheetFormatPr defaultRowHeight="12.75" x14ac:dyDescent="0.2"/>
  <cols>
    <col min="1" max="1" width="65.85546875" customWidth="1"/>
  </cols>
  <sheetData>
    <row r="1" spans="1:29" x14ac:dyDescent="0.2">
      <c r="A1" t="s">
        <v>0</v>
      </c>
    </row>
    <row r="2" spans="1:29" x14ac:dyDescent="0.2">
      <c r="A2" t="s">
        <v>1</v>
      </c>
    </row>
    <row r="3" spans="1:29" x14ac:dyDescent="0.2">
      <c r="A3" t="s">
        <v>70</v>
      </c>
    </row>
    <row r="4" spans="1:29" x14ac:dyDescent="0.2">
      <c r="A4" t="s">
        <v>2</v>
      </c>
    </row>
    <row r="6" spans="1:29" x14ac:dyDescent="0.2">
      <c r="B6" t="s">
        <v>3</v>
      </c>
    </row>
    <row r="7" spans="1:29" x14ac:dyDescent="0.2">
      <c r="B7" t="s">
        <v>4</v>
      </c>
    </row>
    <row r="8" spans="1:29" x14ac:dyDescent="0.2">
      <c r="B8" t="s">
        <v>5</v>
      </c>
    </row>
    <row r="9" spans="1:29" x14ac:dyDescent="0.2">
      <c r="A9" t="s">
        <v>6</v>
      </c>
      <c r="B9" t="s">
        <v>7</v>
      </c>
      <c r="C9" t="s">
        <v>8</v>
      </c>
      <c r="D9" t="s">
        <v>9</v>
      </c>
      <c r="E9" t="s">
        <v>10</v>
      </c>
      <c r="F9" t="s">
        <v>11</v>
      </c>
      <c r="G9" t="s">
        <v>12</v>
      </c>
      <c r="H9" t="s">
        <v>13</v>
      </c>
      <c r="I9" t="s">
        <v>14</v>
      </c>
      <c r="J9" t="s">
        <v>15</v>
      </c>
      <c r="K9" t="s">
        <v>16</v>
      </c>
      <c r="L9" t="s">
        <v>17</v>
      </c>
      <c r="M9" t="s">
        <v>18</v>
      </c>
      <c r="N9" t="s">
        <v>19</v>
      </c>
      <c r="O9" t="s">
        <v>20</v>
      </c>
      <c r="P9" t="s">
        <v>21</v>
      </c>
      <c r="Q9" t="s">
        <v>22</v>
      </c>
      <c r="R9" t="s">
        <v>23</v>
      </c>
      <c r="S9" t="s">
        <v>24</v>
      </c>
      <c r="T9" t="s">
        <v>25</v>
      </c>
      <c r="U9" t="s">
        <v>26</v>
      </c>
      <c r="V9" t="s">
        <v>27</v>
      </c>
      <c r="W9" t="s">
        <v>28</v>
      </c>
      <c r="X9" t="s">
        <v>29</v>
      </c>
      <c r="Y9" t="s">
        <v>30</v>
      </c>
      <c r="Z9" t="s">
        <v>31</v>
      </c>
      <c r="AA9" t="s">
        <v>32</v>
      </c>
      <c r="AB9" t="s">
        <v>33</v>
      </c>
      <c r="AC9" t="s">
        <v>34</v>
      </c>
    </row>
    <row r="10" spans="1:29" x14ac:dyDescent="0.2">
      <c r="B10" t="s">
        <v>35</v>
      </c>
    </row>
    <row r="11" spans="1:29" x14ac:dyDescent="0.2">
      <c r="A11" t="s">
        <v>36</v>
      </c>
      <c r="B11" s="1">
        <v>1403139</v>
      </c>
      <c r="C11" s="1">
        <v>1403526</v>
      </c>
      <c r="D11" s="1">
        <v>1412040</v>
      </c>
      <c r="E11" s="1">
        <v>1417314</v>
      </c>
      <c r="F11" s="1">
        <v>1420108</v>
      </c>
      <c r="G11" s="1">
        <v>1427783</v>
      </c>
      <c r="H11" s="1">
        <v>1437050</v>
      </c>
      <c r="I11" s="1">
        <v>1445768</v>
      </c>
      <c r="J11" s="1">
        <v>1449771</v>
      </c>
      <c r="K11" s="1">
        <v>1458529</v>
      </c>
      <c r="L11" s="1">
        <v>1466573</v>
      </c>
      <c r="M11" s="1">
        <v>1472904</v>
      </c>
      <c r="N11" s="1">
        <v>1480325</v>
      </c>
      <c r="O11" s="1">
        <v>1486298</v>
      </c>
      <c r="P11" s="1">
        <v>1497055</v>
      </c>
      <c r="Q11" s="1">
        <v>1503804</v>
      </c>
      <c r="R11" s="1">
        <v>1510188</v>
      </c>
      <c r="S11" s="1">
        <v>1519872</v>
      </c>
      <c r="T11" s="1">
        <v>1527416</v>
      </c>
      <c r="U11" s="1">
        <v>1537477</v>
      </c>
      <c r="V11" s="1">
        <v>1551259</v>
      </c>
      <c r="W11" s="1">
        <v>1566816</v>
      </c>
      <c r="X11" s="1">
        <v>1578792</v>
      </c>
      <c r="Y11" s="1">
        <v>1589318</v>
      </c>
      <c r="Z11" s="1">
        <v>1596504</v>
      </c>
      <c r="AA11" s="1">
        <v>1604214</v>
      </c>
      <c r="AB11" s="1">
        <v>1609768</v>
      </c>
      <c r="AC11" s="1">
        <v>1614165</v>
      </c>
    </row>
    <row r="12" spans="1:29" x14ac:dyDescent="0.2">
      <c r="A12" t="s">
        <v>37</v>
      </c>
      <c r="B12" s="1">
        <v>993427</v>
      </c>
      <c r="C12" s="1">
        <v>994595</v>
      </c>
      <c r="D12" s="1">
        <v>1000594</v>
      </c>
      <c r="E12" s="1">
        <v>1006113</v>
      </c>
      <c r="F12" s="1">
        <v>1012435</v>
      </c>
      <c r="G12" s="1">
        <v>1021707</v>
      </c>
      <c r="H12" s="1">
        <v>1029330</v>
      </c>
      <c r="I12" s="1">
        <v>1035833</v>
      </c>
      <c r="J12" s="1">
        <v>1039202</v>
      </c>
      <c r="K12" s="1">
        <v>1049275</v>
      </c>
      <c r="L12" s="1">
        <v>1056809</v>
      </c>
      <c r="M12" s="1">
        <v>1063910</v>
      </c>
      <c r="N12" s="1">
        <v>1066222</v>
      </c>
      <c r="O12" s="1">
        <v>1071176</v>
      </c>
      <c r="P12" s="1">
        <v>1079409</v>
      </c>
      <c r="Q12" s="1">
        <v>1086460</v>
      </c>
      <c r="R12" s="1">
        <v>1089325</v>
      </c>
      <c r="S12" s="1">
        <v>1093400</v>
      </c>
      <c r="T12" s="1">
        <v>1101841</v>
      </c>
      <c r="U12" s="1">
        <v>1110644</v>
      </c>
      <c r="V12" s="1">
        <v>1122229</v>
      </c>
      <c r="W12" s="1">
        <v>1135089</v>
      </c>
      <c r="X12" s="1">
        <v>1144929</v>
      </c>
      <c r="Y12" s="1">
        <v>1151712</v>
      </c>
      <c r="Z12" s="1">
        <v>1156129</v>
      </c>
      <c r="AA12" s="1">
        <v>1160874</v>
      </c>
      <c r="AB12" s="1">
        <v>1164637</v>
      </c>
      <c r="AC12" s="1">
        <v>1166783</v>
      </c>
    </row>
    <row r="13" spans="1:29" x14ac:dyDescent="0.2">
      <c r="A13" t="s">
        <v>38</v>
      </c>
      <c r="B13" s="1">
        <v>443771</v>
      </c>
      <c r="C13" s="1">
        <v>442589</v>
      </c>
      <c r="D13" s="1">
        <v>444795</v>
      </c>
      <c r="E13" s="1">
        <v>447377</v>
      </c>
      <c r="F13" s="1">
        <v>450833</v>
      </c>
      <c r="G13" s="1">
        <v>455691</v>
      </c>
      <c r="H13" s="1">
        <v>460842</v>
      </c>
      <c r="I13" s="1">
        <v>465008</v>
      </c>
      <c r="J13" s="1">
        <v>465109</v>
      </c>
      <c r="K13" s="1">
        <v>470158</v>
      </c>
      <c r="L13" s="1">
        <v>473956</v>
      </c>
      <c r="M13" s="1">
        <v>477107</v>
      </c>
      <c r="N13" s="1">
        <v>476990</v>
      </c>
      <c r="O13" s="1">
        <v>478808</v>
      </c>
      <c r="P13" s="1">
        <v>484830</v>
      </c>
      <c r="Q13" s="1">
        <v>488770</v>
      </c>
      <c r="R13" s="1">
        <v>491152</v>
      </c>
      <c r="S13" s="1">
        <v>490833</v>
      </c>
      <c r="T13" s="1">
        <v>492406</v>
      </c>
      <c r="U13" s="1">
        <v>497809</v>
      </c>
      <c r="V13" s="1">
        <v>504798</v>
      </c>
      <c r="W13" s="1">
        <v>513474</v>
      </c>
      <c r="X13" s="1">
        <v>514821</v>
      </c>
      <c r="Y13" s="1">
        <v>518833</v>
      </c>
      <c r="Z13" s="1">
        <v>519504</v>
      </c>
      <c r="AA13" s="1">
        <v>519976</v>
      </c>
      <c r="AB13" s="1">
        <v>521333</v>
      </c>
      <c r="AC13" s="1">
        <v>520262</v>
      </c>
    </row>
    <row r="14" spans="1:29" x14ac:dyDescent="0.2">
      <c r="A14" t="s">
        <v>39</v>
      </c>
      <c r="B14" s="1">
        <v>123226</v>
      </c>
      <c r="C14" s="1">
        <v>120884</v>
      </c>
      <c r="D14" s="1">
        <v>120710</v>
      </c>
      <c r="E14" s="1">
        <v>121224</v>
      </c>
      <c r="F14" s="1">
        <v>123803</v>
      </c>
      <c r="G14" s="1">
        <v>127398</v>
      </c>
      <c r="H14" s="1">
        <v>127956</v>
      </c>
      <c r="I14" s="1">
        <v>127904</v>
      </c>
      <c r="J14" s="1">
        <v>128929</v>
      </c>
      <c r="K14" s="1">
        <v>133000</v>
      </c>
      <c r="L14" s="1">
        <v>135684</v>
      </c>
      <c r="M14" s="1">
        <v>135875</v>
      </c>
      <c r="N14" s="1">
        <v>133366</v>
      </c>
      <c r="O14" s="1">
        <v>135328</v>
      </c>
      <c r="P14" s="1">
        <v>139200</v>
      </c>
      <c r="Q14" s="1">
        <v>141962</v>
      </c>
      <c r="R14" s="1">
        <v>142758</v>
      </c>
      <c r="S14" s="1">
        <v>141432</v>
      </c>
      <c r="T14" s="1">
        <v>141613</v>
      </c>
      <c r="U14" s="1">
        <v>144749</v>
      </c>
      <c r="V14" s="1">
        <v>149456</v>
      </c>
      <c r="W14" s="1">
        <v>153003</v>
      </c>
      <c r="X14" s="1">
        <v>153562</v>
      </c>
      <c r="Y14" s="1">
        <v>155142</v>
      </c>
      <c r="Z14" s="1">
        <v>155403</v>
      </c>
      <c r="AA14" s="1">
        <v>154860</v>
      </c>
      <c r="AB14" s="1">
        <v>154144</v>
      </c>
      <c r="AC14" s="1">
        <v>153352</v>
      </c>
    </row>
    <row r="15" spans="1:29" x14ac:dyDescent="0.2">
      <c r="A15" t="s">
        <v>40</v>
      </c>
      <c r="B15" s="1">
        <v>71412</v>
      </c>
      <c r="C15" s="1">
        <v>70868</v>
      </c>
      <c r="D15" s="1">
        <v>71903</v>
      </c>
      <c r="E15" s="1">
        <v>72153</v>
      </c>
      <c r="F15" s="1">
        <v>72818</v>
      </c>
      <c r="G15" s="1">
        <v>72896</v>
      </c>
      <c r="H15" s="1">
        <v>74642</v>
      </c>
      <c r="I15" s="1">
        <v>75915</v>
      </c>
      <c r="J15" s="1">
        <v>74887</v>
      </c>
      <c r="K15" s="1">
        <v>76249</v>
      </c>
      <c r="L15" s="1">
        <v>77115</v>
      </c>
      <c r="M15" s="1">
        <v>77666</v>
      </c>
      <c r="N15" s="1">
        <v>77858</v>
      </c>
      <c r="O15" s="1">
        <v>78954</v>
      </c>
      <c r="P15" s="1">
        <v>79475</v>
      </c>
      <c r="Q15" s="1">
        <v>80780</v>
      </c>
      <c r="R15" s="1">
        <v>81086</v>
      </c>
      <c r="S15" s="1">
        <v>80010</v>
      </c>
      <c r="T15" s="1">
        <v>80113</v>
      </c>
      <c r="U15" s="1">
        <v>81083</v>
      </c>
      <c r="V15" s="1">
        <v>81865</v>
      </c>
      <c r="W15" s="1">
        <v>83144</v>
      </c>
      <c r="X15" s="1">
        <v>83663</v>
      </c>
      <c r="Y15" s="1">
        <v>83487</v>
      </c>
      <c r="Z15" s="1">
        <v>83516</v>
      </c>
      <c r="AA15" s="1">
        <v>83988</v>
      </c>
      <c r="AB15" s="1">
        <v>84747</v>
      </c>
      <c r="AC15" s="1">
        <v>84465</v>
      </c>
    </row>
    <row r="16" spans="1:29" x14ac:dyDescent="0.2">
      <c r="A16" t="s">
        <v>41</v>
      </c>
      <c r="B16" s="1">
        <v>249132</v>
      </c>
      <c r="C16" s="1">
        <v>250838</v>
      </c>
      <c r="D16" s="1">
        <v>252183</v>
      </c>
      <c r="E16" s="1">
        <v>254000</v>
      </c>
      <c r="F16" s="1">
        <v>254214</v>
      </c>
      <c r="G16" s="1">
        <v>255401</v>
      </c>
      <c r="H16" s="1">
        <v>258253</v>
      </c>
      <c r="I16" s="1">
        <v>261195</v>
      </c>
      <c r="J16" s="1">
        <v>261286</v>
      </c>
      <c r="K16" s="1">
        <v>260991</v>
      </c>
      <c r="L16" s="1">
        <v>261295</v>
      </c>
      <c r="M16" s="1">
        <v>263689</v>
      </c>
      <c r="N16" s="1">
        <v>265882</v>
      </c>
      <c r="O16" s="1">
        <v>264634</v>
      </c>
      <c r="P16" s="1">
        <v>266257</v>
      </c>
      <c r="Q16" s="1">
        <v>266129</v>
      </c>
      <c r="R16" s="1">
        <v>267408</v>
      </c>
      <c r="S16" s="1">
        <v>269516</v>
      </c>
      <c r="T16" s="1">
        <v>270812</v>
      </c>
      <c r="U16" s="1">
        <v>272072</v>
      </c>
      <c r="V16" s="1">
        <v>273512</v>
      </c>
      <c r="W16" s="1">
        <v>277340</v>
      </c>
      <c r="X16" s="1">
        <v>277612</v>
      </c>
      <c r="Y16" s="1">
        <v>280196</v>
      </c>
      <c r="Z16" s="1">
        <v>280573</v>
      </c>
      <c r="AA16" s="1">
        <v>281132</v>
      </c>
      <c r="AB16" s="1">
        <v>282462</v>
      </c>
      <c r="AC16" s="1">
        <v>282460</v>
      </c>
    </row>
    <row r="17" spans="1:29" x14ac:dyDescent="0.2">
      <c r="A17" t="s">
        <v>42</v>
      </c>
      <c r="B17" s="1">
        <v>549652</v>
      </c>
      <c r="C17" s="1">
        <v>552008</v>
      </c>
      <c r="D17" s="1">
        <v>555799</v>
      </c>
      <c r="E17" s="1">
        <v>558736</v>
      </c>
      <c r="F17" s="1">
        <v>561608</v>
      </c>
      <c r="G17" s="1">
        <v>566029</v>
      </c>
      <c r="H17" s="1">
        <v>568526</v>
      </c>
      <c r="I17" s="1">
        <v>570886</v>
      </c>
      <c r="J17" s="1">
        <v>574128</v>
      </c>
      <c r="K17" s="1">
        <v>579161</v>
      </c>
      <c r="L17" s="1">
        <v>582907</v>
      </c>
      <c r="M17" s="1">
        <v>586856</v>
      </c>
      <c r="N17" s="1">
        <v>589245</v>
      </c>
      <c r="O17" s="1">
        <v>592367</v>
      </c>
      <c r="P17" s="1">
        <v>594666</v>
      </c>
      <c r="Q17" s="1">
        <v>597810</v>
      </c>
      <c r="R17" s="1">
        <v>598344</v>
      </c>
      <c r="S17" s="1">
        <v>602646</v>
      </c>
      <c r="T17" s="1">
        <v>609423</v>
      </c>
      <c r="U17" s="1">
        <v>612886</v>
      </c>
      <c r="V17" s="1">
        <v>617551</v>
      </c>
      <c r="W17" s="1">
        <v>621853</v>
      </c>
      <c r="X17" s="1">
        <v>630214</v>
      </c>
      <c r="Y17" s="1">
        <v>633024</v>
      </c>
      <c r="Z17" s="1">
        <v>636721</v>
      </c>
      <c r="AA17" s="1">
        <v>640930</v>
      </c>
      <c r="AB17" s="1">
        <v>643323</v>
      </c>
      <c r="AC17" s="1">
        <v>646455</v>
      </c>
    </row>
    <row r="18" spans="1:29" x14ac:dyDescent="0.2">
      <c r="A18" t="s">
        <v>43</v>
      </c>
      <c r="B18" s="1">
        <v>25284</v>
      </c>
      <c r="C18" s="1">
        <v>25541</v>
      </c>
      <c r="D18" s="1">
        <v>25681</v>
      </c>
      <c r="E18" s="1">
        <v>25706</v>
      </c>
      <c r="F18" s="1">
        <v>26264</v>
      </c>
      <c r="G18" s="1">
        <v>26428</v>
      </c>
      <c r="H18" s="1">
        <v>26176</v>
      </c>
      <c r="I18" s="1">
        <v>26040</v>
      </c>
      <c r="J18" s="1">
        <v>25568</v>
      </c>
      <c r="K18" s="1">
        <v>25760</v>
      </c>
      <c r="L18" s="1">
        <v>26132</v>
      </c>
      <c r="M18" s="1">
        <v>26588</v>
      </c>
      <c r="N18" s="1">
        <v>26400</v>
      </c>
      <c r="O18" s="1">
        <v>27044</v>
      </c>
      <c r="P18" s="1">
        <v>27332</v>
      </c>
      <c r="Q18" s="1">
        <v>28168</v>
      </c>
      <c r="R18" s="1">
        <v>28636</v>
      </c>
      <c r="S18" s="1">
        <v>29148</v>
      </c>
      <c r="T18" s="1">
        <v>29236</v>
      </c>
      <c r="U18" s="1">
        <v>28908</v>
      </c>
      <c r="V18" s="1">
        <v>28620</v>
      </c>
      <c r="W18" s="1">
        <v>28744</v>
      </c>
      <c r="X18" s="1">
        <v>29064</v>
      </c>
      <c r="Y18" s="1">
        <v>28836</v>
      </c>
      <c r="Z18" s="1">
        <v>29116</v>
      </c>
      <c r="AA18" s="1">
        <v>29624</v>
      </c>
      <c r="AB18" s="1">
        <v>29788</v>
      </c>
      <c r="AC18" s="1">
        <v>29932</v>
      </c>
    </row>
    <row r="19" spans="1:29" x14ac:dyDescent="0.2">
      <c r="A19" t="s">
        <v>44</v>
      </c>
      <c r="B19" s="1">
        <v>384431</v>
      </c>
      <c r="C19" s="1">
        <v>383387</v>
      </c>
      <c r="D19" s="1">
        <v>385762</v>
      </c>
      <c r="E19" s="1">
        <v>385500</v>
      </c>
      <c r="F19" s="1">
        <v>381463</v>
      </c>
      <c r="G19" s="1">
        <v>379767</v>
      </c>
      <c r="H19" s="1">
        <v>381670</v>
      </c>
      <c r="I19" s="1">
        <v>384018</v>
      </c>
      <c r="J19" s="1">
        <v>385121</v>
      </c>
      <c r="K19" s="1">
        <v>383683</v>
      </c>
      <c r="L19" s="1">
        <v>383860</v>
      </c>
      <c r="M19" s="1">
        <v>382696</v>
      </c>
      <c r="N19" s="1">
        <v>387912</v>
      </c>
      <c r="O19" s="1">
        <v>388318</v>
      </c>
      <c r="P19" s="1">
        <v>390569</v>
      </c>
      <c r="Q19" s="1">
        <v>389488</v>
      </c>
      <c r="R19" s="1">
        <v>392507</v>
      </c>
      <c r="S19" s="1">
        <v>397549</v>
      </c>
      <c r="T19" s="1">
        <v>396630</v>
      </c>
      <c r="U19" s="1">
        <v>398251</v>
      </c>
      <c r="V19" s="1">
        <v>400782</v>
      </c>
      <c r="W19" s="1">
        <v>403405</v>
      </c>
      <c r="X19" s="1">
        <v>405256</v>
      </c>
      <c r="Y19" s="1">
        <v>409222</v>
      </c>
      <c r="Z19" s="1">
        <v>411686</v>
      </c>
      <c r="AA19" s="1">
        <v>414109</v>
      </c>
      <c r="AB19" s="1">
        <v>415730</v>
      </c>
      <c r="AC19" s="1">
        <v>417805</v>
      </c>
    </row>
    <row r="20" spans="1:29" x14ac:dyDescent="0.2">
      <c r="A20" t="s">
        <v>45</v>
      </c>
      <c r="B20" s="1">
        <v>443581</v>
      </c>
      <c r="C20" s="1">
        <v>448228</v>
      </c>
      <c r="D20" s="1">
        <v>447594</v>
      </c>
      <c r="E20" s="1">
        <v>450833</v>
      </c>
      <c r="F20" s="1">
        <v>453316</v>
      </c>
      <c r="G20" s="1">
        <v>453416</v>
      </c>
      <c r="H20" s="1">
        <v>453908</v>
      </c>
      <c r="I20" s="1">
        <v>455535</v>
      </c>
      <c r="J20" s="1">
        <v>456586</v>
      </c>
      <c r="K20" s="1">
        <v>460542</v>
      </c>
      <c r="L20" s="1">
        <v>466863</v>
      </c>
      <c r="M20" s="1">
        <v>473052</v>
      </c>
      <c r="N20" s="1">
        <v>453116</v>
      </c>
      <c r="O20" s="1">
        <v>440630</v>
      </c>
      <c r="P20" s="1">
        <v>435014</v>
      </c>
      <c r="Q20" s="1">
        <v>431533</v>
      </c>
      <c r="R20" s="1">
        <v>424496</v>
      </c>
      <c r="S20" s="1">
        <v>421408</v>
      </c>
      <c r="T20" s="1">
        <v>422899</v>
      </c>
      <c r="U20" s="1">
        <v>416459</v>
      </c>
      <c r="V20" s="1">
        <v>426669</v>
      </c>
      <c r="W20" s="1">
        <v>429112</v>
      </c>
      <c r="X20" s="1">
        <v>434294</v>
      </c>
      <c r="Y20" s="1">
        <v>444982</v>
      </c>
      <c r="Z20" s="1">
        <v>445223</v>
      </c>
      <c r="AA20" s="1">
        <v>443535</v>
      </c>
      <c r="AB20" s="1">
        <v>435966</v>
      </c>
      <c r="AC20" s="1">
        <v>424259</v>
      </c>
    </row>
    <row r="21" spans="1:29" x14ac:dyDescent="0.2">
      <c r="A21" t="s">
        <v>46</v>
      </c>
      <c r="B21" s="1">
        <v>364986</v>
      </c>
      <c r="C21" s="1">
        <v>368723</v>
      </c>
      <c r="D21" s="1">
        <v>368565</v>
      </c>
      <c r="E21" s="1">
        <v>372506</v>
      </c>
      <c r="F21" s="1">
        <v>375760</v>
      </c>
      <c r="G21" s="1">
        <v>379060</v>
      </c>
      <c r="H21" s="1">
        <v>379799</v>
      </c>
      <c r="I21" s="1">
        <v>382721</v>
      </c>
      <c r="J21" s="1">
        <v>384082</v>
      </c>
      <c r="K21" s="1">
        <v>388573</v>
      </c>
      <c r="L21" s="1">
        <v>394437</v>
      </c>
      <c r="M21" s="1">
        <v>400361</v>
      </c>
      <c r="N21" s="1">
        <v>378771</v>
      </c>
      <c r="O21" s="1">
        <v>368060</v>
      </c>
      <c r="P21" s="1">
        <v>362334</v>
      </c>
      <c r="Q21" s="1">
        <v>358462</v>
      </c>
      <c r="R21" s="1">
        <v>351984</v>
      </c>
      <c r="S21" s="1">
        <v>350362</v>
      </c>
      <c r="T21" s="1">
        <v>352378</v>
      </c>
      <c r="U21" s="1">
        <v>344849</v>
      </c>
      <c r="V21" s="1">
        <v>354077</v>
      </c>
      <c r="W21" s="1">
        <v>355455</v>
      </c>
      <c r="X21" s="1">
        <v>357407</v>
      </c>
      <c r="Y21" s="1">
        <v>364925</v>
      </c>
      <c r="Z21" s="1">
        <v>365506</v>
      </c>
      <c r="AA21" s="1">
        <v>365059</v>
      </c>
      <c r="AB21" s="1">
        <v>357163</v>
      </c>
      <c r="AC21" s="1">
        <v>348268</v>
      </c>
    </row>
    <row r="22" spans="1:29" x14ac:dyDescent="0.2">
      <c r="A22" t="s">
        <v>47</v>
      </c>
      <c r="B22" s="1">
        <v>128772</v>
      </c>
      <c r="C22" s="1">
        <v>128122</v>
      </c>
      <c r="D22" s="1">
        <v>127057</v>
      </c>
      <c r="E22" s="1">
        <v>126969</v>
      </c>
      <c r="F22" s="1">
        <v>125930</v>
      </c>
      <c r="G22" s="1">
        <v>127890</v>
      </c>
      <c r="H22" s="1">
        <v>127037</v>
      </c>
      <c r="I22" s="1">
        <v>126818</v>
      </c>
      <c r="J22" s="1">
        <v>125265</v>
      </c>
      <c r="K22" s="1">
        <v>128194</v>
      </c>
      <c r="L22" s="1">
        <v>131103</v>
      </c>
      <c r="M22" s="1">
        <v>131469</v>
      </c>
      <c r="N22" s="1">
        <v>132415</v>
      </c>
      <c r="O22" s="1">
        <v>132599</v>
      </c>
      <c r="P22" s="1">
        <v>135122</v>
      </c>
      <c r="Q22" s="1">
        <v>135736</v>
      </c>
      <c r="R22" s="1">
        <v>137849</v>
      </c>
      <c r="S22" s="1">
        <v>138859</v>
      </c>
      <c r="T22" s="1">
        <v>138568</v>
      </c>
      <c r="U22" s="1">
        <v>139506</v>
      </c>
      <c r="V22" s="1">
        <v>142251</v>
      </c>
      <c r="W22" s="1">
        <v>140770</v>
      </c>
      <c r="X22" s="1">
        <v>140406</v>
      </c>
      <c r="Y22" s="1">
        <v>144604</v>
      </c>
      <c r="Z22" s="1">
        <v>140969</v>
      </c>
      <c r="AA22" s="1">
        <v>141167</v>
      </c>
      <c r="AB22" s="1">
        <v>139197</v>
      </c>
      <c r="AC22" s="1">
        <v>133761</v>
      </c>
    </row>
    <row r="23" spans="1:29" x14ac:dyDescent="0.2">
      <c r="A23" t="s">
        <v>48</v>
      </c>
      <c r="B23" s="1">
        <v>196785</v>
      </c>
      <c r="C23" s="1">
        <v>203004</v>
      </c>
      <c r="D23" s="1">
        <v>203480</v>
      </c>
      <c r="E23" s="1">
        <v>207875</v>
      </c>
      <c r="F23" s="1">
        <v>211597</v>
      </c>
      <c r="G23" s="1">
        <v>213826</v>
      </c>
      <c r="H23" s="1">
        <v>215169</v>
      </c>
      <c r="I23" s="1">
        <v>218262</v>
      </c>
      <c r="J23" s="1">
        <v>220554</v>
      </c>
      <c r="K23" s="1">
        <v>222682</v>
      </c>
      <c r="L23" s="1">
        <v>225852</v>
      </c>
      <c r="M23" s="1">
        <v>230281</v>
      </c>
      <c r="N23" s="1">
        <v>210830</v>
      </c>
      <c r="O23" s="1">
        <v>202139</v>
      </c>
      <c r="P23" s="1">
        <v>194628</v>
      </c>
      <c r="Q23" s="1">
        <v>189781</v>
      </c>
      <c r="R23" s="1">
        <v>181793</v>
      </c>
      <c r="S23" s="1">
        <v>179179</v>
      </c>
      <c r="T23" s="1">
        <v>182705</v>
      </c>
      <c r="U23" s="1">
        <v>174473</v>
      </c>
      <c r="V23" s="1">
        <v>179838</v>
      </c>
      <c r="W23" s="1">
        <v>182620</v>
      </c>
      <c r="X23" s="1">
        <v>185008</v>
      </c>
      <c r="Y23" s="1">
        <v>188479</v>
      </c>
      <c r="Z23" s="1">
        <v>191694</v>
      </c>
      <c r="AA23" s="1">
        <v>191010</v>
      </c>
      <c r="AB23" s="1">
        <v>185619</v>
      </c>
      <c r="AC23" s="1">
        <v>180315</v>
      </c>
    </row>
    <row r="24" spans="1:29" x14ac:dyDescent="0.2">
      <c r="A24" t="s">
        <v>49</v>
      </c>
      <c r="B24" s="1">
        <v>122927</v>
      </c>
      <c r="C24" s="1">
        <v>128521</v>
      </c>
      <c r="D24" s="1">
        <v>129127</v>
      </c>
      <c r="E24" s="1">
        <v>133393</v>
      </c>
      <c r="F24" s="1">
        <v>136617</v>
      </c>
      <c r="G24" s="1">
        <v>138764</v>
      </c>
      <c r="H24" s="1">
        <v>141596</v>
      </c>
      <c r="I24" s="1">
        <v>142771</v>
      </c>
      <c r="J24" s="1">
        <v>146298</v>
      </c>
      <c r="K24" s="1">
        <v>147404</v>
      </c>
      <c r="L24" s="1">
        <v>149191</v>
      </c>
      <c r="M24" s="1">
        <v>151962</v>
      </c>
      <c r="N24" s="1">
        <v>136962</v>
      </c>
      <c r="O24" s="1">
        <v>130522</v>
      </c>
      <c r="P24" s="1">
        <v>124467</v>
      </c>
      <c r="Q24" s="1">
        <v>119723</v>
      </c>
      <c r="R24" s="1">
        <v>114281</v>
      </c>
      <c r="S24" s="1">
        <v>110159</v>
      </c>
      <c r="T24" s="1">
        <v>116972</v>
      </c>
      <c r="U24" s="1">
        <v>109149</v>
      </c>
      <c r="V24" s="1">
        <v>111084</v>
      </c>
      <c r="W24" s="1">
        <v>112662</v>
      </c>
      <c r="X24" s="1">
        <v>115111</v>
      </c>
      <c r="Y24" s="1">
        <v>116504</v>
      </c>
      <c r="Z24" s="1">
        <v>115869</v>
      </c>
      <c r="AA24" s="1">
        <v>114925</v>
      </c>
      <c r="AB24" s="1">
        <v>112545</v>
      </c>
      <c r="AC24" s="1">
        <v>108078</v>
      </c>
    </row>
    <row r="25" spans="1:29" x14ac:dyDescent="0.2">
      <c r="A25" t="s">
        <v>50</v>
      </c>
      <c r="B25" s="1">
        <v>73844</v>
      </c>
      <c r="C25" s="1">
        <v>74492</v>
      </c>
      <c r="D25" s="1">
        <v>74365</v>
      </c>
      <c r="E25" s="1">
        <v>74475</v>
      </c>
      <c r="F25" s="1">
        <v>74951</v>
      </c>
      <c r="G25" s="1">
        <v>75017</v>
      </c>
      <c r="H25" s="1">
        <v>73494</v>
      </c>
      <c r="I25" s="1">
        <v>75428</v>
      </c>
      <c r="J25" s="1">
        <v>74155</v>
      </c>
      <c r="K25" s="1">
        <v>75180</v>
      </c>
      <c r="L25" s="1">
        <v>76566</v>
      </c>
      <c r="M25" s="1">
        <v>78222</v>
      </c>
      <c r="N25" s="1">
        <v>73726</v>
      </c>
      <c r="O25" s="1">
        <v>71453</v>
      </c>
      <c r="P25" s="1">
        <v>69947</v>
      </c>
      <c r="Q25" s="1">
        <v>69744</v>
      </c>
      <c r="R25" s="1">
        <v>67180</v>
      </c>
      <c r="S25" s="1">
        <v>68504</v>
      </c>
      <c r="T25" s="1">
        <v>65466</v>
      </c>
      <c r="U25" s="1">
        <v>64931</v>
      </c>
      <c r="V25" s="1">
        <v>68259</v>
      </c>
      <c r="W25" s="1">
        <v>69445</v>
      </c>
      <c r="X25" s="1">
        <v>69433</v>
      </c>
      <c r="Y25" s="1">
        <v>71474</v>
      </c>
      <c r="Z25" s="1">
        <v>75229</v>
      </c>
      <c r="AA25" s="1">
        <v>75472</v>
      </c>
      <c r="AB25" s="1">
        <v>72522</v>
      </c>
      <c r="AC25" s="1">
        <v>71631</v>
      </c>
    </row>
    <row r="26" spans="1:29" x14ac:dyDescent="0.2">
      <c r="A26" t="s">
        <v>51</v>
      </c>
      <c r="B26" s="1">
        <v>39424</v>
      </c>
      <c r="C26" s="1">
        <v>37599</v>
      </c>
      <c r="D26" s="1">
        <v>38029</v>
      </c>
      <c r="E26" s="1">
        <v>37664</v>
      </c>
      <c r="F26" s="1">
        <v>38263</v>
      </c>
      <c r="G26" s="1">
        <v>37357</v>
      </c>
      <c r="H26" s="1">
        <v>37612</v>
      </c>
      <c r="I26" s="1">
        <v>37664</v>
      </c>
      <c r="J26" s="1">
        <v>38291</v>
      </c>
      <c r="K26" s="1">
        <v>37721</v>
      </c>
      <c r="L26" s="1">
        <v>37501</v>
      </c>
      <c r="M26" s="1">
        <v>38637</v>
      </c>
      <c r="N26" s="1">
        <v>35578</v>
      </c>
      <c r="O26" s="1">
        <v>33404</v>
      </c>
      <c r="P26" s="1">
        <v>32677</v>
      </c>
      <c r="Q26" s="1">
        <v>33021</v>
      </c>
      <c r="R26" s="1">
        <v>32405</v>
      </c>
      <c r="S26" s="1">
        <v>32368</v>
      </c>
      <c r="T26" s="1">
        <v>31182</v>
      </c>
      <c r="U26" s="1">
        <v>30881</v>
      </c>
      <c r="V26" s="1">
        <v>32030</v>
      </c>
      <c r="W26" s="1">
        <v>32200</v>
      </c>
      <c r="X26" s="1">
        <v>32190</v>
      </c>
      <c r="Y26" s="1">
        <v>31978</v>
      </c>
      <c r="Z26" s="1">
        <v>33223</v>
      </c>
      <c r="AA26" s="1">
        <v>33238</v>
      </c>
      <c r="AB26" s="1">
        <v>32631</v>
      </c>
      <c r="AC26" s="1">
        <v>34610</v>
      </c>
    </row>
    <row r="27" spans="1:29" x14ac:dyDescent="0.2">
      <c r="A27" t="s">
        <v>52</v>
      </c>
      <c r="B27" s="1">
        <v>2572</v>
      </c>
      <c r="C27" s="1">
        <v>2712</v>
      </c>
      <c r="D27" s="1">
        <v>2796</v>
      </c>
      <c r="E27" s="1">
        <v>2812</v>
      </c>
      <c r="F27" s="1">
        <v>2873</v>
      </c>
      <c r="G27" s="1">
        <v>2822</v>
      </c>
      <c r="H27" s="1">
        <v>2850</v>
      </c>
      <c r="I27" s="1">
        <v>2894</v>
      </c>
      <c r="J27" s="1">
        <v>3075</v>
      </c>
      <c r="K27" s="1">
        <v>3118</v>
      </c>
      <c r="L27" s="1">
        <v>3038</v>
      </c>
      <c r="M27" s="1">
        <v>2925</v>
      </c>
      <c r="N27" s="1">
        <v>2769</v>
      </c>
      <c r="O27" s="1">
        <v>2765</v>
      </c>
      <c r="P27" s="1">
        <v>2790</v>
      </c>
      <c r="Q27" s="1">
        <v>2736</v>
      </c>
      <c r="R27" s="1">
        <v>2647</v>
      </c>
      <c r="S27" s="1">
        <v>2657</v>
      </c>
      <c r="T27" s="1">
        <v>2657</v>
      </c>
      <c r="U27" s="1">
        <v>2689</v>
      </c>
      <c r="V27" s="1">
        <v>2710</v>
      </c>
      <c r="W27" s="1">
        <v>2730</v>
      </c>
      <c r="X27" s="1">
        <v>2773</v>
      </c>
      <c r="Y27" s="1">
        <v>2822</v>
      </c>
      <c r="Z27" s="1">
        <v>2698</v>
      </c>
      <c r="AA27" s="1">
        <v>2726</v>
      </c>
      <c r="AB27" s="1">
        <v>2730</v>
      </c>
      <c r="AC27" s="1">
        <v>2758</v>
      </c>
    </row>
    <row r="28" spans="1:29" x14ac:dyDescent="0.2">
      <c r="A28" t="s">
        <v>53</v>
      </c>
      <c r="B28" s="1">
        <v>76024</v>
      </c>
      <c r="C28" s="1">
        <v>76792</v>
      </c>
      <c r="D28" s="1">
        <v>76232</v>
      </c>
      <c r="E28" s="1">
        <v>75515</v>
      </c>
      <c r="F28" s="1">
        <v>74687</v>
      </c>
      <c r="G28" s="1">
        <v>71561</v>
      </c>
      <c r="H28" s="1">
        <v>71291</v>
      </c>
      <c r="I28" s="1">
        <v>69968</v>
      </c>
      <c r="J28" s="1">
        <v>69485</v>
      </c>
      <c r="K28" s="1">
        <v>68917</v>
      </c>
      <c r="L28" s="1">
        <v>69454</v>
      </c>
      <c r="M28" s="1">
        <v>69829</v>
      </c>
      <c r="N28" s="1">
        <v>71660</v>
      </c>
      <c r="O28" s="1">
        <v>69887</v>
      </c>
      <c r="P28" s="1">
        <v>69964</v>
      </c>
      <c r="Q28" s="1">
        <v>70405</v>
      </c>
      <c r="R28" s="1">
        <v>69936</v>
      </c>
      <c r="S28" s="1">
        <v>68449</v>
      </c>
      <c r="T28" s="1">
        <v>67914</v>
      </c>
      <c r="U28" s="1">
        <v>69004</v>
      </c>
      <c r="V28" s="1">
        <v>69956</v>
      </c>
      <c r="W28" s="1">
        <v>71010</v>
      </c>
      <c r="X28" s="1">
        <v>74232</v>
      </c>
      <c r="Y28" s="1">
        <v>77382</v>
      </c>
      <c r="Z28" s="1">
        <v>77161</v>
      </c>
      <c r="AA28" s="1">
        <v>75881</v>
      </c>
      <c r="AB28" s="1">
        <v>76214</v>
      </c>
      <c r="AC28" s="1">
        <v>73370</v>
      </c>
    </row>
    <row r="29" spans="1:29" x14ac:dyDescent="0.2">
      <c r="A29" t="s">
        <v>54</v>
      </c>
      <c r="B29" s="1">
        <v>4482</v>
      </c>
      <c r="C29" s="1">
        <v>6327</v>
      </c>
      <c r="D29" s="1">
        <v>10519</v>
      </c>
      <c r="E29" s="1">
        <v>5960</v>
      </c>
      <c r="F29" s="1">
        <v>15583</v>
      </c>
      <c r="G29" s="1">
        <v>12447</v>
      </c>
      <c r="H29" s="1">
        <v>18936</v>
      </c>
      <c r="I29" s="1">
        <v>24252</v>
      </c>
      <c r="J29" s="1">
        <v>21006</v>
      </c>
      <c r="K29" s="1">
        <v>9652</v>
      </c>
      <c r="L29" s="1">
        <v>5082</v>
      </c>
      <c r="M29" s="1">
        <v>7924</v>
      </c>
      <c r="N29" s="1">
        <v>13859</v>
      </c>
      <c r="O29" s="1">
        <v>9487</v>
      </c>
      <c r="P29" s="1">
        <v>-8014</v>
      </c>
      <c r="Q29" s="1">
        <v>-5204</v>
      </c>
      <c r="R29" s="1">
        <v>-3029</v>
      </c>
      <c r="S29" s="1">
        <v>6645</v>
      </c>
      <c r="T29" s="1">
        <v>8936</v>
      </c>
      <c r="U29" s="1">
        <v>-3390</v>
      </c>
      <c r="V29" s="1">
        <v>14173</v>
      </c>
      <c r="W29" s="1">
        <v>16285</v>
      </c>
      <c r="X29" s="1">
        <v>24089</v>
      </c>
      <c r="Y29" s="1">
        <v>15780</v>
      </c>
      <c r="Z29" s="1">
        <v>21319</v>
      </c>
      <c r="AA29" s="1">
        <v>15360</v>
      </c>
      <c r="AB29" s="1">
        <v>5389</v>
      </c>
      <c r="AC29" s="1">
        <v>13422</v>
      </c>
    </row>
    <row r="30" spans="1:29" x14ac:dyDescent="0.2">
      <c r="A30" t="s">
        <v>55</v>
      </c>
      <c r="B30">
        <v>-181</v>
      </c>
      <c r="C30" s="1">
        <v>6647</v>
      </c>
      <c r="D30" s="1">
        <v>10465</v>
      </c>
      <c r="E30" s="1">
        <v>6077</v>
      </c>
      <c r="F30" s="1">
        <v>15273</v>
      </c>
      <c r="G30" s="1">
        <v>12798</v>
      </c>
      <c r="H30" s="1">
        <v>19476</v>
      </c>
      <c r="I30" s="1">
        <v>23905</v>
      </c>
      <c r="J30" s="1">
        <v>21970</v>
      </c>
      <c r="K30" s="1">
        <v>8652</v>
      </c>
      <c r="L30" s="1">
        <v>5141</v>
      </c>
      <c r="M30" s="1">
        <v>7927</v>
      </c>
      <c r="N30" s="1">
        <v>13989</v>
      </c>
      <c r="O30" s="1">
        <v>9471</v>
      </c>
      <c r="P30" s="1">
        <v>-8091</v>
      </c>
      <c r="Q30" s="1">
        <v>-5231</v>
      </c>
      <c r="R30" s="1">
        <v>-2703</v>
      </c>
      <c r="S30" s="1">
        <v>6237</v>
      </c>
      <c r="T30" s="1">
        <v>9042</v>
      </c>
      <c r="U30" s="1">
        <v>-3798</v>
      </c>
      <c r="V30" s="1">
        <v>14863</v>
      </c>
      <c r="W30" s="1">
        <v>15752</v>
      </c>
      <c r="X30" s="1">
        <v>24179</v>
      </c>
      <c r="Y30" s="1">
        <v>15972</v>
      </c>
      <c r="Z30" s="1">
        <v>21561</v>
      </c>
      <c r="AA30" s="1">
        <v>14971</v>
      </c>
      <c r="AB30" s="1">
        <v>5500</v>
      </c>
      <c r="AC30" s="1">
        <v>13246</v>
      </c>
    </row>
    <row r="31" spans="1:29" x14ac:dyDescent="0.2">
      <c r="A31" t="s">
        <v>56</v>
      </c>
      <c r="B31" s="1">
        <v>1485</v>
      </c>
      <c r="C31" s="1">
        <v>5748</v>
      </c>
      <c r="D31" s="1">
        <v>9277</v>
      </c>
      <c r="E31" s="1">
        <v>3550</v>
      </c>
      <c r="F31" s="1">
        <v>10893</v>
      </c>
      <c r="G31" s="1">
        <v>7315</v>
      </c>
      <c r="H31" s="1">
        <v>12400</v>
      </c>
      <c r="I31" s="1">
        <v>18951</v>
      </c>
      <c r="J31" s="1">
        <v>19683</v>
      </c>
      <c r="K31" s="1">
        <v>9601</v>
      </c>
      <c r="L31" s="1">
        <v>5945</v>
      </c>
      <c r="M31" s="1">
        <v>7608</v>
      </c>
      <c r="N31" s="1">
        <v>13333</v>
      </c>
      <c r="O31" s="1">
        <v>8982</v>
      </c>
      <c r="P31" s="1">
        <v>-9200</v>
      </c>
      <c r="Q31" s="1">
        <v>-6077</v>
      </c>
      <c r="R31" s="1">
        <v>-3406</v>
      </c>
      <c r="S31" s="1">
        <v>3672</v>
      </c>
      <c r="T31" s="1">
        <v>8166</v>
      </c>
      <c r="U31" s="1">
        <v>-2012</v>
      </c>
      <c r="V31" s="1">
        <v>13796</v>
      </c>
      <c r="W31" s="1">
        <v>16216</v>
      </c>
      <c r="X31" s="1">
        <v>23503</v>
      </c>
      <c r="Y31" s="1">
        <v>13729</v>
      </c>
      <c r="Z31" s="1">
        <v>22387</v>
      </c>
      <c r="AA31" s="1">
        <v>16904</v>
      </c>
      <c r="AB31" s="1">
        <v>3520</v>
      </c>
      <c r="AC31" s="1">
        <v>12482</v>
      </c>
    </row>
    <row r="32" spans="1:29" x14ac:dyDescent="0.2">
      <c r="A32" t="s">
        <v>57</v>
      </c>
      <c r="B32" s="1">
        <v>-1622</v>
      </c>
      <c r="C32">
        <v>898</v>
      </c>
      <c r="D32" s="1">
        <v>1188</v>
      </c>
      <c r="E32" s="1">
        <v>2484</v>
      </c>
      <c r="F32" s="1">
        <v>4342</v>
      </c>
      <c r="G32" s="1">
        <v>5449</v>
      </c>
      <c r="H32" s="1">
        <v>7126</v>
      </c>
      <c r="I32" s="1">
        <v>5012</v>
      </c>
      <c r="J32" s="1">
        <v>2268</v>
      </c>
      <c r="K32">
        <v>-963</v>
      </c>
      <c r="L32">
        <v>-752</v>
      </c>
      <c r="M32">
        <v>376</v>
      </c>
      <c r="N32">
        <v>783</v>
      </c>
      <c r="O32">
        <v>575</v>
      </c>
      <c r="P32">
        <v>869</v>
      </c>
      <c r="Q32">
        <v>698</v>
      </c>
      <c r="R32">
        <v>631</v>
      </c>
      <c r="S32" s="1">
        <v>2518</v>
      </c>
      <c r="T32">
        <v>869</v>
      </c>
      <c r="U32" s="1">
        <v>-1822</v>
      </c>
      <c r="V32" s="1">
        <v>1044</v>
      </c>
      <c r="W32">
        <v>-523</v>
      </c>
      <c r="X32">
        <v>632</v>
      </c>
      <c r="Y32" s="1">
        <v>2240</v>
      </c>
      <c r="Z32">
        <v>-797</v>
      </c>
      <c r="AA32" s="1">
        <v>-1874</v>
      </c>
      <c r="AB32" s="1">
        <v>1957</v>
      </c>
      <c r="AC32">
        <v>766</v>
      </c>
    </row>
    <row r="33" spans="1:29" x14ac:dyDescent="0.2">
      <c r="A33" t="s">
        <v>58</v>
      </c>
      <c r="B33" s="1">
        <v>553658</v>
      </c>
      <c r="C33" s="1">
        <v>554227</v>
      </c>
      <c r="D33" s="1">
        <v>550427</v>
      </c>
      <c r="E33" s="1">
        <v>549140</v>
      </c>
      <c r="F33" s="1">
        <v>557354</v>
      </c>
      <c r="G33" s="1">
        <v>567695</v>
      </c>
      <c r="H33" s="1">
        <v>563563</v>
      </c>
      <c r="I33" s="1">
        <v>571504</v>
      </c>
      <c r="J33" s="1">
        <v>569060</v>
      </c>
      <c r="K33" s="1">
        <v>603527</v>
      </c>
      <c r="L33" s="1">
        <v>612524</v>
      </c>
      <c r="M33" s="1">
        <v>615851</v>
      </c>
      <c r="N33" s="1">
        <v>609152</v>
      </c>
      <c r="O33" s="1">
        <v>617585</v>
      </c>
      <c r="P33" s="1">
        <v>629962</v>
      </c>
      <c r="Q33" s="1">
        <v>625129</v>
      </c>
      <c r="R33" s="1">
        <v>638553</v>
      </c>
      <c r="S33" s="1">
        <v>612581</v>
      </c>
      <c r="T33" s="1">
        <v>629660</v>
      </c>
      <c r="U33" s="1">
        <v>633907</v>
      </c>
      <c r="V33" s="1">
        <v>635269</v>
      </c>
      <c r="W33" s="1">
        <v>644506</v>
      </c>
      <c r="X33" s="1">
        <v>627124</v>
      </c>
      <c r="Y33" s="1">
        <v>635888</v>
      </c>
      <c r="Z33" s="1">
        <v>637425</v>
      </c>
      <c r="AA33" s="1">
        <v>659474</v>
      </c>
      <c r="AB33" s="1">
        <v>664782</v>
      </c>
      <c r="AC33" s="1">
        <v>664437</v>
      </c>
    </row>
    <row r="34" spans="1:29" x14ac:dyDescent="0.2">
      <c r="A34" t="s">
        <v>59</v>
      </c>
      <c r="B34" s="1">
        <v>464699</v>
      </c>
      <c r="C34" s="1">
        <v>464268</v>
      </c>
      <c r="D34" s="1">
        <v>461660</v>
      </c>
      <c r="E34" s="1">
        <v>459929</v>
      </c>
      <c r="F34" s="1">
        <v>469109</v>
      </c>
      <c r="G34" s="1">
        <v>477867</v>
      </c>
      <c r="H34" s="1">
        <v>471374</v>
      </c>
      <c r="I34" s="1">
        <v>479929</v>
      </c>
      <c r="J34" s="1">
        <v>475655</v>
      </c>
      <c r="K34" s="1">
        <v>507054</v>
      </c>
      <c r="L34" s="1">
        <v>516285</v>
      </c>
      <c r="M34" s="1">
        <v>517440</v>
      </c>
      <c r="N34" s="1">
        <v>510289</v>
      </c>
      <c r="O34" s="1">
        <v>518594</v>
      </c>
      <c r="P34" s="1">
        <v>531008</v>
      </c>
      <c r="Q34" s="1">
        <v>525451</v>
      </c>
      <c r="R34" s="1">
        <v>536260</v>
      </c>
      <c r="S34" s="1">
        <v>508765</v>
      </c>
      <c r="T34" s="1">
        <v>524810</v>
      </c>
      <c r="U34" s="1">
        <v>527873</v>
      </c>
      <c r="V34" s="1">
        <v>529138</v>
      </c>
      <c r="W34" s="1">
        <v>536929</v>
      </c>
      <c r="X34" s="1">
        <v>518804</v>
      </c>
      <c r="Y34" s="1">
        <v>526608</v>
      </c>
      <c r="Z34" s="1">
        <v>525338</v>
      </c>
      <c r="AA34" s="1">
        <v>547384</v>
      </c>
      <c r="AB34" s="1">
        <v>553560</v>
      </c>
      <c r="AC34" s="1">
        <v>551406</v>
      </c>
    </row>
    <row r="35" spans="1:29" x14ac:dyDescent="0.2">
      <c r="A35" t="s">
        <v>60</v>
      </c>
      <c r="B35" s="1">
        <v>88949</v>
      </c>
      <c r="C35" s="1">
        <v>89961</v>
      </c>
      <c r="D35" s="1">
        <v>88774</v>
      </c>
      <c r="E35" s="1">
        <v>89211</v>
      </c>
      <c r="F35" s="1">
        <v>88266</v>
      </c>
      <c r="G35" s="1">
        <v>89850</v>
      </c>
      <c r="H35" s="1">
        <v>92167</v>
      </c>
      <c r="I35" s="1">
        <v>91577</v>
      </c>
      <c r="J35" s="1">
        <v>93451</v>
      </c>
      <c r="K35" s="1">
        <v>96398</v>
      </c>
      <c r="L35" s="1">
        <v>96117</v>
      </c>
      <c r="M35" s="1">
        <v>98304</v>
      </c>
      <c r="N35" s="1">
        <v>98745</v>
      </c>
      <c r="O35" s="1">
        <v>98905</v>
      </c>
      <c r="P35" s="1">
        <v>98947</v>
      </c>
      <c r="Q35" s="1">
        <v>99599</v>
      </c>
      <c r="R35" s="1">
        <v>102179</v>
      </c>
      <c r="S35" s="1">
        <v>103283</v>
      </c>
      <c r="T35" s="1">
        <v>104418</v>
      </c>
      <c r="U35" s="1">
        <v>105580</v>
      </c>
      <c r="V35" s="1">
        <v>105677</v>
      </c>
      <c r="W35" s="1">
        <v>107119</v>
      </c>
      <c r="X35" s="1">
        <v>107778</v>
      </c>
      <c r="Y35" s="1">
        <v>108748</v>
      </c>
      <c r="Z35" s="1">
        <v>111535</v>
      </c>
      <c r="AA35" s="1">
        <v>111492</v>
      </c>
      <c r="AB35" s="1">
        <v>110601</v>
      </c>
      <c r="AC35" s="1">
        <v>112379</v>
      </c>
    </row>
    <row r="36" spans="1:29" x14ac:dyDescent="0.2">
      <c r="A36" t="s">
        <v>61</v>
      </c>
      <c r="B36" s="1">
        <v>584483</v>
      </c>
      <c r="C36" s="1">
        <v>584456</v>
      </c>
      <c r="D36" s="1">
        <v>590536</v>
      </c>
      <c r="E36" s="1">
        <v>588585</v>
      </c>
      <c r="F36" s="1">
        <v>595219</v>
      </c>
      <c r="G36" s="1">
        <v>601174</v>
      </c>
      <c r="H36" s="1">
        <v>598571</v>
      </c>
      <c r="I36" s="1">
        <v>599738</v>
      </c>
      <c r="J36" s="1">
        <v>595952</v>
      </c>
      <c r="K36" s="1">
        <v>616181</v>
      </c>
      <c r="L36" s="1">
        <v>618368</v>
      </c>
      <c r="M36" s="1">
        <v>622959</v>
      </c>
      <c r="N36" s="1">
        <v>619750</v>
      </c>
      <c r="O36" s="1">
        <v>620901</v>
      </c>
      <c r="P36" s="1">
        <v>613711</v>
      </c>
      <c r="Q36" s="1">
        <v>613885</v>
      </c>
      <c r="R36" s="1">
        <v>616227</v>
      </c>
      <c r="S36" s="1">
        <v>617030</v>
      </c>
      <c r="T36" s="1">
        <v>624378</v>
      </c>
      <c r="U36" s="1">
        <v>610534</v>
      </c>
      <c r="V36" s="1">
        <v>632137</v>
      </c>
      <c r="W36" s="1">
        <v>641263</v>
      </c>
      <c r="X36" s="1">
        <v>643371</v>
      </c>
      <c r="Y36" s="1">
        <v>655380</v>
      </c>
      <c r="Z36" s="1">
        <v>663014</v>
      </c>
      <c r="AA36" s="1">
        <v>671456</v>
      </c>
      <c r="AB36" s="1">
        <v>656591</v>
      </c>
      <c r="AC36" s="1">
        <v>654843</v>
      </c>
    </row>
    <row r="37" spans="1:29" x14ac:dyDescent="0.2">
      <c r="A37" t="s">
        <v>62</v>
      </c>
      <c r="B37" s="1">
        <v>472935</v>
      </c>
      <c r="C37" s="1">
        <v>473995</v>
      </c>
      <c r="D37" s="1">
        <v>477899</v>
      </c>
      <c r="E37" s="1">
        <v>475855</v>
      </c>
      <c r="F37" s="1">
        <v>482744</v>
      </c>
      <c r="G37" s="1">
        <v>488578</v>
      </c>
      <c r="H37" s="1">
        <v>486788</v>
      </c>
      <c r="I37" s="1">
        <v>488451</v>
      </c>
      <c r="J37" s="1">
        <v>484074</v>
      </c>
      <c r="K37" s="1">
        <v>500657</v>
      </c>
      <c r="L37" s="1">
        <v>503481</v>
      </c>
      <c r="M37" s="1">
        <v>508189</v>
      </c>
      <c r="N37" s="1">
        <v>504570</v>
      </c>
      <c r="O37" s="1">
        <v>502929</v>
      </c>
      <c r="P37" s="1">
        <v>497318</v>
      </c>
      <c r="Q37" s="1">
        <v>497153</v>
      </c>
      <c r="R37" s="1">
        <v>498128</v>
      </c>
      <c r="S37" s="1">
        <v>498270</v>
      </c>
      <c r="T37" s="1">
        <v>505973</v>
      </c>
      <c r="U37" s="1">
        <v>492140</v>
      </c>
      <c r="V37" s="1">
        <v>511848</v>
      </c>
      <c r="W37" s="1">
        <v>523080</v>
      </c>
      <c r="X37" s="1">
        <v>520648</v>
      </c>
      <c r="Y37" s="1">
        <v>531940</v>
      </c>
      <c r="Z37" s="1">
        <v>540501</v>
      </c>
      <c r="AA37" s="1">
        <v>547919</v>
      </c>
      <c r="AB37" s="1">
        <v>535412</v>
      </c>
      <c r="AC37" s="1">
        <v>532136</v>
      </c>
    </row>
    <row r="38" spans="1:29" x14ac:dyDescent="0.2">
      <c r="A38" t="s">
        <v>63</v>
      </c>
      <c r="B38" s="1">
        <v>111559</v>
      </c>
      <c r="C38" s="1">
        <v>110461</v>
      </c>
      <c r="D38" s="1">
        <v>112635</v>
      </c>
      <c r="E38" s="1">
        <v>112722</v>
      </c>
      <c r="F38" s="1">
        <v>112493</v>
      </c>
      <c r="G38" s="1">
        <v>112643</v>
      </c>
      <c r="H38" s="1">
        <v>111841</v>
      </c>
      <c r="I38" s="1">
        <v>111372</v>
      </c>
      <c r="J38" s="1">
        <v>111922</v>
      </c>
      <c r="K38" s="1">
        <v>115572</v>
      </c>
      <c r="L38" s="1">
        <v>114950</v>
      </c>
      <c r="M38" s="1">
        <v>114854</v>
      </c>
      <c r="N38" s="1">
        <v>115240</v>
      </c>
      <c r="O38" s="1">
        <v>117987</v>
      </c>
      <c r="P38" s="1">
        <v>116409</v>
      </c>
      <c r="Q38" s="1">
        <v>116748</v>
      </c>
      <c r="R38" s="1">
        <v>118108</v>
      </c>
      <c r="S38" s="1">
        <v>118755</v>
      </c>
      <c r="T38" s="1">
        <v>118462</v>
      </c>
      <c r="U38" s="1">
        <v>118370</v>
      </c>
      <c r="V38" s="1">
        <v>120340</v>
      </c>
      <c r="W38" s="1">
        <v>118382</v>
      </c>
      <c r="X38" s="1">
        <v>122739</v>
      </c>
      <c r="Y38" s="1">
        <v>123541</v>
      </c>
      <c r="Z38" s="1">
        <v>122751</v>
      </c>
      <c r="AA38" s="1">
        <v>123809</v>
      </c>
      <c r="AB38" s="1">
        <v>121426</v>
      </c>
      <c r="AC38" s="1">
        <v>122862</v>
      </c>
    </row>
    <row r="39" spans="1:29" x14ac:dyDescent="0.2">
      <c r="A39" t="s">
        <v>64</v>
      </c>
      <c r="B39" s="1">
        <v>-1412</v>
      </c>
      <c r="C39" s="1">
        <v>-1197</v>
      </c>
      <c r="D39">
        <v>-468</v>
      </c>
      <c r="E39" s="1">
        <v>-1054</v>
      </c>
      <c r="F39" s="1">
        <v>-1305</v>
      </c>
      <c r="G39">
        <v>473</v>
      </c>
      <c r="H39" s="1">
        <v>1561</v>
      </c>
      <c r="I39" s="1">
        <v>-1161</v>
      </c>
      <c r="J39" s="1">
        <v>-1338</v>
      </c>
      <c r="K39">
        <v>-220</v>
      </c>
      <c r="L39">
        <v>157</v>
      </c>
      <c r="M39">
        <v>-619</v>
      </c>
      <c r="N39">
        <v>-945</v>
      </c>
      <c r="O39" s="1">
        <v>-1534</v>
      </c>
      <c r="P39" s="1">
        <v>-1465</v>
      </c>
      <c r="Q39" s="1">
        <v>-1465</v>
      </c>
      <c r="R39" s="1">
        <v>-1506</v>
      </c>
      <c r="S39" s="1">
        <v>-1451</v>
      </c>
      <c r="T39" s="1">
        <v>-1360</v>
      </c>
      <c r="U39">
        <v>-168</v>
      </c>
      <c r="V39" s="1">
        <v>-1074</v>
      </c>
      <c r="W39">
        <v>696</v>
      </c>
      <c r="X39">
        <v>581</v>
      </c>
      <c r="Y39">
        <v>-377</v>
      </c>
      <c r="Z39">
        <v>-160</v>
      </c>
      <c r="AA39">
        <v>-545</v>
      </c>
      <c r="AB39">
        <v>748</v>
      </c>
      <c r="AC39" s="1">
        <v>1411</v>
      </c>
    </row>
    <row r="40" spans="1:29" x14ac:dyDescent="0.2">
      <c r="A40" t="s">
        <v>65</v>
      </c>
      <c r="B40" s="1">
        <v>1820390</v>
      </c>
      <c r="C40" s="1">
        <v>1826526</v>
      </c>
      <c r="D40" s="1">
        <v>1829043</v>
      </c>
      <c r="E40" s="1">
        <v>1832849</v>
      </c>
      <c r="F40" s="1">
        <v>1849151</v>
      </c>
      <c r="G40" s="1">
        <v>1860009</v>
      </c>
      <c r="H40" s="1">
        <v>1875114</v>
      </c>
      <c r="I40" s="1">
        <v>1894842</v>
      </c>
      <c r="J40" s="1">
        <v>1897566</v>
      </c>
      <c r="K40" s="1">
        <v>1915253</v>
      </c>
      <c r="L40" s="1">
        <v>1933574</v>
      </c>
      <c r="M40" s="1">
        <v>1947258</v>
      </c>
      <c r="N40" s="1">
        <v>1936775</v>
      </c>
      <c r="O40" s="1">
        <v>1931657</v>
      </c>
      <c r="P40" s="1">
        <v>1938486</v>
      </c>
      <c r="Q40" s="1">
        <v>1939812</v>
      </c>
      <c r="R40" s="1">
        <v>1951370</v>
      </c>
      <c r="S40" s="1">
        <v>1942547</v>
      </c>
      <c r="T40" s="1">
        <v>1963609</v>
      </c>
      <c r="U40" s="1">
        <v>1974968</v>
      </c>
      <c r="V40" s="1">
        <v>1994876</v>
      </c>
      <c r="W40" s="1">
        <v>2016402</v>
      </c>
      <c r="X40" s="1">
        <v>2022980</v>
      </c>
      <c r="Y40" s="1">
        <v>2031532</v>
      </c>
      <c r="Z40" s="1">
        <v>2037964</v>
      </c>
      <c r="AA40" s="1">
        <v>2050948</v>
      </c>
      <c r="AB40" s="1">
        <v>2061339</v>
      </c>
      <c r="AC40" s="1">
        <v>2063439</v>
      </c>
    </row>
    <row r="41" spans="1:29" x14ac:dyDescent="0.2">
      <c r="A41" t="s">
        <v>66</v>
      </c>
      <c r="B41" s="1">
        <v>1846718</v>
      </c>
      <c r="C41" s="1">
        <v>1851756</v>
      </c>
      <c r="D41" s="1">
        <v>1859635</v>
      </c>
      <c r="E41" s="1">
        <v>1868147</v>
      </c>
      <c r="F41" s="1">
        <v>1873415</v>
      </c>
      <c r="G41" s="1">
        <v>1881209</v>
      </c>
      <c r="H41" s="1">
        <v>1890978</v>
      </c>
      <c r="I41" s="1">
        <v>1901321</v>
      </c>
      <c r="J41" s="1">
        <v>1906375</v>
      </c>
      <c r="K41" s="1">
        <v>1919094</v>
      </c>
      <c r="L41" s="1">
        <v>1933484</v>
      </c>
      <c r="M41" s="1">
        <v>1946045</v>
      </c>
      <c r="N41" s="1">
        <v>1933181</v>
      </c>
      <c r="O41" s="1">
        <v>1926378</v>
      </c>
      <c r="P41" s="1">
        <v>1931332</v>
      </c>
      <c r="Q41" s="1">
        <v>1934481</v>
      </c>
      <c r="R41" s="1">
        <v>1933596</v>
      </c>
      <c r="S41" s="1">
        <v>1940016</v>
      </c>
      <c r="T41" s="1">
        <v>1949027</v>
      </c>
      <c r="U41" s="1">
        <v>1952331</v>
      </c>
      <c r="V41" s="1">
        <v>1976528</v>
      </c>
      <c r="W41" s="1">
        <v>1994449</v>
      </c>
      <c r="X41" s="1">
        <v>2011660</v>
      </c>
      <c r="Y41" s="1">
        <v>2033126</v>
      </c>
      <c r="Z41" s="1">
        <v>2040491</v>
      </c>
      <c r="AA41" s="1">
        <v>2046393</v>
      </c>
      <c r="AB41" s="1">
        <v>2044079</v>
      </c>
      <c r="AC41" s="1">
        <v>2036317</v>
      </c>
    </row>
    <row r="44" spans="1:29" x14ac:dyDescent="0.2">
      <c r="A44" t="s">
        <v>67</v>
      </c>
    </row>
    <row r="46" spans="1:29" x14ac:dyDescent="0.2">
      <c r="A46" t="s">
        <v>68</v>
      </c>
    </row>
    <row r="47" spans="1:29" x14ac:dyDescent="0.2">
      <c r="A47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7"/>
  <sheetViews>
    <sheetView tabSelected="1" workbookViewId="0">
      <pane xSplit="1" ySplit="10" topLeftCell="J11" activePane="bottomRight" state="frozen"/>
      <selection pane="topRight" activeCell="B1" sqref="B1"/>
      <selection pane="bottomLeft" activeCell="A11" sqref="A11"/>
      <selection pane="bottomRight"/>
    </sheetView>
  </sheetViews>
  <sheetFormatPr defaultRowHeight="12.75" x14ac:dyDescent="0.2"/>
  <cols>
    <col min="1" max="1" width="65.85546875" customWidth="1"/>
    <col min="2" max="8" width="10.7109375" customWidth="1"/>
    <col min="29" max="29" width="11.85546875" bestFit="1" customWidth="1"/>
  </cols>
  <sheetData>
    <row r="1" spans="1:29" x14ac:dyDescent="0.2">
      <c r="A1" t="s">
        <v>0</v>
      </c>
    </row>
    <row r="2" spans="1:29" x14ac:dyDescent="0.2">
      <c r="A2" t="s">
        <v>1</v>
      </c>
    </row>
    <row r="3" spans="1:29" x14ac:dyDescent="0.2">
      <c r="A3" t="s">
        <v>70</v>
      </c>
    </row>
    <row r="4" spans="1:29" x14ac:dyDescent="0.2">
      <c r="A4" t="s">
        <v>2</v>
      </c>
    </row>
    <row r="6" spans="1:29" x14ac:dyDescent="0.2">
      <c r="A6" t="s">
        <v>3</v>
      </c>
    </row>
    <row r="7" spans="1:29" x14ac:dyDescent="0.2">
      <c r="A7" t="s">
        <v>4</v>
      </c>
    </row>
    <row r="8" spans="1:29" x14ac:dyDescent="0.2">
      <c r="A8" t="s">
        <v>5</v>
      </c>
      <c r="O8" t="s">
        <v>71</v>
      </c>
      <c r="V8" t="s">
        <v>72</v>
      </c>
      <c r="AC8" t="s">
        <v>73</v>
      </c>
    </row>
    <row r="9" spans="1:29" x14ac:dyDescent="0.2">
      <c r="A9" t="s">
        <v>6</v>
      </c>
      <c r="B9">
        <v>2012</v>
      </c>
      <c r="C9">
        <v>2013</v>
      </c>
      <c r="D9">
        <v>2014</v>
      </c>
      <c r="E9">
        <v>2015</v>
      </c>
      <c r="F9">
        <v>2016</v>
      </c>
      <c r="G9">
        <v>2017</v>
      </c>
      <c r="H9">
        <v>2018</v>
      </c>
      <c r="J9" s="2" t="str">
        <f>CONCATENATE(C9,"/",B9)</f>
        <v>2013/2012</v>
      </c>
      <c r="K9" s="2" t="str">
        <f t="shared" ref="K9:O9" si="0">CONCATENATE(D9,"/",C9)</f>
        <v>2014/2013</v>
      </c>
      <c r="L9" s="2" t="str">
        <f t="shared" si="0"/>
        <v>2015/2014</v>
      </c>
      <c r="M9" s="2" t="str">
        <f t="shared" si="0"/>
        <v>2016/2015</v>
      </c>
      <c r="N9" s="2" t="str">
        <f t="shared" si="0"/>
        <v>2017/2016</v>
      </c>
      <c r="O9" s="2" t="str">
        <f t="shared" si="0"/>
        <v>2018/2017</v>
      </c>
      <c r="P9" s="2"/>
      <c r="Q9" s="2" t="str">
        <f>CONCATENATE(C9,"/",B9)</f>
        <v>2013/2012</v>
      </c>
      <c r="R9" s="2" t="str">
        <f t="shared" ref="R9:V9" si="1">CONCATENATE(D9,"/",C9)</f>
        <v>2014/2013</v>
      </c>
      <c r="S9" s="2" t="str">
        <f t="shared" si="1"/>
        <v>2015/2014</v>
      </c>
      <c r="T9" s="2" t="str">
        <f t="shared" si="1"/>
        <v>2016/2015</v>
      </c>
      <c r="U9" s="2" t="str">
        <f t="shared" si="1"/>
        <v>2017/2016</v>
      </c>
      <c r="V9" s="2" t="str">
        <f t="shared" si="1"/>
        <v>2018/2017</v>
      </c>
      <c r="X9" s="2" t="str">
        <f>Q9</f>
        <v>2013/2012</v>
      </c>
      <c r="Y9" s="2" t="str">
        <f t="shared" ref="Y9:AC9" si="2">R9</f>
        <v>2014/2013</v>
      </c>
      <c r="Z9" s="2" t="str">
        <f t="shared" si="2"/>
        <v>2015/2014</v>
      </c>
      <c r="AA9" s="2" t="str">
        <f t="shared" si="2"/>
        <v>2016/2015</v>
      </c>
      <c r="AB9" s="2" t="str">
        <f t="shared" si="2"/>
        <v>2017/2016</v>
      </c>
      <c r="AC9" s="2" t="str">
        <f t="shared" si="2"/>
        <v>2018/2017</v>
      </c>
    </row>
    <row r="10" spans="1:29" x14ac:dyDescent="0.2">
      <c r="B10" t="s">
        <v>35</v>
      </c>
    </row>
    <row r="11" spans="1:29" x14ac:dyDescent="0.2">
      <c r="A11" t="s">
        <v>36</v>
      </c>
      <c r="B11" s="1">
        <f>AVERAGE('3610010401-eng'!B11:E11)</f>
        <v>1409004.75</v>
      </c>
      <c r="C11" s="1">
        <f>AVERAGE('3610010401-eng'!F11:I11)</f>
        <v>1432677.25</v>
      </c>
      <c r="D11" s="1">
        <f>AVERAGE('3610010401-eng'!J11:M11)</f>
        <v>1461944.25</v>
      </c>
      <c r="E11" s="1">
        <f>AVERAGE('3610010401-eng'!N11:Q11)</f>
        <v>1491870.5</v>
      </c>
      <c r="F11" s="1">
        <f>AVERAGE('3610010401-eng'!R11:U11)</f>
        <v>1523738.25</v>
      </c>
      <c r="G11" s="1">
        <f>AVERAGE('3610010401-eng'!V11:Y11)</f>
        <v>1571546.25</v>
      </c>
      <c r="H11" s="1">
        <f>AVERAGE('3610010401-eng'!Z11:AC11)</f>
        <v>1606162.75</v>
      </c>
      <c r="J11" s="1">
        <f>C11-B11</f>
        <v>23672.5</v>
      </c>
      <c r="K11" s="1">
        <f t="shared" ref="K11:O11" si="3">D11-C11</f>
        <v>29267</v>
      </c>
      <c r="L11" s="1">
        <f t="shared" si="3"/>
        <v>29926.25</v>
      </c>
      <c r="M11" s="1">
        <f t="shared" si="3"/>
        <v>31867.75</v>
      </c>
      <c r="N11" s="1">
        <f t="shared" si="3"/>
        <v>47808</v>
      </c>
      <c r="O11" s="1">
        <f t="shared" si="3"/>
        <v>34616.5</v>
      </c>
      <c r="Q11" s="3">
        <f>IF(B11=0,"",J11/B11*100)</f>
        <v>1.6800866001338888</v>
      </c>
      <c r="R11" s="3">
        <f t="shared" ref="R11:U11" si="4">IF(C11=0,"",K11/C11*100)</f>
        <v>2.0428187855987803</v>
      </c>
      <c r="S11" s="3">
        <f t="shared" si="4"/>
        <v>2.0470171827687684</v>
      </c>
      <c r="T11" s="3">
        <f t="shared" si="4"/>
        <v>2.1360935818490949</v>
      </c>
      <c r="U11" s="3">
        <f t="shared" si="4"/>
        <v>3.1375467538469946</v>
      </c>
      <c r="V11" s="3">
        <f>IF(G11=0,"",O11/G11*100)</f>
        <v>2.2027032293831632</v>
      </c>
      <c r="X11" s="4">
        <f>J11/B$40*100</f>
        <v>1.2955600968037468</v>
      </c>
      <c r="Y11" s="4">
        <f>K11/C$40*100</f>
        <v>1.5652651997909914</v>
      </c>
      <c r="Z11" s="4">
        <f>L11/D$40*100</f>
        <v>1.5558932943540069</v>
      </c>
      <c r="AA11" s="4">
        <f>M11/E$40*100</f>
        <v>1.64548138375805</v>
      </c>
      <c r="AB11" s="4">
        <f>N11/F$40*100</f>
        <v>2.4415211808652519</v>
      </c>
      <c r="AC11" s="4">
        <f>O11/G$40*100</f>
        <v>1.7167072289261189</v>
      </c>
    </row>
    <row r="12" spans="1:29" s="5" customFormat="1" x14ac:dyDescent="0.2">
      <c r="A12" s="5" t="s">
        <v>37</v>
      </c>
      <c r="B12" s="6">
        <f>AVERAGE('3610010401-eng'!B12:E12)</f>
        <v>998682.25</v>
      </c>
      <c r="C12" s="6">
        <f>AVERAGE('3610010401-eng'!F12:I12)</f>
        <v>1024826.25</v>
      </c>
      <c r="D12" s="6">
        <f>AVERAGE('3610010401-eng'!J12:M12)</f>
        <v>1052299</v>
      </c>
      <c r="E12" s="6">
        <f>AVERAGE('3610010401-eng'!N12:Q12)</f>
        <v>1075816.75</v>
      </c>
      <c r="F12" s="6">
        <f>AVERAGE('3610010401-eng'!R12:U12)</f>
        <v>1098802.5</v>
      </c>
      <c r="G12" s="6">
        <f>AVERAGE('3610010401-eng'!V12:Y12)</f>
        <v>1138489.75</v>
      </c>
      <c r="H12" s="6">
        <f>AVERAGE('3610010401-eng'!Z12:AC12)</f>
        <v>1162105.75</v>
      </c>
      <c r="J12" s="6">
        <f t="shared" ref="J12:J41" si="5">C12-B12</f>
        <v>26144</v>
      </c>
      <c r="K12" s="6">
        <f t="shared" ref="K12:K41" si="6">D12-C12</f>
        <v>27472.75</v>
      </c>
      <c r="L12" s="6">
        <f t="shared" ref="L12:L41" si="7">E12-D12</f>
        <v>23517.75</v>
      </c>
      <c r="M12" s="6">
        <f t="shared" ref="M12:M41" si="8">F12-E12</f>
        <v>22985.75</v>
      </c>
      <c r="N12" s="6">
        <f t="shared" ref="N12:N41" si="9">G12-F12</f>
        <v>39687.25</v>
      </c>
      <c r="O12" s="6">
        <f t="shared" ref="O12:O41" si="10">H12-G12</f>
        <v>23616</v>
      </c>
      <c r="Q12" s="7">
        <f t="shared" ref="Q12:Q41" si="11">IF(B12=0,"",J12/B12*100)</f>
        <v>2.6178496714044934</v>
      </c>
      <c r="R12" s="7">
        <f t="shared" ref="R12:R41" si="12">IF(C12=0,"",K12/C12*100)</f>
        <v>2.6807227078736515</v>
      </c>
      <c r="S12" s="7">
        <f t="shared" ref="S12:S41" si="13">IF(D12=0,"",L12/D12*100)</f>
        <v>2.2348923642424823</v>
      </c>
      <c r="T12" s="7">
        <f t="shared" ref="T12:T41" si="14">IF(E12=0,"",M12/E12*100)</f>
        <v>2.1365859938507188</v>
      </c>
      <c r="U12" s="7">
        <f t="shared" ref="U12:U41" si="15">IF(F12=0,"",N12/F12*100)</f>
        <v>3.6118638244816514</v>
      </c>
      <c r="V12" s="7">
        <f t="shared" ref="V12:V41" si="16">IF(G12=0,"",O12/G12*100)</f>
        <v>2.0743269757149769</v>
      </c>
      <c r="X12" s="8">
        <f>J12/B$40*100</f>
        <v>1.4308215512023301</v>
      </c>
      <c r="Y12" s="8">
        <f>K12/C$40*100</f>
        <v>1.4693046611390972</v>
      </c>
      <c r="Z12" s="8">
        <f>L12/D$40*100</f>
        <v>1.2227094782438144</v>
      </c>
      <c r="AA12" s="8">
        <f>M12/E$40*100</f>
        <v>1.1868620695441818</v>
      </c>
      <c r="AB12" s="8">
        <f>N12/F$40*100</f>
        <v>2.0268001482031139</v>
      </c>
      <c r="AC12" s="8">
        <f>O12/G$40*100</f>
        <v>1.1711686022075953</v>
      </c>
    </row>
    <row r="13" spans="1:29" x14ac:dyDescent="0.2">
      <c r="A13" t="s">
        <v>38</v>
      </c>
      <c r="B13" s="1">
        <f>AVERAGE('3610010401-eng'!B13:E13)</f>
        <v>444633</v>
      </c>
      <c r="C13" s="1">
        <f>AVERAGE('3610010401-eng'!F13:I13)</f>
        <v>458093.5</v>
      </c>
      <c r="D13" s="1">
        <f>AVERAGE('3610010401-eng'!J13:M13)</f>
        <v>471582.5</v>
      </c>
      <c r="E13" s="1">
        <f>AVERAGE('3610010401-eng'!N13:Q13)</f>
        <v>482349.5</v>
      </c>
      <c r="F13" s="1">
        <f>AVERAGE('3610010401-eng'!R13:U13)</f>
        <v>493050</v>
      </c>
      <c r="G13" s="1">
        <f>AVERAGE('3610010401-eng'!V13:Y13)</f>
        <v>512981.5</v>
      </c>
      <c r="H13" s="1">
        <f>AVERAGE('3610010401-eng'!Z13:AC13)</f>
        <v>520268.75</v>
      </c>
      <c r="J13" s="1">
        <f t="shared" si="5"/>
        <v>13460.5</v>
      </c>
      <c r="K13" s="1">
        <f t="shared" si="6"/>
        <v>13489</v>
      </c>
      <c r="L13" s="1">
        <f t="shared" si="7"/>
        <v>10767</v>
      </c>
      <c r="M13" s="1">
        <f t="shared" si="8"/>
        <v>10700.5</v>
      </c>
      <c r="N13" s="1">
        <f t="shared" si="9"/>
        <v>19931.5</v>
      </c>
      <c r="O13" s="1">
        <f t="shared" si="10"/>
        <v>7287.25</v>
      </c>
      <c r="Q13" s="3">
        <f t="shared" si="11"/>
        <v>3.0273281560298044</v>
      </c>
      <c r="R13" s="3">
        <f t="shared" si="12"/>
        <v>2.9445953719055171</v>
      </c>
      <c r="S13" s="3">
        <f t="shared" si="13"/>
        <v>2.2831636033991929</v>
      </c>
      <c r="T13" s="3">
        <f t="shared" si="14"/>
        <v>2.2184121679404667</v>
      </c>
      <c r="U13" s="3">
        <f t="shared" si="15"/>
        <v>4.0424906196126154</v>
      </c>
      <c r="V13" s="3">
        <f t="shared" si="16"/>
        <v>1.4205677982539331</v>
      </c>
      <c r="X13" s="4">
        <f>J13/B$40*100</f>
        <v>0.73667279260858953</v>
      </c>
      <c r="Y13" s="4">
        <f>K13/C$40*100</f>
        <v>0.72142215737795745</v>
      </c>
      <c r="Z13" s="4">
        <f>L13/D$40*100</f>
        <v>0.55978624452811798</v>
      </c>
      <c r="AA13" s="4">
        <f>M13/E$40*100</f>
        <v>0.55251699749442662</v>
      </c>
      <c r="AB13" s="4">
        <f>N13/F$40*100</f>
        <v>1.0178877889979869</v>
      </c>
      <c r="AC13" s="4">
        <f>O13/G$40*100</f>
        <v>0.3613905147542894</v>
      </c>
    </row>
    <row r="14" spans="1:29" x14ac:dyDescent="0.2">
      <c r="A14" t="s">
        <v>39</v>
      </c>
      <c r="B14" s="1">
        <f>AVERAGE('3610010401-eng'!B14:E14)</f>
        <v>121511</v>
      </c>
      <c r="C14" s="1">
        <f>AVERAGE('3610010401-eng'!F14:I14)</f>
        <v>126765.25</v>
      </c>
      <c r="D14" s="1">
        <f>AVERAGE('3610010401-eng'!J14:M14)</f>
        <v>133372</v>
      </c>
      <c r="E14" s="1">
        <f>AVERAGE('3610010401-eng'!N14:Q14)</f>
        <v>137464</v>
      </c>
      <c r="F14" s="1">
        <f>AVERAGE('3610010401-eng'!R14:U14)</f>
        <v>142638</v>
      </c>
      <c r="G14" s="1">
        <f>AVERAGE('3610010401-eng'!V14:Y14)</f>
        <v>152790.75</v>
      </c>
      <c r="H14" s="1">
        <f>AVERAGE('3610010401-eng'!Z14:AC14)</f>
        <v>154439.75</v>
      </c>
      <c r="J14" s="1">
        <f t="shared" si="5"/>
        <v>5254.25</v>
      </c>
      <c r="K14" s="1">
        <f t="shared" si="6"/>
        <v>6606.75</v>
      </c>
      <c r="L14" s="1">
        <f t="shared" si="7"/>
        <v>4092</v>
      </c>
      <c r="M14" s="1">
        <f t="shared" si="8"/>
        <v>5174</v>
      </c>
      <c r="N14" s="1">
        <f t="shared" si="9"/>
        <v>10152.75</v>
      </c>
      <c r="O14" s="1">
        <f t="shared" si="10"/>
        <v>1649</v>
      </c>
      <c r="Q14" s="3">
        <f t="shared" si="11"/>
        <v>4.3240941149360967</v>
      </c>
      <c r="R14" s="3">
        <f t="shared" si="12"/>
        <v>5.2117989748767899</v>
      </c>
      <c r="S14" s="3">
        <f t="shared" si="13"/>
        <v>3.0681102480280718</v>
      </c>
      <c r="T14" s="3">
        <f t="shared" si="14"/>
        <v>3.7638945469359255</v>
      </c>
      <c r="U14" s="3">
        <f t="shared" si="15"/>
        <v>7.11784377234678</v>
      </c>
      <c r="V14" s="3">
        <f t="shared" si="16"/>
        <v>1.0792538160850704</v>
      </c>
      <c r="X14" s="4">
        <f>J14/B$40*100</f>
        <v>0.28755715022203349</v>
      </c>
      <c r="Y14" s="4">
        <f>K14/C$40*100</f>
        <v>0.35334389786172593</v>
      </c>
      <c r="Z14" s="4">
        <f>L14/D$40*100</f>
        <v>0.21274684801793065</v>
      </c>
      <c r="AA14" s="4">
        <f>M14/E$40*100</f>
        <v>0.26715788468166568</v>
      </c>
      <c r="AB14" s="4">
        <f>N14/F$40*100</f>
        <v>0.5184938539372006</v>
      </c>
      <c r="AC14" s="4">
        <f>O14/G$40*100</f>
        <v>8.1777482428875531E-2</v>
      </c>
    </row>
    <row r="15" spans="1:29" x14ac:dyDescent="0.2">
      <c r="A15" t="s">
        <v>40</v>
      </c>
      <c r="B15" s="1">
        <f>AVERAGE('3610010401-eng'!B15:E15)</f>
        <v>71584</v>
      </c>
      <c r="C15" s="1">
        <f>AVERAGE('3610010401-eng'!F15:I15)</f>
        <v>74067.75</v>
      </c>
      <c r="D15" s="1">
        <f>AVERAGE('3610010401-eng'!J15:M15)</f>
        <v>76479.25</v>
      </c>
      <c r="E15" s="1">
        <f>AVERAGE('3610010401-eng'!N15:Q15)</f>
        <v>79266.75</v>
      </c>
      <c r="F15" s="1">
        <f>AVERAGE('3610010401-eng'!R15:U15)</f>
        <v>80573</v>
      </c>
      <c r="G15" s="1">
        <f>AVERAGE('3610010401-eng'!V15:Y15)</f>
        <v>83039.75</v>
      </c>
      <c r="H15" s="1">
        <f>AVERAGE('3610010401-eng'!Z15:AC15)</f>
        <v>84179</v>
      </c>
      <c r="J15" s="1">
        <f t="shared" si="5"/>
        <v>2483.75</v>
      </c>
      <c r="K15" s="1">
        <f t="shared" si="6"/>
        <v>2411.5</v>
      </c>
      <c r="L15" s="1">
        <f t="shared" si="7"/>
        <v>2787.5</v>
      </c>
      <c r="M15" s="1">
        <f t="shared" si="8"/>
        <v>1306.25</v>
      </c>
      <c r="N15" s="1">
        <f t="shared" si="9"/>
        <v>2466.75</v>
      </c>
      <c r="O15" s="1">
        <f t="shared" si="10"/>
        <v>1139.25</v>
      </c>
      <c r="Q15" s="3">
        <f t="shared" si="11"/>
        <v>3.4696999329459097</v>
      </c>
      <c r="R15" s="3">
        <f t="shared" si="12"/>
        <v>3.2558029641780664</v>
      </c>
      <c r="S15" s="3">
        <f t="shared" si="13"/>
        <v>3.6447794663258337</v>
      </c>
      <c r="T15" s="3">
        <f t="shared" si="14"/>
        <v>1.6479166863785886</v>
      </c>
      <c r="U15" s="3">
        <f t="shared" si="15"/>
        <v>3.0615094386457002</v>
      </c>
      <c r="V15" s="3">
        <f t="shared" si="16"/>
        <v>1.3719333210902007</v>
      </c>
      <c r="X15" s="4">
        <f>J15/B$40*100</f>
        <v>0.13593187835827675</v>
      </c>
      <c r="Y15" s="4">
        <f>K15/C$40*100</f>
        <v>0.1289724614513266</v>
      </c>
      <c r="Z15" s="4">
        <f>L15/D$40*100</f>
        <v>0.14492469180107079</v>
      </c>
      <c r="AA15" s="4">
        <f>M15/E$40*100</f>
        <v>6.7447813464519862E-2</v>
      </c>
      <c r="AB15" s="4">
        <f>N15/F$40*100</f>
        <v>0.12597520023634873</v>
      </c>
      <c r="AC15" s="4">
        <f>O15/G$40*100</f>
        <v>5.6497875595570922E-2</v>
      </c>
    </row>
    <row r="16" spans="1:29" x14ac:dyDescent="0.2">
      <c r="A16" t="s">
        <v>41</v>
      </c>
      <c r="B16" s="1">
        <f>AVERAGE('3610010401-eng'!B16:E16)</f>
        <v>251538.25</v>
      </c>
      <c r="C16" s="1">
        <f>AVERAGE('3610010401-eng'!F16:I16)</f>
        <v>257265.75</v>
      </c>
      <c r="D16" s="1">
        <f>AVERAGE('3610010401-eng'!J16:M16)</f>
        <v>261815.25</v>
      </c>
      <c r="E16" s="1">
        <f>AVERAGE('3610010401-eng'!N16:Q16)</f>
        <v>265725.5</v>
      </c>
      <c r="F16" s="1">
        <f>AVERAGE('3610010401-eng'!R16:U16)</f>
        <v>269952</v>
      </c>
      <c r="G16" s="1">
        <f>AVERAGE('3610010401-eng'!V16:Y16)</f>
        <v>277165</v>
      </c>
      <c r="H16" s="1">
        <f>AVERAGE('3610010401-eng'!Z16:AC16)</f>
        <v>281656.75</v>
      </c>
      <c r="J16" s="1">
        <f t="shared" si="5"/>
        <v>5727.5</v>
      </c>
      <c r="K16" s="1">
        <f t="shared" si="6"/>
        <v>4549.5</v>
      </c>
      <c r="L16" s="1">
        <f t="shared" si="7"/>
        <v>3910.25</v>
      </c>
      <c r="M16" s="1">
        <f t="shared" si="8"/>
        <v>4226.5</v>
      </c>
      <c r="N16" s="1">
        <f t="shared" si="9"/>
        <v>7213</v>
      </c>
      <c r="O16" s="1">
        <f t="shared" si="10"/>
        <v>4491.75</v>
      </c>
      <c r="Q16" s="3">
        <f t="shared" si="11"/>
        <v>2.2769896824836779</v>
      </c>
      <c r="R16" s="3">
        <f t="shared" si="12"/>
        <v>1.7684048498488432</v>
      </c>
      <c r="S16" s="3">
        <f t="shared" si="13"/>
        <v>1.4935149881452665</v>
      </c>
      <c r="T16" s="3">
        <f t="shared" si="14"/>
        <v>1.5905511514702202</v>
      </c>
      <c r="U16" s="3">
        <f t="shared" si="15"/>
        <v>2.671956495969654</v>
      </c>
      <c r="V16" s="3">
        <f t="shared" si="16"/>
        <v>1.6206050547507802</v>
      </c>
      <c r="X16" s="4">
        <f>J16/B$40*100</f>
        <v>0.31345740646080728</v>
      </c>
      <c r="Y16" s="4">
        <f>K16/C$40*100</f>
        <v>0.24331752576106586</v>
      </c>
      <c r="Z16" s="4">
        <f>L16/D$40*100</f>
        <v>0.20329749815789669</v>
      </c>
      <c r="AA16" s="4">
        <f>M16/E$40*100</f>
        <v>0.21823401615907617</v>
      </c>
      <c r="AB16" s="4">
        <f>N16/F$40*100</f>
        <v>0.36836287394538703</v>
      </c>
      <c r="AC16" s="4">
        <f>O16/G$40*100</f>
        <v>0.22275561352328785</v>
      </c>
    </row>
    <row r="17" spans="1:29" x14ac:dyDescent="0.2">
      <c r="A17" t="s">
        <v>42</v>
      </c>
      <c r="B17" s="1">
        <f>AVERAGE('3610010401-eng'!B17:E17)</f>
        <v>554048.75</v>
      </c>
      <c r="C17" s="1">
        <f>AVERAGE('3610010401-eng'!F17:I17)</f>
        <v>566762.25</v>
      </c>
      <c r="D17" s="1">
        <f>AVERAGE('3610010401-eng'!J17:M17)</f>
        <v>580763</v>
      </c>
      <c r="E17" s="1">
        <f>AVERAGE('3610010401-eng'!N17:Q17)</f>
        <v>593522</v>
      </c>
      <c r="F17" s="1">
        <f>AVERAGE('3610010401-eng'!R17:U17)</f>
        <v>605824.75</v>
      </c>
      <c r="G17" s="1">
        <f>AVERAGE('3610010401-eng'!V17:Y17)</f>
        <v>625660.5</v>
      </c>
      <c r="H17" s="1">
        <f>AVERAGE('3610010401-eng'!Z17:AC17)</f>
        <v>641857.25</v>
      </c>
      <c r="J17" s="1">
        <f t="shared" si="5"/>
        <v>12713.5</v>
      </c>
      <c r="K17" s="1">
        <f t="shared" si="6"/>
        <v>14000.75</v>
      </c>
      <c r="L17" s="1">
        <f t="shared" si="7"/>
        <v>12759</v>
      </c>
      <c r="M17" s="1">
        <f t="shared" si="8"/>
        <v>12302.75</v>
      </c>
      <c r="N17" s="1">
        <f t="shared" si="9"/>
        <v>19835.75</v>
      </c>
      <c r="O17" s="1">
        <f t="shared" si="10"/>
        <v>16196.75</v>
      </c>
      <c r="Q17" s="3">
        <f t="shared" si="11"/>
        <v>2.2946536744284685</v>
      </c>
      <c r="R17" s="3">
        <f t="shared" si="12"/>
        <v>2.4703039060911345</v>
      </c>
      <c r="S17" s="3">
        <f t="shared" si="13"/>
        <v>2.1969374770775687</v>
      </c>
      <c r="T17" s="3">
        <f t="shared" si="14"/>
        <v>2.0728380750839901</v>
      </c>
      <c r="U17" s="3">
        <f t="shared" si="15"/>
        <v>3.2741729353249434</v>
      </c>
      <c r="V17" s="3">
        <f t="shared" si="16"/>
        <v>2.5887442151134681</v>
      </c>
      <c r="X17" s="4">
        <f>J17/B$40*100</f>
        <v>0.69579061318890856</v>
      </c>
      <c r="Y17" s="4">
        <f>K17/C$40*100</f>
        <v>0.74879170212094592</v>
      </c>
      <c r="Z17" s="4">
        <f>L17/D$40*100</f>
        <v>0.66335215881250664</v>
      </c>
      <c r="AA17" s="4">
        <f>M17/E$40*100</f>
        <v>0.6352486791200932</v>
      </c>
      <c r="AB17" s="4">
        <f>N17/F$40*100</f>
        <v>1.0129979033498142</v>
      </c>
      <c r="AC17" s="4">
        <f>O17/G$40*100</f>
        <v>0.80323192148568212</v>
      </c>
    </row>
    <row r="18" spans="1:29" x14ac:dyDescent="0.2">
      <c r="A18" t="s">
        <v>43</v>
      </c>
      <c r="B18" s="1">
        <f>AVERAGE('3610010401-eng'!B18:E18)</f>
        <v>25553</v>
      </c>
      <c r="C18" s="1">
        <f>AVERAGE('3610010401-eng'!F18:I18)</f>
        <v>26227</v>
      </c>
      <c r="D18" s="1">
        <f>AVERAGE('3610010401-eng'!J18:M18)</f>
        <v>26012</v>
      </c>
      <c r="E18" s="1">
        <f>AVERAGE('3610010401-eng'!N18:Q18)</f>
        <v>27236</v>
      </c>
      <c r="F18" s="1">
        <f>AVERAGE('3610010401-eng'!R18:U18)</f>
        <v>28982</v>
      </c>
      <c r="G18" s="1">
        <f>AVERAGE('3610010401-eng'!V18:Y18)</f>
        <v>28816</v>
      </c>
      <c r="H18" s="1">
        <f>AVERAGE('3610010401-eng'!Z18:AC18)</f>
        <v>29615</v>
      </c>
      <c r="J18" s="1">
        <f t="shared" si="5"/>
        <v>674</v>
      </c>
      <c r="K18" s="1">
        <f t="shared" si="6"/>
        <v>-215</v>
      </c>
      <c r="L18" s="1">
        <f t="shared" si="7"/>
        <v>1224</v>
      </c>
      <c r="M18" s="1">
        <f t="shared" si="8"/>
        <v>1746</v>
      </c>
      <c r="N18" s="1">
        <f t="shared" si="9"/>
        <v>-166</v>
      </c>
      <c r="O18" s="1">
        <f t="shared" si="10"/>
        <v>799</v>
      </c>
      <c r="Q18" s="3">
        <f t="shared" si="11"/>
        <v>2.6376550698548118</v>
      </c>
      <c r="R18" s="3">
        <f t="shared" si="12"/>
        <v>-0.81976589011324208</v>
      </c>
      <c r="S18" s="3">
        <f t="shared" si="13"/>
        <v>4.7055205289866215</v>
      </c>
      <c r="T18" s="3">
        <f t="shared" si="14"/>
        <v>6.4106329857541482</v>
      </c>
      <c r="U18" s="3">
        <f t="shared" si="15"/>
        <v>-0.57276930508591539</v>
      </c>
      <c r="V18" s="3">
        <f t="shared" si="16"/>
        <v>2.7727651304830649</v>
      </c>
      <c r="X18" s="4">
        <f>J18/B$40*100</f>
        <v>3.6886999904772434E-2</v>
      </c>
      <c r="Y18" s="4">
        <f>K18/C$40*100</f>
        <v>-1.149868513872495E-2</v>
      </c>
      <c r="Z18" s="4">
        <f>L18/D$40*100</f>
        <v>6.3636887090407407E-2</v>
      </c>
      <c r="AA18" s="4">
        <f>M18/E$40*100</f>
        <v>9.0154168274872118E-2</v>
      </c>
      <c r="AB18" s="4">
        <f>N18/F$40*100</f>
        <v>-8.4775041002265687E-3</v>
      </c>
      <c r="AC18" s="4">
        <f>O18/G$40*100</f>
        <v>3.9624140970692272E-2</v>
      </c>
    </row>
    <row r="19" spans="1:29" s="5" customFormat="1" x14ac:dyDescent="0.2">
      <c r="A19" s="5" t="s">
        <v>44</v>
      </c>
      <c r="B19" s="6">
        <f>AVERAGE('3610010401-eng'!B19:E19)</f>
        <v>384770</v>
      </c>
      <c r="C19" s="6">
        <f>AVERAGE('3610010401-eng'!F19:I19)</f>
        <v>381729.5</v>
      </c>
      <c r="D19" s="6">
        <f>AVERAGE('3610010401-eng'!J19:M19)</f>
        <v>383840</v>
      </c>
      <c r="E19" s="6">
        <f>AVERAGE('3610010401-eng'!N19:Q19)</f>
        <v>389071.75</v>
      </c>
      <c r="F19" s="6">
        <f>AVERAGE('3610010401-eng'!R19:U19)</f>
        <v>396234.25</v>
      </c>
      <c r="G19" s="6">
        <f>AVERAGE('3610010401-eng'!V19:Y19)</f>
        <v>404666.25</v>
      </c>
      <c r="H19" s="6">
        <f>AVERAGE('3610010401-eng'!Z19:AC19)</f>
        <v>414832.5</v>
      </c>
      <c r="J19" s="6">
        <f t="shared" si="5"/>
        <v>-3040.5</v>
      </c>
      <c r="K19" s="6">
        <f t="shared" si="6"/>
        <v>2110.5</v>
      </c>
      <c r="L19" s="6">
        <f t="shared" si="7"/>
        <v>5231.75</v>
      </c>
      <c r="M19" s="6">
        <f t="shared" si="8"/>
        <v>7162.5</v>
      </c>
      <c r="N19" s="6">
        <f t="shared" si="9"/>
        <v>8432</v>
      </c>
      <c r="O19" s="6">
        <f t="shared" si="10"/>
        <v>10166.25</v>
      </c>
      <c r="Q19" s="7">
        <f t="shared" si="11"/>
        <v>-0.79021233464147411</v>
      </c>
      <c r="R19" s="7">
        <f t="shared" si="12"/>
        <v>0.55287841259321058</v>
      </c>
      <c r="S19" s="7">
        <f t="shared" si="13"/>
        <v>1.3630028136723635</v>
      </c>
      <c r="T19" s="7">
        <f t="shared" si="14"/>
        <v>1.8409200873617784</v>
      </c>
      <c r="U19" s="7">
        <f t="shared" si="15"/>
        <v>2.1280341111350167</v>
      </c>
      <c r="V19" s="7">
        <f t="shared" si="16"/>
        <v>2.5122554697852859</v>
      </c>
      <c r="X19" s="8">
        <f>J19/B$40*100</f>
        <v>-0.16640196322026793</v>
      </c>
      <c r="Y19" s="8">
        <f>K19/C$40*100</f>
        <v>0.11287430225711166</v>
      </c>
      <c r="Z19" s="8">
        <f>L19/D$40*100</f>
        <v>0.27200350002878998</v>
      </c>
      <c r="AA19" s="8">
        <f>M19/E$40*100</f>
        <v>0.36983346521693666</v>
      </c>
      <c r="AB19" s="8">
        <f>N19/F$40*100</f>
        <v>0.43061635285006289</v>
      </c>
      <c r="AC19" s="8">
        <f>O19/G$40*100</f>
        <v>0.50416636188147723</v>
      </c>
    </row>
    <row r="20" spans="1:29" s="5" customFormat="1" x14ac:dyDescent="0.2">
      <c r="A20" s="5" t="s">
        <v>45</v>
      </c>
      <c r="B20" s="6">
        <f>AVERAGE('3610010401-eng'!B20:E20)</f>
        <v>447559</v>
      </c>
      <c r="C20" s="6">
        <f>AVERAGE('3610010401-eng'!F20:I20)</f>
        <v>454043.75</v>
      </c>
      <c r="D20" s="6">
        <f>AVERAGE('3610010401-eng'!J20:M20)</f>
        <v>464260.75</v>
      </c>
      <c r="E20" s="6">
        <f>AVERAGE('3610010401-eng'!N20:Q20)</f>
        <v>440073.25</v>
      </c>
      <c r="F20" s="6">
        <f>AVERAGE('3610010401-eng'!R20:U20)</f>
        <v>421315.5</v>
      </c>
      <c r="G20" s="6">
        <f>AVERAGE('3610010401-eng'!V20:Y20)</f>
        <v>433764.25</v>
      </c>
      <c r="H20" s="6">
        <f>AVERAGE('3610010401-eng'!Z20:AC20)</f>
        <v>437245.75</v>
      </c>
      <c r="J20" s="6">
        <f t="shared" si="5"/>
        <v>6484.75</v>
      </c>
      <c r="K20" s="6">
        <f t="shared" si="6"/>
        <v>10217</v>
      </c>
      <c r="L20" s="6">
        <f t="shared" si="7"/>
        <v>-24187.5</v>
      </c>
      <c r="M20" s="6">
        <f t="shared" si="8"/>
        <v>-18757.75</v>
      </c>
      <c r="N20" s="6">
        <f t="shared" si="9"/>
        <v>12448.75</v>
      </c>
      <c r="O20" s="6">
        <f t="shared" si="10"/>
        <v>3481.5</v>
      </c>
      <c r="Q20" s="7">
        <f t="shared" si="11"/>
        <v>1.4489151151021431</v>
      </c>
      <c r="R20" s="7">
        <f t="shared" si="12"/>
        <v>2.2502236843916474</v>
      </c>
      <c r="S20" s="7">
        <f t="shared" si="13"/>
        <v>-5.2098955166897056</v>
      </c>
      <c r="T20" s="7">
        <f t="shared" si="14"/>
        <v>-4.262415404708193</v>
      </c>
      <c r="U20" s="7">
        <f t="shared" si="15"/>
        <v>2.9547334479742613</v>
      </c>
      <c r="V20" s="7">
        <f t="shared" si="16"/>
        <v>0.80262492817238862</v>
      </c>
      <c r="X20" s="8">
        <f>J20/B$40*100</f>
        <v>0.35490055286717065</v>
      </c>
      <c r="Y20" s="8">
        <f>K20/C$40*100</f>
        <v>0.54642821424350152</v>
      </c>
      <c r="Z20" s="8">
        <f>L20/D$40*100</f>
        <v>-1.2575303974666905</v>
      </c>
      <c r="AA20" s="8">
        <f>M20/E$40*100</f>
        <v>-0.9685506013505053</v>
      </c>
      <c r="AB20" s="8">
        <f>N20/F$40*100</f>
        <v>0.63574897088973192</v>
      </c>
      <c r="AC20" s="8">
        <f>O20/G$40*100</f>
        <v>0.1726551273960765</v>
      </c>
    </row>
    <row r="21" spans="1:29" x14ac:dyDescent="0.2">
      <c r="A21" t="s">
        <v>46</v>
      </c>
      <c r="B21" s="1">
        <f>AVERAGE('3610010401-eng'!B21:E21)</f>
        <v>368695</v>
      </c>
      <c r="C21" s="1">
        <f>AVERAGE('3610010401-eng'!F21:I21)</f>
        <v>379335</v>
      </c>
      <c r="D21" s="1">
        <f>AVERAGE('3610010401-eng'!J21:M21)</f>
        <v>391863.25</v>
      </c>
      <c r="E21" s="1">
        <f>AVERAGE('3610010401-eng'!N21:Q21)</f>
        <v>366906.75</v>
      </c>
      <c r="F21" s="1">
        <f>AVERAGE('3610010401-eng'!R21:U21)</f>
        <v>349893.25</v>
      </c>
      <c r="G21" s="1">
        <f>AVERAGE('3610010401-eng'!V21:Y21)</f>
        <v>357966</v>
      </c>
      <c r="H21" s="1">
        <f>AVERAGE('3610010401-eng'!Z21:AC21)</f>
        <v>358999</v>
      </c>
      <c r="J21" s="1">
        <f t="shared" si="5"/>
        <v>10640</v>
      </c>
      <c r="K21" s="1">
        <f t="shared" si="6"/>
        <v>12528.25</v>
      </c>
      <c r="L21" s="1">
        <f t="shared" si="7"/>
        <v>-24956.5</v>
      </c>
      <c r="M21" s="1">
        <f t="shared" si="8"/>
        <v>-17013.5</v>
      </c>
      <c r="N21" s="1">
        <f t="shared" si="9"/>
        <v>8072.75</v>
      </c>
      <c r="O21" s="1">
        <f t="shared" si="10"/>
        <v>1033</v>
      </c>
      <c r="Q21" s="3">
        <f t="shared" si="11"/>
        <v>2.8858541612986341</v>
      </c>
      <c r="R21" s="3">
        <f t="shared" si="12"/>
        <v>3.3026875980334007</v>
      </c>
      <c r="S21" s="3">
        <f t="shared" si="13"/>
        <v>-6.3686758071852871</v>
      </c>
      <c r="T21" s="3">
        <f t="shared" si="14"/>
        <v>-4.6370092673410888</v>
      </c>
      <c r="U21" s="3">
        <f t="shared" si="15"/>
        <v>2.307203697127624</v>
      </c>
      <c r="V21" s="3">
        <f t="shared" si="16"/>
        <v>0.28857489258756419</v>
      </c>
      <c r="X21" s="4">
        <f>J21/B$40*100</f>
        <v>0.58231109641955292</v>
      </c>
      <c r="Y21" s="4">
        <f>K21/C$40*100</f>
        <v>0.6700390794847948</v>
      </c>
      <c r="Z21" s="4">
        <f>L21/D$40*100</f>
        <v>-1.2975114155814971</v>
      </c>
      <c r="AA21" s="4">
        <f>M21/E$40*100</f>
        <v>-0.87848679378266703</v>
      </c>
      <c r="AB21" s="4">
        <f>N21/F$40*100</f>
        <v>0.41226970617532549</v>
      </c>
      <c r="AC21" s="4">
        <f>O21/G$40*100</f>
        <v>5.1228707913298019E-2</v>
      </c>
    </row>
    <row r="22" spans="1:29" x14ac:dyDescent="0.2">
      <c r="A22" t="s">
        <v>47</v>
      </c>
      <c r="B22" s="1">
        <f>AVERAGE('3610010401-eng'!B22:E22)</f>
        <v>127730</v>
      </c>
      <c r="C22" s="1">
        <f>AVERAGE('3610010401-eng'!F22:I22)</f>
        <v>126918.75</v>
      </c>
      <c r="D22" s="1">
        <f>AVERAGE('3610010401-eng'!J22:M22)</f>
        <v>129007.75</v>
      </c>
      <c r="E22" s="1">
        <f>AVERAGE('3610010401-eng'!N22:Q22)</f>
        <v>133968</v>
      </c>
      <c r="F22" s="1">
        <f>AVERAGE('3610010401-eng'!R22:U22)</f>
        <v>138695.5</v>
      </c>
      <c r="G22" s="1">
        <f>AVERAGE('3610010401-eng'!V22:Y22)</f>
        <v>142007.75</v>
      </c>
      <c r="H22" s="1">
        <f>AVERAGE('3610010401-eng'!Z22:AC22)</f>
        <v>138773.5</v>
      </c>
      <c r="J22" s="1">
        <f t="shared" si="5"/>
        <v>-811.25</v>
      </c>
      <c r="K22" s="1">
        <f t="shared" si="6"/>
        <v>2089</v>
      </c>
      <c r="L22" s="1">
        <f t="shared" si="7"/>
        <v>4960.25</v>
      </c>
      <c r="M22" s="1">
        <f t="shared" si="8"/>
        <v>4727.5</v>
      </c>
      <c r="N22" s="1">
        <f t="shared" si="9"/>
        <v>3312.25</v>
      </c>
      <c r="O22" s="1">
        <f t="shared" si="10"/>
        <v>-3234.25</v>
      </c>
      <c r="Q22" s="3">
        <f t="shared" si="11"/>
        <v>-0.63512878728568078</v>
      </c>
      <c r="R22" s="3">
        <f t="shared" si="12"/>
        <v>1.6459348992958094</v>
      </c>
      <c r="S22" s="3">
        <f t="shared" si="13"/>
        <v>3.8449240452608469</v>
      </c>
      <c r="T22" s="3">
        <f t="shared" si="14"/>
        <v>3.528827779768303</v>
      </c>
      <c r="U22" s="3">
        <f t="shared" si="15"/>
        <v>2.3881452534509049</v>
      </c>
      <c r="V22" s="3">
        <f t="shared" si="16"/>
        <v>-2.2775165439914371</v>
      </c>
      <c r="X22" s="4">
        <f>J22/B$40*100</f>
        <v>-4.4398484677665634E-2</v>
      </c>
      <c r="Y22" s="4">
        <f>K22/C$40*100</f>
        <v>0.11172443374323918</v>
      </c>
      <c r="Z22" s="4">
        <f>L22/D$40*100</f>
        <v>0.25788796502466771</v>
      </c>
      <c r="AA22" s="4">
        <f>M22/E$40*100</f>
        <v>0.24410299571561161</v>
      </c>
      <c r="AB22" s="4">
        <f>N22/F$40*100</f>
        <v>0.16915429491551479</v>
      </c>
      <c r="AC22" s="4">
        <f>O22/G$40*100</f>
        <v>-0.16039346424838732</v>
      </c>
    </row>
    <row r="23" spans="1:29" x14ac:dyDescent="0.2">
      <c r="A23" t="s">
        <v>48</v>
      </c>
      <c r="B23" s="1">
        <f>AVERAGE('3610010401-eng'!B23:E23)</f>
        <v>202786</v>
      </c>
      <c r="C23" s="1">
        <f>AVERAGE('3610010401-eng'!F23:I23)</f>
        <v>214713.5</v>
      </c>
      <c r="D23" s="1">
        <f>AVERAGE('3610010401-eng'!J23:M23)</f>
        <v>224842.25</v>
      </c>
      <c r="E23" s="1">
        <f>AVERAGE('3610010401-eng'!N23:Q23)</f>
        <v>199344.5</v>
      </c>
      <c r="F23" s="1">
        <f>AVERAGE('3610010401-eng'!R23:U23)</f>
        <v>179537.5</v>
      </c>
      <c r="G23" s="1">
        <f>AVERAGE('3610010401-eng'!V23:Y23)</f>
        <v>183986.25</v>
      </c>
      <c r="H23" s="1">
        <f>AVERAGE('3610010401-eng'!Z23:AC23)</f>
        <v>187159.5</v>
      </c>
      <c r="J23" s="1">
        <f t="shared" si="5"/>
        <v>11927.5</v>
      </c>
      <c r="K23" s="1">
        <f t="shared" si="6"/>
        <v>10128.75</v>
      </c>
      <c r="L23" s="1">
        <f t="shared" si="7"/>
        <v>-25497.75</v>
      </c>
      <c r="M23" s="1">
        <f t="shared" si="8"/>
        <v>-19807</v>
      </c>
      <c r="N23" s="1">
        <f t="shared" si="9"/>
        <v>4448.75</v>
      </c>
      <c r="O23" s="1">
        <f t="shared" si="10"/>
        <v>3173.25</v>
      </c>
      <c r="Q23" s="3">
        <f t="shared" si="11"/>
        <v>5.8818162989555489</v>
      </c>
      <c r="R23" s="3">
        <f t="shared" si="12"/>
        <v>4.7173326316230693</v>
      </c>
      <c r="S23" s="3">
        <f t="shared" si="13"/>
        <v>-11.340284132541816</v>
      </c>
      <c r="T23" s="3">
        <f t="shared" si="14"/>
        <v>-9.9360654545272133</v>
      </c>
      <c r="U23" s="3">
        <f t="shared" si="15"/>
        <v>2.4778945902666574</v>
      </c>
      <c r="V23" s="3">
        <f t="shared" si="16"/>
        <v>1.7247212767258422</v>
      </c>
      <c r="X23" s="4">
        <f>J23/B$40*100</f>
        <v>0.65277402279550922</v>
      </c>
      <c r="Y23" s="4">
        <f>K23/C$40*100</f>
        <v>0.5417084051109784</v>
      </c>
      <c r="Z23" s="4">
        <f>L23/D$40*100</f>
        <v>-1.3256515014782968</v>
      </c>
      <c r="AA23" s="4">
        <f>M23/E$40*100</f>
        <v>-1.022728299553489</v>
      </c>
      <c r="AB23" s="4">
        <f>N23/F$40*100</f>
        <v>0.2271945564209816</v>
      </c>
      <c r="AC23" s="4">
        <f>O23/G$40*100</f>
        <v>0.15736834209668241</v>
      </c>
    </row>
    <row r="24" spans="1:29" x14ac:dyDescent="0.2">
      <c r="A24" t="s">
        <v>49</v>
      </c>
      <c r="B24" s="1">
        <f>AVERAGE('3610010401-eng'!B24:E24)</f>
        <v>128492</v>
      </c>
      <c r="C24" s="1">
        <f>AVERAGE('3610010401-eng'!F24:I24)</f>
        <v>139937</v>
      </c>
      <c r="D24" s="1">
        <f>AVERAGE('3610010401-eng'!J24:M24)</f>
        <v>148713.75</v>
      </c>
      <c r="E24" s="1">
        <f>AVERAGE('3610010401-eng'!N24:Q24)</f>
        <v>127918.5</v>
      </c>
      <c r="F24" s="1">
        <f>AVERAGE('3610010401-eng'!R24:U24)</f>
        <v>112640.25</v>
      </c>
      <c r="G24" s="1">
        <f>AVERAGE('3610010401-eng'!V24:Y24)</f>
        <v>113840.25</v>
      </c>
      <c r="H24" s="1">
        <f>AVERAGE('3610010401-eng'!Z24:AC24)</f>
        <v>112854.25</v>
      </c>
      <c r="J24" s="1">
        <f t="shared" si="5"/>
        <v>11445</v>
      </c>
      <c r="K24" s="1">
        <f t="shared" si="6"/>
        <v>8776.75</v>
      </c>
      <c r="L24" s="1">
        <f t="shared" si="7"/>
        <v>-20795.25</v>
      </c>
      <c r="M24" s="1">
        <f t="shared" si="8"/>
        <v>-15278.25</v>
      </c>
      <c r="N24" s="1">
        <f t="shared" si="9"/>
        <v>1200</v>
      </c>
      <c r="O24" s="1">
        <f t="shared" si="10"/>
        <v>-986</v>
      </c>
      <c r="Q24" s="3">
        <f t="shared" si="11"/>
        <v>8.9071693179341906</v>
      </c>
      <c r="R24" s="3">
        <f t="shared" si="12"/>
        <v>6.2719295111371549</v>
      </c>
      <c r="S24" s="3">
        <f t="shared" si="13"/>
        <v>-13.983407721209371</v>
      </c>
      <c r="T24" s="3">
        <f t="shared" si="14"/>
        <v>-11.943737614184032</v>
      </c>
      <c r="U24" s="3">
        <f t="shared" si="15"/>
        <v>1.0653385446143808</v>
      </c>
      <c r="V24" s="3">
        <f t="shared" si="16"/>
        <v>-0.86612599673665502</v>
      </c>
      <c r="X24" s="4">
        <f>J24/B$40*100</f>
        <v>0.6263675280565586</v>
      </c>
      <c r="Y24" s="4">
        <f>K24/C$40*100</f>
        <v>0.46940039437815917</v>
      </c>
      <c r="Z24" s="4">
        <f>L24/D$40*100</f>
        <v>-1.0811641962964007</v>
      </c>
      <c r="AA24" s="4">
        <f>M24/E$40*100</f>
        <v>-0.78888769842243112</v>
      </c>
      <c r="AB24" s="4">
        <f>N24/F$40*100</f>
        <v>6.1283162170312551E-2</v>
      </c>
      <c r="AC24" s="4">
        <f>O24/G$40*100</f>
        <v>-4.8897876091492584E-2</v>
      </c>
    </row>
    <row r="25" spans="1:29" x14ac:dyDescent="0.2">
      <c r="A25" t="s">
        <v>50</v>
      </c>
      <c r="B25" s="1">
        <f>AVERAGE('3610010401-eng'!B25:E25)</f>
        <v>74294</v>
      </c>
      <c r="C25" s="1">
        <f>AVERAGE('3610010401-eng'!F25:I25)</f>
        <v>74722.5</v>
      </c>
      <c r="D25" s="1">
        <f>AVERAGE('3610010401-eng'!J25:M25)</f>
        <v>76030.75</v>
      </c>
      <c r="E25" s="1">
        <f>AVERAGE('3610010401-eng'!N25:Q25)</f>
        <v>71217.5</v>
      </c>
      <c r="F25" s="1">
        <f>AVERAGE('3610010401-eng'!R25:U25)</f>
        <v>66520.25</v>
      </c>
      <c r="G25" s="1">
        <f>AVERAGE('3610010401-eng'!V25:Y25)</f>
        <v>69652.75</v>
      </c>
      <c r="H25" s="1">
        <f>AVERAGE('3610010401-eng'!Z25:AC25)</f>
        <v>73713.5</v>
      </c>
      <c r="J25" s="1">
        <f t="shared" si="5"/>
        <v>428.5</v>
      </c>
      <c r="K25" s="1">
        <f t="shared" si="6"/>
        <v>1308.25</v>
      </c>
      <c r="L25" s="1">
        <f t="shared" si="7"/>
        <v>-4813.25</v>
      </c>
      <c r="M25" s="1">
        <f t="shared" si="8"/>
        <v>-4697.25</v>
      </c>
      <c r="N25" s="1">
        <f t="shared" si="9"/>
        <v>3132.5</v>
      </c>
      <c r="O25" s="1">
        <f t="shared" si="10"/>
        <v>4060.75</v>
      </c>
      <c r="Q25" s="3">
        <f t="shared" si="11"/>
        <v>0.57676259186475354</v>
      </c>
      <c r="R25" s="3">
        <f t="shared" si="12"/>
        <v>1.7508113352738466</v>
      </c>
      <c r="S25" s="3">
        <f t="shared" si="13"/>
        <v>-6.330662264938856</v>
      </c>
      <c r="T25" s="3">
        <f t="shared" si="14"/>
        <v>-6.5956401165443896</v>
      </c>
      <c r="U25" s="3">
        <f t="shared" si="15"/>
        <v>4.7090923440606431</v>
      </c>
      <c r="V25" s="3">
        <f t="shared" si="16"/>
        <v>5.8299923549321448</v>
      </c>
      <c r="X25" s="4">
        <f>J25/B$40*100</f>
        <v>2.3451156467648348E-2</v>
      </c>
      <c r="Y25" s="4">
        <f>K25/C$40*100</f>
        <v>6.9968162012729845E-2</v>
      </c>
      <c r="Z25" s="4">
        <f>L25/D$40*100</f>
        <v>-0.25024529966331976</v>
      </c>
      <c r="AA25" s="4">
        <f>M25/E$40*100</f>
        <v>-0.2425410463511701</v>
      </c>
      <c r="AB25" s="4">
        <f>N25/F$40*100</f>
        <v>0.15997458791542005</v>
      </c>
      <c r="AC25" s="4">
        <f>O25/G$40*100</f>
        <v>0.20138138979566789</v>
      </c>
    </row>
    <row r="26" spans="1:29" x14ac:dyDescent="0.2">
      <c r="A26" t="s">
        <v>51</v>
      </c>
      <c r="B26" s="1">
        <f>AVERAGE('3610010401-eng'!B26:E26)</f>
        <v>38179</v>
      </c>
      <c r="C26" s="1">
        <f>AVERAGE('3610010401-eng'!F26:I26)</f>
        <v>37724</v>
      </c>
      <c r="D26" s="1">
        <f>AVERAGE('3610010401-eng'!J26:M26)</f>
        <v>38037.5</v>
      </c>
      <c r="E26" s="1">
        <f>AVERAGE('3610010401-eng'!N26:Q26)</f>
        <v>33670</v>
      </c>
      <c r="F26" s="1">
        <f>AVERAGE('3610010401-eng'!R26:U26)</f>
        <v>31709</v>
      </c>
      <c r="G26" s="1">
        <f>AVERAGE('3610010401-eng'!V26:Y26)</f>
        <v>32099.5</v>
      </c>
      <c r="H26" s="1">
        <f>AVERAGE('3610010401-eng'!Z26:AC26)</f>
        <v>33425.5</v>
      </c>
      <c r="J26" s="1">
        <f t="shared" si="5"/>
        <v>-455</v>
      </c>
      <c r="K26" s="1">
        <f t="shared" si="6"/>
        <v>313.5</v>
      </c>
      <c r="L26" s="1">
        <f t="shared" si="7"/>
        <v>-4367.5</v>
      </c>
      <c r="M26" s="1">
        <f t="shared" si="8"/>
        <v>-1961</v>
      </c>
      <c r="N26" s="1">
        <f t="shared" si="9"/>
        <v>390.5</v>
      </c>
      <c r="O26" s="1">
        <f t="shared" si="10"/>
        <v>1326</v>
      </c>
      <c r="Q26" s="3">
        <f t="shared" si="11"/>
        <v>-1.1917546295083685</v>
      </c>
      <c r="R26" s="3">
        <f t="shared" si="12"/>
        <v>0.83103594528682012</v>
      </c>
      <c r="S26" s="3">
        <f t="shared" si="13"/>
        <v>-11.482090042721</v>
      </c>
      <c r="T26" s="3">
        <f t="shared" si="14"/>
        <v>-5.8241758241758239</v>
      </c>
      <c r="U26" s="3">
        <f t="shared" si="15"/>
        <v>1.2315115582326783</v>
      </c>
      <c r="V26" s="3">
        <f t="shared" si="16"/>
        <v>4.1309054658172242</v>
      </c>
      <c r="X26" s="4">
        <f>J26/B$40*100</f>
        <v>-2.4901461360046669E-2</v>
      </c>
      <c r="Y26" s="4">
        <f>K26/C$40*100</f>
        <v>1.6766687399954752E-2</v>
      </c>
      <c r="Z26" s="4">
        <f>L26/D$40*100</f>
        <v>-0.22707034670535484</v>
      </c>
      <c r="AA26" s="4">
        <f>M26/E$40*100</f>
        <v>-0.1012556265675969</v>
      </c>
      <c r="AB26" s="4">
        <f>N26/F$40*100</f>
        <v>1.9942562356255876E-2</v>
      </c>
      <c r="AC26" s="4">
        <f>O26/G$40*100</f>
        <v>6.5759212674765893E-2</v>
      </c>
    </row>
    <row r="27" spans="1:29" x14ac:dyDescent="0.2">
      <c r="A27" t="s">
        <v>52</v>
      </c>
      <c r="B27" s="1">
        <f>AVERAGE('3610010401-eng'!B27:E27)</f>
        <v>2723</v>
      </c>
      <c r="C27" s="1">
        <f>AVERAGE('3610010401-eng'!F27:I27)</f>
        <v>2859.75</v>
      </c>
      <c r="D27" s="1">
        <f>AVERAGE('3610010401-eng'!J27:M27)</f>
        <v>3039</v>
      </c>
      <c r="E27" s="1">
        <f>AVERAGE('3610010401-eng'!N27:Q27)</f>
        <v>2765</v>
      </c>
      <c r="F27" s="1">
        <f>AVERAGE('3610010401-eng'!R27:U27)</f>
        <v>2662.5</v>
      </c>
      <c r="G27" s="1">
        <f>AVERAGE('3610010401-eng'!V27:Y27)</f>
        <v>2758.75</v>
      </c>
      <c r="H27" s="1">
        <f>AVERAGE('3610010401-eng'!Z27:AC27)</f>
        <v>2728</v>
      </c>
      <c r="J27" s="1">
        <f t="shared" si="5"/>
        <v>136.75</v>
      </c>
      <c r="K27" s="1">
        <f t="shared" si="6"/>
        <v>179.25</v>
      </c>
      <c r="L27" s="1">
        <f t="shared" si="7"/>
        <v>-274</v>
      </c>
      <c r="M27" s="1">
        <f t="shared" si="8"/>
        <v>-102.5</v>
      </c>
      <c r="N27" s="1">
        <f t="shared" si="9"/>
        <v>96.25</v>
      </c>
      <c r="O27" s="1">
        <f t="shared" si="10"/>
        <v>-30.75</v>
      </c>
      <c r="Q27" s="3">
        <f t="shared" si="11"/>
        <v>5.0220345207491741</v>
      </c>
      <c r="R27" s="3">
        <f t="shared" si="12"/>
        <v>6.2680304222397067</v>
      </c>
      <c r="S27" s="3">
        <f t="shared" si="13"/>
        <v>-9.0161237249095105</v>
      </c>
      <c r="T27" s="3">
        <f t="shared" si="14"/>
        <v>-3.7070524412296564</v>
      </c>
      <c r="U27" s="3">
        <f t="shared" si="15"/>
        <v>3.615023474178404</v>
      </c>
      <c r="V27" s="3">
        <f t="shared" si="16"/>
        <v>-1.1146352514725872</v>
      </c>
      <c r="X27" s="4">
        <f>J27/B$40*100</f>
        <v>7.4841205296404005E-3</v>
      </c>
      <c r="Y27" s="4">
        <f>K27/C$40*100</f>
        <v>9.5866944703090588E-3</v>
      </c>
      <c r="Z27" s="4">
        <f>L27/D$40*100</f>
        <v>-1.4245512306185971E-2</v>
      </c>
      <c r="AA27" s="4">
        <f>M27/E$40*100</f>
        <v>-5.2925556976943823E-3</v>
      </c>
      <c r="AB27" s="4">
        <f>N27/F$40*100</f>
        <v>4.9154202990771521E-3</v>
      </c>
      <c r="AC27" s="4">
        <f>O27/G$40*100</f>
        <v>-1.5249591174578063E-3</v>
      </c>
    </row>
    <row r="28" spans="1:29" x14ac:dyDescent="0.2">
      <c r="A28" t="s">
        <v>53</v>
      </c>
      <c r="B28" s="1">
        <f>AVERAGE('3610010401-eng'!B28:E28)</f>
        <v>76140.75</v>
      </c>
      <c r="C28" s="1">
        <f>AVERAGE('3610010401-eng'!F28:I28)</f>
        <v>71876.75</v>
      </c>
      <c r="D28" s="1">
        <f>AVERAGE('3610010401-eng'!J28:M28)</f>
        <v>69421.25</v>
      </c>
      <c r="E28" s="1">
        <f>AVERAGE('3610010401-eng'!N28:Q28)</f>
        <v>70479</v>
      </c>
      <c r="F28" s="1">
        <f>AVERAGE('3610010401-eng'!R28:U28)</f>
        <v>68825.75</v>
      </c>
      <c r="G28" s="1">
        <f>AVERAGE('3610010401-eng'!V28:Y28)</f>
        <v>73145</v>
      </c>
      <c r="H28" s="1">
        <f>AVERAGE('3610010401-eng'!Z28:AC28)</f>
        <v>75656.5</v>
      </c>
      <c r="J28" s="1">
        <f t="shared" si="5"/>
        <v>-4264</v>
      </c>
      <c r="K28" s="1">
        <f t="shared" si="6"/>
        <v>-2455.5</v>
      </c>
      <c r="L28" s="1">
        <f t="shared" si="7"/>
        <v>1057.75</v>
      </c>
      <c r="M28" s="1">
        <f t="shared" si="8"/>
        <v>-1653.25</v>
      </c>
      <c r="N28" s="1">
        <f t="shared" si="9"/>
        <v>4319.25</v>
      </c>
      <c r="O28" s="1">
        <f t="shared" si="10"/>
        <v>2511.5</v>
      </c>
      <c r="Q28" s="3">
        <f t="shared" si="11"/>
        <v>-5.6001549761461504</v>
      </c>
      <c r="R28" s="3">
        <f t="shared" si="12"/>
        <v>-3.4162646474694531</v>
      </c>
      <c r="S28" s="3">
        <f t="shared" si="13"/>
        <v>1.5236689054144084</v>
      </c>
      <c r="T28" s="3">
        <f t="shared" si="14"/>
        <v>-2.3457341903261963</v>
      </c>
      <c r="U28" s="3">
        <f t="shared" si="15"/>
        <v>6.275630850372135</v>
      </c>
      <c r="V28" s="3">
        <f t="shared" si="16"/>
        <v>3.433590812769157</v>
      </c>
      <c r="X28" s="4">
        <f>J28/B$40*100</f>
        <v>-0.23336226645986596</v>
      </c>
      <c r="Y28" s="4">
        <f>K28/C$40*100</f>
        <v>-0.13132568073553078</v>
      </c>
      <c r="Z28" s="4">
        <f>L28/D$40*100</f>
        <v>5.4993396503168659E-2</v>
      </c>
      <c r="AA28" s="4">
        <f>M28/E$40*100</f>
        <v>-8.5365050802080372E-2</v>
      </c>
      <c r="AB28" s="4">
        <f>N28/F$40*100</f>
        <v>0.22058108183676872</v>
      </c>
      <c r="AC28" s="4">
        <f>O28/G$40*100</f>
        <v>0.12455072596732619</v>
      </c>
    </row>
    <row r="29" spans="1:29" x14ac:dyDescent="0.2">
      <c r="A29" t="s">
        <v>54</v>
      </c>
      <c r="B29" s="1">
        <f>AVERAGE('3610010401-eng'!B29:E29)</f>
        <v>6822</v>
      </c>
      <c r="C29" s="1">
        <f>AVERAGE('3610010401-eng'!F29:I29)</f>
        <v>17804.5</v>
      </c>
      <c r="D29" s="1">
        <f>AVERAGE('3610010401-eng'!J29:M29)</f>
        <v>10916</v>
      </c>
      <c r="E29" s="1">
        <f>AVERAGE('3610010401-eng'!N29:Q29)</f>
        <v>2532</v>
      </c>
      <c r="F29" s="1">
        <f>AVERAGE('3610010401-eng'!R29:U29)</f>
        <v>2290.5</v>
      </c>
      <c r="G29" s="1">
        <f>AVERAGE('3610010401-eng'!V29:Y29)</f>
        <v>17581.75</v>
      </c>
      <c r="H29" s="1">
        <f>AVERAGE('3610010401-eng'!Z29:AC29)</f>
        <v>13872.5</v>
      </c>
      <c r="J29" s="1">
        <f t="shared" si="5"/>
        <v>10982.5</v>
      </c>
      <c r="K29" s="1">
        <f t="shared" si="6"/>
        <v>-6888.5</v>
      </c>
      <c r="L29" s="1">
        <f t="shared" si="7"/>
        <v>-8384</v>
      </c>
      <c r="M29" s="1">
        <f t="shared" si="8"/>
        <v>-241.5</v>
      </c>
      <c r="N29" s="1">
        <f t="shared" si="9"/>
        <v>15291.25</v>
      </c>
      <c r="O29" s="1">
        <f t="shared" si="10"/>
        <v>-3709.25</v>
      </c>
      <c r="Q29" s="3">
        <f t="shared" si="11"/>
        <v>160.9865142187042</v>
      </c>
      <c r="R29" s="3">
        <f t="shared" si="12"/>
        <v>-38.6896571091578</v>
      </c>
      <c r="S29" s="3">
        <f t="shared" si="13"/>
        <v>-76.804690362770245</v>
      </c>
      <c r="T29" s="3">
        <f t="shared" si="14"/>
        <v>-9.5379146919431275</v>
      </c>
      <c r="U29" s="3">
        <f t="shared" si="15"/>
        <v>667.59441170050206</v>
      </c>
      <c r="V29" s="3">
        <f t="shared" si="16"/>
        <v>-21.097160407809234</v>
      </c>
      <c r="X29" s="4">
        <f>J29/B$40*100</f>
        <v>0.60105560304771999</v>
      </c>
      <c r="Y29" s="4">
        <f>K29/C$40*100</f>
        <v>-0.36841252361910148</v>
      </c>
      <c r="Z29" s="4">
        <f>L29/D$40*100</f>
        <v>-0.43589188020096054</v>
      </c>
      <c r="AA29" s="4">
        <f>M29/E$40*100</f>
        <v>-1.2469777570665299E-2</v>
      </c>
      <c r="AB29" s="4">
        <f>N29/F$40*100</f>
        <v>0.78091346128065975</v>
      </c>
      <c r="AC29" s="4">
        <f>O29/G$40*100</f>
        <v>-0.18394974329854857</v>
      </c>
    </row>
    <row r="30" spans="1:29" x14ac:dyDescent="0.2">
      <c r="A30" t="s">
        <v>55</v>
      </c>
      <c r="B30" s="1">
        <f>AVERAGE('3610010401-eng'!B30:E30)</f>
        <v>5752</v>
      </c>
      <c r="C30" s="1">
        <f>AVERAGE('3610010401-eng'!F30:I30)</f>
        <v>17863</v>
      </c>
      <c r="D30" s="1">
        <f>AVERAGE('3610010401-eng'!J30:M30)</f>
        <v>10922.5</v>
      </c>
      <c r="E30" s="1">
        <f>AVERAGE('3610010401-eng'!N30:Q30)</f>
        <v>2534.5</v>
      </c>
      <c r="F30" s="1">
        <f>AVERAGE('3610010401-eng'!R30:U30)</f>
        <v>2194.5</v>
      </c>
      <c r="G30" s="1">
        <f>AVERAGE('3610010401-eng'!V30:Y30)</f>
        <v>17691.5</v>
      </c>
      <c r="H30" s="1">
        <f>AVERAGE('3610010401-eng'!Z30:AC30)</f>
        <v>13819.5</v>
      </c>
      <c r="J30" s="1">
        <f t="shared" si="5"/>
        <v>12111</v>
      </c>
      <c r="K30" s="1">
        <f t="shared" si="6"/>
        <v>-6940.5</v>
      </c>
      <c r="L30" s="1">
        <f t="shared" si="7"/>
        <v>-8388</v>
      </c>
      <c r="M30" s="1">
        <f t="shared" si="8"/>
        <v>-340</v>
      </c>
      <c r="N30" s="1">
        <f t="shared" si="9"/>
        <v>15497</v>
      </c>
      <c r="O30" s="1">
        <f t="shared" si="10"/>
        <v>-3872</v>
      </c>
      <c r="Q30" s="3">
        <f t="shared" si="11"/>
        <v>210.55285118219751</v>
      </c>
      <c r="R30" s="3">
        <f t="shared" si="12"/>
        <v>-38.854055869674745</v>
      </c>
      <c r="S30" s="3">
        <f t="shared" si="13"/>
        <v>-76.795605401693763</v>
      </c>
      <c r="T30" s="3">
        <f t="shared" si="14"/>
        <v>-13.414874728743342</v>
      </c>
      <c r="U30" s="3">
        <f t="shared" si="15"/>
        <v>706.17452722715882</v>
      </c>
      <c r="V30" s="3">
        <f t="shared" si="16"/>
        <v>-21.886216544668343</v>
      </c>
      <c r="X30" s="4">
        <f>J30/B$40*100</f>
        <v>0.66281670006928628</v>
      </c>
      <c r="Y30" s="4">
        <f>K30/C$40*100</f>
        <v>-0.37119360095497916</v>
      </c>
      <c r="Z30" s="4">
        <f>L30/D$40*100</f>
        <v>-0.43609984388426248</v>
      </c>
      <c r="AA30" s="4">
        <f>M30/E$40*100</f>
        <v>-1.7555794509425269E-2</v>
      </c>
      <c r="AB30" s="4">
        <f>N30/F$40*100</f>
        <v>0.7914209701277779</v>
      </c>
      <c r="AC30" s="4">
        <f>O30/G$40*100</f>
        <v>-0.19202086838363011</v>
      </c>
    </row>
    <row r="31" spans="1:29" x14ac:dyDescent="0.2">
      <c r="A31" t="s">
        <v>56</v>
      </c>
      <c r="B31" s="1">
        <f>AVERAGE('3610010401-eng'!B31:E31)</f>
        <v>5015</v>
      </c>
      <c r="C31" s="1">
        <f>AVERAGE('3610010401-eng'!F31:I31)</f>
        <v>12389.75</v>
      </c>
      <c r="D31" s="1">
        <f>AVERAGE('3610010401-eng'!J31:M31)</f>
        <v>10709.25</v>
      </c>
      <c r="E31" s="1">
        <f>AVERAGE('3610010401-eng'!N31:Q31)</f>
        <v>1759.5</v>
      </c>
      <c r="F31" s="1">
        <f>AVERAGE('3610010401-eng'!R31:U31)</f>
        <v>1605</v>
      </c>
      <c r="G31" s="1">
        <f>AVERAGE('3610010401-eng'!V31:Y31)</f>
        <v>16811</v>
      </c>
      <c r="H31" s="1">
        <f>AVERAGE('3610010401-eng'!Z31:AC31)</f>
        <v>13823.25</v>
      </c>
      <c r="J31" s="1">
        <f t="shared" si="5"/>
        <v>7374.75</v>
      </c>
      <c r="K31" s="1">
        <f t="shared" si="6"/>
        <v>-1680.5</v>
      </c>
      <c r="L31" s="1">
        <f t="shared" si="7"/>
        <v>-8949.75</v>
      </c>
      <c r="M31" s="1">
        <f t="shared" si="8"/>
        <v>-154.5</v>
      </c>
      <c r="N31" s="1">
        <f t="shared" si="9"/>
        <v>15206</v>
      </c>
      <c r="O31" s="1">
        <f t="shared" si="10"/>
        <v>-2987.75</v>
      </c>
      <c r="Q31" s="3">
        <f t="shared" si="11"/>
        <v>147.05383848454636</v>
      </c>
      <c r="R31" s="3">
        <f t="shared" si="12"/>
        <v>-13.563631227425896</v>
      </c>
      <c r="S31" s="3">
        <f t="shared" si="13"/>
        <v>-83.570278030674416</v>
      </c>
      <c r="T31" s="3">
        <f t="shared" si="14"/>
        <v>-8.7809036658141526</v>
      </c>
      <c r="U31" s="3">
        <f t="shared" si="15"/>
        <v>947.41433021806859</v>
      </c>
      <c r="V31" s="3">
        <f t="shared" si="16"/>
        <v>-17.772589376003808</v>
      </c>
      <c r="X31" s="4">
        <f>J31/B$40*100</f>
        <v>0.40360890585715203</v>
      </c>
      <c r="Y31" s="4">
        <f>K31/C$40*100</f>
        <v>-8.9876931979661762E-2</v>
      </c>
      <c r="Z31" s="4">
        <f>L31/D$40*100</f>
        <v>-0.46530574365798499</v>
      </c>
      <c r="AA31" s="4">
        <f>M31/E$40*100</f>
        <v>-7.9775595638417757E-3</v>
      </c>
      <c r="AB31" s="4">
        <f>N31/F$40*100</f>
        <v>0.77655980330147723</v>
      </c>
      <c r="AC31" s="4">
        <f>O31/G$40*100</f>
        <v>-0.14816899522551416</v>
      </c>
    </row>
    <row r="32" spans="1:29" x14ac:dyDescent="0.2">
      <c r="A32" t="s">
        <v>57</v>
      </c>
      <c r="B32" s="1">
        <f>AVERAGE('3610010401-eng'!B32:E32)</f>
        <v>737</v>
      </c>
      <c r="C32" s="1">
        <f>AVERAGE('3610010401-eng'!F32:I32)</f>
        <v>5482.25</v>
      </c>
      <c r="D32" s="1">
        <f>AVERAGE('3610010401-eng'!J32:M32)</f>
        <v>232.25</v>
      </c>
      <c r="E32" s="1">
        <f>AVERAGE('3610010401-eng'!N32:Q32)</f>
        <v>731.25</v>
      </c>
      <c r="F32" s="1">
        <f>AVERAGE('3610010401-eng'!R32:U32)</f>
        <v>549</v>
      </c>
      <c r="G32" s="1">
        <f>AVERAGE('3610010401-eng'!V32:Y32)</f>
        <v>848.25</v>
      </c>
      <c r="H32" s="1">
        <f>AVERAGE('3610010401-eng'!Z32:AC32)</f>
        <v>13</v>
      </c>
      <c r="J32" s="1">
        <f t="shared" si="5"/>
        <v>4745.25</v>
      </c>
      <c r="K32" s="1">
        <f t="shared" si="6"/>
        <v>-5250</v>
      </c>
      <c r="L32" s="1">
        <f t="shared" si="7"/>
        <v>499</v>
      </c>
      <c r="M32" s="1">
        <f t="shared" si="8"/>
        <v>-182.25</v>
      </c>
      <c r="N32" s="1">
        <f t="shared" si="9"/>
        <v>299.25</v>
      </c>
      <c r="O32" s="1">
        <f t="shared" si="10"/>
        <v>-835.25</v>
      </c>
      <c r="Q32" s="3">
        <f t="shared" si="11"/>
        <v>643.86024423337858</v>
      </c>
      <c r="R32" s="3">
        <f t="shared" si="12"/>
        <v>-95.763600711386744</v>
      </c>
      <c r="S32" s="3">
        <f t="shared" si="13"/>
        <v>214.85468245425187</v>
      </c>
      <c r="T32" s="3">
        <f t="shared" si="14"/>
        <v>-24.923076923076923</v>
      </c>
      <c r="U32" s="3">
        <f t="shared" si="15"/>
        <v>54.508196721311478</v>
      </c>
      <c r="V32" s="3">
        <f t="shared" si="16"/>
        <v>-98.467432950191565</v>
      </c>
      <c r="X32" s="4">
        <f>J32/B$40*100</f>
        <v>0.25970035059068458</v>
      </c>
      <c r="Y32" s="4">
        <f>K32/C$40*100</f>
        <v>-0.28078184641072551</v>
      </c>
      <c r="Z32" s="4">
        <f>L32/D$40*100</f>
        <v>2.5943469491922624E-2</v>
      </c>
      <c r="AA32" s="4">
        <f>M32/E$40*100</f>
        <v>-9.4104222039492792E-3</v>
      </c>
      <c r="AB32" s="4">
        <f>N32/F$40*100</f>
        <v>1.528248856622169E-2</v>
      </c>
      <c r="AC32" s="4">
        <f>O32/G$40*100</f>
        <v>-4.1421857003467732E-2</v>
      </c>
    </row>
    <row r="33" spans="1:29" s="5" customFormat="1" x14ac:dyDescent="0.2">
      <c r="A33" s="5" t="s">
        <v>58</v>
      </c>
      <c r="B33" s="6">
        <f>AVERAGE('3610010401-eng'!B33:E33)</f>
        <v>551863</v>
      </c>
      <c r="C33" s="6">
        <f>AVERAGE('3610010401-eng'!F33:I33)</f>
        <v>565029</v>
      </c>
      <c r="D33" s="6">
        <f>AVERAGE('3610010401-eng'!J33:M33)</f>
        <v>600240.5</v>
      </c>
      <c r="E33" s="6">
        <f>AVERAGE('3610010401-eng'!N33:Q33)</f>
        <v>620457</v>
      </c>
      <c r="F33" s="6">
        <f>AVERAGE('3610010401-eng'!R33:U33)</f>
        <v>628675.25</v>
      </c>
      <c r="G33" s="6">
        <f>AVERAGE('3610010401-eng'!V33:Y33)</f>
        <v>635696.75</v>
      </c>
      <c r="H33" s="6">
        <f>AVERAGE('3610010401-eng'!Z33:AC33)</f>
        <v>656529.5</v>
      </c>
      <c r="J33" s="6">
        <f t="shared" si="5"/>
        <v>13166</v>
      </c>
      <c r="K33" s="6">
        <f t="shared" si="6"/>
        <v>35211.5</v>
      </c>
      <c r="L33" s="6">
        <f t="shared" si="7"/>
        <v>20216.5</v>
      </c>
      <c r="M33" s="6">
        <f t="shared" si="8"/>
        <v>8218.25</v>
      </c>
      <c r="N33" s="6">
        <f t="shared" si="9"/>
        <v>7021.5</v>
      </c>
      <c r="O33" s="6">
        <f t="shared" si="10"/>
        <v>20832.75</v>
      </c>
      <c r="Q33" s="7">
        <f t="shared" si="11"/>
        <v>2.3857370398087929</v>
      </c>
      <c r="R33" s="7">
        <f t="shared" si="12"/>
        <v>6.2318040312975089</v>
      </c>
      <c r="S33" s="7">
        <f t="shared" si="13"/>
        <v>3.3680666332911557</v>
      </c>
      <c r="T33" s="7">
        <f t="shared" si="14"/>
        <v>1.3245478735835039</v>
      </c>
      <c r="U33" s="7">
        <f t="shared" si="15"/>
        <v>1.1168723438691119</v>
      </c>
      <c r="V33" s="7">
        <f t="shared" si="16"/>
        <v>3.277152195602699</v>
      </c>
      <c r="X33" s="8">
        <f>J33/B$40*100</f>
        <v>0.72055525333269121</v>
      </c>
      <c r="Y33" s="8">
        <f>K33/C$40*100</f>
        <v>1.8831904733126217</v>
      </c>
      <c r="Z33" s="8">
        <f>L33/D$40*100</f>
        <v>1.0510744508686447</v>
      </c>
      <c r="AA33" s="8">
        <f>M33/E$40*100</f>
        <v>0.42434678890318878</v>
      </c>
      <c r="AB33" s="8">
        <f>N33/F$40*100</f>
        <v>0.35858310264904131</v>
      </c>
      <c r="AC33" s="8">
        <f>O33/G$40*100</f>
        <v>1.0331412050152557</v>
      </c>
    </row>
    <row r="34" spans="1:29" x14ac:dyDescent="0.2">
      <c r="A34" t="s">
        <v>59</v>
      </c>
      <c r="B34" s="1">
        <f>AVERAGE('3610010401-eng'!B34:E34)</f>
        <v>462639</v>
      </c>
      <c r="C34" s="1">
        <f>AVERAGE('3610010401-eng'!F34:I34)</f>
        <v>474569.75</v>
      </c>
      <c r="D34" s="1">
        <f>AVERAGE('3610010401-eng'!J34:M34)</f>
        <v>504108.5</v>
      </c>
      <c r="E34" s="1">
        <f>AVERAGE('3610010401-eng'!N34:Q34)</f>
        <v>521335.5</v>
      </c>
      <c r="F34" s="1">
        <f>AVERAGE('3610010401-eng'!R34:U34)</f>
        <v>524427</v>
      </c>
      <c r="G34" s="1">
        <f>AVERAGE('3610010401-eng'!V34:Y34)</f>
        <v>527869.75</v>
      </c>
      <c r="H34" s="1">
        <f>AVERAGE('3610010401-eng'!Z34:AC34)</f>
        <v>544422</v>
      </c>
      <c r="J34" s="1">
        <f t="shared" si="5"/>
        <v>11930.75</v>
      </c>
      <c r="K34" s="1">
        <f t="shared" si="6"/>
        <v>29538.75</v>
      </c>
      <c r="L34" s="1">
        <f t="shared" si="7"/>
        <v>17227</v>
      </c>
      <c r="M34" s="1">
        <f t="shared" si="8"/>
        <v>3091.5</v>
      </c>
      <c r="N34" s="1">
        <f t="shared" si="9"/>
        <v>3442.75</v>
      </c>
      <c r="O34" s="1">
        <f t="shared" si="10"/>
        <v>16552.25</v>
      </c>
      <c r="Q34" s="3">
        <f t="shared" si="11"/>
        <v>2.5788465736783972</v>
      </c>
      <c r="R34" s="3">
        <f t="shared" si="12"/>
        <v>6.2243221359979222</v>
      </c>
      <c r="S34" s="3">
        <f t="shared" si="13"/>
        <v>3.4173198825252897</v>
      </c>
      <c r="T34" s="3">
        <f t="shared" si="14"/>
        <v>0.59299625672911205</v>
      </c>
      <c r="U34" s="3">
        <f t="shared" si="15"/>
        <v>0.65647840404860924</v>
      </c>
      <c r="V34" s="3">
        <f t="shared" si="16"/>
        <v>3.1356693578292751</v>
      </c>
      <c r="X34" s="4">
        <f>J34/B$40*100</f>
        <v>0.65295189037665236</v>
      </c>
      <c r="Y34" s="4">
        <f>K34/C$40*100</f>
        <v>1.5797990029837752</v>
      </c>
      <c r="Z34" s="4">
        <f>L34/D$40*100</f>
        <v>0.89564759306082387</v>
      </c>
      <c r="AA34" s="4">
        <f>M34/E$40*100</f>
        <v>0.15962864331143592</v>
      </c>
      <c r="AB34" s="4">
        <f>N34/F$40*100</f>
        <v>0.17581883880153626</v>
      </c>
      <c r="AC34" s="4">
        <f>O34/G$40*100</f>
        <v>0.82086193664848706</v>
      </c>
    </row>
    <row r="35" spans="1:29" x14ac:dyDescent="0.2">
      <c r="A35" t="s">
        <v>60</v>
      </c>
      <c r="B35" s="1">
        <f>AVERAGE('3610010401-eng'!B35:E35)</f>
        <v>89223.75</v>
      </c>
      <c r="C35" s="1">
        <f>AVERAGE('3610010401-eng'!F35:I35)</f>
        <v>90465</v>
      </c>
      <c r="D35" s="1">
        <f>AVERAGE('3610010401-eng'!J35:M35)</f>
        <v>96067.5</v>
      </c>
      <c r="E35" s="1">
        <f>AVERAGE('3610010401-eng'!N35:Q35)</f>
        <v>99049</v>
      </c>
      <c r="F35" s="1">
        <f>AVERAGE('3610010401-eng'!R35:U35)</f>
        <v>103865</v>
      </c>
      <c r="G35" s="1">
        <f>AVERAGE('3610010401-eng'!V35:Y35)</f>
        <v>107330.5</v>
      </c>
      <c r="H35" s="1">
        <f>AVERAGE('3610010401-eng'!Z35:AC35)</f>
        <v>111501.75</v>
      </c>
      <c r="J35" s="1">
        <f t="shared" si="5"/>
        <v>1241.25</v>
      </c>
      <c r="K35" s="1">
        <f t="shared" si="6"/>
        <v>5602.5</v>
      </c>
      <c r="L35" s="1">
        <f t="shared" si="7"/>
        <v>2981.5</v>
      </c>
      <c r="M35" s="1">
        <f t="shared" si="8"/>
        <v>4816</v>
      </c>
      <c r="N35" s="1">
        <f t="shared" si="9"/>
        <v>3465.5</v>
      </c>
      <c r="O35" s="1">
        <f t="shared" si="10"/>
        <v>4171.25</v>
      </c>
      <c r="Q35" s="3">
        <f t="shared" si="11"/>
        <v>1.3911654688353716</v>
      </c>
      <c r="R35" s="3">
        <f t="shared" si="12"/>
        <v>6.1930028187696902</v>
      </c>
      <c r="S35" s="3">
        <f t="shared" si="13"/>
        <v>3.1035469851927031</v>
      </c>
      <c r="T35" s="3">
        <f t="shared" si="14"/>
        <v>4.8622399014629121</v>
      </c>
      <c r="U35" s="3">
        <f t="shared" si="15"/>
        <v>3.3365426274490928</v>
      </c>
      <c r="V35" s="3">
        <f t="shared" si="16"/>
        <v>3.886360354232953</v>
      </c>
      <c r="X35" s="4">
        <f>J35/B$40*100</f>
        <v>6.7931733875072384E-2</v>
      </c>
      <c r="Y35" s="4">
        <f>K35/C$40*100</f>
        <v>0.29963434181258852</v>
      </c>
      <c r="Z35" s="4">
        <f>L35/D$40*100</f>
        <v>0.15501093044121705</v>
      </c>
      <c r="AA35" s="4">
        <f>M35/E$40*100</f>
        <v>0.24867266575703556</v>
      </c>
      <c r="AB35" s="4">
        <f>N35/F$40*100</f>
        <v>0.17698066541768179</v>
      </c>
      <c r="AC35" s="4">
        <f>O35/G$40*100</f>
        <v>0.20686132418523173</v>
      </c>
    </row>
    <row r="36" spans="1:29" s="5" customFormat="1" x14ac:dyDescent="0.2">
      <c r="A36" s="5" t="s">
        <v>61</v>
      </c>
      <c r="B36" s="6">
        <f>AVERAGE('3610010401-eng'!B36:E36)</f>
        <v>587015</v>
      </c>
      <c r="C36" s="6">
        <f>AVERAGE('3610010401-eng'!F36:I36)</f>
        <v>598675.5</v>
      </c>
      <c r="D36" s="6">
        <f>AVERAGE('3610010401-eng'!J36:M36)</f>
        <v>613365</v>
      </c>
      <c r="E36" s="6">
        <f>AVERAGE('3610010401-eng'!N36:Q36)</f>
        <v>617061.75</v>
      </c>
      <c r="F36" s="6">
        <f>AVERAGE('3610010401-eng'!R36:U36)</f>
        <v>617042.25</v>
      </c>
      <c r="G36" s="6">
        <f>AVERAGE('3610010401-eng'!V36:Y36)</f>
        <v>643037.75</v>
      </c>
      <c r="H36" s="6">
        <f>AVERAGE('3610010401-eng'!Z36:AC36)</f>
        <v>661476</v>
      </c>
      <c r="J36" s="6">
        <f t="shared" si="5"/>
        <v>11660.5</v>
      </c>
      <c r="K36" s="6">
        <f t="shared" si="6"/>
        <v>14689.5</v>
      </c>
      <c r="L36" s="6">
        <f t="shared" si="7"/>
        <v>3696.75</v>
      </c>
      <c r="M36" s="6">
        <f t="shared" si="8"/>
        <v>-19.5</v>
      </c>
      <c r="N36" s="6">
        <f t="shared" si="9"/>
        <v>25995.5</v>
      </c>
      <c r="O36" s="6">
        <f t="shared" si="10"/>
        <v>18438.25</v>
      </c>
      <c r="Q36" s="7">
        <f t="shared" si="11"/>
        <v>1.9864057988296724</v>
      </c>
      <c r="R36" s="7">
        <f t="shared" si="12"/>
        <v>2.4536664687297209</v>
      </c>
      <c r="S36" s="7">
        <f t="shared" si="13"/>
        <v>0.60269986060502312</v>
      </c>
      <c r="T36" s="7">
        <f t="shared" si="14"/>
        <v>-3.1601375389091932E-3</v>
      </c>
      <c r="U36" s="7">
        <f t="shared" si="15"/>
        <v>4.2129205901216649</v>
      </c>
      <c r="V36" s="7">
        <f t="shared" si="16"/>
        <v>2.8673666514913005</v>
      </c>
      <c r="X36" s="8">
        <f>J36/B$40*100</f>
        <v>0.63816151689851486</v>
      </c>
      <c r="Y36" s="8">
        <f>K36/C$40*100</f>
        <v>0.78562760625721006</v>
      </c>
      <c r="Z36" s="8">
        <f>L36/D$40*100</f>
        <v>0.19219743656165325</v>
      </c>
      <c r="AA36" s="8">
        <f>M36/E$40*100</f>
        <v>-1.0068764498052725E-3</v>
      </c>
      <c r="AB36" s="8">
        <f>N36/F$40*100</f>
        <v>1.3275720351652998</v>
      </c>
      <c r="AC36" s="8">
        <f>O36/G$40*100</f>
        <v>0.91439276251923252</v>
      </c>
    </row>
    <row r="37" spans="1:29" x14ac:dyDescent="0.2">
      <c r="A37" t="s">
        <v>62</v>
      </c>
      <c r="B37" s="1">
        <f>AVERAGE('3610010401-eng'!B37:E37)</f>
        <v>475171</v>
      </c>
      <c r="C37" s="1">
        <f>AVERAGE('3610010401-eng'!F37:I37)</f>
        <v>486640.25</v>
      </c>
      <c r="D37" s="1">
        <f>AVERAGE('3610010401-eng'!J37:M37)</f>
        <v>499100.25</v>
      </c>
      <c r="E37" s="1">
        <f>AVERAGE('3610010401-eng'!N37:Q37)</f>
        <v>500492.5</v>
      </c>
      <c r="F37" s="1">
        <f>AVERAGE('3610010401-eng'!R37:U37)</f>
        <v>498627.75</v>
      </c>
      <c r="G37" s="1">
        <f>AVERAGE('3610010401-eng'!V37:Y37)</f>
        <v>521879</v>
      </c>
      <c r="H37" s="1">
        <f>AVERAGE('3610010401-eng'!Z37:AC37)</f>
        <v>538992</v>
      </c>
      <c r="J37" s="1">
        <f t="shared" si="5"/>
        <v>11469.25</v>
      </c>
      <c r="K37" s="1">
        <f t="shared" si="6"/>
        <v>12460</v>
      </c>
      <c r="L37" s="1">
        <f t="shared" si="7"/>
        <v>1392.25</v>
      </c>
      <c r="M37" s="1">
        <f t="shared" si="8"/>
        <v>-1864.75</v>
      </c>
      <c r="N37" s="1">
        <f t="shared" si="9"/>
        <v>23251.25</v>
      </c>
      <c r="O37" s="1">
        <f t="shared" si="10"/>
        <v>17113</v>
      </c>
      <c r="Q37" s="3">
        <f t="shared" si="11"/>
        <v>2.4137100117641861</v>
      </c>
      <c r="R37" s="3">
        <f t="shared" si="12"/>
        <v>2.5604129539223277</v>
      </c>
      <c r="S37" s="3">
        <f t="shared" si="13"/>
        <v>0.27895197407735217</v>
      </c>
      <c r="T37" s="3">
        <f t="shared" si="14"/>
        <v>-0.37258300573934672</v>
      </c>
      <c r="U37" s="3">
        <f t="shared" si="15"/>
        <v>4.663047734507356</v>
      </c>
      <c r="V37" s="3">
        <f t="shared" si="16"/>
        <v>3.2791125912328334</v>
      </c>
      <c r="X37" s="4">
        <f>J37/B$40*100</f>
        <v>0.62769469385431931</v>
      </c>
      <c r="Y37" s="4">
        <f>K37/C$40*100</f>
        <v>0.66638891548145529</v>
      </c>
      <c r="Z37" s="4">
        <f>L37/D$40*100</f>
        <v>7.2384359519297142E-2</v>
      </c>
      <c r="AA37" s="4">
        <f>M37/E$40*100</f>
        <v>-9.6285787680737547E-2</v>
      </c>
      <c r="AB37" s="4">
        <f>N37/F$40*100</f>
        <v>1.1874251036770664</v>
      </c>
      <c r="AC37" s="4">
        <f>O37/G$40*100</f>
        <v>0.84867074396928266</v>
      </c>
    </row>
    <row r="38" spans="1:29" x14ac:dyDescent="0.2">
      <c r="A38" t="s">
        <v>63</v>
      </c>
      <c r="B38" s="1">
        <f>AVERAGE('3610010401-eng'!B38:E38)</f>
        <v>111844.25</v>
      </c>
      <c r="C38" s="1">
        <f>AVERAGE('3610010401-eng'!F38:I38)</f>
        <v>112087.25</v>
      </c>
      <c r="D38" s="1">
        <f>AVERAGE('3610010401-eng'!J38:M38)</f>
        <v>114324.5</v>
      </c>
      <c r="E38" s="1">
        <f>AVERAGE('3610010401-eng'!N38:Q38)</f>
        <v>116596</v>
      </c>
      <c r="F38" s="1">
        <f>AVERAGE('3610010401-eng'!R38:U38)</f>
        <v>118423.75</v>
      </c>
      <c r="G38" s="1">
        <f>AVERAGE('3610010401-eng'!V38:Y38)</f>
        <v>121250.5</v>
      </c>
      <c r="H38" s="1">
        <f>AVERAGE('3610010401-eng'!Z38:AC38)</f>
        <v>122712</v>
      </c>
      <c r="J38" s="1">
        <f t="shared" si="5"/>
        <v>243</v>
      </c>
      <c r="K38" s="1">
        <f t="shared" si="6"/>
        <v>2237.25</v>
      </c>
      <c r="L38" s="1">
        <f t="shared" si="7"/>
        <v>2271.5</v>
      </c>
      <c r="M38" s="1">
        <f t="shared" si="8"/>
        <v>1827.75</v>
      </c>
      <c r="N38" s="1">
        <f t="shared" si="9"/>
        <v>2826.75</v>
      </c>
      <c r="O38" s="1">
        <f t="shared" si="10"/>
        <v>1461.5</v>
      </c>
      <c r="Q38" s="3">
        <f t="shared" si="11"/>
        <v>0.21726642183214603</v>
      </c>
      <c r="R38" s="3">
        <f t="shared" si="12"/>
        <v>1.9959897312138535</v>
      </c>
      <c r="S38" s="3">
        <f t="shared" si="13"/>
        <v>1.986888199817187</v>
      </c>
      <c r="T38" s="3">
        <f t="shared" si="14"/>
        <v>1.5675923702356855</v>
      </c>
      <c r="U38" s="3">
        <f t="shared" si="15"/>
        <v>2.386978963256948</v>
      </c>
      <c r="V38" s="3">
        <f t="shared" si="16"/>
        <v>1.205355854202663</v>
      </c>
      <c r="X38" s="4">
        <f>J38/B$40*100</f>
        <v>1.329902222086009E-2</v>
      </c>
      <c r="Y38" s="4">
        <f>K38/C$40*100</f>
        <v>0.11965317826331348</v>
      </c>
      <c r="Z38" s="4">
        <f>L38/D$40*100</f>
        <v>0.1180973766551147</v>
      </c>
      <c r="AA38" s="4">
        <f>M38/E$40*100</f>
        <v>9.4375304160594212E-2</v>
      </c>
      <c r="AB38" s="4">
        <f>N38/F$40*100</f>
        <v>0.1443601488874425</v>
      </c>
      <c r="AC38" s="4">
        <f>O38/G$40*100</f>
        <v>7.2478951224864516E-2</v>
      </c>
    </row>
    <row r="39" spans="1:29" x14ac:dyDescent="0.2">
      <c r="A39" t="s">
        <v>64</v>
      </c>
      <c r="B39" s="1">
        <f>AVERAGE('3610010401-eng'!B39:E39)</f>
        <v>-1032.75</v>
      </c>
      <c r="C39" s="1">
        <f>AVERAGE('3610010401-eng'!F39:I39)</f>
        <v>-108</v>
      </c>
      <c r="D39" s="1">
        <f>AVERAGE('3610010401-eng'!J39:M39)</f>
        <v>-505</v>
      </c>
      <c r="E39" s="1">
        <f>AVERAGE('3610010401-eng'!N39:Q39)</f>
        <v>-1352.25</v>
      </c>
      <c r="F39" s="1">
        <f>AVERAGE('3610010401-eng'!R39:U39)</f>
        <v>-1121.25</v>
      </c>
      <c r="G39" s="1">
        <f>AVERAGE('3610010401-eng'!V39:Y39)</f>
        <v>-43.5</v>
      </c>
      <c r="H39" s="1">
        <f>AVERAGE('3610010401-eng'!Z39:AC39)</f>
        <v>363.5</v>
      </c>
      <c r="J39" s="1">
        <f t="shared" si="5"/>
        <v>924.75</v>
      </c>
      <c r="K39" s="1">
        <f t="shared" si="6"/>
        <v>-397</v>
      </c>
      <c r="L39" s="1">
        <f t="shared" si="7"/>
        <v>-847.25</v>
      </c>
      <c r="M39" s="1">
        <f t="shared" si="8"/>
        <v>231</v>
      </c>
      <c r="N39" s="1">
        <f t="shared" si="9"/>
        <v>1077.75</v>
      </c>
      <c r="O39" s="1">
        <f t="shared" si="10"/>
        <v>407</v>
      </c>
      <c r="Q39" s="3">
        <f t="shared" si="11"/>
        <v>-89.542483660130728</v>
      </c>
      <c r="R39" s="3">
        <f t="shared" si="12"/>
        <v>367.59259259259261</v>
      </c>
      <c r="S39" s="3">
        <f t="shared" si="13"/>
        <v>167.77227722772275</v>
      </c>
      <c r="T39" s="3">
        <f t="shared" si="14"/>
        <v>-17.082640044370493</v>
      </c>
      <c r="U39" s="3">
        <f t="shared" si="15"/>
        <v>-96.120401337792643</v>
      </c>
      <c r="V39" s="3">
        <f t="shared" si="16"/>
        <v>-935.63218390804593</v>
      </c>
      <c r="X39" s="4">
        <f>J39/B$40*100</f>
        <v>5.0610167896050905E-2</v>
      </c>
      <c r="Y39" s="4">
        <f>K39/C$40*100</f>
        <v>-2.123245581429677E-2</v>
      </c>
      <c r="Z39" s="4">
        <f>L39/D$40*100</f>
        <v>-4.4049307669401697E-2</v>
      </c>
      <c r="AA39" s="4">
        <f>M39/E$40*100</f>
        <v>1.192761332846246E-2</v>
      </c>
      <c r="AB39" s="4">
        <f>N39/F$40*100</f>
        <v>5.5039940024211954E-2</v>
      </c>
      <c r="AC39" s="4">
        <f>O39/G$40*100</f>
        <v>2.0184011733506573E-2</v>
      </c>
    </row>
    <row r="40" spans="1:29" x14ac:dyDescent="0.2">
      <c r="A40" t="s">
        <v>65</v>
      </c>
      <c r="B40" s="1">
        <f>AVERAGE('3610010401-eng'!B40:E40)</f>
        <v>1827202</v>
      </c>
      <c r="C40" s="1">
        <f>AVERAGE('3610010401-eng'!F40:I40)</f>
        <v>1869779</v>
      </c>
      <c r="D40" s="1">
        <f>AVERAGE('3610010401-eng'!J40:M40)</f>
        <v>1923412.75</v>
      </c>
      <c r="E40" s="1">
        <f>AVERAGE('3610010401-eng'!N40:Q40)</f>
        <v>1936682.5</v>
      </c>
      <c r="F40" s="1">
        <f>AVERAGE('3610010401-eng'!R40:U40)</f>
        <v>1958123.5</v>
      </c>
      <c r="G40" s="1">
        <f>AVERAGE('3610010401-eng'!V40:Y40)</f>
        <v>2016447.5</v>
      </c>
      <c r="H40" s="1">
        <f>AVERAGE('3610010401-eng'!Z40:AC40)</f>
        <v>2053422.5</v>
      </c>
      <c r="J40" s="1">
        <f t="shared" si="5"/>
        <v>42577</v>
      </c>
      <c r="K40" s="1">
        <f t="shared" si="6"/>
        <v>53633.75</v>
      </c>
      <c r="L40" s="1">
        <f t="shared" si="7"/>
        <v>13269.75</v>
      </c>
      <c r="M40" s="1">
        <f t="shared" si="8"/>
        <v>21441</v>
      </c>
      <c r="N40" s="1">
        <f t="shared" si="9"/>
        <v>58324</v>
      </c>
      <c r="O40" s="1">
        <f t="shared" si="10"/>
        <v>36975</v>
      </c>
      <c r="Q40" s="3">
        <f t="shared" si="11"/>
        <v>2.3301747699488069</v>
      </c>
      <c r="R40" s="3">
        <f t="shared" si="12"/>
        <v>2.8684539723678575</v>
      </c>
      <c r="S40" s="3">
        <f t="shared" si="13"/>
        <v>0.6899065216241288</v>
      </c>
      <c r="T40" s="3">
        <f t="shared" si="14"/>
        <v>1.1070993825781976</v>
      </c>
      <c r="U40" s="3">
        <f t="shared" si="15"/>
        <v>2.9785659586844244</v>
      </c>
      <c r="V40" s="3">
        <f t="shared" si="16"/>
        <v>1.8336703534309722</v>
      </c>
      <c r="X40" s="4">
        <f>J40/B$40*100</f>
        <v>2.3301747699488069</v>
      </c>
      <c r="Y40" s="4">
        <f>K40/C$40*100</f>
        <v>2.8684539723678575</v>
      </c>
      <c r="Z40" s="4">
        <f>L40/D$40*100</f>
        <v>0.6899065216241288</v>
      </c>
      <c r="AA40" s="4">
        <f>M40/E$40*100</f>
        <v>1.1070993825781976</v>
      </c>
      <c r="AB40" s="4">
        <f>N40/F$40*100</f>
        <v>2.9785659586844244</v>
      </c>
      <c r="AC40" s="4">
        <f>O40/G$40*100</f>
        <v>1.8336703534309722</v>
      </c>
    </row>
    <row r="41" spans="1:29" x14ac:dyDescent="0.2">
      <c r="A41" t="s">
        <v>66</v>
      </c>
      <c r="B41" s="1">
        <f>AVERAGE('3610010401-eng'!B41:E41)</f>
        <v>1856564</v>
      </c>
      <c r="C41" s="1">
        <f>AVERAGE('3610010401-eng'!F41:I41)</f>
        <v>1886730.75</v>
      </c>
      <c r="D41" s="1">
        <f>AVERAGE('3610010401-eng'!J41:M41)</f>
        <v>1926249.5</v>
      </c>
      <c r="E41" s="1">
        <f>AVERAGE('3610010401-eng'!N41:Q41)</f>
        <v>1931343</v>
      </c>
      <c r="F41" s="1">
        <f>AVERAGE('3610010401-eng'!R41:U41)</f>
        <v>1943742.5</v>
      </c>
      <c r="G41" s="1">
        <f>AVERAGE('3610010401-eng'!V41:Y41)</f>
        <v>2003940.75</v>
      </c>
      <c r="H41" s="1">
        <f>AVERAGE('3610010401-eng'!Z41:AC41)</f>
        <v>2041820</v>
      </c>
      <c r="J41" s="1">
        <f t="shared" si="5"/>
        <v>30166.75</v>
      </c>
      <c r="K41" s="1">
        <f t="shared" si="6"/>
        <v>39518.75</v>
      </c>
      <c r="L41" s="1">
        <f t="shared" si="7"/>
        <v>5093.5</v>
      </c>
      <c r="M41" s="1">
        <f t="shared" si="8"/>
        <v>12399.5</v>
      </c>
      <c r="N41" s="1">
        <f t="shared" si="9"/>
        <v>60198.25</v>
      </c>
      <c r="O41" s="1">
        <f t="shared" si="10"/>
        <v>37879.25</v>
      </c>
      <c r="Q41" s="3">
        <f t="shared" si="11"/>
        <v>1.624869920993836</v>
      </c>
      <c r="R41" s="3">
        <f t="shared" si="12"/>
        <v>2.0945622474218961</v>
      </c>
      <c r="S41" s="3">
        <f t="shared" si="13"/>
        <v>0.26442576623640918</v>
      </c>
      <c r="T41" s="3">
        <f t="shared" si="14"/>
        <v>0.64201439102220581</v>
      </c>
      <c r="U41" s="3">
        <f t="shared" si="15"/>
        <v>3.0970280271177897</v>
      </c>
      <c r="V41" s="3">
        <f t="shared" si="16"/>
        <v>1.8902380222568955</v>
      </c>
      <c r="X41" s="4">
        <f>J41/B$40*100</f>
        <v>1.6509805702927209</v>
      </c>
      <c r="Y41" s="4">
        <f>K41/C$40*100</f>
        <v>2.1135519224464492</v>
      </c>
      <c r="Z41" s="4">
        <f>L41/D$40*100</f>
        <v>0.26481575522466511</v>
      </c>
      <c r="AA41" s="4">
        <f>M41/E$40*100</f>
        <v>0.64024433535181935</v>
      </c>
      <c r="AB41" s="4">
        <f>N41/F$40*100</f>
        <v>3.074282597599181</v>
      </c>
      <c r="AC41" s="4">
        <f>O41/G$40*100</f>
        <v>1.8785140699175158</v>
      </c>
    </row>
    <row r="44" spans="1:29" x14ac:dyDescent="0.2">
      <c r="A44" t="s">
        <v>67</v>
      </c>
    </row>
    <row r="46" spans="1:29" x14ac:dyDescent="0.2">
      <c r="A46" t="s">
        <v>68</v>
      </c>
    </row>
    <row r="47" spans="1:29" x14ac:dyDescent="0.2">
      <c r="A47" t="s">
        <v>69</v>
      </c>
    </row>
  </sheetData>
  <autoFilter ref="AC9:AC4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3610010401-eng</vt:lpstr>
      <vt:lpstr>calc annual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Connell, David - IAD/DDCI</dc:creator>
  <cp:lastModifiedBy>ConnDav</cp:lastModifiedBy>
  <dcterms:created xsi:type="dcterms:W3CDTF">2019-03-27T15:11:38Z</dcterms:created>
  <dcterms:modified xsi:type="dcterms:W3CDTF">2019-03-28T19:18:31Z</dcterms:modified>
</cp:coreProperties>
</file>