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8_{5332255B-EB2D-4456-A436-AAA5B22999D3}" xr6:coauthVersionLast="45" xr6:coauthVersionMax="45" xr10:uidLastSave="{00000000-0000-0000-0000-000000000000}"/>
  <bookViews>
    <workbookView xWindow="-28898" yWindow="-4185" windowWidth="28996" windowHeight="16395"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N69" i="1"/>
  <c r="N57" i="1"/>
  <c r="N45" i="1"/>
  <c r="N33" i="1"/>
  <c r="N25" i="1"/>
  <c r="N13" i="1"/>
  <c r="N9" i="1"/>
  <c r="N88" i="1"/>
  <c r="N84" i="1"/>
  <c r="N80" i="1"/>
  <c r="N76" i="1"/>
  <c r="N72" i="1"/>
  <c r="N68" i="1"/>
  <c r="N64" i="1"/>
  <c r="N60" i="1"/>
  <c r="N56" i="1"/>
  <c r="N52" i="1"/>
  <c r="N48" i="1"/>
  <c r="N44" i="1"/>
  <c r="N40" i="1"/>
  <c r="N36" i="1"/>
  <c r="N32" i="1"/>
  <c r="N28" i="1"/>
  <c r="N24" i="1"/>
  <c r="N20" i="1"/>
  <c r="N16" i="1"/>
  <c r="N12" i="1"/>
  <c r="N8" i="1"/>
  <c r="N81" i="1"/>
  <c r="N65" i="1"/>
  <c r="N53" i="1"/>
  <c r="N37" i="1"/>
  <c r="N21" i="1"/>
  <c r="N83" i="1"/>
  <c r="N75" i="1"/>
  <c r="N67" i="1"/>
  <c r="N63" i="1"/>
  <c r="N59" i="1"/>
  <c r="N55" i="1"/>
  <c r="N51" i="1"/>
  <c r="N47" i="1"/>
  <c r="N43" i="1"/>
  <c r="N39" i="1"/>
  <c r="N35" i="1"/>
  <c r="N31" i="1"/>
  <c r="N27" i="1"/>
  <c r="N23" i="1"/>
  <c r="N19" i="1"/>
  <c r="N15" i="1"/>
  <c r="N11" i="1"/>
  <c r="N7" i="1"/>
  <c r="N85" i="1"/>
  <c r="N73" i="1"/>
  <c r="N61" i="1"/>
  <c r="N49" i="1"/>
  <c r="N41" i="1"/>
  <c r="N29" i="1"/>
  <c r="N17" i="1"/>
  <c r="N87" i="1"/>
  <c r="N79" i="1"/>
  <c r="N7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<sst xmlns="http://schemas.openxmlformats.org/spreadsheetml/2006/main" count="850" uniqueCount="408">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</sst>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xf numFmtId="0" fontId="7" fillId="0" borderId="0" xfId="0" applyNumberFormat="1" applyFont="1"/>
    <xf numFmtId="0" fontId="2" fillId="0" borderId="9"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1">
    <dxf>
      <font>
        <b val="0"/>
        <i val="0"/>
        <strike val="0"/>
        <condense val="0"/>
        <extend val="0"/>
        <outline val="0"/>
        <shadow val="0"/>
        <u val="none"/>
        <vertAlign val="baseline"/>
        <sz val="11"/>
        <color auto="1"/>
        <name val="Calibri"/>
        <family val="2"/>
        <scheme val="minor"/>
      </font>
      <numFmt numFmtId="167" formatCode="&quot;$&quot;#,##0.00"/>
    </dxf>
    <dxf>
      <fill>
        <patternFill>
          <bgColor theme="8" tint="0.79998168889431442"/>
        </patternFill>
      </fil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0" tableBorderDxfId="79" totalsRowBorderDxfId="78">
  <autoFilter ref="A1:T86" xr:uid="{BC9280C7-1BCF-417E-9715-5CFA4B9AAA00}"/>
  <tableColumns count="20">
    <tableColumn id="1" xr3:uid="{52BFBEBF-3D49-40C6-99E9-4D1C2F78CBF5}" name="Document No" totalsRowLabel="Total" dataDxfId="77" totalsRowDxfId="76"/>
    <tableColumn id="2" xr3:uid="{99102FB0-8F67-4019-A56C-7EFBD753E209}" name="Payment No." totalsRowFunction="count" dataDxfId="75" totalsRowDxfId="74"/>
    <tableColumn id="3" xr3:uid="{44AC7DA0-D291-4B85-A414-4B79542A74F2}" name="Paid" dataDxfId="73" totalsRowDxfId="72"/>
    <tableColumn id="4" xr3:uid="{30EE0024-C1B5-447C-A3A3-696AAEA80CC1}" name="Invoiced" dataDxfId="71" totalsRowDxfId="70"/>
    <tableColumn id="5" xr3:uid="{14A178F1-0952-4DA8-84F9-870DCB1674A2}" name="Inv/cr" dataDxfId="69" totalsRowDxfId="68"/>
    <tableColumn id="6" xr3:uid="{AC11F8AA-D099-4FC8-BAC7-F42F20B23C78}" name="Paid Amount" dataDxfId="67" totalsRowDxfId="66"/>
    <tableColumn id="7" xr3:uid="{339B4D81-2202-4DC9-B465-2DD3F31A2CFD}" name="Customer PO" dataDxfId="65" totalsRowDxfId="64"/>
    <tableColumn id="8" xr3:uid="{56A94A81-B7A6-4A3A-B36B-FFCFD09C31D7}" name="ABN" dataDxfId="63" totalsRowDxfId="62"/>
    <tableColumn id="9" xr3:uid="{B8D412FA-1ED0-423C-B7B8-7CDDED11FED5}" name="Acct" dataDxfId="61" totalsRowDxfId="60"/>
    <tableColumn id="10" xr3:uid="{D71A9FD3-FC17-40B1-B7EE-B919B78EC5F2}" name="Check" dataDxfId="59" totalsRowDxfId="58"/>
    <tableColumn id="11" xr3:uid="{952BD9B9-AE9C-4F38-98EB-DD0A4DBC6031}" name="Cust Ref" dataDxfId="57" totalsRowDxfId="56">
      <calculatedColumnFormula>CONCATENATE(A2,"_",B2)</calculatedColumnFormula>
    </tableColumn>
    <tableColumn id="12" xr3:uid="{B18B6DDB-3CE2-4D93-A928-F69EFB1E53F6}" name="Bank Details" dataDxfId="55" totalsRowDxfId="54">
      <calculatedColumnFormula>H2&amp;"-"&amp;I2&amp;"-"&amp;J2</calculatedColumnFormula>
    </tableColumn>
    <tableColumn id="13" xr3:uid="{DA0E0F2D-AA6B-41B0-9152-814F0201A8C5}" name="Inv Month" dataDxfId="53" totalsRowDxfId="52">
      <calculatedColumnFormula>LEFT(D2,3)</calculatedColumnFormula>
    </tableColumn>
    <tableColumn id="14" xr3:uid="{AC7135CB-0044-46B3-90AF-0E203A7D10CA}" name="Cust PO" dataDxfId="51" totalsRowDxfId="50">
      <calculatedColumnFormula>RIGHT(G2,6)</calculatedColumnFormula>
    </tableColumn>
    <tableColumn id="15" xr3:uid="{7F8DB658-5E17-49E2-A66D-25D1A403B8B1}" name="Location" dataDxfId="49" totalsRowDxfId="48">
      <calculatedColumnFormula>MID(G2,4,FIND("-",G2,4)-4)</calculatedColumnFormula>
    </tableColumn>
    <tableColumn id="16" xr3:uid="{525BCB5D-00F1-45D8-A50B-4CB59DEAD8CC}" name="Type" dataDxfId="47" totalsRowDxfId="46">
      <calculatedColumnFormula>UPPER(TRIM(CLEAN(E2)))</calculatedColumnFormula>
    </tableColumn>
    <tableColumn id="17" xr3:uid="{4C714671-174F-46CE-990C-18D802F66171}" name="$ Amount" dataDxfId="45">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8" dataDxfId="36" headerRowBorderDxfId="37" tableBorderDxfId="35" totalsRowBorderDxfId="34">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3"/>
    <tableColumn id="2" xr3:uid="{FDAF40F1-3571-40E7-97D0-295F5543A0D2}" name="Supplier Code" dataDxfId="32" totalsRowDxfId="31"/>
    <tableColumn id="3" xr3:uid="{6BA376D9-9C9D-43F3-B604-2F449277C862}" name="Payment No." totalsRowFunction="count" dataDxfId="30" totalsRowDxfId="29"/>
    <tableColumn id="4" xr3:uid="{AA0FC72D-CBC0-422D-9B02-931656A68879}" name="Invoice Date" dataDxfId="28" totalsRowDxfId="27"/>
    <tableColumn id="5" xr3:uid="{5CFD2BEA-8570-4A44-B859-40754C5BD32B}" name="Due Date" dataDxfId="26" totalsRowDxfId="25">
      <calculatedColumnFormula>WORKDAY(EDATE(D5,1)-1,1)</calculatedColumnFormula>
    </tableColumn>
    <tableColumn id="6" xr3:uid="{F2410CEC-BF88-4FF7-8C79-F0CBEAA3BFF0}" name="Payment Date" dataDxfId="24" totalsRowDxfId="23"/>
    <tableColumn id="8" xr3:uid="{A7DE618F-0DA4-4A14-A177-E2DFF261F133}" name="PO Number" dataDxfId="22" totalsRowDxfId="21"/>
    <tableColumn id="7" xr3:uid="{84DA8E78-9128-41E3-8BD5-14DFB33A351A}" name="Bank Details" dataDxfId="20" totalsRowDxfId="19"/>
    <tableColumn id="9" xr3:uid="{51E545FA-5C70-4AE7-80EF-C180215FEEEF}" name="Location" dataDxfId="18" totalsRowDxfId="17"/>
    <tableColumn id="10" xr3:uid="{1CEBCCB8-D8DA-4915-B6E0-D4914173F61F}" name="Amount" totalsRowFunction="sum" dataDxfId="16" totalsRowDxfId="15"/>
    <tableColumn id="11" xr3:uid="{97DE4D90-93E4-4F85-8AAC-99A777E863AB}" name="Invoice Month" dataDxfId="14" totalsRowDxfId="13">
      <calculatedColumnFormula>TEXT(D5,"MMM")</calculatedColumnFormula>
    </tableColumn>
    <tableColumn id="12" xr3:uid="{443F0B83-0AFA-4B3A-9A3D-5D56DF1DFDCA}" name="Invoice Day" dataDxfId="12" totalsRowDxfId="11">
      <calculatedColumnFormula>DAY(D5)</calculatedColumnFormula>
    </tableColumn>
    <tableColumn id="17" xr3:uid="{7B8E0170-2688-4461-8E4C-ED9FD8D9FB9F}" name="Over Due" dataDxfId="10" totalsRowDxfId="9">
      <calculatedColumnFormula>IF(tbl_MC[[#This Row],[Payment Date]]&gt;tbl_MC[[#This Row],[Due Date]],"Yes","")</calculatedColumnFormula>
    </tableColumn>
    <tableColumn id="13" xr3:uid="{7C978FE9-6F25-4604-AB86-0FE4634F7EA6}" name="Over Due By" dataDxfId="8" totalsRowDxfId="7">
      <calculatedColumnFormula>IF(tbl_MC[[#This Row],[Over Due]]="",0,NETWORKDAYS(tbl_MC[[#This Row],[Due Date]],tbl_MC[[#This Row],[Payment Date]],Holidays))</calculatedColumnFormula>
    </tableColumn>
    <tableColumn id="15" xr3:uid="{C50C5F2E-E3D5-4B6A-8C16-84681B1B9B92}" name="Late Charge" dataDxfId="0">
      <calculatedColumnFormula>VLOOKUP(tbl_MC[[#This Row],[Over Due By]],$S$21:$T$25,2)</calculatedColumnFormula>
    </tableColumn>
    <tableColumn id="14" xr3:uid="{7CFFC6D5-EDB0-4A5C-9179-D6C4CB2EE412}" name="Column1" dataDxfId="2" totalsRowDxfId="3">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6">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5"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4"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3.5999999999999999E-3</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4" t="s">
        <v>407</v>
      </c>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f>VLOOKUP(tbl_MC[[#This Row],[Over Due By]],$S$21:$T$25,2)</f>
        <v>10.8</v>
      </c>
      <c r="P5" s="53" t="str">
        <f>IF(AND(tbl_MC[[#This Row],[Over Due By]]&gt;0,tbl_MC[[#This Row],[Amount]]&gt;=500),"Action","")</f>
        <v>Action</v>
      </c>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f>VLOOKUP(tbl_MC[[#This Row],[Over Due By]],$S$21:$T$25,2)</f>
        <v>0</v>
      </c>
      <c r="P6" s="53" t="str">
        <f>IF(AND(tbl_MC[[#This Row],[Over Due By]]&gt;0,tbl_MC[[#This Row],[Amount]]&gt;=500),"Action","")</f>
        <v/>
      </c>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f>VLOOKUP(tbl_MC[[#This Row],[Over Due By]],$S$21:$T$25,2)</f>
        <v>0</v>
      </c>
      <c r="P7" s="53" t="str">
        <f>IF(AND(tbl_MC[[#This Row],[Over Due By]]&gt;0,tbl_MC[[#This Row],[Amount]]&gt;=500),"Action","")</f>
        <v/>
      </c>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f>VLOOKUP(tbl_MC[[#This Row],[Over Due By]],$S$21:$T$25,2)</f>
        <v>0</v>
      </c>
      <c r="P8" s="53" t="str">
        <f>IF(AND(tbl_MC[[#This Row],[Over Due By]]&gt;0,tbl_MC[[#This Row],[Amount]]&gt;=500),"Action","")</f>
        <v/>
      </c>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f>VLOOKUP(tbl_MC[[#This Row],[Over Due By]],$S$21:$T$25,2)</f>
        <v>0</v>
      </c>
      <c r="P9" s="53" t="str">
        <f>IF(AND(tbl_MC[[#This Row],[Over Due By]]&gt;0,tbl_MC[[#This Row],[Amount]]&gt;=500),"Action","")</f>
        <v/>
      </c>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f>VLOOKUP(tbl_MC[[#This Row],[Over Due By]],$S$21:$T$25,2)</f>
        <v>0</v>
      </c>
      <c r="P10" s="53" t="str">
        <f>IF(AND(tbl_MC[[#This Row],[Over Due By]]&gt;0,tbl_MC[[#This Row],[Amount]]&gt;=500),"Action","")</f>
        <v/>
      </c>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f>VLOOKUP(tbl_MC[[#This Row],[Over Due By]],$S$21:$T$25,2)</f>
        <v>5.5</v>
      </c>
      <c r="P11" s="53" t="str">
        <f>IF(AND(tbl_MC[[#This Row],[Over Due By]]&gt;0,tbl_MC[[#This Row],[Amount]]&gt;=500),"Action","")</f>
        <v>Action</v>
      </c>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f>VLOOKUP(tbl_MC[[#This Row],[Over Due By]],$S$21:$T$25,2)</f>
        <v>0</v>
      </c>
      <c r="P12" s="53" t="str">
        <f>IF(AND(tbl_MC[[#This Row],[Over Due By]]&gt;0,tbl_MC[[#This Row],[Amount]]&gt;=500),"Action","")</f>
        <v/>
      </c>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f>VLOOKUP(tbl_MC[[#This Row],[Over Due By]],$S$21:$T$25,2)</f>
        <v>2.25</v>
      </c>
      <c r="P13" s="53" t="str">
        <f>IF(AND(tbl_MC[[#This Row],[Over Due By]]&gt;0,tbl_MC[[#This Row],[Amount]]&gt;=500),"Action","")</f>
        <v/>
      </c>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f>VLOOKUP(tbl_MC[[#This Row],[Over Due By]],$S$21:$T$25,2)</f>
        <v>2.25</v>
      </c>
      <c r="P14" s="53" t="str">
        <f>IF(AND(tbl_MC[[#This Row],[Over Due By]]&gt;0,tbl_MC[[#This Row],[Amount]]&gt;=500),"Action","")</f>
        <v>Action</v>
      </c>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f>VLOOKUP(tbl_MC[[#This Row],[Over Due By]],$S$21:$T$25,2)</f>
        <v>0</v>
      </c>
      <c r="P15" s="53" t="str">
        <f>IF(AND(tbl_MC[[#This Row],[Over Due By]]&gt;0,tbl_MC[[#This Row],[Amount]]&gt;=500),"Action","")</f>
        <v/>
      </c>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f>VLOOKUP(tbl_MC[[#This Row],[Over Due By]],$S$21:$T$25,2)</f>
        <v>10.8</v>
      </c>
      <c r="P16" s="53" t="str">
        <f>IF(AND(tbl_MC[[#This Row],[Over Due By]]&gt;0,tbl_MC[[#This Row],[Amount]]&gt;=500),"Action","")</f>
        <v>Action</v>
      </c>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f>VLOOKUP(tbl_MC[[#This Row],[Over Due By]],$S$21:$T$25,2)</f>
        <v>0</v>
      </c>
      <c r="P17" s="53" t="str">
        <f>IF(AND(tbl_MC[[#This Row],[Over Due By]]&gt;0,tbl_MC[[#This Row],[Amount]]&gt;=500),"Action","")</f>
        <v/>
      </c>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f>VLOOKUP(tbl_MC[[#This Row],[Over Due By]],$S$21:$T$25,2)</f>
        <v>0</v>
      </c>
      <c r="P18" s="53" t="str">
        <f>IF(AND(tbl_MC[[#This Row],[Over Due By]]&gt;0,tbl_MC[[#This Row],[Amount]]&gt;=500),"Action","")</f>
        <v/>
      </c>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f>VLOOKUP(tbl_MC[[#This Row],[Over Due By]],$S$21:$T$25,2)</f>
        <v>5.5</v>
      </c>
      <c r="P19" s="53" t="str">
        <f>IF(AND(tbl_MC[[#This Row],[Over Due By]]&gt;0,tbl_MC[[#This Row],[Amount]]&gt;=500),"Action","")</f>
        <v>Action</v>
      </c>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f>VLOOKUP(tbl_MC[[#This Row],[Over Due By]],$S$21:$T$25,2)</f>
        <v>5.5</v>
      </c>
      <c r="P20" s="53" t="str">
        <f>IF(AND(tbl_MC[[#This Row],[Over Due By]]&gt;0,tbl_MC[[#This Row],[Amount]]&gt;=500),"Action","")</f>
        <v/>
      </c>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f>VLOOKUP(tbl_MC[[#This Row],[Over Due By]],$S$21:$T$25,2)</f>
        <v>5.5</v>
      </c>
      <c r="P21" s="53" t="str">
        <f>IF(AND(tbl_MC[[#This Row],[Over Due By]]&gt;0,tbl_MC[[#This Row],[Amount]]&gt;=500),"Action","")</f>
        <v/>
      </c>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f>VLOOKUP(tbl_MC[[#This Row],[Over Due By]],$S$21:$T$25,2)</f>
        <v>5.5</v>
      </c>
      <c r="P22" s="53" t="str">
        <f>IF(AND(tbl_MC[[#This Row],[Over Due By]]&gt;0,tbl_MC[[#This Row],[Amount]]&gt;=500),"Action","")</f>
        <v/>
      </c>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f>VLOOKUP(tbl_MC[[#This Row],[Over Due By]],$S$21:$T$25,2)</f>
        <v>0</v>
      </c>
      <c r="P23" s="53" t="str">
        <f>IF(AND(tbl_MC[[#This Row],[Over Due By]]&gt;0,tbl_MC[[#This Row],[Amount]]&gt;=500),"Action","")</f>
        <v/>
      </c>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f>VLOOKUP(tbl_MC[[#This Row],[Over Due By]],$S$21:$T$25,2)</f>
        <v>0</v>
      </c>
      <c r="P24" s="53" t="str">
        <f>IF(AND(tbl_MC[[#This Row],[Over Due By]]&gt;0,tbl_MC[[#This Row],[Amount]]&gt;=500),"Action","")</f>
        <v/>
      </c>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f>VLOOKUP(tbl_MC[[#This Row],[Over Due By]],$S$21:$T$25,2)</f>
        <v>0</v>
      </c>
      <c r="P25" s="53" t="str">
        <f>IF(AND(tbl_MC[[#This Row],[Over Due By]]&gt;0,tbl_MC[[#This Row],[Amount]]&gt;=500),"Action","")</f>
        <v/>
      </c>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f>VLOOKUP(tbl_MC[[#This Row],[Over Due By]],$S$21:$T$25,2)</f>
        <v>5.5</v>
      </c>
      <c r="P26" s="53" t="str">
        <f>IF(AND(tbl_MC[[#This Row],[Over Due By]]&gt;0,tbl_MC[[#This Row],[Amount]]&gt;=500),"Action","")</f>
        <v>Action</v>
      </c>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f>VLOOKUP(tbl_MC[[#This Row],[Over Due By]],$S$21:$T$25,2)</f>
        <v>10.8</v>
      </c>
      <c r="P27" s="53" t="str">
        <f>IF(AND(tbl_MC[[#This Row],[Over Due By]]&gt;0,tbl_MC[[#This Row],[Amount]]&gt;=500),"Action","")</f>
        <v/>
      </c>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f>VLOOKUP(tbl_MC[[#This Row],[Over Due By]],$S$21:$T$25,2)</f>
        <v>0</v>
      </c>
      <c r="P28" s="53" t="str">
        <f>IF(AND(tbl_MC[[#This Row],[Over Due By]]&gt;0,tbl_MC[[#This Row],[Amount]]&gt;=500),"Action","")</f>
        <v/>
      </c>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f>VLOOKUP(tbl_MC[[#This Row],[Over Due By]],$S$21:$T$25,2)</f>
        <v>0</v>
      </c>
      <c r="P29" s="53" t="str">
        <f>IF(AND(tbl_MC[[#This Row],[Over Due By]]&gt;0,tbl_MC[[#This Row],[Amount]]&gt;=500),"Action","")</f>
        <v/>
      </c>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f>VLOOKUP(tbl_MC[[#This Row],[Over Due By]],$S$21:$T$25,2)</f>
        <v>0</v>
      </c>
      <c r="P30" s="53" t="str">
        <f>IF(AND(tbl_MC[[#This Row],[Over Due By]]&gt;0,tbl_MC[[#This Row],[Amount]]&gt;=500),"Action","")</f>
        <v/>
      </c>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f>VLOOKUP(tbl_MC[[#This Row],[Over Due By]],$S$21:$T$25,2)</f>
        <v>0</v>
      </c>
      <c r="P31" s="53" t="str">
        <f>IF(AND(tbl_MC[[#This Row],[Over Due By]]&gt;0,tbl_MC[[#This Row],[Amount]]&gt;=500),"Action","")</f>
        <v/>
      </c>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f>VLOOKUP(tbl_MC[[#This Row],[Over Due By]],$S$21:$T$25,2)</f>
        <v>2.25</v>
      </c>
      <c r="P32" s="53" t="str">
        <f>IF(AND(tbl_MC[[#This Row],[Over Due By]]&gt;0,tbl_MC[[#This Row],[Amount]]&gt;=500),"Action","")</f>
        <v/>
      </c>
    </row>
    <row r="33" spans="1:16"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f>VLOOKUP(tbl_MC[[#This Row],[Over Due By]],$S$21:$T$25,2)</f>
        <v>10.8</v>
      </c>
      <c r="P33" s="53" t="str">
        <f>IF(AND(tbl_MC[[#This Row],[Over Due By]]&gt;0,tbl_MC[[#This Row],[Amount]]&gt;=500),"Action","")</f>
        <v/>
      </c>
    </row>
    <row r="34" spans="1:16"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f>VLOOKUP(tbl_MC[[#This Row],[Over Due By]],$S$21:$T$25,2)</f>
        <v>2.25</v>
      </c>
      <c r="P34" s="53" t="str">
        <f>IF(AND(tbl_MC[[#This Row],[Over Due By]]&gt;0,tbl_MC[[#This Row],[Amount]]&gt;=500),"Action","")</f>
        <v/>
      </c>
    </row>
    <row r="35" spans="1:16"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f>VLOOKUP(tbl_MC[[#This Row],[Over Due By]],$S$21:$T$25,2)</f>
        <v>2.25</v>
      </c>
      <c r="P35" s="53" t="str">
        <f>IF(AND(tbl_MC[[#This Row],[Over Due By]]&gt;0,tbl_MC[[#This Row],[Amount]]&gt;=500),"Action","")</f>
        <v/>
      </c>
    </row>
    <row r="36" spans="1:16"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f>VLOOKUP(tbl_MC[[#This Row],[Over Due By]],$S$21:$T$25,2)</f>
        <v>0</v>
      </c>
      <c r="P36" s="53" t="str">
        <f>IF(AND(tbl_MC[[#This Row],[Over Due By]]&gt;0,tbl_MC[[#This Row],[Amount]]&gt;=500),"Action","")</f>
        <v/>
      </c>
    </row>
    <row r="37" spans="1:16"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f>VLOOKUP(tbl_MC[[#This Row],[Over Due By]],$S$21:$T$25,2)</f>
        <v>0</v>
      </c>
      <c r="P37" s="53" t="str">
        <f>IF(AND(tbl_MC[[#This Row],[Over Due By]]&gt;0,tbl_MC[[#This Row],[Amount]]&gt;=500),"Action","")</f>
        <v/>
      </c>
    </row>
    <row r="38" spans="1:16"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f>VLOOKUP(tbl_MC[[#This Row],[Over Due By]],$S$21:$T$25,2)</f>
        <v>0</v>
      </c>
      <c r="P38" s="53" t="str">
        <f>IF(AND(tbl_MC[[#This Row],[Over Due By]]&gt;0,tbl_MC[[#This Row],[Amount]]&gt;=500),"Action","")</f>
        <v/>
      </c>
    </row>
    <row r="39" spans="1:16"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f>VLOOKUP(tbl_MC[[#This Row],[Over Due By]],$S$21:$T$25,2)</f>
        <v>5.5</v>
      </c>
      <c r="P39" s="53" t="str">
        <f>IF(AND(tbl_MC[[#This Row],[Over Due By]]&gt;0,tbl_MC[[#This Row],[Amount]]&gt;=500),"Action","")</f>
        <v>Action</v>
      </c>
    </row>
    <row r="40" spans="1:16"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f>VLOOKUP(tbl_MC[[#This Row],[Over Due By]],$S$21:$T$25,2)</f>
        <v>0</v>
      </c>
      <c r="P40" s="53" t="str">
        <f>IF(AND(tbl_MC[[#This Row],[Over Due By]]&gt;0,tbl_MC[[#This Row],[Amount]]&gt;=500),"Action","")</f>
        <v/>
      </c>
    </row>
    <row r="41" spans="1:16"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f>VLOOKUP(tbl_MC[[#This Row],[Over Due By]],$S$21:$T$25,2)</f>
        <v>0</v>
      </c>
      <c r="P41" s="53" t="str">
        <f>IF(AND(tbl_MC[[#This Row],[Over Due By]]&gt;0,tbl_MC[[#This Row],[Amount]]&gt;=500),"Action","")</f>
        <v/>
      </c>
    </row>
    <row r="42" spans="1:16"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f>VLOOKUP(tbl_MC[[#This Row],[Over Due By]],$S$21:$T$25,2)</f>
        <v>0</v>
      </c>
      <c r="P42" s="53" t="str">
        <f>IF(AND(tbl_MC[[#This Row],[Over Due By]]&gt;0,tbl_MC[[#This Row],[Amount]]&gt;=500),"Action","")</f>
        <v/>
      </c>
    </row>
    <row r="43" spans="1:16"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f>VLOOKUP(tbl_MC[[#This Row],[Over Due By]],$S$21:$T$25,2)</f>
        <v>10.8</v>
      </c>
      <c r="P43" s="53" t="str">
        <f>IF(AND(tbl_MC[[#This Row],[Over Due By]]&gt;0,tbl_MC[[#This Row],[Amount]]&gt;=500),"Action","")</f>
        <v>Action</v>
      </c>
    </row>
    <row r="44" spans="1:16"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f>VLOOKUP(tbl_MC[[#This Row],[Over Due By]],$S$21:$T$25,2)</f>
        <v>0</v>
      </c>
      <c r="P44" s="53" t="str">
        <f>IF(AND(tbl_MC[[#This Row],[Over Due By]]&gt;0,tbl_MC[[#This Row],[Amount]]&gt;=500),"Action","")</f>
        <v/>
      </c>
    </row>
    <row r="45" spans="1:16"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f>VLOOKUP(tbl_MC[[#This Row],[Over Due By]],$S$21:$T$25,2)</f>
        <v>5.5</v>
      </c>
      <c r="P45" s="53" t="str">
        <f>IF(AND(tbl_MC[[#This Row],[Over Due By]]&gt;0,tbl_MC[[#This Row],[Amount]]&gt;=500),"Action","")</f>
        <v/>
      </c>
    </row>
    <row r="46" spans="1:16"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f>VLOOKUP(tbl_MC[[#This Row],[Over Due By]],$S$21:$T$25,2)</f>
        <v>0</v>
      </c>
      <c r="P46" s="53" t="str">
        <f>IF(AND(tbl_MC[[#This Row],[Over Due By]]&gt;0,tbl_MC[[#This Row],[Amount]]&gt;=500),"Action","")</f>
        <v/>
      </c>
    </row>
    <row r="47" spans="1:16"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f>VLOOKUP(tbl_MC[[#This Row],[Over Due By]],$S$21:$T$25,2)</f>
        <v>5.5</v>
      </c>
      <c r="P47" s="53" t="str">
        <f>IF(AND(tbl_MC[[#This Row],[Over Due By]]&gt;0,tbl_MC[[#This Row],[Amount]]&gt;=500),"Action","")</f>
        <v/>
      </c>
    </row>
    <row r="48" spans="1:16"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f>VLOOKUP(tbl_MC[[#This Row],[Over Due By]],$S$21:$T$25,2)</f>
        <v>5.5</v>
      </c>
      <c r="P48" s="53" t="str">
        <f>IF(AND(tbl_MC[[#This Row],[Over Due By]]&gt;0,tbl_MC[[#This Row],[Amount]]&gt;=500),"Action","")</f>
        <v/>
      </c>
    </row>
    <row r="49" spans="1:16"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f>VLOOKUP(tbl_MC[[#This Row],[Over Due By]],$S$21:$T$25,2)</f>
        <v>0</v>
      </c>
      <c r="P49" s="53" t="str">
        <f>IF(AND(tbl_MC[[#This Row],[Over Due By]]&gt;0,tbl_MC[[#This Row],[Amount]]&gt;=500),"Action","")</f>
        <v/>
      </c>
    </row>
    <row r="50" spans="1:16"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f>VLOOKUP(tbl_MC[[#This Row],[Over Due By]],$S$21:$T$25,2)</f>
        <v>0</v>
      </c>
      <c r="P50" s="53" t="str">
        <f>IF(AND(tbl_MC[[#This Row],[Over Due By]]&gt;0,tbl_MC[[#This Row],[Amount]]&gt;=500),"Action","")</f>
        <v/>
      </c>
    </row>
    <row r="51" spans="1:16"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f>VLOOKUP(tbl_MC[[#This Row],[Over Due By]],$S$21:$T$25,2)</f>
        <v>5.5</v>
      </c>
      <c r="P51" s="53" t="str">
        <f>IF(AND(tbl_MC[[#This Row],[Over Due By]]&gt;0,tbl_MC[[#This Row],[Amount]]&gt;=500),"Action","")</f>
        <v>Action</v>
      </c>
    </row>
    <row r="52" spans="1:16"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f>VLOOKUP(tbl_MC[[#This Row],[Over Due By]],$S$21:$T$25,2)</f>
        <v>0</v>
      </c>
      <c r="P52" s="53" t="str">
        <f>IF(AND(tbl_MC[[#This Row],[Over Due By]]&gt;0,tbl_MC[[#This Row],[Amount]]&gt;=500),"Action","")</f>
        <v/>
      </c>
    </row>
    <row r="53" spans="1:16"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f>VLOOKUP(tbl_MC[[#This Row],[Over Due By]],$S$21:$T$25,2)</f>
        <v>0</v>
      </c>
      <c r="P53" s="53" t="str">
        <f>IF(AND(tbl_MC[[#This Row],[Over Due By]]&gt;0,tbl_MC[[#This Row],[Amount]]&gt;=500),"Action","")</f>
        <v/>
      </c>
    </row>
    <row r="54" spans="1:16"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f>VLOOKUP(tbl_MC[[#This Row],[Over Due By]],$S$21:$T$25,2)</f>
        <v>0</v>
      </c>
      <c r="P54" s="53" t="str">
        <f>IF(AND(tbl_MC[[#This Row],[Over Due By]]&gt;0,tbl_MC[[#This Row],[Amount]]&gt;=500),"Action","")</f>
        <v/>
      </c>
    </row>
    <row r="55" spans="1:16"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f>VLOOKUP(tbl_MC[[#This Row],[Over Due By]],$S$21:$T$25,2)</f>
        <v>0</v>
      </c>
      <c r="P55" s="53" t="str">
        <f>IF(AND(tbl_MC[[#This Row],[Over Due By]]&gt;0,tbl_MC[[#This Row],[Amount]]&gt;=500),"Action","")</f>
        <v/>
      </c>
    </row>
    <row r="56" spans="1:16"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f>VLOOKUP(tbl_MC[[#This Row],[Over Due By]],$S$21:$T$25,2)</f>
        <v>0</v>
      </c>
      <c r="P56" s="53" t="str">
        <f>IF(AND(tbl_MC[[#This Row],[Over Due By]]&gt;0,tbl_MC[[#This Row],[Amount]]&gt;=500),"Action","")</f>
        <v/>
      </c>
    </row>
    <row r="57" spans="1:16"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f>VLOOKUP(tbl_MC[[#This Row],[Over Due By]],$S$21:$T$25,2)</f>
        <v>0</v>
      </c>
      <c r="P57" s="53" t="str">
        <f>IF(AND(tbl_MC[[#This Row],[Over Due By]]&gt;0,tbl_MC[[#This Row],[Amount]]&gt;=500),"Action","")</f>
        <v/>
      </c>
    </row>
    <row r="58" spans="1:16"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f>VLOOKUP(tbl_MC[[#This Row],[Over Due By]],$S$21:$T$25,2)</f>
        <v>0</v>
      </c>
      <c r="P58" s="53" t="str">
        <f>IF(AND(tbl_MC[[#This Row],[Over Due By]]&gt;0,tbl_MC[[#This Row],[Amount]]&gt;=500),"Action","")</f>
        <v/>
      </c>
    </row>
    <row r="59" spans="1:16"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f>VLOOKUP(tbl_MC[[#This Row],[Over Due By]],$S$21:$T$25,2)</f>
        <v>0</v>
      </c>
      <c r="P59" s="53" t="str">
        <f>IF(AND(tbl_MC[[#This Row],[Over Due By]]&gt;0,tbl_MC[[#This Row],[Amount]]&gt;=500),"Action","")</f>
        <v/>
      </c>
    </row>
    <row r="60" spans="1:16"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f>VLOOKUP(tbl_MC[[#This Row],[Over Due By]],$S$21:$T$25,2)</f>
        <v>0</v>
      </c>
      <c r="P60" s="53" t="str">
        <f>IF(AND(tbl_MC[[#This Row],[Over Due By]]&gt;0,tbl_MC[[#This Row],[Amount]]&gt;=500),"Action","")</f>
        <v/>
      </c>
    </row>
    <row r="61" spans="1:16"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f>VLOOKUP(tbl_MC[[#This Row],[Over Due By]],$S$21:$T$25,2)</f>
        <v>0</v>
      </c>
      <c r="P61" s="53" t="str">
        <f>IF(AND(tbl_MC[[#This Row],[Over Due By]]&gt;0,tbl_MC[[#This Row],[Amount]]&gt;=500),"Action","")</f>
        <v/>
      </c>
    </row>
    <row r="62" spans="1:16"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f>VLOOKUP(tbl_MC[[#This Row],[Over Due By]],$S$21:$T$25,2)</f>
        <v>0</v>
      </c>
      <c r="P62" s="53" t="str">
        <f>IF(AND(tbl_MC[[#This Row],[Over Due By]]&gt;0,tbl_MC[[#This Row],[Amount]]&gt;=500),"Action","")</f>
        <v/>
      </c>
    </row>
    <row r="63" spans="1:16"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f>VLOOKUP(tbl_MC[[#This Row],[Over Due By]],$S$21:$T$25,2)</f>
        <v>0</v>
      </c>
      <c r="P63" s="53" t="str">
        <f>IF(AND(tbl_MC[[#This Row],[Over Due By]]&gt;0,tbl_MC[[#This Row],[Amount]]&gt;=500),"Action","")</f>
        <v/>
      </c>
    </row>
    <row r="64" spans="1:16"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f>VLOOKUP(tbl_MC[[#This Row],[Over Due By]],$S$21:$T$25,2)</f>
        <v>10.8</v>
      </c>
      <c r="P64" s="53" t="str">
        <f>IF(AND(tbl_MC[[#This Row],[Over Due By]]&gt;0,tbl_MC[[#This Row],[Amount]]&gt;=500),"Action","")</f>
        <v>Action</v>
      </c>
    </row>
    <row r="65" spans="1:16"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f>VLOOKUP(tbl_MC[[#This Row],[Over Due By]],$S$21:$T$25,2)</f>
        <v>0</v>
      </c>
      <c r="P65" s="53" t="str">
        <f>IF(AND(tbl_MC[[#This Row],[Over Due By]]&gt;0,tbl_MC[[#This Row],[Amount]]&gt;=500),"Action","")</f>
        <v/>
      </c>
    </row>
    <row r="66" spans="1:16"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f>VLOOKUP(tbl_MC[[#This Row],[Over Due By]],$S$21:$T$25,2)</f>
        <v>0</v>
      </c>
      <c r="P66" s="53" t="str">
        <f>IF(AND(tbl_MC[[#This Row],[Over Due By]]&gt;0,tbl_MC[[#This Row],[Amount]]&gt;=500),"Action","")</f>
        <v/>
      </c>
    </row>
    <row r="67" spans="1:16"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f>VLOOKUP(tbl_MC[[#This Row],[Over Due By]],$S$21:$T$25,2)</f>
        <v>0</v>
      </c>
      <c r="P67" s="53" t="str">
        <f>IF(AND(tbl_MC[[#This Row],[Over Due By]]&gt;0,tbl_MC[[#This Row],[Amount]]&gt;=500),"Action","")</f>
        <v/>
      </c>
    </row>
    <row r="68" spans="1:16"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f>VLOOKUP(tbl_MC[[#This Row],[Over Due By]],$S$21:$T$25,2)</f>
        <v>5.5</v>
      </c>
      <c r="P68" s="53" t="str">
        <f>IF(AND(tbl_MC[[#This Row],[Over Due By]]&gt;0,tbl_MC[[#This Row],[Amount]]&gt;=500),"Action","")</f>
        <v>Action</v>
      </c>
    </row>
    <row r="69" spans="1:16"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f>VLOOKUP(tbl_MC[[#This Row],[Over Due By]],$S$21:$T$25,2)</f>
        <v>0</v>
      </c>
      <c r="P69" s="53" t="str">
        <f>IF(AND(tbl_MC[[#This Row],[Over Due By]]&gt;0,tbl_MC[[#This Row],[Amount]]&gt;=500),"Action","")</f>
        <v/>
      </c>
    </row>
    <row r="70" spans="1:16"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f>VLOOKUP(tbl_MC[[#This Row],[Over Due By]],$S$21:$T$25,2)</f>
        <v>2.25</v>
      </c>
      <c r="P70" s="53" t="str">
        <f>IF(AND(tbl_MC[[#This Row],[Over Due By]]&gt;0,tbl_MC[[#This Row],[Amount]]&gt;=500),"Action","")</f>
        <v/>
      </c>
    </row>
    <row r="71" spans="1:16"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f>VLOOKUP(tbl_MC[[#This Row],[Over Due By]],$S$21:$T$25,2)</f>
        <v>0</v>
      </c>
      <c r="P71" s="53" t="str">
        <f>IF(AND(tbl_MC[[#This Row],[Over Due By]]&gt;0,tbl_MC[[#This Row],[Amount]]&gt;=500),"Action","")</f>
        <v/>
      </c>
    </row>
    <row r="72" spans="1:16"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f>VLOOKUP(tbl_MC[[#This Row],[Over Due By]],$S$21:$T$25,2)</f>
        <v>10.8</v>
      </c>
      <c r="P72" s="53" t="str">
        <f>IF(AND(tbl_MC[[#This Row],[Over Due By]]&gt;0,tbl_MC[[#This Row],[Amount]]&gt;=500),"Action","")</f>
        <v>Action</v>
      </c>
    </row>
    <row r="73" spans="1:16"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f>VLOOKUP(tbl_MC[[#This Row],[Over Due By]],$S$21:$T$25,2)</f>
        <v>5.5</v>
      </c>
      <c r="P73" s="53" t="str">
        <f>IF(AND(tbl_MC[[#This Row],[Over Due By]]&gt;0,tbl_MC[[#This Row],[Amount]]&gt;=500),"Action","")</f>
        <v>Action</v>
      </c>
    </row>
    <row r="74" spans="1:16"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f>VLOOKUP(tbl_MC[[#This Row],[Over Due By]],$S$21:$T$25,2)</f>
        <v>0</v>
      </c>
      <c r="P74" s="53" t="str">
        <f>IF(AND(tbl_MC[[#This Row],[Over Due By]]&gt;0,tbl_MC[[#This Row],[Amount]]&gt;=500),"Action","")</f>
        <v/>
      </c>
    </row>
    <row r="75" spans="1:16"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f>VLOOKUP(tbl_MC[[#This Row],[Over Due By]],$S$21:$T$25,2)</f>
        <v>0</v>
      </c>
      <c r="P75" s="53" t="str">
        <f>IF(AND(tbl_MC[[#This Row],[Over Due By]]&gt;0,tbl_MC[[#This Row],[Amount]]&gt;=500),"Action","")</f>
        <v/>
      </c>
    </row>
    <row r="76" spans="1:16"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f>VLOOKUP(tbl_MC[[#This Row],[Over Due By]],$S$21:$T$25,2)</f>
        <v>0</v>
      </c>
      <c r="P76" s="53" t="str">
        <f>IF(AND(tbl_MC[[#This Row],[Over Due By]]&gt;0,tbl_MC[[#This Row],[Amount]]&gt;=500),"Action","")</f>
        <v/>
      </c>
    </row>
    <row r="77" spans="1:16"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f>VLOOKUP(tbl_MC[[#This Row],[Over Due By]],$S$21:$T$25,2)</f>
        <v>5.5</v>
      </c>
      <c r="P77" s="53" t="str">
        <f>IF(AND(tbl_MC[[#This Row],[Over Due By]]&gt;0,tbl_MC[[#This Row],[Amount]]&gt;=500),"Action","")</f>
        <v>Action</v>
      </c>
    </row>
    <row r="78" spans="1:16"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f>VLOOKUP(tbl_MC[[#This Row],[Over Due By]],$S$21:$T$25,2)</f>
        <v>0</v>
      </c>
      <c r="P78" s="53" t="str">
        <f>IF(AND(tbl_MC[[#This Row],[Over Due By]]&gt;0,tbl_MC[[#This Row],[Amount]]&gt;=500),"Action","")</f>
        <v/>
      </c>
    </row>
    <row r="79" spans="1:16"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f>VLOOKUP(tbl_MC[[#This Row],[Over Due By]],$S$21:$T$25,2)</f>
        <v>5.5</v>
      </c>
      <c r="P79" s="53" t="str">
        <f>IF(AND(tbl_MC[[#This Row],[Over Due By]]&gt;0,tbl_MC[[#This Row],[Amount]]&gt;=500),"Action","")</f>
        <v>Action</v>
      </c>
    </row>
    <row r="80" spans="1:16"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f>VLOOKUP(tbl_MC[[#This Row],[Over Due By]],$S$21:$T$25,2)</f>
        <v>0</v>
      </c>
      <c r="P80" s="53" t="str">
        <f>IF(AND(tbl_MC[[#This Row],[Over Due By]]&gt;0,tbl_MC[[#This Row],[Amount]]&gt;=500),"Action","")</f>
        <v/>
      </c>
    </row>
    <row r="81" spans="1:16"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f>VLOOKUP(tbl_MC[[#This Row],[Over Due By]],$S$21:$T$25,2)</f>
        <v>5.5</v>
      </c>
      <c r="P81" s="53" t="str">
        <f>IF(AND(tbl_MC[[#This Row],[Over Due By]]&gt;0,tbl_MC[[#This Row],[Amount]]&gt;=500),"Action","")</f>
        <v/>
      </c>
    </row>
    <row r="82" spans="1:16"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f>VLOOKUP(tbl_MC[[#This Row],[Over Due By]],$S$21:$T$25,2)</f>
        <v>0</v>
      </c>
      <c r="P82" s="53" t="str">
        <f>IF(AND(tbl_MC[[#This Row],[Over Due By]]&gt;0,tbl_MC[[#This Row],[Amount]]&gt;=500),"Action","")</f>
        <v/>
      </c>
    </row>
    <row r="83" spans="1:16"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f>VLOOKUP(tbl_MC[[#This Row],[Over Due By]],$S$21:$T$25,2)</f>
        <v>0</v>
      </c>
      <c r="P83" s="53" t="str">
        <f>IF(AND(tbl_MC[[#This Row],[Over Due By]]&gt;0,tbl_MC[[#This Row],[Amount]]&gt;=500),"Action","")</f>
        <v/>
      </c>
    </row>
    <row r="84" spans="1:16"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f>VLOOKUP(tbl_MC[[#This Row],[Over Due By]],$S$21:$T$25,2)</f>
        <v>0</v>
      </c>
      <c r="P84" s="53" t="str">
        <f>IF(AND(tbl_MC[[#This Row],[Over Due By]]&gt;0,tbl_MC[[#This Row],[Amount]]&gt;=500),"Action","")</f>
        <v/>
      </c>
    </row>
    <row r="85" spans="1:16"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f>VLOOKUP(tbl_MC[[#This Row],[Over Due By]],$S$21:$T$25,2)</f>
        <v>5.5</v>
      </c>
      <c r="P85" s="53" t="str">
        <f>IF(AND(tbl_MC[[#This Row],[Over Due By]]&gt;0,tbl_MC[[#This Row],[Amount]]&gt;=500),"Action","")</f>
        <v>Action</v>
      </c>
    </row>
    <row r="86" spans="1:16"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f>VLOOKUP(tbl_MC[[#This Row],[Over Due By]],$S$21:$T$25,2)</f>
        <v>0</v>
      </c>
      <c r="P86" s="53" t="str">
        <f>IF(AND(tbl_MC[[#This Row],[Over Due By]]&gt;0,tbl_MC[[#This Row],[Amount]]&gt;=500),"Action","")</f>
        <v/>
      </c>
    </row>
    <row r="87" spans="1:16"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f>VLOOKUP(tbl_MC[[#This Row],[Over Due By]],$S$21:$T$25,2)</f>
        <v>5.5</v>
      </c>
      <c r="P87" s="53" t="str">
        <f>IF(AND(tbl_MC[[#This Row],[Over Due By]]&gt;0,tbl_MC[[#This Row],[Amount]]&gt;=500),"Action","")</f>
        <v>Action</v>
      </c>
    </row>
    <row r="88" spans="1:16"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f>VLOOKUP(tbl_MC[[#This Row],[Over Due By]],$S$21:$T$25,2)</f>
        <v>0</v>
      </c>
      <c r="P88" s="53"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1"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79.7</v>
      </c>
    </row>
    <row r="9" spans="1:5" x14ac:dyDescent="0.25">
      <c r="A9" t="s">
        <v>48</v>
      </c>
      <c r="B9">
        <f>COUNTIFS(Location,A9)</f>
        <v>44</v>
      </c>
      <c r="C9" s="9">
        <f>SUMIFS(Amount_Paid,Location,A9)</f>
        <v>21629.190000000006</v>
      </c>
      <c r="D9">
        <f>SUMIFS(tbl_MC[Over Due By],Location,$A9)</f>
        <v>131</v>
      </c>
      <c r="E9" s="9">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2020-02-18T05:30:39Z</dcterms:modified>
</cp:coreProperties>
</file>