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guna\Google Drive\Data Analytics for Business\Course 3 - Manuel\Scripts\Module 3\"/>
    </mc:Choice>
  </mc:AlternateContent>
  <bookViews>
    <workbookView xWindow="0" yWindow="0" windowWidth="21180" windowHeight="9660"/>
  </bookViews>
  <sheets>
    <sheet name="Model" sheetId="1" r:id="rId1"/>
    <sheet name="Sensitivity Report" sheetId="3" r:id="rId2"/>
    <sheet name="Shipments" sheetId="5" r:id="rId3"/>
    <sheet name="Capacity Utilization" sheetId="4" r:id="rId4"/>
    <sheet name="Reduced Costs" sheetId="6" r:id="rId5"/>
  </sheets>
  <definedNames>
    <definedName name="Capacity">Model!$G$6:$G$10</definedName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Demand">Model!$C$11:$F$11</definedName>
    <definedName name="grb_bariter" localSheetId="0" hidden="1">1E+100</definedName>
    <definedName name="grb_bartol" localSheetId="0" hidden="1">0.00000001</definedName>
    <definedName name="grb_crossover" localSheetId="0" hidden="1">-1</definedName>
    <definedName name="grb_cutoff" localSheetId="0" hidden="1">1E+100</definedName>
    <definedName name="grb_cuts" localSheetId="0" hidden="1">-1</definedName>
    <definedName name="grb_focus" localSheetId="0" hidden="1">0</definedName>
    <definedName name="grb_heur" localSheetId="0" hidden="1">0.05</definedName>
    <definedName name="grb_infeas" localSheetId="0" hidden="1">0.000001</definedName>
    <definedName name="grb_inttol" localSheetId="0" hidden="1">0.00001</definedName>
    <definedName name="grb_method" localSheetId="0" hidden="1">1</definedName>
    <definedName name="grb_nodefilestart" localSheetId="0" hidden="1">1E+100</definedName>
    <definedName name="grb_optimal" localSheetId="0" hidden="1">0.000001</definedName>
    <definedName name="grb_order" localSheetId="0" hidden="1">-1</definedName>
    <definedName name="grb_presolve" localSheetId="0" hidden="1">-1</definedName>
    <definedName name="grb_pricing" localSheetId="0" hidden="1">-1</definedName>
    <definedName name="grb_psdtol" localSheetId="0" hidden="1">0.000001</definedName>
    <definedName name="grb_relmip" localSheetId="0" hidden="1">0.0001</definedName>
    <definedName name="grb_submip" localSheetId="0" hidden="1">500</definedName>
    <definedName name="grb_symmetry" localSheetId="0" hidden="1">-1</definedName>
    <definedName name="grb_threads" localSheetId="0" hidden="1">0</definedName>
    <definedName name="grb_var" localSheetId="0" hidden="1">-1</definedName>
    <definedName name="gurobi_qp" localSheetId="0" hidden="1">2</definedName>
    <definedName name="LSGRGeng_RelaxBounds" localSheetId="0" hidden="1">0</definedName>
    <definedName name="Received">Model!$C$21:$F$21</definedName>
    <definedName name="Shipments">Model!$C$16:$F$20</definedName>
    <definedName name="Shipped">Model!$G$16:$G$20</definedName>
    <definedName name="solver_acc" localSheetId="0" hidden="1">0.001</definedName>
    <definedName name="solver_adj" localSheetId="0" hidden="1">Model!$C$16:$F$20</definedName>
    <definedName name="solver_adj_ob" localSheetId="0" hidden="1">1</definedName>
    <definedName name="solver_ars" localSheetId="0" hidden="1">1</definedName>
    <definedName name="solver_bigm" localSheetId="0" hidden="1">1000000</definedName>
    <definedName name="solver_bnd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dia" localSheetId="0" hidden="1">5</definedName>
    <definedName name="solver_disp" hidden="1">0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eval" hidden="1">0</definedName>
    <definedName name="solver_fea" localSheetId="0" hidden="1">0.000001</definedName>
    <definedName name="solver_fns" localSheetId="0" hidden="1">0</definedName>
    <definedName name="solver_gap" localSheetId="0" hidden="1">0.0000001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pd" localSheetId="0" hidden="1">3</definedName>
    <definedName name="solver_ipi" localSheetId="0" hidden="1">1</definedName>
    <definedName name="solver_ips" localSheetId="0" hidden="1">0.99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kiv" localSheetId="0" hidden="1">2E+30</definedName>
    <definedName name="solver_lcens" hidden="1">-1E+30</definedName>
    <definedName name="solver_lcut" hidden="1">-1E+30</definedName>
    <definedName name="solver_legacy" localSheetId="0" hidden="1">1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1" localSheetId="0" hidden="1">Model!$G$16:$G$20</definedName>
    <definedName name="solver_lhs2" localSheetId="0" hidden="1">Model!$C$21:$F$21</definedName>
    <definedName name="solver_lhs3" localSheetId="0" hidden="1">Model!$C$16:$F$20</definedName>
    <definedName name="solver_lin" localSheetId="0" hidden="1">1</definedName>
    <definedName name="solver_loc" localSheetId="0" hidden="1">4</definedName>
    <definedName name="solver_log" localSheetId="0" hidden="1">1</definedName>
    <definedName name="solver_lpp" localSheetId="0" hidden="1">0</definedName>
    <definedName name="solver_lpt" localSheetId="0" hidden="1">0</definedName>
    <definedName name="solver_lva" localSheetId="0" hidden="1">0</definedName>
    <definedName name="solver_mda" localSheetId="0" hidden="1">4</definedName>
    <definedName name="solver_met" localSheetId="0" hidden="1">1</definedName>
    <definedName name="solver_mip" localSheetId="0" hidden="1">2147483647</definedName>
    <definedName name="solver_mni" localSheetId="0" hidden="1">30</definedName>
    <definedName name="solver_mod" localSheetId="0" hidden="1">1</definedName>
    <definedName name="solver_mrt" localSheetId="0" hidden="1">0.075</definedName>
    <definedName name="solver_msl" localSheetId="0" hidden="1">0</definedName>
    <definedName name="solver_neg" localSheetId="0" hidden="1">0</definedName>
    <definedName name="solver_nod" localSheetId="0" hidden="1">2147483647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</definedName>
    <definedName name="solver_num" localSheetId="0" hidden="1">3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Model!$C$23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1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p" localSheetId="0" hidden="1">0</definedName>
    <definedName name="solver_res" localSheetId="0" hidden="1">0.05</definedName>
    <definedName name="solver_rhs1" localSheetId="0" hidden="1">Model!$G$6:$G$10</definedName>
    <definedName name="solver_rhs2" localSheetId="0" hidden="1">Model!$C$11:$F$11</definedName>
    <definedName name="solver_rhs3" localSheetId="0" hidden="1">0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oc" localSheetId="0" hidden="1">0</definedName>
    <definedName name="solver_spid" localSheetId="0" hidden="1">" "</definedName>
    <definedName name="solver_srvr" localSheetId="0" hidden="1">" "</definedName>
    <definedName name="solver_ssz" localSheetId="0" hidden="1">0</definedName>
    <definedName name="solver_sta" localSheetId="0" hidden="1">0</definedName>
    <definedName name="solver_sthr" hidden="1">0</definedName>
    <definedName name="solver_thr" localSheetId="0" hidden="1">0</definedName>
    <definedName name="solver_tim" localSheetId="0" hidden="1">2147483647</definedName>
    <definedName name="solver_tms" localSheetId="0" hidden="1">0</definedName>
    <definedName name="solver_tol" localSheetId="0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999999999999</definedName>
    <definedName name="solver_typ" localSheetId="0" hidden="1">2</definedName>
    <definedName name="solver_ubigm" localSheetId="0" hidden="1">1000000</definedName>
    <definedName name="solver_ucens" hidden="1">1E+30</definedName>
    <definedName name="solver_ucut" hidden="1">1E+30</definedName>
    <definedName name="solver_umod" localSheetId="0" hidden="1">1</definedName>
    <definedName name="solver_urs" localSheetId="0" hidden="1">0</definedName>
    <definedName name="solver_userid" localSheetId="0" hidden="1">126250</definedName>
    <definedName name="solver_val" localSheetId="0" hidden="1">0</definedName>
    <definedName name="solver_var" localSheetId="0" hidden="1">" "</definedName>
    <definedName name="solver_ver" localSheetId="0" hidden="1">16</definedName>
    <definedName name="solver_vir" localSheetId="0" hidden="1">1</definedName>
    <definedName name="solver_vol" localSheetId="0" hidden="1">0</definedName>
    <definedName name="solver_vst" localSheetId="0" hidden="1">0</definedName>
    <definedName name="Total_cost">Model!$C$23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3" l="1"/>
  <c r="L24" i="3"/>
  <c r="L23" i="3"/>
  <c r="L22" i="3"/>
  <c r="L21" i="3"/>
  <c r="L20" i="3"/>
  <c r="L19" i="3"/>
  <c r="L18" i="3"/>
  <c r="L17" i="3"/>
  <c r="L16" i="3"/>
  <c r="L15" i="3"/>
  <c r="L14" i="3"/>
  <c r="L13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L26" i="3"/>
  <c r="C23" i="1" l="1"/>
  <c r="D21" i="1"/>
  <c r="E21" i="1"/>
  <c r="F21" i="1"/>
  <c r="C21" i="1"/>
  <c r="G17" i="1"/>
  <c r="G18" i="1"/>
  <c r="G19" i="1"/>
  <c r="G20" i="1"/>
  <c r="G16" i="1"/>
</calcChain>
</file>

<file path=xl/sharedStrings.xml><?xml version="1.0" encoding="utf-8"?>
<sst xmlns="http://schemas.openxmlformats.org/spreadsheetml/2006/main" count="119" uniqueCount="100">
  <si>
    <t>Transportation Problem</t>
  </si>
  <si>
    <t>Customer</t>
  </si>
  <si>
    <t>A</t>
  </si>
  <si>
    <t>B</t>
  </si>
  <si>
    <t>C</t>
  </si>
  <si>
    <t>D</t>
  </si>
  <si>
    <t>E</t>
  </si>
  <si>
    <t>Demand</t>
  </si>
  <si>
    <t>Received</t>
  </si>
  <si>
    <t>Shipped</t>
  </si>
  <si>
    <t>Data</t>
  </si>
  <si>
    <t>Capacity</t>
  </si>
  <si>
    <t>Model</t>
  </si>
  <si>
    <t>Supplier</t>
  </si>
  <si>
    <t>Total cost</t>
  </si>
  <si>
    <t>Microsoft Excel 16.0 Sensitivity Report</t>
  </si>
  <si>
    <t>Worksheet: [Transportation Problem - Optimization.xlsx]Model</t>
  </si>
  <si>
    <t>Engine: Standard LP/Quadratic</t>
  </si>
  <si>
    <t>Objective Cell (Min)</t>
  </si>
  <si>
    <t>Cell</t>
  </si>
  <si>
    <t>Name</t>
  </si>
  <si>
    <t>Final Value</t>
  </si>
  <si>
    <t>Total_cost</t>
  </si>
  <si>
    <t>Decision Variable Cells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</si>
  <si>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</si>
  <si>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</si>
  <si>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</si>
  <si>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</si>
  <si>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</si>
  <si>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</si>
  <si>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</si>
  <si>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</si>
  <si>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</si>
  <si>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$C$16</t>
  </si>
  <si>
    <t>$D$16</t>
  </si>
  <si>
    <t>$E$16</t>
  </si>
  <si>
    <t>$F$16</t>
  </si>
  <si>
    <t>$C$17</t>
  </si>
  <si>
    <t>$D$17</t>
  </si>
  <si>
    <t>$E$17</t>
  </si>
  <si>
    <t>$F$17</t>
  </si>
  <si>
    <t>$C$18</t>
  </si>
  <si>
    <t>$D$18</t>
  </si>
  <si>
    <t>$E$18</t>
  </si>
  <si>
    <t>$F$18</t>
  </si>
  <si>
    <t>$C$19</t>
  </si>
  <si>
    <t>$D$19</t>
  </si>
  <si>
    <t>$E$19</t>
  </si>
  <si>
    <t>$F$19</t>
  </si>
  <si>
    <t>$C$20</t>
  </si>
  <si>
    <t>$D$20</t>
  </si>
  <si>
    <t>$E$20</t>
  </si>
  <si>
    <t>$F$20</t>
  </si>
  <si>
    <t>Constraints</t>
  </si>
  <si>
    <t>Shadow</t>
  </si>
  <si>
    <t>Constraint</t>
  </si>
  <si>
    <t>Price</t>
  </si>
  <si>
    <t>R.H. Side</t>
  </si>
  <si>
    <t>$G$16</t>
  </si>
  <si>
    <t>$G$17</t>
  </si>
  <si>
    <t>$G$18</t>
  </si>
  <si>
    <t>$G$19</t>
  </si>
  <si>
    <t>$G$20</t>
  </si>
  <si>
    <t>$C$21</t>
  </si>
  <si>
    <t>$D$21</t>
  </si>
  <si>
    <t>$E$21</t>
  </si>
  <si>
    <t>$F$21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</si>
  <si>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</si>
  <si>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</si>
  <si>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</si>
  <si>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</si>
  <si>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</si>
  <si>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</si>
  <si>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</si>
  <si>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</si>
  <si>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</si>
  <si>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</si>
  <si>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</si>
  <si>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</si>
  <si>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</si>
  <si>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</si>
  <si>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</si>
  <si>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</si>
  <si>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</si>
  <si>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</si>
  <si>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</si>
  <si>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</si>
  <si>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Report Created: 8/4/2016 5:20:01 PM</t>
  </si>
  <si>
    <t>Supplier A</t>
  </si>
  <si>
    <t>Supplier B</t>
  </si>
  <si>
    <t>Supplier C</t>
  </si>
  <si>
    <t>Supplier D</t>
  </si>
  <si>
    <t>Supplier E</t>
  </si>
  <si>
    <t>Customer 1</t>
  </si>
  <si>
    <t>Customer 2</t>
  </si>
  <si>
    <t>Customer 3</t>
  </si>
  <si>
    <t>Customer 4</t>
  </si>
  <si>
    <t>Variable</t>
  </si>
  <si>
    <t>Current Cost</t>
  </si>
  <si>
    <t>Cost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</si>
</sst>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9" xfId="0" applyFill="1" applyBorder="1"/>
    <xf numFmtId="0" fontId="1" fillId="3" borderId="9" xfId="0" applyFont="1" applyFill="1" applyBorder="1"/>
    <xf numFmtId="0" fontId="0" fillId="0" borderId="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7" xfId="0" applyFill="1" applyBorder="1" applyAlignment="1"/>
    <xf numFmtId="0" fontId="2" fillId="0" borderId="16" xfId="0" applyFont="1" applyFill="1" applyBorder="1" applyAlignment="1">
      <alignment horizontal="center"/>
    </xf>
    <xf numFmtId="0" fontId="0" fillId="0" borderId="18" xfId="0" applyFill="1" applyBorder="1" applyAlignment="1"/>
    <xf numFmtId="0" fontId="0" fillId="0" borderId="18" xfId="0" applyNumberFormat="1" applyFill="1" applyBorder="1" applyAlignment="1"/>
    <xf numFmtId="0" fontId="0" fillId="0" borderId="17" xfId="0" applyNumberFormat="1" applyFill="1" applyBorder="1" applyAlignment="1"/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4" xfId="0" applyNumberFormat="1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8" xfId="0" applyNumberFormat="1" applyFill="1" applyBorder="1"/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9" xfId="0" applyBorder="1"/>
    <xf numFmtId="0" fontId="2" fillId="0" borderId="20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" fontId="0" fillId="0" borderId="18" xfId="0" applyNumberFormat="1" applyFill="1" applyBorder="1" applyAlignment="1"/>
    <xf numFmtId="1" fontId="0" fillId="0" borderId="17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Customer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Model!$B$16:$B$20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Model!$C$16:$C$20</c:f>
              <c:numCache>
                <c:formatCode>General</c:formatCode>
                <c:ptCount val="5"/>
                <c:pt idx="0">
                  <c:v>15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3-4993-B4B0-4AEE733ED663}"/>
            </c:ext>
          </c:extLst>
        </c:ser>
        <c:ser>
          <c:idx val="1"/>
          <c:order val="1"/>
          <c:tx>
            <c:v>Customer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Model!$B$16:$B$20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Model!$D$16:$D$20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3-4993-B4B0-4AEE733ED663}"/>
            </c:ext>
          </c:extLst>
        </c:ser>
        <c:ser>
          <c:idx val="2"/>
          <c:order val="2"/>
          <c:tx>
            <c:v>Customer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Model!$B$16:$B$20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Model!$E$16:$E$20</c:f>
              <c:numCache>
                <c:formatCode>General</c:formatCode>
                <c:ptCount val="5"/>
                <c:pt idx="0">
                  <c:v>0</c:v>
                </c:pt>
                <c:pt idx="1">
                  <c:v>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33-4993-B4B0-4AEE733ED663}"/>
            </c:ext>
          </c:extLst>
        </c:ser>
        <c:ser>
          <c:idx val="3"/>
          <c:order val="3"/>
          <c:tx>
            <c:v>Customer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Model!$B$16:$B$20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Model!$F$16:$F$20</c:f>
              <c:numCache>
                <c:formatCode>General</c:formatCode>
                <c:ptCount val="5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33-4993-B4B0-4AEE733ED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468168"/>
        <c:axId val="407467184"/>
      </c:barChart>
      <c:catAx>
        <c:axId val="407468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Suppliers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67184"/>
        <c:crosses val="autoZero"/>
        <c:auto val="1"/>
        <c:lblAlgn val="ctr"/>
        <c:lblOffset val="100"/>
        <c:noMultiLvlLbl val="0"/>
      </c:catAx>
      <c:valAx>
        <c:axId val="40746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6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 Utilization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Shipped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'Sensitivity Report'!$C$37:$C$41</c:f>
              <c:strCache>
                <c:ptCount val="5"/>
                <c:pt idx="0">
                  <c:v>Supplier A</c:v>
                </c:pt>
                <c:pt idx="1">
                  <c:v>Supplier B</c:v>
                </c:pt>
                <c:pt idx="2">
                  <c:v>Supplier C</c:v>
                </c:pt>
                <c:pt idx="3">
                  <c:v>Supplier D</c:v>
                </c:pt>
                <c:pt idx="4">
                  <c:v>Supplier E</c:v>
                </c:pt>
              </c:strCache>
            </c:strRef>
          </c:cat>
          <c:val>
            <c:numRef>
              <c:f>'Sensitivity Report'!$D$37:$D$41</c:f>
              <c:numCache>
                <c:formatCode>General</c:formatCode>
                <c:ptCount val="5"/>
                <c:pt idx="0">
                  <c:v>60</c:v>
                </c:pt>
                <c:pt idx="1">
                  <c:v>35</c:v>
                </c:pt>
                <c:pt idx="2">
                  <c:v>45</c:v>
                </c:pt>
                <c:pt idx="3">
                  <c:v>40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A-4322-92FD-4DCF6B9CE28A}"/>
            </c:ext>
          </c:extLst>
        </c:ser>
        <c:ser>
          <c:idx val="1"/>
          <c:order val="1"/>
          <c:tx>
            <c:v>Capacity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'Sensitivity Report'!$C$37:$C$41</c:f>
              <c:strCache>
                <c:ptCount val="5"/>
                <c:pt idx="0">
                  <c:v>Supplier A</c:v>
                </c:pt>
                <c:pt idx="1">
                  <c:v>Supplier B</c:v>
                </c:pt>
                <c:pt idx="2">
                  <c:v>Supplier C</c:v>
                </c:pt>
                <c:pt idx="3">
                  <c:v>Supplier D</c:v>
                </c:pt>
                <c:pt idx="4">
                  <c:v>Supplier E</c:v>
                </c:pt>
              </c:strCache>
            </c:strRef>
          </c:cat>
          <c:val>
            <c:numRef>
              <c:f>'Sensitivity Report'!$F$37:$F$41</c:f>
              <c:numCache>
                <c:formatCode>General</c:formatCode>
                <c:ptCount val="5"/>
                <c:pt idx="0">
                  <c:v>60</c:v>
                </c:pt>
                <c:pt idx="1">
                  <c:v>50</c:v>
                </c:pt>
                <c:pt idx="2">
                  <c:v>70</c:v>
                </c:pt>
                <c:pt idx="3">
                  <c:v>40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A-4322-92FD-4DCF6B9CE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0574520"/>
        <c:axId val="780573864"/>
        <c:axId val="0"/>
      </c:bar3DChart>
      <c:catAx>
        <c:axId val="78057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73864"/>
        <c:crosses val="autoZero"/>
        <c:auto val="1"/>
        <c:lblAlgn val="ctr"/>
        <c:lblOffset val="100"/>
        <c:noMultiLvlLbl val="0"/>
      </c:catAx>
      <c:valAx>
        <c:axId val="78057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7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Reduced Costs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'Sensitivity Report'!$K$11</c:f>
              <c:strCache>
                <c:ptCount val="1"/>
                <c:pt idx="0">
                  <c:v>Current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'Sensitivity Report'!$J$12:$J$25</c:f>
              <c:strCache>
                <c:ptCount val="14"/>
                <c:pt idx="0">
                  <c:v>Variable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B4</c:v>
                </c:pt>
                <c:pt idx="6">
                  <c:v>C3</c:v>
                </c:pt>
                <c:pt idx="7">
                  <c:v>C4</c:v>
                </c:pt>
                <c:pt idx="8">
                  <c:v>D2</c:v>
                </c:pt>
                <c:pt idx="9">
                  <c:v>D3</c:v>
                </c:pt>
                <c:pt idx="10">
                  <c:v>D4</c:v>
                </c:pt>
                <c:pt idx="11">
                  <c:v>E1</c:v>
                </c:pt>
                <c:pt idx="12">
                  <c:v>E2</c:v>
                </c:pt>
                <c:pt idx="13">
                  <c:v>E3</c:v>
                </c:pt>
              </c:strCache>
            </c:strRef>
          </c:cat>
          <c:val>
            <c:numRef>
              <c:f>'Sensitivity Report'!$K$12:$K$25</c:f>
              <c:numCache>
                <c:formatCode>General</c:formatCode>
                <c:ptCount val="14"/>
                <c:pt idx="1">
                  <c:v>7</c:v>
                </c:pt>
                <c:pt idx="2">
                  <c:v>4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5</c:v>
                </c:pt>
                <c:pt idx="7">
                  <c:v>9</c:v>
                </c:pt>
                <c:pt idx="8">
                  <c:v>8</c:v>
                </c:pt>
                <c:pt idx="9">
                  <c:v>3</c:v>
                </c:pt>
                <c:pt idx="10">
                  <c:v>8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6-4580-A1CE-E80B237938E7}"/>
            </c:ext>
          </c:extLst>
        </c:ser>
        <c:ser>
          <c:idx val="1"/>
          <c:order val="1"/>
          <c:tx>
            <c:strRef>
              <c:f>'Sensitivity Report'!$L$11</c:f>
              <c:strCache>
                <c:ptCount val="1"/>
                <c:pt idx="0">
                  <c:v>Cost Reduction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'Sensitivity Report'!$J$12:$J$25</c:f>
              <c:strCache>
                <c:ptCount val="14"/>
                <c:pt idx="0">
                  <c:v>Variable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B4</c:v>
                </c:pt>
                <c:pt idx="6">
                  <c:v>C3</c:v>
                </c:pt>
                <c:pt idx="7">
                  <c:v>C4</c:v>
                </c:pt>
                <c:pt idx="8">
                  <c:v>D2</c:v>
                </c:pt>
                <c:pt idx="9">
                  <c:v>D3</c:v>
                </c:pt>
                <c:pt idx="10">
                  <c:v>D4</c:v>
                </c:pt>
                <c:pt idx="11">
                  <c:v>E1</c:v>
                </c:pt>
                <c:pt idx="12">
                  <c:v>E2</c:v>
                </c:pt>
                <c:pt idx="13">
                  <c:v>E3</c:v>
                </c:pt>
              </c:strCache>
            </c:strRef>
          </c:cat>
          <c:val>
            <c:numRef>
              <c:f>'Sensitivity Report'!$L$12:$L$25</c:f>
              <c:numCache>
                <c:formatCode>General</c:formatCode>
                <c:ptCount val="14"/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-4</c:v>
                </c:pt>
                <c:pt idx="5">
                  <c:v>-1</c:v>
                </c:pt>
                <c:pt idx="6">
                  <c:v>-2</c:v>
                </c:pt>
                <c:pt idx="7">
                  <c:v>-1</c:v>
                </c:pt>
                <c:pt idx="8">
                  <c:v>-6</c:v>
                </c:pt>
                <c:pt idx="9">
                  <c:v>-2</c:v>
                </c:pt>
                <c:pt idx="10">
                  <c:v>-2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6-4580-A1CE-E80B2379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9182576"/>
        <c:axId val="609183560"/>
      </c:barChart>
      <c:catAx>
        <c:axId val="6091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83560"/>
        <c:crosses val="autoZero"/>
        <c:auto val="1"/>
        <c:lblAlgn val="ctr"/>
        <c:lblOffset val="100"/>
        <c:noMultiLvlLbl val="0"/>
      </c:catAx>
      <c:valAx>
        <c:axId val="60918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719" cy="62904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GridLines="0" tabSelected="1" workbookViewId="0"/>
  </sheetViews>
  <sheetFormatPr defaultRowHeight="15" x14ac:dyDescent="0.25"/>
  <cols>
    <col min="1" max="1" width="3.7109375" customWidth="1"/>
    <col min="2" max="2" width="9.140625" customWidth="1"/>
  </cols>
  <sheetData>
    <row r="1" spans="1:7" x14ac:dyDescent="0.25">
      <c r="A1" s="1" t="s">
        <v>0</v>
      </c>
    </row>
    <row r="2" spans="1:7" x14ac:dyDescent="0.25">
      <c r="A2" s="1"/>
    </row>
    <row r="3" spans="1:7" ht="15.75" thickBot="1" x14ac:dyDescent="0.3">
      <c r="B3" s="12" t="s">
        <v>10</v>
      </c>
      <c r="C3" s="11"/>
      <c r="D3" s="11"/>
      <c r="E3" s="11"/>
      <c r="F3" s="11"/>
      <c r="G3" s="11"/>
    </row>
    <row r="4" spans="1:7" x14ac:dyDescent="0.25">
      <c r="B4" s="29" t="s">
        <v>13</v>
      </c>
      <c r="C4" s="31" t="s">
        <v>1</v>
      </c>
      <c r="D4" s="32"/>
      <c r="E4" s="32"/>
      <c r="F4" s="32"/>
      <c r="G4" s="33" t="s">
        <v>11</v>
      </c>
    </row>
    <row r="5" spans="1:7" x14ac:dyDescent="0.25">
      <c r="B5" s="30"/>
      <c r="C5" s="3">
        <v>1</v>
      </c>
      <c r="D5" s="4">
        <v>2</v>
      </c>
      <c r="E5" s="4">
        <v>3</v>
      </c>
      <c r="F5" s="4">
        <v>4</v>
      </c>
      <c r="G5" s="30"/>
    </row>
    <row r="6" spans="1:7" x14ac:dyDescent="0.25">
      <c r="B6" s="5" t="s">
        <v>2</v>
      </c>
      <c r="C6" s="26">
        <v>3</v>
      </c>
      <c r="D6" s="26">
        <v>7</v>
      </c>
      <c r="E6" s="26">
        <v>4</v>
      </c>
      <c r="F6" s="26">
        <v>4</v>
      </c>
      <c r="G6" s="6">
        <v>60</v>
      </c>
    </row>
    <row r="7" spans="1:7" x14ac:dyDescent="0.25">
      <c r="B7" s="6" t="s">
        <v>3</v>
      </c>
      <c r="C7" s="27">
        <v>9</v>
      </c>
      <c r="D7" s="27">
        <v>8</v>
      </c>
      <c r="E7" s="27">
        <v>3</v>
      </c>
      <c r="F7" s="27">
        <v>9</v>
      </c>
      <c r="G7" s="6">
        <v>50</v>
      </c>
    </row>
    <row r="8" spans="1:7" x14ac:dyDescent="0.25">
      <c r="B8" s="6" t="s">
        <v>4</v>
      </c>
      <c r="C8" s="27">
        <v>7</v>
      </c>
      <c r="D8" s="27">
        <v>4</v>
      </c>
      <c r="E8" s="27">
        <v>5</v>
      </c>
      <c r="F8" s="27">
        <v>9</v>
      </c>
      <c r="G8" s="6">
        <v>70</v>
      </c>
    </row>
    <row r="9" spans="1:7" x14ac:dyDescent="0.25">
      <c r="B9" s="6" t="s">
        <v>5</v>
      </c>
      <c r="C9" s="27">
        <v>5</v>
      </c>
      <c r="D9" s="27">
        <v>8</v>
      </c>
      <c r="E9" s="27">
        <v>3</v>
      </c>
      <c r="F9" s="27">
        <v>8</v>
      </c>
      <c r="G9" s="6">
        <v>40</v>
      </c>
    </row>
    <row r="10" spans="1:7" x14ac:dyDescent="0.25">
      <c r="B10" s="6" t="s">
        <v>6</v>
      </c>
      <c r="C10" s="27">
        <v>9</v>
      </c>
      <c r="D10" s="27">
        <v>7</v>
      </c>
      <c r="E10" s="27">
        <v>7</v>
      </c>
      <c r="F10" s="27">
        <v>6</v>
      </c>
      <c r="G10" s="2">
        <v>20</v>
      </c>
    </row>
    <row r="11" spans="1:7" x14ac:dyDescent="0.25">
      <c r="B11" s="7" t="s">
        <v>7</v>
      </c>
      <c r="C11" s="8">
        <v>75</v>
      </c>
      <c r="D11" s="8">
        <v>25</v>
      </c>
      <c r="E11" s="8">
        <v>35</v>
      </c>
      <c r="F11" s="9">
        <v>65</v>
      </c>
      <c r="G11" s="14"/>
    </row>
    <row r="13" spans="1:7" ht="15.75" thickBot="1" x14ac:dyDescent="0.3">
      <c r="B13" s="12" t="s">
        <v>12</v>
      </c>
      <c r="C13" s="11"/>
      <c r="D13" s="11"/>
      <c r="E13" s="11"/>
      <c r="F13" s="11"/>
      <c r="G13" s="11"/>
    </row>
    <row r="14" spans="1:7" x14ac:dyDescent="0.25">
      <c r="B14" s="29" t="s">
        <v>13</v>
      </c>
      <c r="C14" s="31" t="s">
        <v>1</v>
      </c>
      <c r="D14" s="32"/>
      <c r="E14" s="32"/>
      <c r="F14" s="32"/>
      <c r="G14" s="33" t="s">
        <v>9</v>
      </c>
    </row>
    <row r="15" spans="1:7" x14ac:dyDescent="0.25">
      <c r="B15" s="30"/>
      <c r="C15" s="3">
        <v>1</v>
      </c>
      <c r="D15" s="4">
        <v>2</v>
      </c>
      <c r="E15" s="4">
        <v>3</v>
      </c>
      <c r="F15" s="4">
        <v>4</v>
      </c>
      <c r="G15" s="30"/>
    </row>
    <row r="16" spans="1:7" x14ac:dyDescent="0.25">
      <c r="B16" s="5" t="s">
        <v>2</v>
      </c>
      <c r="C16" s="15">
        <v>15</v>
      </c>
      <c r="D16" s="15">
        <v>0</v>
      </c>
      <c r="E16" s="15">
        <v>0</v>
      </c>
      <c r="F16" s="15">
        <v>45</v>
      </c>
      <c r="G16" s="6">
        <f>SUM(C16:F16)</f>
        <v>60</v>
      </c>
    </row>
    <row r="17" spans="2:7" x14ac:dyDescent="0.25">
      <c r="B17" s="6" t="s">
        <v>3</v>
      </c>
      <c r="C17" s="10">
        <v>0</v>
      </c>
      <c r="D17" s="10">
        <v>0</v>
      </c>
      <c r="E17" s="10">
        <v>35</v>
      </c>
      <c r="F17" s="10">
        <v>0</v>
      </c>
      <c r="G17" s="6">
        <f t="shared" ref="G17:G20" si="0">SUM(C17:F17)</f>
        <v>35</v>
      </c>
    </row>
    <row r="18" spans="2:7" x14ac:dyDescent="0.25">
      <c r="B18" s="6" t="s">
        <v>4</v>
      </c>
      <c r="C18" s="10">
        <v>20</v>
      </c>
      <c r="D18" s="10">
        <v>25</v>
      </c>
      <c r="E18" s="10">
        <v>0</v>
      </c>
      <c r="F18" s="10">
        <v>0</v>
      </c>
      <c r="G18" s="6">
        <f t="shared" si="0"/>
        <v>45</v>
      </c>
    </row>
    <row r="19" spans="2:7" x14ac:dyDescent="0.25">
      <c r="B19" s="6" t="s">
        <v>5</v>
      </c>
      <c r="C19" s="10">
        <v>40</v>
      </c>
      <c r="D19" s="10">
        <v>0</v>
      </c>
      <c r="E19" s="10">
        <v>0</v>
      </c>
      <c r="F19" s="10">
        <v>0</v>
      </c>
      <c r="G19" s="6">
        <f t="shared" si="0"/>
        <v>40</v>
      </c>
    </row>
    <row r="20" spans="2:7" x14ac:dyDescent="0.25">
      <c r="B20" s="6" t="s">
        <v>6</v>
      </c>
      <c r="C20" s="10">
        <v>0</v>
      </c>
      <c r="D20" s="10">
        <v>0</v>
      </c>
      <c r="E20" s="10">
        <v>0</v>
      </c>
      <c r="F20" s="10">
        <v>20</v>
      </c>
      <c r="G20" s="6">
        <f t="shared" si="0"/>
        <v>20</v>
      </c>
    </row>
    <row r="21" spans="2:7" x14ac:dyDescent="0.25">
      <c r="B21" s="7" t="s">
        <v>8</v>
      </c>
      <c r="C21" s="8">
        <f>SUM(C16:C20)</f>
        <v>75</v>
      </c>
      <c r="D21" s="8">
        <f t="shared" ref="D21:F21" si="1">SUM(D16:D20)</f>
        <v>25</v>
      </c>
      <c r="E21" s="8">
        <f t="shared" si="1"/>
        <v>35</v>
      </c>
      <c r="F21" s="8">
        <f t="shared" si="1"/>
        <v>65</v>
      </c>
      <c r="G21" s="14"/>
    </row>
    <row r="23" spans="2:7" x14ac:dyDescent="0.25">
      <c r="B23" s="13" t="s">
        <v>14</v>
      </c>
      <c r="C23" s="28">
        <f>SUMPRODUCT(C6:F10,C16:F20)</f>
        <v>890</v>
      </c>
    </row>
  </sheetData>
  <mergeCells count="6">
    <mergeCell ref="B14:B15"/>
    <mergeCell ref="C14:F14"/>
    <mergeCell ref="G14:G15"/>
    <mergeCell ref="C4:F4"/>
    <mergeCell ref="B4:B5"/>
    <mergeCell ref="G4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workbookViewId="0"/>
  </sheetViews>
  <sheetFormatPr defaultRowHeight="15" x14ac:dyDescent="0.25"/>
  <cols>
    <col min="1" max="1" width="2.28515625" customWidth="1"/>
    <col min="2" max="2" width="10" bestFit="1" customWidth="1"/>
    <col min="3" max="3" width="18.42578125" bestFit="1" customWidth="1"/>
    <col min="4" max="4" width="10.85546875" bestFit="1" customWidth="1"/>
    <col min="5" max="5" width="8.7109375" bestFit="1" customWidth="1"/>
    <col min="6" max="6" width="10.85546875" bestFit="1" customWidth="1"/>
    <col min="7" max="8" width="10" bestFit="1" customWidth="1"/>
    <col min="12" max="12" width="10" customWidth="1"/>
  </cols>
  <sheetData>
    <row r="1" spans="1:12" x14ac:dyDescent="0.25">
      <c r="A1" s="1" t="s">
        <v>15</v>
      </c>
    </row>
    <row r="2" spans="1:12" x14ac:dyDescent="0.25">
      <c r="A2" s="1" t="s">
        <v>16</v>
      </c>
    </row>
    <row r="3" spans="1:12" x14ac:dyDescent="0.25">
      <c r="A3" s="1" t="s">
        <v>87</v>
      </c>
    </row>
    <row r="4" spans="1:12" x14ac:dyDescent="0.25">
      <c r="A4" s="1" t="s">
        <v>17</v>
      </c>
    </row>
    <row r="6" spans="1:12" ht="15.75" thickBot="1" x14ac:dyDescent="0.3">
      <c r="A6" t="s">
        <v>18</v>
      </c>
    </row>
    <row r="7" spans="1:12" ht="15.75" thickBot="1" x14ac:dyDescent="0.3">
      <c r="B7" s="17" t="s">
        <v>19</v>
      </c>
      <c r="C7" s="17" t="s">
        <v>20</v>
      </c>
      <c r="D7" s="17" t="s">
        <v>21</v>
      </c>
      <c r="E7" s="17"/>
    </row>
    <row r="8" spans="1:12" ht="15.75" thickBot="1" x14ac:dyDescent="0.3">
      <c r="B8" s="16" t="s">
        <v>22</v>
      </c>
      <c r="C8" s="16" t="s">
        <v>22</v>
      </c>
      <c r="D8" s="16">
        <v>890</v>
      </c>
      <c r="E8" s="16"/>
    </row>
    <row r="10" spans="1:12" ht="15.75" thickBot="1" x14ac:dyDescent="0.3">
      <c r="A10" t="s">
        <v>23</v>
      </c>
    </row>
    <row r="11" spans="1:12" x14ac:dyDescent="0.25">
      <c r="B11" s="21"/>
      <c r="C11" s="21"/>
      <c r="D11" s="23" t="s">
        <v>24</v>
      </c>
      <c r="E11" s="23" t="s">
        <v>25</v>
      </c>
      <c r="F11" s="21" t="s">
        <v>26</v>
      </c>
      <c r="G11" s="21" t="s">
        <v>27</v>
      </c>
      <c r="H11" s="21" t="s">
        <v>27</v>
      </c>
      <c r="J11" s="35"/>
      <c r="K11" s="37" t="s">
        <v>98</v>
      </c>
      <c r="L11" s="37" t="s">
        <v>99</v>
      </c>
    </row>
    <row r="12" spans="1:12" ht="15.75" thickBot="1" x14ac:dyDescent="0.3">
      <c r="B12" s="22" t="s">
        <v>19</v>
      </c>
      <c r="C12" s="22" t="s">
        <v>20</v>
      </c>
      <c r="D12" s="22" t="s">
        <v>28</v>
      </c>
      <c r="E12" s="22" t="s">
        <v>29</v>
      </c>
      <c r="F12" s="22" t="s">
        <v>30</v>
      </c>
      <c r="G12" s="22" t="s">
        <v>31</v>
      </c>
      <c r="H12" s="22" t="s">
        <v>32</v>
      </c>
      <c r="J12" s="36" t="s">
        <v>97</v>
      </c>
      <c r="K12" s="38"/>
      <c r="L12" s="38"/>
    </row>
    <row r="13" spans="1:12" x14ac:dyDescent="0.25">
      <c r="B13" s="24" t="s">
        <v>33</v>
      </c>
      <c r="C13" s="24" t="s">
        <v>67</v>
      </c>
      <c r="D13" s="19">
        <v>15</v>
      </c>
      <c r="E13" s="19">
        <v>0</v>
      </c>
      <c r="F13" s="18">
        <v>3</v>
      </c>
      <c r="G13" s="39">
        <v>2.0000000999999998</v>
      </c>
      <c r="H13" s="39">
        <v>1.0000001000000001</v>
      </c>
      <c r="J13" s="34" t="str">
        <f t="shared" ref="J13:J14" si="0">IF($E14&gt;0,C14,"")</f>
        <v>A2</v>
      </c>
      <c r="K13" s="34">
        <f t="shared" ref="K13:K14" si="1">IF($E14&gt;0,F14,"")</f>
        <v>7</v>
      </c>
      <c r="L13" s="34">
        <f>IF($E14&gt;0,-E14,"")</f>
        <v>-7</v>
      </c>
    </row>
    <row r="14" spans="1:12" x14ac:dyDescent="0.25">
      <c r="B14" s="24" t="s">
        <v>34</v>
      </c>
      <c r="C14" s="24" t="s">
        <v>68</v>
      </c>
      <c r="D14" s="19">
        <v>0</v>
      </c>
      <c r="E14" s="19">
        <v>7</v>
      </c>
      <c r="F14" s="18">
        <v>7</v>
      </c>
      <c r="G14" s="18">
        <v>1E+30</v>
      </c>
      <c r="H14" s="18">
        <v>7</v>
      </c>
      <c r="J14" s="34" t="str">
        <f t="shared" si="0"/>
        <v>A3</v>
      </c>
      <c r="K14" s="34">
        <f t="shared" si="1"/>
        <v>4</v>
      </c>
      <c r="L14" s="34">
        <f>IF($E15&gt;0,-E15,"")</f>
        <v>-5</v>
      </c>
    </row>
    <row r="15" spans="1:12" x14ac:dyDescent="0.25">
      <c r="B15" s="24" t="s">
        <v>35</v>
      </c>
      <c r="C15" s="24" t="s">
        <v>69</v>
      </c>
      <c r="D15" s="19">
        <v>0</v>
      </c>
      <c r="E15" s="19">
        <v>5</v>
      </c>
      <c r="F15" s="18">
        <v>4</v>
      </c>
      <c r="G15" s="18">
        <v>1E+30</v>
      </c>
      <c r="H15" s="18">
        <v>5</v>
      </c>
      <c r="J15" s="34" t="str">
        <f>IF($E17&gt;0,C17,"")</f>
        <v>B1</v>
      </c>
      <c r="K15" s="34">
        <f>IF($E17&gt;0,F17,"")</f>
        <v>9</v>
      </c>
      <c r="L15" s="34">
        <f>IF($E17&gt;0,-E17,"")</f>
        <v>-2</v>
      </c>
    </row>
    <row r="16" spans="1:12" x14ac:dyDescent="0.25">
      <c r="B16" s="24" t="s">
        <v>36</v>
      </c>
      <c r="C16" s="24" t="s">
        <v>70</v>
      </c>
      <c r="D16" s="19">
        <v>45</v>
      </c>
      <c r="E16" s="19">
        <v>0</v>
      </c>
      <c r="F16" s="18">
        <v>4</v>
      </c>
      <c r="G16" s="39">
        <v>1.0000001000000001</v>
      </c>
      <c r="H16" s="39">
        <v>2.0000000999999998</v>
      </c>
      <c r="J16" s="34" t="str">
        <f>IF($E18&gt;0,C18,"")</f>
        <v>B2</v>
      </c>
      <c r="K16" s="34">
        <f>IF($E18&gt;0,F18,"")</f>
        <v>8</v>
      </c>
      <c r="L16" s="34">
        <f>IF($E18&gt;0,-E18,"")</f>
        <v>-4</v>
      </c>
    </row>
    <row r="17" spans="2:12" x14ac:dyDescent="0.25">
      <c r="B17" s="24" t="s">
        <v>37</v>
      </c>
      <c r="C17" s="24" t="s">
        <v>71</v>
      </c>
      <c r="D17" s="19">
        <v>0</v>
      </c>
      <c r="E17" s="19">
        <v>2</v>
      </c>
      <c r="F17" s="18">
        <v>9</v>
      </c>
      <c r="G17" s="18">
        <v>1E+30</v>
      </c>
      <c r="H17" s="18">
        <v>2</v>
      </c>
      <c r="J17" s="34" t="str">
        <f>IF($E20&gt;0,C20,"")</f>
        <v>B4</v>
      </c>
      <c r="K17" s="34">
        <f>IF($E20&gt;0,F20,"")</f>
        <v>9</v>
      </c>
      <c r="L17" s="34">
        <f>IF($E20&gt;0,-E20,"")</f>
        <v>-1</v>
      </c>
    </row>
    <row r="18" spans="2:12" x14ac:dyDescent="0.25">
      <c r="B18" s="24" t="s">
        <v>38</v>
      </c>
      <c r="C18" s="24" t="s">
        <v>72</v>
      </c>
      <c r="D18" s="19">
        <v>0</v>
      </c>
      <c r="E18" s="19">
        <v>4</v>
      </c>
      <c r="F18" s="18">
        <v>8</v>
      </c>
      <c r="G18" s="18">
        <v>1E+30</v>
      </c>
      <c r="H18" s="18">
        <v>4</v>
      </c>
      <c r="J18" s="34" t="str">
        <f>IF($E23&gt;0,C23,"")</f>
        <v>C3</v>
      </c>
      <c r="K18" s="34">
        <f>IF($E23&gt;0,F23,"")</f>
        <v>5</v>
      </c>
      <c r="L18" s="34">
        <f>IF($E23&gt;0,-E23,"")</f>
        <v>-2</v>
      </c>
    </row>
    <row r="19" spans="2:12" x14ac:dyDescent="0.25">
      <c r="B19" s="24" t="s">
        <v>39</v>
      </c>
      <c r="C19" s="24" t="s">
        <v>73</v>
      </c>
      <c r="D19" s="19">
        <v>35</v>
      </c>
      <c r="E19" s="19">
        <v>0</v>
      </c>
      <c r="F19" s="18">
        <v>3</v>
      </c>
      <c r="G19" s="39">
        <v>2.0000000999999998</v>
      </c>
      <c r="H19" s="39">
        <v>3.0000000999999998</v>
      </c>
      <c r="J19" s="34" t="str">
        <f>IF($E24&gt;0,C24,"")</f>
        <v>C4</v>
      </c>
      <c r="K19" s="34">
        <f>IF($E24&gt;0,F24,"")</f>
        <v>9</v>
      </c>
      <c r="L19" s="34">
        <f>IF($E24&gt;0,-E24,"")</f>
        <v>-1</v>
      </c>
    </row>
    <row r="20" spans="2:12" x14ac:dyDescent="0.25">
      <c r="B20" s="24" t="s">
        <v>40</v>
      </c>
      <c r="C20" s="24" t="s">
        <v>74</v>
      </c>
      <c r="D20" s="19">
        <v>0</v>
      </c>
      <c r="E20" s="19">
        <v>1</v>
      </c>
      <c r="F20" s="18">
        <v>9</v>
      </c>
      <c r="G20" s="18">
        <v>1E+30</v>
      </c>
      <c r="H20" s="18">
        <v>1</v>
      </c>
      <c r="J20" s="34" t="str">
        <f>IF($E26&gt;0,C26,"")</f>
        <v>D2</v>
      </c>
      <c r="K20" s="34">
        <f>IF($E26&gt;0,F26,"")</f>
        <v>8</v>
      </c>
      <c r="L20" s="34">
        <f>IF($E26&gt;0,-E26,"")</f>
        <v>-6</v>
      </c>
    </row>
    <row r="21" spans="2:12" x14ac:dyDescent="0.25">
      <c r="B21" s="24" t="s">
        <v>41</v>
      </c>
      <c r="C21" s="24" t="s">
        <v>75</v>
      </c>
      <c r="D21" s="19">
        <v>20</v>
      </c>
      <c r="E21" s="19">
        <v>0</v>
      </c>
      <c r="F21" s="18">
        <v>7</v>
      </c>
      <c r="G21" s="39">
        <v>1.0000001000000001</v>
      </c>
      <c r="H21" s="39">
        <v>2.0000000999999998</v>
      </c>
      <c r="J21" s="34" t="str">
        <f>IF($E27&gt;0,C27,"")</f>
        <v>D3</v>
      </c>
      <c r="K21" s="34">
        <f>IF($E27&gt;0,F27,"")</f>
        <v>3</v>
      </c>
      <c r="L21" s="34">
        <f>IF($E27&gt;0,-E27,"")</f>
        <v>-2</v>
      </c>
    </row>
    <row r="22" spans="2:12" x14ac:dyDescent="0.25">
      <c r="B22" s="24" t="s">
        <v>42</v>
      </c>
      <c r="C22" s="24" t="s">
        <v>76</v>
      </c>
      <c r="D22" s="19">
        <v>25</v>
      </c>
      <c r="E22" s="19">
        <v>0</v>
      </c>
      <c r="F22" s="18">
        <v>4</v>
      </c>
      <c r="G22" s="39">
        <v>4.0000001000000003</v>
      </c>
      <c r="H22" s="39">
        <v>4.0000001000000003</v>
      </c>
      <c r="J22" s="34" t="str">
        <f>IF($E28&gt;0,C28,"")</f>
        <v>D4</v>
      </c>
      <c r="K22" s="34">
        <f>IF($E28&gt;0,F28,"")</f>
        <v>8</v>
      </c>
      <c r="L22" s="34">
        <f>IF($E28&gt;0,-E28,"")</f>
        <v>-2</v>
      </c>
    </row>
    <row r="23" spans="2:12" x14ac:dyDescent="0.25">
      <c r="B23" s="24" t="s">
        <v>43</v>
      </c>
      <c r="C23" s="24" t="s">
        <v>77</v>
      </c>
      <c r="D23" s="19">
        <v>0</v>
      </c>
      <c r="E23" s="19">
        <v>2</v>
      </c>
      <c r="F23" s="18">
        <v>5</v>
      </c>
      <c r="G23" s="18">
        <v>1E+30</v>
      </c>
      <c r="H23" s="18">
        <v>2</v>
      </c>
      <c r="J23" s="34" t="str">
        <f>IF($E29&gt;0,C29,"")</f>
        <v>E1</v>
      </c>
      <c r="K23" s="34">
        <f>IF($E29&gt;0,F29,"")</f>
        <v>9</v>
      </c>
      <c r="L23" s="34">
        <f>IF($E29&gt;0,-E29,"")</f>
        <v>-4</v>
      </c>
    </row>
    <row r="24" spans="2:12" x14ac:dyDescent="0.25">
      <c r="B24" s="24" t="s">
        <v>44</v>
      </c>
      <c r="C24" s="24" t="s">
        <v>78</v>
      </c>
      <c r="D24" s="19">
        <v>0</v>
      </c>
      <c r="E24" s="19">
        <v>1</v>
      </c>
      <c r="F24" s="18">
        <v>9</v>
      </c>
      <c r="G24" s="18">
        <v>1E+30</v>
      </c>
      <c r="H24" s="18">
        <v>1</v>
      </c>
      <c r="J24" s="34" t="str">
        <f>IF($E30&gt;0,C30,"")</f>
        <v>E2</v>
      </c>
      <c r="K24" s="34">
        <f>IF($E30&gt;0,F30,"")</f>
        <v>7</v>
      </c>
      <c r="L24" s="34">
        <f>IF($E30&gt;0,-E30,"")</f>
        <v>-5</v>
      </c>
    </row>
    <row r="25" spans="2:12" ht="15.75" thickBot="1" x14ac:dyDescent="0.3">
      <c r="B25" s="24" t="s">
        <v>45</v>
      </c>
      <c r="C25" s="24" t="s">
        <v>79</v>
      </c>
      <c r="D25" s="19">
        <v>40</v>
      </c>
      <c r="E25" s="19">
        <v>0</v>
      </c>
      <c r="F25" s="18">
        <v>5</v>
      </c>
      <c r="G25" s="39">
        <v>2.0000000999999998</v>
      </c>
      <c r="H25" s="18">
        <v>1E+30</v>
      </c>
      <c r="J25" s="34" t="str">
        <f>IF($E31&gt;0,C31,"")</f>
        <v>E3</v>
      </c>
      <c r="K25" s="34">
        <f>IF($E31&gt;0,F31,"")</f>
        <v>7</v>
      </c>
      <c r="L25" s="34">
        <f>IF($E31&gt;0,-E31,"")</f>
        <v>-6</v>
      </c>
    </row>
    <row r="26" spans="2:12" x14ac:dyDescent="0.25">
      <c r="B26" s="24" t="s">
        <v>46</v>
      </c>
      <c r="C26" s="24" t="s">
        <v>80</v>
      </c>
      <c r="D26" s="19">
        <v>0</v>
      </c>
      <c r="E26" s="19">
        <v>6</v>
      </c>
      <c r="F26" s="18">
        <v>8</v>
      </c>
      <c r="G26" s="18">
        <v>1E+30</v>
      </c>
      <c r="H26" s="18">
        <v>6</v>
      </c>
      <c r="J26" s="35" t="str">
        <f>IF($E32&gt;0,C32,"")</f>
        <v/>
      </c>
      <c r="K26" s="35" t="str">
        <f>IF($E32&gt;0,F32,"")</f>
        <v/>
      </c>
      <c r="L26" s="35" t="str">
        <f>IF($E32&gt;0,E32,"")</f>
        <v/>
      </c>
    </row>
    <row r="27" spans="2:12" x14ac:dyDescent="0.25">
      <c r="B27" s="24" t="s">
        <v>47</v>
      </c>
      <c r="C27" s="24" t="s">
        <v>81</v>
      </c>
      <c r="D27" s="19">
        <v>0</v>
      </c>
      <c r="E27" s="19">
        <v>2</v>
      </c>
      <c r="F27" s="18">
        <v>3</v>
      </c>
      <c r="G27" s="18">
        <v>1E+30</v>
      </c>
      <c r="H27" s="18">
        <v>2</v>
      </c>
    </row>
    <row r="28" spans="2:12" x14ac:dyDescent="0.25">
      <c r="B28" s="24" t="s">
        <v>48</v>
      </c>
      <c r="C28" s="24" t="s">
        <v>82</v>
      </c>
      <c r="D28" s="19">
        <v>0</v>
      </c>
      <c r="E28" s="19">
        <v>2</v>
      </c>
      <c r="F28" s="18">
        <v>8</v>
      </c>
      <c r="G28" s="18">
        <v>1E+30</v>
      </c>
      <c r="H28" s="18">
        <v>2</v>
      </c>
    </row>
    <row r="29" spans="2:12" x14ac:dyDescent="0.25">
      <c r="B29" s="24" t="s">
        <v>49</v>
      </c>
      <c r="C29" s="24" t="s">
        <v>83</v>
      </c>
      <c r="D29" s="19">
        <v>0</v>
      </c>
      <c r="E29" s="19">
        <v>4</v>
      </c>
      <c r="F29" s="18">
        <v>9</v>
      </c>
      <c r="G29" s="18">
        <v>1E+30</v>
      </c>
      <c r="H29" s="18">
        <v>4</v>
      </c>
    </row>
    <row r="30" spans="2:12" x14ac:dyDescent="0.25">
      <c r="B30" s="24" t="s">
        <v>50</v>
      </c>
      <c r="C30" s="24" t="s">
        <v>84</v>
      </c>
      <c r="D30" s="19">
        <v>0</v>
      </c>
      <c r="E30" s="19">
        <v>5</v>
      </c>
      <c r="F30" s="18">
        <v>7</v>
      </c>
      <c r="G30" s="18">
        <v>1E+30</v>
      </c>
      <c r="H30" s="18">
        <v>5</v>
      </c>
    </row>
    <row r="31" spans="2:12" x14ac:dyDescent="0.25">
      <c r="B31" s="24" t="s">
        <v>51</v>
      </c>
      <c r="C31" s="24" t="s">
        <v>85</v>
      </c>
      <c r="D31" s="19">
        <v>0</v>
      </c>
      <c r="E31" s="19">
        <v>6</v>
      </c>
      <c r="F31" s="18">
        <v>7</v>
      </c>
      <c r="G31" s="18">
        <v>1E+30</v>
      </c>
      <c r="H31" s="18">
        <v>6</v>
      </c>
    </row>
    <row r="32" spans="2:12" ht="15.75" thickBot="1" x14ac:dyDescent="0.3">
      <c r="B32" s="25" t="s">
        <v>52</v>
      </c>
      <c r="C32" s="25" t="s">
        <v>86</v>
      </c>
      <c r="D32" s="20">
        <v>20</v>
      </c>
      <c r="E32" s="20">
        <v>0</v>
      </c>
      <c r="F32" s="16">
        <v>6</v>
      </c>
      <c r="G32" s="40">
        <v>2.0000000999999998</v>
      </c>
      <c r="H32" s="16">
        <v>1E+30</v>
      </c>
    </row>
    <row r="34" spans="1:8" ht="15.75" thickBot="1" x14ac:dyDescent="0.3">
      <c r="A34" t="s">
        <v>53</v>
      </c>
    </row>
    <row r="35" spans="1:8" x14ac:dyDescent="0.25">
      <c r="B35" s="21"/>
      <c r="C35" s="21"/>
      <c r="D35" s="21" t="s">
        <v>24</v>
      </c>
      <c r="E35" s="21" t="s">
        <v>54</v>
      </c>
      <c r="F35" s="21" t="s">
        <v>55</v>
      </c>
      <c r="G35" s="21" t="s">
        <v>27</v>
      </c>
      <c r="H35" s="21" t="s">
        <v>27</v>
      </c>
    </row>
    <row r="36" spans="1:8" ht="15.75" thickBot="1" x14ac:dyDescent="0.3">
      <c r="B36" s="22" t="s">
        <v>19</v>
      </c>
      <c r="C36" s="22" t="s">
        <v>20</v>
      </c>
      <c r="D36" s="22" t="s">
        <v>28</v>
      </c>
      <c r="E36" s="22" t="s">
        <v>56</v>
      </c>
      <c r="F36" s="22" t="s">
        <v>57</v>
      </c>
      <c r="G36" s="22" t="s">
        <v>31</v>
      </c>
      <c r="H36" s="22" t="s">
        <v>32</v>
      </c>
    </row>
    <row r="37" spans="1:8" x14ac:dyDescent="0.25">
      <c r="B37" s="24" t="s">
        <v>58</v>
      </c>
      <c r="C37" s="18" t="s">
        <v>88</v>
      </c>
      <c r="D37" s="19">
        <v>60</v>
      </c>
      <c r="E37" s="19">
        <v>-4</v>
      </c>
      <c r="F37" s="18">
        <v>60</v>
      </c>
      <c r="G37" s="18">
        <v>20</v>
      </c>
      <c r="H37" s="18">
        <v>15</v>
      </c>
    </row>
    <row r="38" spans="1:8" x14ac:dyDescent="0.25">
      <c r="B38" s="24" t="s">
        <v>59</v>
      </c>
      <c r="C38" s="18" t="s">
        <v>89</v>
      </c>
      <c r="D38" s="19">
        <v>35</v>
      </c>
      <c r="E38" s="19">
        <v>0</v>
      </c>
      <c r="F38" s="18">
        <v>50</v>
      </c>
      <c r="G38" s="18">
        <v>1E+30</v>
      </c>
      <c r="H38" s="18">
        <v>15</v>
      </c>
    </row>
    <row r="39" spans="1:8" x14ac:dyDescent="0.25">
      <c r="B39" s="24" t="s">
        <v>60</v>
      </c>
      <c r="C39" s="18" t="s">
        <v>90</v>
      </c>
      <c r="D39" s="19">
        <v>45</v>
      </c>
      <c r="E39" s="19">
        <v>0</v>
      </c>
      <c r="F39" s="18">
        <v>70</v>
      </c>
      <c r="G39" s="18">
        <v>1E+30</v>
      </c>
      <c r="H39" s="18">
        <v>25</v>
      </c>
    </row>
    <row r="40" spans="1:8" x14ac:dyDescent="0.25">
      <c r="B40" s="24" t="s">
        <v>61</v>
      </c>
      <c r="C40" s="18" t="s">
        <v>91</v>
      </c>
      <c r="D40" s="19">
        <v>40</v>
      </c>
      <c r="E40" s="19">
        <v>-2</v>
      </c>
      <c r="F40" s="18">
        <v>40</v>
      </c>
      <c r="G40" s="18">
        <v>20</v>
      </c>
      <c r="H40" s="18">
        <v>25</v>
      </c>
    </row>
    <row r="41" spans="1:8" x14ac:dyDescent="0.25">
      <c r="B41" s="24" t="s">
        <v>62</v>
      </c>
      <c r="C41" s="18" t="s">
        <v>92</v>
      </c>
      <c r="D41" s="19">
        <v>20</v>
      </c>
      <c r="E41" s="19">
        <v>-2</v>
      </c>
      <c r="F41" s="18">
        <v>20</v>
      </c>
      <c r="G41" s="18">
        <v>20</v>
      </c>
      <c r="H41" s="18">
        <v>15</v>
      </c>
    </row>
    <row r="42" spans="1:8" x14ac:dyDescent="0.25">
      <c r="B42" s="24" t="s">
        <v>63</v>
      </c>
      <c r="C42" s="18" t="s">
        <v>93</v>
      </c>
      <c r="D42" s="19">
        <v>75</v>
      </c>
      <c r="E42" s="19">
        <v>7</v>
      </c>
      <c r="F42" s="18">
        <v>75</v>
      </c>
      <c r="G42" s="18">
        <v>25</v>
      </c>
      <c r="H42" s="18">
        <v>20</v>
      </c>
    </row>
    <row r="43" spans="1:8" x14ac:dyDescent="0.25">
      <c r="B43" s="24" t="s">
        <v>64</v>
      </c>
      <c r="C43" s="18" t="s">
        <v>94</v>
      </c>
      <c r="D43" s="19">
        <v>25</v>
      </c>
      <c r="E43" s="19">
        <v>4</v>
      </c>
      <c r="F43" s="18">
        <v>25</v>
      </c>
      <c r="G43" s="18">
        <v>25</v>
      </c>
      <c r="H43" s="18">
        <v>25</v>
      </c>
    </row>
    <row r="44" spans="1:8" x14ac:dyDescent="0.25">
      <c r="B44" s="24" t="s">
        <v>65</v>
      </c>
      <c r="C44" s="18" t="s">
        <v>95</v>
      </c>
      <c r="D44" s="19">
        <v>35</v>
      </c>
      <c r="E44" s="19">
        <v>3</v>
      </c>
      <c r="F44" s="18">
        <v>35</v>
      </c>
      <c r="G44" s="18">
        <v>15</v>
      </c>
      <c r="H44" s="18">
        <v>35</v>
      </c>
    </row>
    <row r="45" spans="1:8" ht="15.75" thickBot="1" x14ac:dyDescent="0.3">
      <c r="B45" s="25" t="s">
        <v>66</v>
      </c>
      <c r="C45" s="16" t="s">
        <v>96</v>
      </c>
      <c r="D45" s="20">
        <v>65</v>
      </c>
      <c r="E45" s="20">
        <v>8</v>
      </c>
      <c r="F45" s="16">
        <v>65</v>
      </c>
      <c r="G45" s="16">
        <v>15</v>
      </c>
      <c r="H45" s="16">
        <v>20</v>
      </c>
    </row>
  </sheetData>
  <mergeCells count="2">
    <mergeCell ref="K11:K12"/>
    <mergeCell ref="L11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Model</vt:lpstr>
      <vt:lpstr>Sensitivity Report</vt:lpstr>
      <vt:lpstr>Shipments</vt:lpstr>
      <vt:lpstr>Capacity Utilization</vt:lpstr>
      <vt:lpstr>Reduced Costs</vt:lpstr>
      <vt:lpstr>Capacity</vt:lpstr>
      <vt:lpstr>Demand</vt:lpstr>
      <vt:lpstr>Received</vt:lpstr>
      <vt:lpstr>Shipments</vt:lpstr>
      <vt:lpstr>Shipped</vt:lpstr>
      <vt:lpstr>Total_cost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Laguna</dc:creator>
  <cp:lastModifiedBy>Manuel Laguna</cp:lastModifiedBy>
  <dcterms:created xsi:type="dcterms:W3CDTF">2016-08-01T19:25:34Z</dcterms:created>
  <dcterms:modified xsi:type="dcterms:W3CDTF">2016-08-16T16:35:42Z</dcterms:modified>
</cp:coreProperties>
</file>