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worksheets/sheet3.xml" ContentType="application/vnd.openxmlformats-officedocument.spreadsheetml.work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/>
  </bookViews>
  <sheets>
    <sheet name="Pawsome" sheetId="8" r:id="rId1"/>
    <sheet name="PawsomeGraphSolo" sheetId="9" r:id="rId2"/>
    <sheet name="PawsomeGraphAll" sheetId="14" r:id="rId3"/>
    <sheet name="Cat Pharm" sheetId="10" r:id="rId4"/>
    <sheet name="CatPharmGraphSolo" sheetId="11" r:id="rId5"/>
    <sheet name="CatPharmGraphAll" sheetId="15" r:id="rId6"/>
    <sheet name="Pup Phone" sheetId="12" r:id="rId7"/>
    <sheet name="Pup Phone Graph Solo" sheetId="13" r:id="rId8"/>
    <sheet name="Pup Phone Graph All" sheetId="16" r:id="rId9"/>
  </sheets>
  <calcPr calcId="152511"/>
</workbook>
</file>

<file path=xl/calcChain.xml><?xml version="1.0" encoding="utf-8"?>
<calcChain xmlns="http://schemas.openxmlformats.org/spreadsheetml/2006/main">
  <c r="M22" i="12" l="1"/>
  <c r="N22" i="12"/>
  <c r="O22" i="12"/>
  <c r="M23" i="12"/>
  <c r="N23" i="12"/>
  <c r="O23" i="12"/>
  <c r="M24" i="12"/>
  <c r="N24" i="12"/>
  <c r="O24" i="12"/>
  <c r="M25" i="12"/>
  <c r="N25" i="12"/>
  <c r="O25" i="12"/>
  <c r="M26" i="12"/>
  <c r="N26" i="12"/>
  <c r="O26" i="12"/>
  <c r="O21" i="12"/>
  <c r="N21" i="12"/>
  <c r="M21" i="12"/>
  <c r="O16" i="12"/>
  <c r="N16" i="12"/>
  <c r="M16" i="12"/>
  <c r="O6" i="12"/>
  <c r="N6" i="12"/>
  <c r="M6" i="12"/>
  <c r="O11" i="12"/>
  <c r="N11" i="12"/>
  <c r="M11" i="12"/>
  <c r="O20" i="12"/>
  <c r="N20" i="12"/>
  <c r="M20" i="12"/>
  <c r="O15" i="12"/>
  <c r="N15" i="12"/>
  <c r="S15" i="12" s="1"/>
  <c r="M15" i="12"/>
  <c r="O5" i="12"/>
  <c r="N5" i="12"/>
  <c r="M5" i="12"/>
  <c r="O10" i="12"/>
  <c r="N10" i="12"/>
  <c r="M10" i="12"/>
  <c r="O19" i="12"/>
  <c r="N19" i="12"/>
  <c r="M19" i="12"/>
  <c r="O14" i="12"/>
  <c r="N14" i="12"/>
  <c r="M14" i="12"/>
  <c r="O4" i="12"/>
  <c r="N4" i="12"/>
  <c r="M4" i="12"/>
  <c r="O9" i="12"/>
  <c r="N9" i="12"/>
  <c r="M9" i="12"/>
  <c r="O18" i="12"/>
  <c r="N18" i="12"/>
  <c r="S18" i="12" s="1"/>
  <c r="M18" i="12"/>
  <c r="O13" i="12"/>
  <c r="N13" i="12"/>
  <c r="M13" i="12"/>
  <c r="O3" i="12"/>
  <c r="N3" i="12"/>
  <c r="M3" i="12"/>
  <c r="O8" i="12"/>
  <c r="N8" i="12"/>
  <c r="M8" i="12"/>
  <c r="O17" i="12"/>
  <c r="N17" i="12"/>
  <c r="M17" i="12"/>
  <c r="O12" i="12"/>
  <c r="N12" i="12"/>
  <c r="M12" i="12"/>
  <c r="O2" i="12"/>
  <c r="N2" i="12"/>
  <c r="M2" i="12"/>
  <c r="O7" i="12"/>
  <c r="N7" i="12"/>
  <c r="M7" i="12"/>
  <c r="S25" i="12" l="1"/>
  <c r="T25" i="12" s="1"/>
  <c r="S9" i="12"/>
  <c r="S24" i="12"/>
  <c r="T24" i="12" s="1"/>
  <c r="S22" i="12"/>
  <c r="T22" i="12" s="1"/>
  <c r="S21" i="12"/>
  <c r="S23" i="12"/>
  <c r="T23" i="12" s="1"/>
  <c r="S8" i="12"/>
  <c r="T8" i="12" s="1"/>
  <c r="S26" i="12"/>
  <c r="T26" i="12" s="1"/>
  <c r="S20" i="12"/>
  <c r="T20" i="12" s="1"/>
  <c r="T9" i="12"/>
  <c r="S5" i="12"/>
  <c r="T5" i="12" s="1"/>
  <c r="S13" i="12"/>
  <c r="T13" i="12" s="1"/>
  <c r="S17" i="12"/>
  <c r="T17" i="12" s="1"/>
  <c r="S4" i="12"/>
  <c r="T4" i="12" s="1"/>
  <c r="S11" i="12"/>
  <c r="T11" i="12" s="1"/>
  <c r="S12" i="12"/>
  <c r="T12" i="12" s="1"/>
  <c r="S7" i="12"/>
  <c r="T7" i="12" s="1"/>
  <c r="T21" i="12"/>
  <c r="S14" i="12"/>
  <c r="T14" i="12" s="1"/>
  <c r="S3" i="12"/>
  <c r="T3" i="12" s="1"/>
  <c r="S19" i="12"/>
  <c r="T19" i="12" s="1"/>
  <c r="S6" i="12"/>
  <c r="T6" i="12" s="1"/>
  <c r="S10" i="12"/>
  <c r="T10" i="12" s="1"/>
  <c r="T15" i="12"/>
  <c r="S16" i="12"/>
  <c r="T16" i="12" s="1"/>
  <c r="S2" i="12"/>
  <c r="T2" i="12" s="1"/>
  <c r="T18" i="12"/>
  <c r="O21" i="10"/>
  <c r="N21" i="10"/>
  <c r="M21" i="10"/>
  <c r="O11" i="10"/>
  <c r="N11" i="10"/>
  <c r="S11" i="10" s="1"/>
  <c r="M11" i="10"/>
  <c r="O16" i="10"/>
  <c r="N16" i="10"/>
  <c r="S16" i="10" s="1"/>
  <c r="M16" i="10"/>
  <c r="O6" i="10"/>
  <c r="N6" i="10"/>
  <c r="M6" i="10"/>
  <c r="O20" i="10"/>
  <c r="N20" i="10"/>
  <c r="M20" i="10"/>
  <c r="O10" i="10"/>
  <c r="N10" i="10"/>
  <c r="M10" i="10"/>
  <c r="O15" i="10"/>
  <c r="N15" i="10"/>
  <c r="S15" i="10" s="1"/>
  <c r="M15" i="10"/>
  <c r="O5" i="10"/>
  <c r="N5" i="10"/>
  <c r="M5" i="10"/>
  <c r="O19" i="10"/>
  <c r="N19" i="10"/>
  <c r="M19" i="10"/>
  <c r="O9" i="10"/>
  <c r="N9" i="10"/>
  <c r="M9" i="10"/>
  <c r="O14" i="10"/>
  <c r="N14" i="10"/>
  <c r="S14" i="10" s="1"/>
  <c r="M14" i="10"/>
  <c r="O4" i="10"/>
  <c r="N4" i="10"/>
  <c r="M4" i="10"/>
  <c r="O18" i="10"/>
  <c r="N18" i="10"/>
  <c r="M18" i="10"/>
  <c r="O8" i="10"/>
  <c r="N8" i="10"/>
  <c r="M8" i="10"/>
  <c r="O13" i="10"/>
  <c r="N13" i="10"/>
  <c r="M13" i="10"/>
  <c r="O3" i="10"/>
  <c r="N3" i="10"/>
  <c r="M3" i="10"/>
  <c r="O17" i="10"/>
  <c r="N17" i="10"/>
  <c r="M17" i="10"/>
  <c r="O7" i="10"/>
  <c r="N7" i="10"/>
  <c r="M7" i="10"/>
  <c r="O12" i="10"/>
  <c r="N12" i="10"/>
  <c r="S12" i="10" s="1"/>
  <c r="M12" i="10"/>
  <c r="O2" i="10"/>
  <c r="N2" i="10"/>
  <c r="M2" i="10"/>
  <c r="M7" i="8"/>
  <c r="N7" i="8"/>
  <c r="O7" i="8"/>
  <c r="M8" i="8"/>
  <c r="N8" i="8"/>
  <c r="O8" i="8"/>
  <c r="M9" i="8"/>
  <c r="N9" i="8"/>
  <c r="O9" i="8"/>
  <c r="M10" i="8"/>
  <c r="N10" i="8"/>
  <c r="O10" i="8"/>
  <c r="M11" i="8"/>
  <c r="N11" i="8"/>
  <c r="O11" i="8"/>
  <c r="S8" i="8" l="1"/>
  <c r="T8" i="8" s="1"/>
  <c r="S3" i="10"/>
  <c r="T3" i="10" s="1"/>
  <c r="S4" i="10"/>
  <c r="T4" i="10" s="1"/>
  <c r="S6" i="10"/>
  <c r="T6" i="10" s="1"/>
  <c r="S7" i="10"/>
  <c r="T7" i="10" s="1"/>
  <c r="S17" i="10"/>
  <c r="T17" i="10" s="1"/>
  <c r="S19" i="10"/>
  <c r="T19" i="10" s="1"/>
  <c r="S21" i="10"/>
  <c r="T21" i="10" s="1"/>
  <c r="T15" i="10"/>
  <c r="S13" i="10"/>
  <c r="T13" i="10" s="1"/>
  <c r="S10" i="10"/>
  <c r="T10" i="10" s="1"/>
  <c r="S9" i="10"/>
  <c r="T9" i="10" s="1"/>
  <c r="S8" i="10"/>
  <c r="T8" i="10" s="1"/>
  <c r="S2" i="10"/>
  <c r="T2" i="10" s="1"/>
  <c r="T16" i="10"/>
  <c r="S18" i="10"/>
  <c r="T18" i="10" s="1"/>
  <c r="S5" i="10"/>
  <c r="T5" i="10" s="1"/>
  <c r="T11" i="10"/>
  <c r="T12" i="10"/>
  <c r="T14" i="10"/>
  <c r="S20" i="10"/>
  <c r="T20" i="10" s="1"/>
  <c r="S11" i="8"/>
  <c r="S9" i="8"/>
  <c r="T9" i="8" s="1"/>
  <c r="S7" i="8"/>
  <c r="S10" i="8"/>
  <c r="T10" i="8" s="1"/>
  <c r="T11" i="8"/>
  <c r="T7" i="8"/>
  <c r="O16" i="8" l="1"/>
  <c r="N16" i="8"/>
  <c r="M16" i="8"/>
  <c r="O15" i="8"/>
  <c r="N15" i="8"/>
  <c r="M15" i="8"/>
  <c r="O14" i="8"/>
  <c r="N14" i="8"/>
  <c r="M14" i="8"/>
  <c r="O13" i="8"/>
  <c r="N13" i="8"/>
  <c r="M13" i="8"/>
  <c r="O12" i="8"/>
  <c r="N12" i="8"/>
  <c r="M12" i="8"/>
  <c r="O21" i="8"/>
  <c r="N21" i="8"/>
  <c r="M21" i="8"/>
  <c r="O20" i="8"/>
  <c r="N20" i="8"/>
  <c r="M20" i="8"/>
  <c r="O19" i="8"/>
  <c r="N19" i="8"/>
  <c r="M19" i="8"/>
  <c r="O18" i="8"/>
  <c r="N18" i="8"/>
  <c r="M18" i="8"/>
  <c r="O17" i="8"/>
  <c r="N17" i="8"/>
  <c r="M17" i="8"/>
  <c r="O26" i="8"/>
  <c r="N26" i="8"/>
  <c r="M26" i="8"/>
  <c r="O25" i="8"/>
  <c r="N25" i="8"/>
  <c r="M25" i="8"/>
  <c r="O24" i="8"/>
  <c r="N24" i="8"/>
  <c r="M24" i="8"/>
  <c r="O23" i="8"/>
  <c r="N23" i="8"/>
  <c r="M23" i="8"/>
  <c r="O22" i="8"/>
  <c r="N22" i="8"/>
  <c r="M22" i="8"/>
  <c r="O6" i="8"/>
  <c r="N6" i="8"/>
  <c r="M6" i="8"/>
  <c r="O5" i="8"/>
  <c r="N5" i="8"/>
  <c r="M5" i="8"/>
  <c r="O4" i="8"/>
  <c r="N4" i="8"/>
  <c r="M4" i="8"/>
  <c r="O3" i="8"/>
  <c r="N3" i="8"/>
  <c r="M3" i="8"/>
  <c r="O2" i="8"/>
  <c r="N2" i="8"/>
  <c r="M2" i="8"/>
  <c r="S14" i="8" l="1"/>
  <c r="S6" i="8"/>
  <c r="T6" i="8" s="1"/>
  <c r="S3" i="8"/>
  <c r="T3" i="8" s="1"/>
  <c r="S15" i="8"/>
  <c r="T15" i="8" s="1"/>
  <c r="S20" i="8"/>
  <c r="T20" i="8" s="1"/>
  <c r="S16" i="8"/>
  <c r="T16" i="8" s="1"/>
  <c r="S4" i="8"/>
  <c r="T4" i="8" s="1"/>
  <c r="S22" i="8"/>
  <c r="T22" i="8" s="1"/>
  <c r="T14" i="8"/>
  <c r="S17" i="8"/>
  <c r="T17" i="8" s="1"/>
  <c r="S26" i="8"/>
  <c r="T26" i="8" s="1"/>
  <c r="S2" i="8"/>
  <c r="T2" i="8" s="1"/>
  <c r="S21" i="8"/>
  <c r="T21" i="8" s="1"/>
  <c r="S25" i="8"/>
  <c r="T25" i="8" s="1"/>
  <c r="S24" i="8"/>
  <c r="T24" i="8" s="1"/>
  <c r="S12" i="8"/>
  <c r="T12" i="8" s="1"/>
  <c r="S5" i="8"/>
  <c r="T5" i="8" s="1"/>
  <c r="S18" i="8"/>
  <c r="T18" i="8" s="1"/>
  <c r="S19" i="8"/>
  <c r="T19" i="8" s="1"/>
  <c r="S23" i="8"/>
  <c r="T23" i="8" s="1"/>
  <c r="S13" i="8"/>
  <c r="T13" i="8" s="1"/>
</calcChain>
</file>

<file path=xl/sharedStrings.xml><?xml version="1.0" encoding="utf-8"?>
<sst xmlns="http://schemas.openxmlformats.org/spreadsheetml/2006/main" count="144" uniqueCount="34">
  <si>
    <t>Co Name</t>
  </si>
  <si>
    <t>SIC</t>
  </si>
  <si>
    <t>YEAR</t>
  </si>
  <si>
    <t>AR</t>
  </si>
  <si>
    <t>Gross PPE</t>
  </si>
  <si>
    <t>Total Assets</t>
  </si>
  <si>
    <t>Revenue</t>
  </si>
  <si>
    <t>Net Income</t>
  </si>
  <si>
    <t>CFO</t>
  </si>
  <si>
    <t>LagTA</t>
  </si>
  <si>
    <t>LagAR</t>
  </si>
  <si>
    <t>LagRevenue</t>
  </si>
  <si>
    <t>Accruals/LagTA</t>
  </si>
  <si>
    <t>PPE/LagTA</t>
  </si>
  <si>
    <t>Pawsome</t>
  </si>
  <si>
    <t>Fidotronics</t>
  </si>
  <si>
    <t>Chienco</t>
  </si>
  <si>
    <t>National Pooch</t>
  </si>
  <si>
    <t>Hund AG</t>
  </si>
  <si>
    <t>ChgCashRev/LagTA</t>
  </si>
  <si>
    <t>Cat Pharm</t>
  </si>
  <si>
    <t>FCA Meds</t>
  </si>
  <si>
    <t>MedicinaGos</t>
  </si>
  <si>
    <t>Animaux Méd</t>
  </si>
  <si>
    <t>Pup Phone</t>
  </si>
  <si>
    <t>DogDial</t>
  </si>
  <si>
    <t>PetComCo</t>
  </si>
  <si>
    <t>NuHound</t>
  </si>
  <si>
    <t>DTC Inc.</t>
  </si>
  <si>
    <t>Normal Accurals</t>
  </si>
  <si>
    <t>Discretionary Acruals</t>
  </si>
  <si>
    <t>a (intercept)</t>
  </si>
  <si>
    <t>b (chgCashRev)</t>
  </si>
  <si>
    <t>c (PPE)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</si>
</sst>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7030A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Font="1"/>
    <xf numFmtId="0" fontId="0" fillId="0" borderId="1" xfId="0" applyBorder="1" applyAlignment="1">
      <alignment wrapText="1"/>
    </xf>
    <xf numFmtId="1" fontId="0" fillId="0" borderId="0" xfId="0" applyNumberFormat="1"/>
    <xf numFmtId="0" fontId="2" fillId="0" borderId="1" xfId="0" applyFont="1" applyBorder="1" applyAlignment="1">
      <alignment wrapText="1"/>
    </xf>
    <xf numFmtId="164" fontId="2" fillId="0" borderId="0" xfId="0" applyNumberFormat="1" applyFont="1"/>
    <xf numFmtId="0" fontId="2" fillId="0" borderId="0" xfId="0" applyFont="1"/>
    <xf numFmtId="0" fontId="3" fillId="0" borderId="1" xfId="0" applyFont="1" applyBorder="1" applyAlignment="1">
      <alignment wrapText="1"/>
    </xf>
    <xf numFmtId="164" fontId="3" fillId="0" borderId="0" xfId="0" applyNumberFormat="1" applyFont="1"/>
    <xf numFmtId="0" fontId="3" fillId="0" borderId="0" xfId="0" applyFont="1"/>
    <xf numFmtId="0" fontId="1" fillId="2" borderId="1" xfId="0" applyFont="1" applyFill="1" applyBorder="1" applyAlignment="1">
      <alignment wrapText="1"/>
    </xf>
    <xf numFmtId="2" fontId="0" fillId="0" borderId="0" xfId="0" applyNumberFormat="1"/>
    <xf numFmtId="2" fontId="0" fillId="0" borderId="0" xfId="0" applyNumberFormat="1" applyFont="1"/>
    <xf numFmtId="0" fontId="1" fillId="0" borderId="1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5.xml"/><Relationship Id="rId13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4.xml"/><Relationship Id="rId11" Type="http://schemas.openxmlformats.org/officeDocument/2006/relationships/styles" Target="styles.xml"/><Relationship Id="rId5" Type="http://schemas.openxmlformats.org/officeDocument/2006/relationships/chartsheet" Target="chartsheets/sheet3.xml"/><Relationship Id="rId10" Type="http://schemas.openxmlformats.org/officeDocument/2006/relationships/theme" Target="theme/theme1.xml"/><Relationship Id="rId4" Type="http://schemas.openxmlformats.org/officeDocument/2006/relationships/worksheet" Target="worksheets/sheet2.xml"/><Relationship Id="rId9" Type="http://schemas.openxmlformats.org/officeDocument/2006/relationships/chartsheet" Target="chart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3"/>
          <c:order val="0"/>
          <c:tx>
            <c:strRef>
              <c:f>Pawsome!$E$51</c:f>
              <c:strCache>
                <c:ptCount val="1"/>
                <c:pt idx="0">
                  <c:v>Pawsome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Pawsome!$A$52:$A$56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Pawsome!$E$52:$E$56</c:f>
              <c:numCache>
                <c:formatCode>0.00</c:formatCode>
                <c:ptCount val="5"/>
                <c:pt idx="0">
                  <c:v>7.8185890908691338E-2</c:v>
                </c:pt>
                <c:pt idx="1">
                  <c:v>4.3059036343360571E-2</c:v>
                </c:pt>
                <c:pt idx="2">
                  <c:v>2.4101098991939286E-2</c:v>
                </c:pt>
                <c:pt idx="3">
                  <c:v>-0.11350171401348427</c:v>
                </c:pt>
                <c:pt idx="4">
                  <c:v>0.17762956775789146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299824"/>
        <c:axId val="419300216"/>
      </c:lineChart>
      <c:catAx>
        <c:axId val="419299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0216"/>
        <c:crosses val="autoZero"/>
        <c:auto val="1"/>
        <c:lblAlgn val="ctr"/>
        <c:lblOffset val="100"/>
        <c:noMultiLvlLbl val="0"/>
      </c:catAx>
      <c:valAx>
        <c:axId val="419300216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Discretionary</a:t>
                </a:r>
                <a:r>
                  <a:rPr lang="en-US" sz="1400" baseline="0"/>
                  <a:t> Accruals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299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Pawsome!$B$51</c:f>
              <c:strCache>
                <c:ptCount val="1"/>
                <c:pt idx="0">
                  <c:v>National Pooch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Pawsome!$A$52:$A$56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Pawsome!$B$52:$B$56</c:f>
              <c:numCache>
                <c:formatCode>0.00</c:formatCode>
                <c:ptCount val="5"/>
                <c:pt idx="0">
                  <c:v>3.464038531107367E-2</c:v>
                </c:pt>
                <c:pt idx="1">
                  <c:v>1.0657344065808249E-2</c:v>
                </c:pt>
                <c:pt idx="2">
                  <c:v>7.6945216399345789E-2</c:v>
                </c:pt>
                <c:pt idx="3">
                  <c:v>-5.8281773928058757E-2</c:v>
                </c:pt>
                <c:pt idx="4">
                  <c:v>2.227231284054873E-2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Pawsome!$C$51</c:f>
              <c:strCache>
                <c:ptCount val="1"/>
                <c:pt idx="0">
                  <c:v>Fidotronics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Pawsome!$A$52:$A$56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Pawsome!$C$52:$C$56</c:f>
              <c:numCache>
                <c:formatCode>0.00</c:formatCode>
                <c:ptCount val="5"/>
                <c:pt idx="0">
                  <c:v>3.1010818487699345E-2</c:v>
                </c:pt>
                <c:pt idx="1">
                  <c:v>-1.9449565870642473E-2</c:v>
                </c:pt>
                <c:pt idx="2">
                  <c:v>8.4973334125585082E-2</c:v>
                </c:pt>
                <c:pt idx="3">
                  <c:v>8.7816801064745972E-2</c:v>
                </c:pt>
                <c:pt idx="4">
                  <c:v>5.4181459908204943E-3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Pawsome!$D$51</c:f>
              <c:strCache>
                <c:ptCount val="1"/>
                <c:pt idx="0">
                  <c:v>Chienco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Pawsome!$A$52:$A$56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Pawsome!$D$52:$D$56</c:f>
              <c:numCache>
                <c:formatCode>0.00</c:formatCode>
                <c:ptCount val="5"/>
                <c:pt idx="0">
                  <c:v>-0.16165871297845125</c:v>
                </c:pt>
                <c:pt idx="1">
                  <c:v>-2.029371176355561E-2</c:v>
                </c:pt>
                <c:pt idx="2">
                  <c:v>-0.13874362624563219</c:v>
                </c:pt>
                <c:pt idx="3">
                  <c:v>3.3078159577831258E-2</c:v>
                </c:pt>
                <c:pt idx="4">
                  <c:v>-7.9273885778652034E-2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Pawsome!$E$51</c:f>
              <c:strCache>
                <c:ptCount val="1"/>
                <c:pt idx="0">
                  <c:v>Pawsome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Pawsome!$A$52:$A$56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Pawsome!$E$52:$E$56</c:f>
              <c:numCache>
                <c:formatCode>0.00</c:formatCode>
                <c:ptCount val="5"/>
                <c:pt idx="0">
                  <c:v>7.8185890908691338E-2</c:v>
                </c:pt>
                <c:pt idx="1">
                  <c:v>4.3059036343360571E-2</c:v>
                </c:pt>
                <c:pt idx="2">
                  <c:v>2.4101098991939286E-2</c:v>
                </c:pt>
                <c:pt idx="3">
                  <c:v>-0.11350171401348427</c:v>
                </c:pt>
                <c:pt idx="4">
                  <c:v>0.17762956775789146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Pawsome!$F$51</c:f>
              <c:strCache>
                <c:ptCount val="1"/>
                <c:pt idx="0">
                  <c:v>Hund AG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Pawsome!$A$52:$A$56</c:f>
              <c:numCache>
                <c:formatCode>General</c:formatCod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numCache>
            </c:numRef>
          </c:cat>
          <c:val>
            <c:numRef>
              <c:f>Pawsome!$F$52:$F$56</c:f>
              <c:numCache>
                <c:formatCode>0.00</c:formatCode>
                <c:ptCount val="5"/>
                <c:pt idx="0">
                  <c:v>0.12315812740763973</c:v>
                </c:pt>
                <c:pt idx="1">
                  <c:v>9.3314505320895746E-2</c:v>
                </c:pt>
                <c:pt idx="2">
                  <c:v>5.0565456341855032E-2</c:v>
                </c:pt>
                <c:pt idx="3">
                  <c:v>-0.11623818608408017</c:v>
                </c:pt>
                <c:pt idx="4">
                  <c:v>3.9350544566730879E-2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01000"/>
        <c:axId val="419301392"/>
      </c:lineChart>
      <c:catAx>
        <c:axId val="41930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1392"/>
        <c:crosses val="autoZero"/>
        <c:auto val="1"/>
        <c:lblAlgn val="ctr"/>
        <c:lblOffset val="100"/>
        <c:noMultiLvlLbl val="0"/>
      </c:catAx>
      <c:valAx>
        <c:axId val="419301392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Discretionary</a:t>
                </a:r>
                <a:r>
                  <a:rPr lang="en-US" sz="1400" baseline="0"/>
                  <a:t> Accruals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'Cat Pharm'!$C$34</c:f>
              <c:strCache>
                <c:ptCount val="1"/>
                <c:pt idx="0">
                  <c:v>Cat Pharm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 Pharm'!$A$35:$A$39</c:f>
              <c:numCache>
                <c:formatCode>General</c:formatCode>
                <c:ptCount val="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</c:numCache>
            </c:numRef>
          </c:cat>
          <c:val>
            <c:numRef>
              <c:f>'Cat Pharm'!$C$35:$C$39</c:f>
              <c:numCache>
                <c:formatCode>0.00</c:formatCode>
                <c:ptCount val="5"/>
                <c:pt idx="0">
                  <c:v>-4.5440473061760842E-2</c:v>
                </c:pt>
                <c:pt idx="1">
                  <c:v>-9.2000745851202048E-4</c:v>
                </c:pt>
                <c:pt idx="2">
                  <c:v>-0.12921997226074897</c:v>
                </c:pt>
                <c:pt idx="3">
                  <c:v>-5.2729614584365411E-2</c:v>
                </c:pt>
                <c:pt idx="4">
                  <c:v>-0.1229461319246542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03744"/>
        <c:axId val="419304136"/>
      </c:lineChart>
      <c:catAx>
        <c:axId val="419303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4136"/>
        <c:crosses val="autoZero"/>
        <c:auto val="1"/>
        <c:lblAlgn val="ctr"/>
        <c:lblOffset val="100"/>
        <c:noMultiLvlLbl val="0"/>
      </c:catAx>
      <c:valAx>
        <c:axId val="419304136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Discretionary</a:t>
                </a:r>
                <a:r>
                  <a:rPr lang="en-US" sz="1400" baseline="0"/>
                  <a:t> Accruals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'Cat Pharm'!$B$34</c:f>
              <c:strCache>
                <c:ptCount val="1"/>
                <c:pt idx="0">
                  <c:v>FCA Meds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'Cat Pharm'!$A$35:$A$39</c:f>
              <c:numCache>
                <c:formatCode>General</c:formatCode>
                <c:ptCount val="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</c:numCache>
            </c:numRef>
          </c:cat>
          <c:val>
            <c:numRef>
              <c:f>'Cat Pharm'!$B$35:$B$39</c:f>
              <c:numCache>
                <c:formatCode>0.00</c:formatCode>
                <c:ptCount val="5"/>
                <c:pt idx="0">
                  <c:v>-7.7250801582790879E-2</c:v>
                </c:pt>
                <c:pt idx="1">
                  <c:v>2.6999889049151252E-2</c:v>
                </c:pt>
                <c:pt idx="2">
                  <c:v>3.5366080233239366E-3</c:v>
                </c:pt>
                <c:pt idx="3">
                  <c:v>-6.9764120918626313E-2</c:v>
                </c:pt>
                <c:pt idx="4">
                  <c:v>-2.9479397986916303E-2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'Cat Pharm'!$C$34</c:f>
              <c:strCache>
                <c:ptCount val="1"/>
                <c:pt idx="0">
                  <c:v>Cat Pharm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'Cat Pharm'!$A$35:$A$39</c:f>
              <c:numCache>
                <c:formatCode>General</c:formatCode>
                <c:ptCount val="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</c:numCache>
            </c:numRef>
          </c:cat>
          <c:val>
            <c:numRef>
              <c:f>'Cat Pharm'!$C$35:$C$39</c:f>
              <c:numCache>
                <c:formatCode>0.00</c:formatCode>
                <c:ptCount val="5"/>
                <c:pt idx="0">
                  <c:v>-4.5440473061760842E-2</c:v>
                </c:pt>
                <c:pt idx="1">
                  <c:v>-9.2000745851202048E-4</c:v>
                </c:pt>
                <c:pt idx="2">
                  <c:v>-0.12921997226074897</c:v>
                </c:pt>
                <c:pt idx="3">
                  <c:v>-5.2729614584365411E-2</c:v>
                </c:pt>
                <c:pt idx="4">
                  <c:v>-0.1229461319246542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'Cat Pharm'!$D$34</c:f>
              <c:strCache>
                <c:ptCount val="1"/>
                <c:pt idx="0">
                  <c:v>Animaux Méd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'Cat Pharm'!$A$35:$A$39</c:f>
              <c:numCache>
                <c:formatCode>General</c:formatCode>
                <c:ptCount val="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</c:numCache>
            </c:numRef>
          </c:cat>
          <c:val>
            <c:numRef>
              <c:f>'Cat Pharm'!$D$35:$D$39</c:f>
              <c:numCache>
                <c:formatCode>0.00</c:formatCode>
                <c:ptCount val="5"/>
                <c:pt idx="0">
                  <c:v>-1.1248112206768204E-2</c:v>
                </c:pt>
                <c:pt idx="1">
                  <c:v>3.4758325060207651E-3</c:v>
                </c:pt>
                <c:pt idx="2">
                  <c:v>3.4823936783843185E-2</c:v>
                </c:pt>
                <c:pt idx="3">
                  <c:v>3.5284256710131884E-2</c:v>
                </c:pt>
                <c:pt idx="4">
                  <c:v>-6.6167940824277932E-2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'Cat Pharm'!$E$34</c:f>
              <c:strCache>
                <c:ptCount val="1"/>
                <c:pt idx="0">
                  <c:v>MedicinaGos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'Cat Pharm'!$A$35:$A$39</c:f>
              <c:numCache>
                <c:formatCode>General</c:formatCode>
                <c:ptCount val="5"/>
                <c:pt idx="0">
                  <c:v>1994</c:v>
                </c:pt>
                <c:pt idx="1">
                  <c:v>1995</c:v>
                </c:pt>
                <c:pt idx="2">
                  <c:v>1996</c:v>
                </c:pt>
                <c:pt idx="3">
                  <c:v>1997</c:v>
                </c:pt>
                <c:pt idx="4">
                  <c:v>1998</c:v>
                </c:pt>
              </c:numCache>
            </c:numRef>
          </c:cat>
          <c:val>
            <c:numRef>
              <c:f>'Cat Pharm'!$E$35:$E$39</c:f>
              <c:numCache>
                <c:formatCode>0.00</c:formatCode>
                <c:ptCount val="5"/>
                <c:pt idx="0">
                  <c:v>7.952089340696937E-2</c:v>
                </c:pt>
                <c:pt idx="1">
                  <c:v>7.6538322191071817E-2</c:v>
                </c:pt>
                <c:pt idx="2">
                  <c:v>6.1829010511883359E-3</c:v>
                </c:pt>
                <c:pt idx="3">
                  <c:v>-7.3446150948923455E-2</c:v>
                </c:pt>
                <c:pt idx="4">
                  <c:v>3.9983640648255367E-2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9304920"/>
        <c:axId val="419305312"/>
      </c:lineChart>
      <c:catAx>
        <c:axId val="419304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5312"/>
        <c:crosses val="autoZero"/>
        <c:auto val="1"/>
        <c:lblAlgn val="ctr"/>
        <c:lblOffset val="100"/>
        <c:noMultiLvlLbl val="0"/>
      </c:catAx>
      <c:valAx>
        <c:axId val="419305312"/>
        <c:scaling>
          <c:orientation val="minMax"/>
          <c:max val="0.2"/>
          <c:min val="-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Discretionary</a:t>
                </a:r>
                <a:r>
                  <a:rPr lang="en-US" sz="1400" baseline="0"/>
                  <a:t> Accruals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304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'Pup Phone'!$C$33</c:f>
              <c:strCache>
                <c:ptCount val="1"/>
                <c:pt idx="0">
                  <c:v>Pup Phone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'Pup Phone'!$A$34:$A$38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'Pup Phone'!$C$34:$C$38</c:f>
              <c:numCache>
                <c:formatCode>0.00</c:formatCode>
                <c:ptCount val="5"/>
                <c:pt idx="0">
                  <c:v>2.9678546918607301E-2</c:v>
                </c:pt>
                <c:pt idx="1">
                  <c:v>7.4457185967559403E-3</c:v>
                </c:pt>
                <c:pt idx="2">
                  <c:v>-3.3584322033898301E-2</c:v>
                </c:pt>
                <c:pt idx="3">
                  <c:v>8.3859872105493116E-3</c:v>
                </c:pt>
                <c:pt idx="4">
                  <c:v>0.22612380191693293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23160"/>
        <c:axId val="413723552"/>
      </c:lineChart>
      <c:catAx>
        <c:axId val="41372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3552"/>
        <c:crosses val="autoZero"/>
        <c:auto val="1"/>
        <c:lblAlgn val="ctr"/>
        <c:lblOffset val="100"/>
        <c:noMultiLvlLbl val="0"/>
      </c:catAx>
      <c:valAx>
        <c:axId val="413723552"/>
        <c:scaling>
          <c:orientation val="minMax"/>
          <c:max val="0.4"/>
          <c:min val="-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Discretionary</a:t>
                </a:r>
                <a:r>
                  <a:rPr lang="en-US" sz="1400" baseline="0"/>
                  <a:t> Accruals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'Pup Phone'!$B$33</c:f>
              <c:strCache>
                <c:ptCount val="1"/>
                <c:pt idx="0">
                  <c:v>DogDial</c:v>
                </c:pt>
              </c:strCache>
            </c:strRef>
          </c:tx>
          <c:spPr>
            <a:ln w="6350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'Pup Phone'!$A$34:$A$38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'Pup Phone'!$B$34:$B$38</c:f>
              <c:numCache>
                <c:formatCode>0.00</c:formatCode>
                <c:ptCount val="5"/>
                <c:pt idx="0">
                  <c:v>3.8302285260620836E-2</c:v>
                </c:pt>
                <c:pt idx="1">
                  <c:v>-4.2858125374180447E-2</c:v>
                </c:pt>
                <c:pt idx="2">
                  <c:v>-1.8328214348140935E-2</c:v>
                </c:pt>
                <c:pt idx="3">
                  <c:v>8.2993904150579709E-3</c:v>
                </c:pt>
                <c:pt idx="4">
                  <c:v>0.1937478379204044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'Pup Phone'!$C$33</c:f>
              <c:strCache>
                <c:ptCount val="1"/>
                <c:pt idx="0">
                  <c:v>Pup Phone</c:v>
                </c:pt>
              </c:strCache>
            </c:strRef>
          </c:tx>
          <c:spPr>
            <a:ln w="635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'Pup Phone'!$A$34:$A$38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'Pup Phone'!$C$34:$C$38</c:f>
              <c:numCache>
                <c:formatCode>0.00</c:formatCode>
                <c:ptCount val="5"/>
                <c:pt idx="0">
                  <c:v>2.9678546918607301E-2</c:v>
                </c:pt>
                <c:pt idx="1">
                  <c:v>7.4457185967559403E-3</c:v>
                </c:pt>
                <c:pt idx="2">
                  <c:v>-3.3584322033898301E-2</c:v>
                </c:pt>
                <c:pt idx="3">
                  <c:v>8.3859872105493116E-3</c:v>
                </c:pt>
                <c:pt idx="4">
                  <c:v>0.22612380191693293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'Pup Phone'!$D$33</c:f>
              <c:strCache>
                <c:ptCount val="1"/>
                <c:pt idx="0">
                  <c:v>DTC Inc.</c:v>
                </c:pt>
              </c:strCache>
            </c:strRef>
          </c:tx>
          <c:spPr>
            <a:ln w="6350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'Pup Phone'!$A$34:$A$38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'Pup Phone'!$D$34:$D$38</c:f>
              <c:numCache>
                <c:formatCode>0.00</c:formatCode>
                <c:ptCount val="5"/>
                <c:pt idx="0">
                  <c:v>1.8686128013556215E-2</c:v>
                </c:pt>
                <c:pt idx="1">
                  <c:v>6.1579178478127959E-2</c:v>
                </c:pt>
                <c:pt idx="2">
                  <c:v>1.3752531185321926E-2</c:v>
                </c:pt>
                <c:pt idx="3">
                  <c:v>-2.8955280685061847E-2</c:v>
                </c:pt>
                <c:pt idx="4">
                  <c:v>0.2291352045958476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'Pup Phone'!$E$33</c:f>
              <c:strCache>
                <c:ptCount val="1"/>
                <c:pt idx="0">
                  <c:v>NuHound</c:v>
                </c:pt>
              </c:strCache>
            </c:strRef>
          </c:tx>
          <c:spPr>
            <a:ln w="6350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'Pup Phone'!$A$34:$A$38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'Pup Phone'!$E$34:$E$38</c:f>
              <c:numCache>
                <c:formatCode>0.00</c:formatCode>
                <c:ptCount val="5"/>
                <c:pt idx="0">
                  <c:v>9.8049219687875167E-3</c:v>
                </c:pt>
                <c:pt idx="1">
                  <c:v>-0.19275731531394732</c:v>
                </c:pt>
                <c:pt idx="2">
                  <c:v>-0.28225947060674828</c:v>
                </c:pt>
                <c:pt idx="3">
                  <c:v>-3.0180691510676053E-2</c:v>
                </c:pt>
                <c:pt idx="4">
                  <c:v>0.17724503362870486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'Pup Phone'!$F$33</c:f>
              <c:strCache>
                <c:ptCount val="1"/>
                <c:pt idx="0">
                  <c:v>PetComCo</c:v>
                </c:pt>
              </c:strCache>
            </c:strRef>
          </c:tx>
          <c:spPr>
            <a:ln w="6350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'Pup Phone'!$A$34:$A$38</c:f>
              <c:numCache>
                <c:formatCode>General</c:formatCode>
                <c:ptCount val="5"/>
                <c:pt idx="0">
                  <c:v>2008</c:v>
                </c:pt>
                <c:pt idx="1">
                  <c:v>2009</c:v>
                </c:pt>
                <c:pt idx="2">
                  <c:v>2010</c:v>
                </c:pt>
                <c:pt idx="3">
                  <c:v>2011</c:v>
                </c:pt>
                <c:pt idx="4">
                  <c:v>2012</c:v>
                </c:pt>
              </c:numCache>
            </c:numRef>
          </c:cat>
          <c:val>
            <c:numRef>
              <c:f>'Pup Phone'!$F$34:$F$38</c:f>
              <c:numCache>
                <c:formatCode>0.00</c:formatCode>
                <c:ptCount val="5"/>
                <c:pt idx="0">
                  <c:v>0.18541931476954812</c:v>
                </c:pt>
                <c:pt idx="1">
                  <c:v>0.39665377501710575</c:v>
                </c:pt>
                <c:pt idx="2">
                  <c:v>0.17571598422110896</c:v>
                </c:pt>
                <c:pt idx="3">
                  <c:v>0.10667887230076607</c:v>
                </c:pt>
                <c:pt idx="4">
                  <c:v>0.2509666838522126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3724336"/>
        <c:axId val="413724728"/>
      </c:lineChart>
      <c:catAx>
        <c:axId val="413724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4728"/>
        <c:crosses val="autoZero"/>
        <c:auto val="1"/>
        <c:lblAlgn val="ctr"/>
        <c:lblOffset val="100"/>
        <c:noMultiLvlLbl val="0"/>
      </c:catAx>
      <c:valAx>
        <c:axId val="413724728"/>
        <c:scaling>
          <c:orientation val="minMax"/>
          <c:max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Discretionary</a:t>
                </a:r>
                <a:r>
                  <a:rPr lang="en-US" sz="1400" baseline="0"/>
                  <a:t> Accruals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372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8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71034" cy="6295259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6"/>
  <sheetViews>
    <sheetView tabSelected="1" zoomScaleNormal="100" workbookViewId="0"/>
  </sheetViews>
  <sheetFormatPr defaultRowHeight="15" x14ac:dyDescent="0.25"/>
  <cols>
    <col min="1" max="1" width="14.5703125" bestFit="1" customWidth="1"/>
    <col min="2" max="2" width="7.28515625" customWidth="1"/>
    <col min="3" max="3" width="8.28515625" customWidth="1"/>
    <col min="4" max="5" width="9.28515625" bestFit="1" customWidth="1"/>
    <col min="6" max="7" width="9.5703125" bestFit="1" customWidth="1"/>
    <col min="8" max="9" width="9.28515625" bestFit="1" customWidth="1"/>
    <col min="10" max="10" width="9.5703125" bestFit="1" customWidth="1"/>
    <col min="11" max="11" width="9.28515625" bestFit="1" customWidth="1"/>
    <col min="12" max="12" width="12.85546875" customWidth="1"/>
    <col min="13" max="13" width="9.28515625" style="9" customWidth="1"/>
    <col min="14" max="14" width="12.42578125" style="9" customWidth="1"/>
    <col min="15" max="15" width="10.42578125" style="9" customWidth="1"/>
    <col min="16" max="16" width="12.42578125" style="12" customWidth="1"/>
    <col min="17" max="17" width="14" style="12" customWidth="1"/>
    <col min="18" max="18" width="9.28515625" style="12" bestFit="1" customWidth="1"/>
    <col min="19" max="19" width="10.5703125" customWidth="1"/>
    <col min="20" max="20" width="13.28515625" style="1" customWidth="1"/>
  </cols>
  <sheetData>
    <row r="1" spans="1:20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7" t="s">
        <v>19</v>
      </c>
      <c r="O1" s="7" t="s">
        <v>13</v>
      </c>
      <c r="P1" s="10" t="s">
        <v>31</v>
      </c>
      <c r="Q1" s="10" t="s">
        <v>32</v>
      </c>
      <c r="R1" s="10" t="s">
        <v>33</v>
      </c>
      <c r="S1" s="5" t="s">
        <v>29</v>
      </c>
      <c r="T1" s="16" t="s">
        <v>30</v>
      </c>
    </row>
    <row r="2" spans="1:20" x14ac:dyDescent="0.25">
      <c r="A2" t="s">
        <v>14</v>
      </c>
      <c r="B2" s="6">
        <v>3634</v>
      </c>
      <c r="C2" s="6">
        <v>2010</v>
      </c>
      <c r="D2" s="2">
        <v>170.69200000000001</v>
      </c>
      <c r="E2" s="2">
        <v>228.483</v>
      </c>
      <c r="F2" s="2">
        <v>1006.126</v>
      </c>
      <c r="G2" s="2">
        <v>1065.923</v>
      </c>
      <c r="H2" s="2">
        <v>88.798000000000002</v>
      </c>
      <c r="I2" s="2">
        <v>28.963000000000001</v>
      </c>
      <c r="J2" s="2">
        <v>1092.076</v>
      </c>
      <c r="K2" s="2">
        <v>127.461</v>
      </c>
      <c r="L2" s="2">
        <v>967.21699999999998</v>
      </c>
      <c r="M2" s="8">
        <f>(H2-I2)/J2</f>
        <v>5.4790142810573622E-2</v>
      </c>
      <c r="N2" s="8">
        <f>((G2-L2)-(D2-K2))/J2</f>
        <v>5.0797746676971206E-2</v>
      </c>
      <c r="O2" s="8">
        <f>E2/J2</f>
        <v>0.20921895545731251</v>
      </c>
      <c r="P2" s="11">
        <v>-7.0000000000000001E-3</v>
      </c>
      <c r="Q2" s="11">
        <v>0.155</v>
      </c>
      <c r="R2" s="11">
        <v>-0.11600000000000001</v>
      </c>
      <c r="S2" s="2">
        <f>P2+(Q2*N2)+(R2*O2)</f>
        <v>-2.3395748098117716E-2</v>
      </c>
      <c r="T2" s="3">
        <f>M2-S2</f>
        <v>7.8185890908691338E-2</v>
      </c>
    </row>
    <row r="3" spans="1:20" x14ac:dyDescent="0.25">
      <c r="A3" t="s">
        <v>14</v>
      </c>
      <c r="B3" s="6">
        <v>3634</v>
      </c>
      <c r="C3" s="6">
        <v>2011</v>
      </c>
      <c r="D3" s="2">
        <v>214.22200000000001</v>
      </c>
      <c r="E3" s="2">
        <v>372.76499999999999</v>
      </c>
      <c r="F3" s="2">
        <v>1112.9290000000001</v>
      </c>
      <c r="G3" s="2">
        <v>1198.404</v>
      </c>
      <c r="H3" s="2">
        <v>107.011</v>
      </c>
      <c r="I3" s="2">
        <v>80.834999999999994</v>
      </c>
      <c r="J3" s="2">
        <v>1006.126</v>
      </c>
      <c r="K3" s="2">
        <v>170.69200000000001</v>
      </c>
      <c r="L3" s="2">
        <v>1065.923</v>
      </c>
      <c r="M3" s="8">
        <f>(H3-I3)/J3</f>
        <v>2.6016622172570832E-2</v>
      </c>
      <c r="N3" s="8">
        <f>((G3-L3)-(D3-K3))/J3</f>
        <v>8.8409403991150215E-2</v>
      </c>
      <c r="O3" s="8">
        <f>E3/J3</f>
        <v>0.37049534551338498</v>
      </c>
      <c r="P3" s="11">
        <v>0.01</v>
      </c>
      <c r="Q3" s="11">
        <v>0.109</v>
      </c>
      <c r="R3" s="11">
        <v>-9.9000000000000005E-2</v>
      </c>
      <c r="S3" s="2">
        <f>P3+(Q3*N3)+(R3*O3)</f>
        <v>-1.7042414170789742E-2</v>
      </c>
      <c r="T3" s="3">
        <f>M3-S3</f>
        <v>4.3059036343360571E-2</v>
      </c>
    </row>
    <row r="4" spans="1:20" x14ac:dyDescent="0.25">
      <c r="A4" t="s">
        <v>14</v>
      </c>
      <c r="B4" s="6">
        <v>3634</v>
      </c>
      <c r="C4" s="6">
        <v>2012</v>
      </c>
      <c r="D4" s="2">
        <v>216.19499999999999</v>
      </c>
      <c r="E4" s="2">
        <v>449.428</v>
      </c>
      <c r="F4" s="2">
        <v>1158.684</v>
      </c>
      <c r="G4" s="2">
        <v>1202.519</v>
      </c>
      <c r="H4" s="2">
        <v>50.511000000000003</v>
      </c>
      <c r="I4" s="2">
        <v>81.516000000000005</v>
      </c>
      <c r="J4" s="2">
        <v>1112.9290000000001</v>
      </c>
      <c r="K4" s="2">
        <v>214.22200000000001</v>
      </c>
      <c r="L4" s="2">
        <v>1198.404</v>
      </c>
      <c r="M4" s="8">
        <f>(H4-I4)/J4</f>
        <v>-2.7858920020953717E-2</v>
      </c>
      <c r="N4" s="8">
        <f>((G4-L4)-(D4-K4))/J4</f>
        <v>1.9246510783706993E-3</v>
      </c>
      <c r="O4" s="8">
        <f>E4/J4</f>
        <v>0.40382450273108167</v>
      </c>
      <c r="P4" s="11">
        <v>-2.8000000000000001E-2</v>
      </c>
      <c r="Q4" s="11">
        <v>0.14000000000000001</v>
      </c>
      <c r="R4" s="11">
        <v>-0.06</v>
      </c>
      <c r="S4" s="2">
        <f>P4+(Q4*N4)+(R4*O4)</f>
        <v>-5.1960019012893002E-2</v>
      </c>
      <c r="T4" s="3">
        <f>M4-S4</f>
        <v>2.4101098991939286E-2</v>
      </c>
    </row>
    <row r="5" spans="1:20" x14ac:dyDescent="0.25">
      <c r="A5" t="s">
        <v>14</v>
      </c>
      <c r="B5" s="6">
        <v>3634</v>
      </c>
      <c r="C5" s="6">
        <v>2013</v>
      </c>
      <c r="D5" s="2">
        <v>213.43799999999999</v>
      </c>
      <c r="E5" s="2">
        <v>356.34199999999998</v>
      </c>
      <c r="F5" s="2">
        <v>1072.7090000000001</v>
      </c>
      <c r="G5" s="2">
        <v>984.23599999999999</v>
      </c>
      <c r="H5" s="2">
        <v>-196.67099999999999</v>
      </c>
      <c r="I5" s="2">
        <v>14.163</v>
      </c>
      <c r="J5" s="2">
        <v>1158.684</v>
      </c>
      <c r="K5" s="2">
        <v>216.19499999999999</v>
      </c>
      <c r="L5" s="2">
        <v>1202.519</v>
      </c>
      <c r="M5" s="8">
        <f>(H5-I5)/J5</f>
        <v>-0.18195987862091823</v>
      </c>
      <c r="N5" s="8">
        <f>((G5-L5)-(D5-K5))/J5</f>
        <v>-0.18600930020609591</v>
      </c>
      <c r="O5" s="8">
        <f>E5/J5</f>
        <v>0.30754027845383208</v>
      </c>
      <c r="P5" s="11">
        <v>-2.7E-2</v>
      </c>
      <c r="Q5" s="11">
        <v>8.4000000000000005E-2</v>
      </c>
      <c r="R5" s="11">
        <v>-8.4000000000000005E-2</v>
      </c>
      <c r="S5" s="2">
        <f>P5+(Q5*N5)+(R5*O5)</f>
        <v>-6.8458164607433952E-2</v>
      </c>
      <c r="T5" s="3">
        <f>M5-S5</f>
        <v>-0.11350171401348427</v>
      </c>
    </row>
    <row r="6" spans="1:20" x14ac:dyDescent="0.25">
      <c r="A6" t="s">
        <v>14</v>
      </c>
      <c r="B6" s="6">
        <v>3634</v>
      </c>
      <c r="C6" s="6">
        <v>2014</v>
      </c>
      <c r="D6" s="2">
        <v>325.55</v>
      </c>
      <c r="E6" s="2">
        <v>355.31200000000001</v>
      </c>
      <c r="F6" s="2">
        <v>1120.2840000000001</v>
      </c>
      <c r="G6" s="2">
        <v>1168.182</v>
      </c>
      <c r="H6" s="2">
        <v>123.128</v>
      </c>
      <c r="I6" s="2">
        <v>-8.2490000000000006</v>
      </c>
      <c r="J6" s="2">
        <v>1072.7090000000001</v>
      </c>
      <c r="K6" s="2">
        <v>213.43799999999999</v>
      </c>
      <c r="L6" s="2">
        <v>984.23599999999999</v>
      </c>
      <c r="M6" s="8">
        <f>(H6-I6)/J6</f>
        <v>0.12247217092426745</v>
      </c>
      <c r="N6" s="8">
        <f>((G6-L6)-(D6-K6))/J6</f>
        <v>6.6965038980748737E-2</v>
      </c>
      <c r="O6" s="8">
        <f>E6/J6</f>
        <v>0.3312286929633293</v>
      </c>
      <c r="P6" s="11">
        <v>-0.04</v>
      </c>
      <c r="Q6" s="11">
        <v>0.11</v>
      </c>
      <c r="R6" s="11">
        <v>-6.8000000000000005E-2</v>
      </c>
      <c r="S6" s="2">
        <f>P6+(Q6*N6)+(R6*O6)</f>
        <v>-5.5157396833624028E-2</v>
      </c>
      <c r="T6" s="3">
        <f>M6-S6</f>
        <v>0.17762956775789146</v>
      </c>
    </row>
    <row r="7" spans="1:20" x14ac:dyDescent="0.25">
      <c r="A7" t="s">
        <v>16</v>
      </c>
      <c r="B7" s="6">
        <v>3634</v>
      </c>
      <c r="C7" s="6">
        <v>2010</v>
      </c>
      <c r="D7" s="2">
        <v>9.2140000000000004</v>
      </c>
      <c r="E7" s="2">
        <v>7.3109999999999999</v>
      </c>
      <c r="F7" s="2">
        <v>35.796999999999997</v>
      </c>
      <c r="G7" s="2">
        <v>50.661000000000001</v>
      </c>
      <c r="H7" s="2">
        <v>-3.1509999999999998</v>
      </c>
      <c r="I7" s="2">
        <v>4.0670000000000002</v>
      </c>
      <c r="J7" s="2">
        <v>40.652000000000001</v>
      </c>
      <c r="K7" s="2">
        <v>10.89</v>
      </c>
      <c r="L7" s="2">
        <v>49.198999999999998</v>
      </c>
      <c r="M7" s="8">
        <f t="shared" ref="M7:M26" si="0">(H7-I7)/J7</f>
        <v>-0.17755583981107939</v>
      </c>
      <c r="N7" s="8">
        <f t="shared" ref="N7:N26" si="1">((G7-L7)-(D7-K7))/J7</f>
        <v>7.7191774082456047E-2</v>
      </c>
      <c r="O7" s="8">
        <f t="shared" ref="O7:O26" si="2">E7/J7</f>
        <v>0.17984355013283479</v>
      </c>
      <c r="P7" s="11">
        <v>-7.0000000000000001E-3</v>
      </c>
      <c r="Q7" s="11">
        <v>0.155</v>
      </c>
      <c r="R7" s="11">
        <v>-0.11600000000000001</v>
      </c>
      <c r="S7" s="2">
        <f t="shared" ref="S7:S26" si="3">P7+(Q7*N7)+(R7*O7)</f>
        <v>-1.5897126832628151E-2</v>
      </c>
      <c r="T7" s="3">
        <f t="shared" ref="T7:T26" si="4">M7-S7</f>
        <v>-0.16165871297845125</v>
      </c>
    </row>
    <row r="8" spans="1:20" x14ac:dyDescent="0.25">
      <c r="A8" t="s">
        <v>16</v>
      </c>
      <c r="B8" s="6">
        <v>3634</v>
      </c>
      <c r="C8" s="6">
        <v>2011</v>
      </c>
      <c r="D8" s="2">
        <v>11.151999999999999</v>
      </c>
      <c r="E8" s="2">
        <v>8.0120000000000005</v>
      </c>
      <c r="F8" s="2">
        <v>38.634999999999998</v>
      </c>
      <c r="G8" s="2">
        <v>48.807000000000002</v>
      </c>
      <c r="H8" s="2">
        <v>-2.944</v>
      </c>
      <c r="I8" s="2">
        <v>-1.369</v>
      </c>
      <c r="J8" s="2">
        <v>35.796999999999997</v>
      </c>
      <c r="K8" s="2">
        <v>9.2140000000000004</v>
      </c>
      <c r="L8" s="2">
        <v>50.661000000000001</v>
      </c>
      <c r="M8" s="8">
        <f t="shared" si="0"/>
        <v>-4.399810039947482E-2</v>
      </c>
      <c r="N8" s="8">
        <f t="shared" si="1"/>
        <v>-0.10593066458083075</v>
      </c>
      <c r="O8" s="8">
        <f t="shared" si="2"/>
        <v>0.2238176383495824</v>
      </c>
      <c r="P8" s="11">
        <v>0.01</v>
      </c>
      <c r="Q8" s="11">
        <v>0.109</v>
      </c>
      <c r="R8" s="11">
        <v>-9.9000000000000005E-2</v>
      </c>
      <c r="S8" s="2">
        <f t="shared" si="3"/>
        <v>-2.3704388635919209E-2</v>
      </c>
      <c r="T8" s="3">
        <f t="shared" si="4"/>
        <v>-2.029371176355561E-2</v>
      </c>
    </row>
    <row r="9" spans="1:20" x14ac:dyDescent="0.25">
      <c r="A9" t="s">
        <v>16</v>
      </c>
      <c r="B9" s="6">
        <v>3634</v>
      </c>
      <c r="C9" s="6">
        <v>2012</v>
      </c>
      <c r="D9" s="2">
        <v>18.475000000000001</v>
      </c>
      <c r="E9" s="2">
        <v>10.34</v>
      </c>
      <c r="F9" s="2">
        <v>41.121000000000002</v>
      </c>
      <c r="G9" s="2">
        <v>85.991</v>
      </c>
      <c r="H9" s="2">
        <v>0.65100000000000002</v>
      </c>
      <c r="I9" s="2">
        <v>3.5329999999999999</v>
      </c>
      <c r="J9" s="2">
        <v>38.634999999999998</v>
      </c>
      <c r="K9" s="2">
        <v>11.151999999999999</v>
      </c>
      <c r="L9" s="2">
        <v>48.807000000000002</v>
      </c>
      <c r="M9" s="8">
        <f t="shared" si="0"/>
        <v>-7.4595573961433931E-2</v>
      </c>
      <c r="N9" s="8">
        <f t="shared" si="1"/>
        <v>0.77290022000776493</v>
      </c>
      <c r="O9" s="8">
        <f t="shared" si="2"/>
        <v>0.26763297528148056</v>
      </c>
      <c r="P9" s="11">
        <v>-2.8000000000000001E-2</v>
      </c>
      <c r="Q9" s="11">
        <v>0.14000000000000001</v>
      </c>
      <c r="R9" s="11">
        <v>-0.06</v>
      </c>
      <c r="S9" s="2">
        <f t="shared" si="3"/>
        <v>6.4148052284198259E-2</v>
      </c>
      <c r="T9" s="3">
        <f t="shared" si="4"/>
        <v>-0.13874362624563219</v>
      </c>
    </row>
    <row r="10" spans="1:20" x14ac:dyDescent="0.25">
      <c r="A10" t="s">
        <v>16</v>
      </c>
      <c r="B10" s="6">
        <v>3634</v>
      </c>
      <c r="C10" s="6">
        <v>2013</v>
      </c>
      <c r="D10" s="2">
        <v>27.870999999999999</v>
      </c>
      <c r="E10" s="2">
        <v>14.6</v>
      </c>
      <c r="F10" s="2">
        <v>59.481000000000002</v>
      </c>
      <c r="G10" s="2">
        <v>119.202</v>
      </c>
      <c r="H10" s="2">
        <v>4.5949999999999998</v>
      </c>
      <c r="I10" s="2">
        <v>3.5710000000000002</v>
      </c>
      <c r="J10" s="2">
        <v>41.121000000000002</v>
      </c>
      <c r="K10" s="2">
        <v>18.475000000000001</v>
      </c>
      <c r="L10" s="2">
        <v>85.991</v>
      </c>
      <c r="M10" s="8">
        <f t="shared" si="0"/>
        <v>2.49021181391503E-2</v>
      </c>
      <c r="N10" s="8">
        <f t="shared" si="1"/>
        <v>0.57914447605846164</v>
      </c>
      <c r="O10" s="8">
        <f t="shared" si="2"/>
        <v>0.35504973128085404</v>
      </c>
      <c r="P10" s="11">
        <v>-2.7E-2</v>
      </c>
      <c r="Q10" s="11">
        <v>8.4000000000000005E-2</v>
      </c>
      <c r="R10" s="11">
        <v>-8.4000000000000005E-2</v>
      </c>
      <c r="S10" s="2">
        <f t="shared" si="3"/>
        <v>-8.1760414386809581E-3</v>
      </c>
      <c r="T10" s="3">
        <f t="shared" si="4"/>
        <v>3.3078159577831258E-2</v>
      </c>
    </row>
    <row r="11" spans="1:20" x14ac:dyDescent="0.25">
      <c r="A11" t="s">
        <v>16</v>
      </c>
      <c r="B11" s="6">
        <v>3634</v>
      </c>
      <c r="C11" s="6">
        <v>2014</v>
      </c>
      <c r="D11" s="2">
        <v>36.752000000000002</v>
      </c>
      <c r="E11" s="2">
        <v>19</v>
      </c>
      <c r="F11" s="2">
        <v>102.343</v>
      </c>
      <c r="G11" s="2">
        <v>162.80600000000001</v>
      </c>
      <c r="H11" s="2">
        <v>4.399</v>
      </c>
      <c r="I11" s="2">
        <v>8.9659999999999993</v>
      </c>
      <c r="J11" s="2">
        <v>59.481000000000002</v>
      </c>
      <c r="K11" s="2">
        <v>27.870999999999999</v>
      </c>
      <c r="L11" s="2">
        <v>119.202</v>
      </c>
      <c r="M11" s="8">
        <f t="shared" si="0"/>
        <v>-7.678082076629511E-2</v>
      </c>
      <c r="N11" s="8">
        <f t="shared" si="1"/>
        <v>0.58376624468317639</v>
      </c>
      <c r="O11" s="8">
        <f t="shared" si="2"/>
        <v>0.31942973386459539</v>
      </c>
      <c r="P11" s="11">
        <v>-0.04</v>
      </c>
      <c r="Q11" s="11">
        <v>0.11</v>
      </c>
      <c r="R11" s="11">
        <v>-6.8000000000000005E-2</v>
      </c>
      <c r="S11" s="2">
        <f t="shared" si="3"/>
        <v>2.4930650123569202E-3</v>
      </c>
      <c r="T11" s="3">
        <f t="shared" si="4"/>
        <v>-7.9273885778652034E-2</v>
      </c>
    </row>
    <row r="12" spans="1:20" x14ac:dyDescent="0.25">
      <c r="A12" t="s">
        <v>15</v>
      </c>
      <c r="B12" s="6">
        <v>3634</v>
      </c>
      <c r="C12" s="6">
        <v>2010</v>
      </c>
      <c r="D12" s="2">
        <v>30.402000000000001</v>
      </c>
      <c r="E12" s="2">
        <v>32.597000000000001</v>
      </c>
      <c r="F12" s="2">
        <v>138.43799999999999</v>
      </c>
      <c r="G12" s="2">
        <v>184.45099999999999</v>
      </c>
      <c r="H12" s="2">
        <v>11.361000000000001</v>
      </c>
      <c r="I12" s="2">
        <v>11.18</v>
      </c>
      <c r="J12" s="2">
        <v>104.913</v>
      </c>
      <c r="K12" s="2">
        <v>18.777999999999999</v>
      </c>
      <c r="L12" s="2">
        <v>163.51599999999999</v>
      </c>
      <c r="M12" s="8">
        <f t="shared" si="0"/>
        <v>1.7252390075586529E-3</v>
      </c>
      <c r="N12" s="8">
        <f t="shared" si="1"/>
        <v>8.8749725963417306E-2</v>
      </c>
      <c r="O12" s="8">
        <f t="shared" si="2"/>
        <v>0.31070506038336526</v>
      </c>
      <c r="P12" s="11">
        <v>-7.0000000000000001E-3</v>
      </c>
      <c r="Q12" s="11">
        <v>0.155</v>
      </c>
      <c r="R12" s="11">
        <v>-0.11600000000000001</v>
      </c>
      <c r="S12" s="2">
        <f t="shared" si="3"/>
        <v>-2.9285579480140694E-2</v>
      </c>
      <c r="T12" s="3">
        <f t="shared" si="4"/>
        <v>3.1010818487699345E-2</v>
      </c>
    </row>
    <row r="13" spans="1:20" x14ac:dyDescent="0.25">
      <c r="A13" t="s">
        <v>15</v>
      </c>
      <c r="B13" s="6">
        <v>3634</v>
      </c>
      <c r="C13" s="6">
        <v>2011</v>
      </c>
      <c r="D13" s="2">
        <v>34.756999999999998</v>
      </c>
      <c r="E13" s="2">
        <v>42.235999999999997</v>
      </c>
      <c r="F13" s="2">
        <v>151.46700000000001</v>
      </c>
      <c r="G13" s="2">
        <v>229.233</v>
      </c>
      <c r="H13" s="2">
        <v>14.317</v>
      </c>
      <c r="I13" s="2">
        <v>15.4</v>
      </c>
      <c r="J13" s="2">
        <v>138.43799999999999</v>
      </c>
      <c r="K13" s="2">
        <v>30.402000000000001</v>
      </c>
      <c r="L13" s="2">
        <v>184.45099999999999</v>
      </c>
      <c r="M13" s="8">
        <f t="shared" si="0"/>
        <v>-7.8229965760846024E-3</v>
      </c>
      <c r="N13" s="8">
        <f t="shared" si="1"/>
        <v>0.29202242158944813</v>
      </c>
      <c r="O13" s="8">
        <f t="shared" si="2"/>
        <v>0.30508964301709068</v>
      </c>
      <c r="P13" s="11">
        <v>0.01</v>
      </c>
      <c r="Q13" s="11">
        <v>0.109</v>
      </c>
      <c r="R13" s="11">
        <v>-9.9000000000000005E-2</v>
      </c>
      <c r="S13" s="2">
        <f t="shared" si="3"/>
        <v>1.1626569294557871E-2</v>
      </c>
      <c r="T13" s="3">
        <f t="shared" si="4"/>
        <v>-1.9449565870642473E-2</v>
      </c>
    </row>
    <row r="14" spans="1:20" x14ac:dyDescent="0.25">
      <c r="A14" t="s">
        <v>15</v>
      </c>
      <c r="B14" s="6">
        <v>3634</v>
      </c>
      <c r="C14" s="6">
        <v>2012</v>
      </c>
      <c r="D14" s="2">
        <v>43.491999999999997</v>
      </c>
      <c r="E14" s="2">
        <v>48.66</v>
      </c>
      <c r="F14" s="2">
        <v>204.36799999999999</v>
      </c>
      <c r="G14" s="2">
        <v>231.71100000000001</v>
      </c>
      <c r="H14" s="2">
        <v>13.984999999999999</v>
      </c>
      <c r="I14" s="2">
        <v>9.1509999999999998</v>
      </c>
      <c r="J14" s="2">
        <v>151.46700000000001</v>
      </c>
      <c r="K14" s="2">
        <v>34.756999999999998</v>
      </c>
      <c r="L14" s="2">
        <v>229.233</v>
      </c>
      <c r="M14" s="8">
        <f t="shared" si="0"/>
        <v>3.191454244158793E-2</v>
      </c>
      <c r="N14" s="8">
        <f t="shared" si="1"/>
        <v>-4.1309328104471535E-2</v>
      </c>
      <c r="O14" s="8">
        <f t="shared" si="2"/>
        <v>0.32125809582285247</v>
      </c>
      <c r="P14" s="11">
        <v>-2.8000000000000001E-2</v>
      </c>
      <c r="Q14" s="11">
        <v>0.14000000000000001</v>
      </c>
      <c r="R14" s="11">
        <v>-0.06</v>
      </c>
      <c r="S14" s="2">
        <f t="shared" si="3"/>
        <v>-5.3058791683997159E-2</v>
      </c>
      <c r="T14" s="3">
        <f t="shared" si="4"/>
        <v>8.4973334125585082E-2</v>
      </c>
    </row>
    <row r="15" spans="1:20" x14ac:dyDescent="0.25">
      <c r="A15" t="s">
        <v>15</v>
      </c>
      <c r="B15" s="6">
        <v>3634</v>
      </c>
      <c r="C15" s="6">
        <v>2013</v>
      </c>
      <c r="D15" s="2">
        <v>74.102999999999994</v>
      </c>
      <c r="E15" s="2">
        <v>70.054000000000002</v>
      </c>
      <c r="F15" s="2">
        <v>288.25099999999998</v>
      </c>
      <c r="G15" s="2">
        <v>313.86399999999998</v>
      </c>
      <c r="H15" s="2">
        <v>14.239000000000001</v>
      </c>
      <c r="I15" s="2">
        <v>3.3650000000000002</v>
      </c>
      <c r="J15" s="2">
        <v>204.36799999999999</v>
      </c>
      <c r="K15" s="2">
        <v>43.491999999999997</v>
      </c>
      <c r="L15" s="2">
        <v>231.71100000000001</v>
      </c>
      <c r="M15" s="8">
        <f t="shared" si="0"/>
        <v>5.3207938620527681E-2</v>
      </c>
      <c r="N15" s="8">
        <f t="shared" si="1"/>
        <v>0.25220191027949568</v>
      </c>
      <c r="O15" s="8">
        <f t="shared" si="2"/>
        <v>0.3427836060439991</v>
      </c>
      <c r="P15" s="11">
        <v>-2.7E-2</v>
      </c>
      <c r="Q15" s="11">
        <v>8.4000000000000005E-2</v>
      </c>
      <c r="R15" s="11">
        <v>-8.4000000000000005E-2</v>
      </c>
      <c r="S15" s="2">
        <f t="shared" si="3"/>
        <v>-3.4608862444218291E-2</v>
      </c>
      <c r="T15" s="3">
        <f t="shared" si="4"/>
        <v>8.7816801064745972E-2</v>
      </c>
    </row>
    <row r="16" spans="1:20" x14ac:dyDescent="0.25">
      <c r="A16" t="s">
        <v>15</v>
      </c>
      <c r="B16" s="6">
        <v>3634</v>
      </c>
      <c r="C16" s="6">
        <v>2014</v>
      </c>
      <c r="D16" s="2">
        <v>74.662999999999997</v>
      </c>
      <c r="E16" s="2">
        <v>82.341999999999999</v>
      </c>
      <c r="F16" s="2">
        <v>298.60500000000002</v>
      </c>
      <c r="G16" s="2">
        <v>376.46499999999997</v>
      </c>
      <c r="H16" s="2">
        <v>10.685</v>
      </c>
      <c r="I16" s="2">
        <v>19.428000000000001</v>
      </c>
      <c r="J16" s="2">
        <v>288.25099999999998</v>
      </c>
      <c r="K16" s="2">
        <v>74.102999999999994</v>
      </c>
      <c r="L16" s="2">
        <v>313.86399999999998</v>
      </c>
      <c r="M16" s="8">
        <f t="shared" si="0"/>
        <v>-3.0331204401719339E-2</v>
      </c>
      <c r="N16" s="8">
        <f t="shared" si="1"/>
        <v>0.2152325577361397</v>
      </c>
      <c r="O16" s="8">
        <f t="shared" si="2"/>
        <v>0.28566076093404708</v>
      </c>
      <c r="P16" s="11">
        <v>-0.04</v>
      </c>
      <c r="Q16" s="11">
        <v>0.11</v>
      </c>
      <c r="R16" s="11">
        <v>-6.8000000000000005E-2</v>
      </c>
      <c r="S16" s="2">
        <f t="shared" si="3"/>
        <v>-3.5749350392539833E-2</v>
      </c>
      <c r="T16" s="3">
        <f t="shared" si="4"/>
        <v>5.4181459908204943E-3</v>
      </c>
    </row>
    <row r="17" spans="1:20" x14ac:dyDescent="0.25">
      <c r="A17" t="s">
        <v>18</v>
      </c>
      <c r="B17" s="6">
        <v>3634</v>
      </c>
      <c r="C17" s="6">
        <v>2010</v>
      </c>
      <c r="D17" s="2">
        <v>55.344999999999999</v>
      </c>
      <c r="E17" s="2">
        <v>42.216000000000001</v>
      </c>
      <c r="F17" s="2">
        <v>112.669</v>
      </c>
      <c r="G17" s="2">
        <v>163.89500000000001</v>
      </c>
      <c r="H17" s="2">
        <v>3.4060000000000001</v>
      </c>
      <c r="I17" s="2">
        <v>-1.9079999999999999</v>
      </c>
      <c r="J17" s="2">
        <v>102.01900000000001</v>
      </c>
      <c r="K17" s="2">
        <v>44.348999999999997</v>
      </c>
      <c r="L17" s="2">
        <v>163.47499999999999</v>
      </c>
      <c r="M17" s="8">
        <f t="shared" si="0"/>
        <v>5.2088336486340779E-2</v>
      </c>
      <c r="N17" s="8">
        <f t="shared" si="1"/>
        <v>-0.10366696399690239</v>
      </c>
      <c r="O17" s="8">
        <f t="shared" si="2"/>
        <v>0.41380527156706104</v>
      </c>
      <c r="P17" s="11">
        <v>-7.0000000000000001E-3</v>
      </c>
      <c r="Q17" s="11">
        <v>0.155</v>
      </c>
      <c r="R17" s="11">
        <v>-0.11600000000000001</v>
      </c>
      <c r="S17" s="2">
        <f t="shared" si="3"/>
        <v>-7.1069790921298948E-2</v>
      </c>
      <c r="T17" s="3">
        <f t="shared" si="4"/>
        <v>0.12315812740763973</v>
      </c>
    </row>
    <row r="18" spans="1:20" x14ac:dyDescent="0.25">
      <c r="A18" t="s">
        <v>18</v>
      </c>
      <c r="B18" s="6">
        <v>3634</v>
      </c>
      <c r="C18" s="6">
        <v>2011</v>
      </c>
      <c r="D18" s="2">
        <v>64.445999999999998</v>
      </c>
      <c r="E18" s="2">
        <v>47.939</v>
      </c>
      <c r="F18" s="2">
        <v>129.55199999999999</v>
      </c>
      <c r="G18" s="2">
        <v>192.387</v>
      </c>
      <c r="H18" s="2">
        <v>3.536</v>
      </c>
      <c r="I18" s="2">
        <v>-5.4720000000000004</v>
      </c>
      <c r="J18" s="2">
        <v>112.669</v>
      </c>
      <c r="K18" s="2">
        <v>55.344999999999999</v>
      </c>
      <c r="L18" s="2">
        <v>163.89500000000001</v>
      </c>
      <c r="M18" s="8">
        <f t="shared" si="0"/>
        <v>7.9951006931809121E-2</v>
      </c>
      <c r="N18" s="8">
        <f t="shared" si="1"/>
        <v>0.17210590313218357</v>
      </c>
      <c r="O18" s="8">
        <f t="shared" si="2"/>
        <v>0.42548527101509731</v>
      </c>
      <c r="P18" s="11">
        <v>0.01</v>
      </c>
      <c r="Q18" s="11">
        <v>0.109</v>
      </c>
      <c r="R18" s="11">
        <v>-9.9000000000000005E-2</v>
      </c>
      <c r="S18" s="2">
        <f t="shared" si="3"/>
        <v>-1.3363498389086625E-2</v>
      </c>
      <c r="T18" s="3">
        <f t="shared" si="4"/>
        <v>9.3314505320895746E-2</v>
      </c>
    </row>
    <row r="19" spans="1:20" x14ac:dyDescent="0.25">
      <c r="A19" t="s">
        <v>18</v>
      </c>
      <c r="B19" s="6">
        <v>3634</v>
      </c>
      <c r="C19" s="6">
        <v>2012</v>
      </c>
      <c r="D19" s="2">
        <v>64.504000000000005</v>
      </c>
      <c r="E19" s="2">
        <v>49.856000000000002</v>
      </c>
      <c r="F19" s="2">
        <v>129.995</v>
      </c>
      <c r="G19" s="2">
        <v>188.50899999999999</v>
      </c>
      <c r="H19" s="2">
        <v>1.3340000000000001</v>
      </c>
      <c r="I19" s="2">
        <v>1.9530000000000001</v>
      </c>
      <c r="J19" s="2">
        <v>129.55199999999999</v>
      </c>
      <c r="K19" s="2">
        <v>64.445999999999998</v>
      </c>
      <c r="L19" s="2">
        <v>192.387</v>
      </c>
      <c r="M19" s="8">
        <f t="shared" si="0"/>
        <v>-4.7780041990860816E-3</v>
      </c>
      <c r="N19" s="8">
        <f t="shared" si="1"/>
        <v>-3.0381622823268045E-2</v>
      </c>
      <c r="O19" s="8">
        <f t="shared" si="2"/>
        <v>0.38483388909472649</v>
      </c>
      <c r="P19" s="11">
        <v>-2.8000000000000001E-2</v>
      </c>
      <c r="Q19" s="11">
        <v>0.14000000000000001</v>
      </c>
      <c r="R19" s="11">
        <v>-0.06</v>
      </c>
      <c r="S19" s="2">
        <f t="shared" si="3"/>
        <v>-5.5343460540941115E-2</v>
      </c>
      <c r="T19" s="3">
        <f t="shared" si="4"/>
        <v>5.0565456341855032E-2</v>
      </c>
    </row>
    <row r="20" spans="1:20" x14ac:dyDescent="0.25">
      <c r="A20" t="s">
        <v>18</v>
      </c>
      <c r="B20" s="6">
        <v>3634</v>
      </c>
      <c r="C20" s="6">
        <v>2013</v>
      </c>
      <c r="D20" s="2">
        <v>43.472000000000001</v>
      </c>
      <c r="E20" s="2">
        <v>52.7</v>
      </c>
      <c r="F20" s="2">
        <v>104.854</v>
      </c>
      <c r="G20" s="2">
        <v>163.04900000000001</v>
      </c>
      <c r="H20" s="2">
        <v>-4.6909999999999998</v>
      </c>
      <c r="I20" s="2">
        <v>18.728000000000002</v>
      </c>
      <c r="J20" s="2">
        <v>129.995</v>
      </c>
      <c r="K20" s="2">
        <v>64.504000000000005</v>
      </c>
      <c r="L20" s="2">
        <v>188.50899999999999</v>
      </c>
      <c r="M20" s="8">
        <f t="shared" si="0"/>
        <v>-0.18015308281087733</v>
      </c>
      <c r="N20" s="8">
        <f t="shared" si="1"/>
        <v>-3.4062848571098703E-2</v>
      </c>
      <c r="O20" s="8">
        <f t="shared" si="2"/>
        <v>0.40540020770029617</v>
      </c>
      <c r="P20" s="11">
        <v>-2.7E-2</v>
      </c>
      <c r="Q20" s="11">
        <v>8.4000000000000005E-2</v>
      </c>
      <c r="R20" s="11">
        <v>-8.4000000000000005E-2</v>
      </c>
      <c r="S20" s="2">
        <f t="shared" si="3"/>
        <v>-6.3914896726797163E-2</v>
      </c>
      <c r="T20" s="3">
        <f t="shared" si="4"/>
        <v>-0.11623818608408017</v>
      </c>
    </row>
    <row r="21" spans="1:20" x14ac:dyDescent="0.25">
      <c r="A21" t="s">
        <v>18</v>
      </c>
      <c r="B21" s="6">
        <v>3634</v>
      </c>
      <c r="C21" s="6">
        <v>2014</v>
      </c>
      <c r="D21" s="2">
        <v>46.466999999999999</v>
      </c>
      <c r="E21" s="2">
        <v>56.473999999999997</v>
      </c>
      <c r="F21" s="2">
        <v>106.291</v>
      </c>
      <c r="G21" s="2">
        <v>154.34700000000001</v>
      </c>
      <c r="H21" s="2">
        <v>1.89</v>
      </c>
      <c r="I21" s="2">
        <v>7.085</v>
      </c>
      <c r="J21" s="2">
        <v>104.854</v>
      </c>
      <c r="K21" s="2">
        <v>43.472000000000001</v>
      </c>
      <c r="L21" s="2">
        <v>163.04900000000001</v>
      </c>
      <c r="M21" s="8">
        <f t="shared" si="0"/>
        <v>-4.9545081732694986E-2</v>
      </c>
      <c r="N21" s="8">
        <f t="shared" si="1"/>
        <v>-0.11155511473095919</v>
      </c>
      <c r="O21" s="8">
        <f t="shared" si="2"/>
        <v>0.53859652469147579</v>
      </c>
      <c r="P21" s="11">
        <v>-0.04</v>
      </c>
      <c r="Q21" s="11">
        <v>0.11</v>
      </c>
      <c r="R21" s="11">
        <v>-6.8000000000000005E-2</v>
      </c>
      <c r="S21" s="2">
        <f t="shared" si="3"/>
        <v>-8.8895626299425864E-2</v>
      </c>
      <c r="T21" s="3">
        <f t="shared" si="4"/>
        <v>3.9350544566730879E-2</v>
      </c>
    </row>
    <row r="22" spans="1:20" x14ac:dyDescent="0.25">
      <c r="A22" t="s">
        <v>17</v>
      </c>
      <c r="B22" s="6">
        <v>3634</v>
      </c>
      <c r="C22" s="6">
        <v>2010</v>
      </c>
      <c r="D22" s="2">
        <v>27.564</v>
      </c>
      <c r="E22" s="2">
        <v>12.993</v>
      </c>
      <c r="F22" s="2">
        <v>283.00400000000002</v>
      </c>
      <c r="G22" s="2">
        <v>118.58</v>
      </c>
      <c r="H22" s="2">
        <v>18.655000000000001</v>
      </c>
      <c r="I22" s="2">
        <v>15.090999999999999</v>
      </c>
      <c r="J22" s="2">
        <v>259.84199999999998</v>
      </c>
      <c r="K22" s="2">
        <v>23.628</v>
      </c>
      <c r="L22" s="2">
        <v>128.26300000000001</v>
      </c>
      <c r="M22" s="8">
        <f t="shared" si="0"/>
        <v>1.3716027432054871E-2</v>
      </c>
      <c r="N22" s="8">
        <f t="shared" si="1"/>
        <v>-5.2412619976755136E-2</v>
      </c>
      <c r="O22" s="8">
        <f t="shared" si="2"/>
        <v>5.0003463643290925E-2</v>
      </c>
      <c r="P22" s="11">
        <v>-7.0000000000000001E-3</v>
      </c>
      <c r="Q22" s="11">
        <v>0.155</v>
      </c>
      <c r="R22" s="11">
        <v>-0.11600000000000001</v>
      </c>
      <c r="S22" s="2">
        <f t="shared" si="3"/>
        <v>-2.0924357879018796E-2</v>
      </c>
      <c r="T22" s="3">
        <f t="shared" si="4"/>
        <v>3.464038531107367E-2</v>
      </c>
    </row>
    <row r="23" spans="1:20" x14ac:dyDescent="0.25">
      <c r="A23" t="s">
        <v>17</v>
      </c>
      <c r="B23" s="6">
        <v>3634</v>
      </c>
      <c r="C23" s="6">
        <v>2011</v>
      </c>
      <c r="D23" s="2">
        <v>36.935000000000002</v>
      </c>
      <c r="E23" s="2">
        <v>13.718</v>
      </c>
      <c r="F23" s="2">
        <v>291.036</v>
      </c>
      <c r="G23" s="2">
        <v>128.07</v>
      </c>
      <c r="H23" s="2">
        <v>21.454999999999998</v>
      </c>
      <c r="I23" s="2">
        <v>16.954000000000001</v>
      </c>
      <c r="J23" s="2">
        <v>283.00400000000002</v>
      </c>
      <c r="K23" s="2">
        <v>27.564</v>
      </c>
      <c r="L23" s="2">
        <v>118.58</v>
      </c>
      <c r="M23" s="8">
        <f t="shared" si="0"/>
        <v>1.59043688428432E-2</v>
      </c>
      <c r="N23" s="8">
        <f t="shared" si="1"/>
        <v>4.2048875634264059E-4</v>
      </c>
      <c r="O23" s="8">
        <f t="shared" si="2"/>
        <v>4.8472813105115121E-2</v>
      </c>
      <c r="P23" s="11">
        <v>0.01</v>
      </c>
      <c r="Q23" s="11">
        <v>0.109</v>
      </c>
      <c r="R23" s="11">
        <v>-9.9000000000000005E-2</v>
      </c>
      <c r="S23" s="2">
        <f t="shared" si="3"/>
        <v>5.2470247770349514E-3</v>
      </c>
      <c r="T23" s="3">
        <f t="shared" si="4"/>
        <v>1.0657344065808249E-2</v>
      </c>
    </row>
    <row r="24" spans="1:20" x14ac:dyDescent="0.25">
      <c r="A24" t="s">
        <v>17</v>
      </c>
      <c r="B24" s="6">
        <v>3634</v>
      </c>
      <c r="C24" s="6">
        <v>2012</v>
      </c>
      <c r="D24" s="2">
        <v>38.116</v>
      </c>
      <c r="E24" s="2">
        <v>16.646000000000001</v>
      </c>
      <c r="F24" s="2">
        <v>284.92700000000002</v>
      </c>
      <c r="G24" s="2">
        <v>120.172</v>
      </c>
      <c r="H24" s="2">
        <v>18.969000000000001</v>
      </c>
      <c r="I24" s="2">
        <v>6.9939999999999998</v>
      </c>
      <c r="J24" s="2">
        <v>291.036</v>
      </c>
      <c r="K24" s="2">
        <v>36.935000000000002</v>
      </c>
      <c r="L24" s="2">
        <v>128.07</v>
      </c>
      <c r="M24" s="8">
        <f t="shared" si="0"/>
        <v>4.1146112508418209E-2</v>
      </c>
      <c r="N24" s="8">
        <f t="shared" si="1"/>
        <v>-3.1195453483417835E-2</v>
      </c>
      <c r="O24" s="8">
        <f t="shared" si="2"/>
        <v>5.7195673387484713E-2</v>
      </c>
      <c r="P24" s="11">
        <v>-2.8000000000000001E-2</v>
      </c>
      <c r="Q24" s="11">
        <v>0.14000000000000001</v>
      </c>
      <c r="R24" s="11">
        <v>-0.06</v>
      </c>
      <c r="S24" s="2">
        <f t="shared" si="3"/>
        <v>-3.579910389092758E-2</v>
      </c>
      <c r="T24" s="3">
        <f t="shared" si="4"/>
        <v>7.6945216399345789E-2</v>
      </c>
    </row>
    <row r="25" spans="1:20" x14ac:dyDescent="0.25">
      <c r="A25" t="s">
        <v>17</v>
      </c>
      <c r="B25" s="6">
        <v>3634</v>
      </c>
      <c r="C25" s="6">
        <v>2013</v>
      </c>
      <c r="D25" s="2">
        <v>21.826000000000001</v>
      </c>
      <c r="E25" s="2">
        <v>17.256</v>
      </c>
      <c r="F25" s="2">
        <v>285.38499999999999</v>
      </c>
      <c r="G25" s="2">
        <v>106.008</v>
      </c>
      <c r="H25" s="2">
        <v>14.72</v>
      </c>
      <c r="I25" s="2">
        <v>40.29</v>
      </c>
      <c r="J25" s="2">
        <v>284.92700000000002</v>
      </c>
      <c r="K25" s="2">
        <v>38.116</v>
      </c>
      <c r="L25" s="2">
        <v>120.172</v>
      </c>
      <c r="M25" s="8">
        <f t="shared" si="0"/>
        <v>-8.974228486594811E-2</v>
      </c>
      <c r="N25" s="8">
        <f t="shared" si="1"/>
        <v>7.4615603294878952E-3</v>
      </c>
      <c r="O25" s="8">
        <f t="shared" si="2"/>
        <v>6.0562881018646875E-2</v>
      </c>
      <c r="P25" s="11">
        <v>-2.7E-2</v>
      </c>
      <c r="Q25" s="11">
        <v>8.4000000000000005E-2</v>
      </c>
      <c r="R25" s="11">
        <v>-8.4000000000000005E-2</v>
      </c>
      <c r="S25" s="2">
        <f t="shared" si="3"/>
        <v>-3.1460510937889354E-2</v>
      </c>
      <c r="T25" s="3">
        <f t="shared" si="4"/>
        <v>-5.8281773928058757E-2</v>
      </c>
    </row>
    <row r="26" spans="1:20" x14ac:dyDescent="0.25">
      <c r="A26" t="s">
        <v>17</v>
      </c>
      <c r="B26" s="6">
        <v>3634</v>
      </c>
      <c r="C26" s="6">
        <v>2014</v>
      </c>
      <c r="D26" s="2">
        <v>20.242000000000001</v>
      </c>
      <c r="E26" s="2">
        <v>20.007999999999999</v>
      </c>
      <c r="F26" s="2">
        <v>291.87</v>
      </c>
      <c r="G26" s="2">
        <v>109.54</v>
      </c>
      <c r="H26" s="2">
        <v>16.981999999999999</v>
      </c>
      <c r="I26" s="2">
        <v>22.838999999999999</v>
      </c>
      <c r="J26" s="2">
        <v>285.38499999999999</v>
      </c>
      <c r="K26" s="2">
        <v>21.826000000000001</v>
      </c>
      <c r="L26" s="2">
        <v>106.008</v>
      </c>
      <c r="M26" s="8">
        <f t="shared" si="0"/>
        <v>-2.0523152933756152E-2</v>
      </c>
      <c r="N26" s="8">
        <f t="shared" si="1"/>
        <v>1.7926660476198855E-2</v>
      </c>
      <c r="O26" s="8">
        <f t="shared" si="2"/>
        <v>7.0108800392452306E-2</v>
      </c>
      <c r="P26" s="11">
        <v>-0.04</v>
      </c>
      <c r="Q26" s="11">
        <v>0.11</v>
      </c>
      <c r="R26" s="11">
        <v>-6.8000000000000005E-2</v>
      </c>
      <c r="S26" s="2">
        <f t="shared" si="3"/>
        <v>-4.2795465774304882E-2</v>
      </c>
      <c r="T26" s="3">
        <f t="shared" si="4"/>
        <v>2.227231284054873E-2</v>
      </c>
    </row>
    <row r="47" spans="13:20" x14ac:dyDescent="0.25">
      <c r="M47" s="8"/>
      <c r="N47" s="8"/>
      <c r="O47" s="8"/>
      <c r="T47" s="3"/>
    </row>
    <row r="48" spans="13:20" x14ac:dyDescent="0.25">
      <c r="M48" s="8"/>
      <c r="N48" s="8"/>
      <c r="O48" s="8"/>
      <c r="T48" s="3"/>
    </row>
    <row r="49" spans="1:20" x14ac:dyDescent="0.25">
      <c r="E49" s="2"/>
      <c r="M49" s="8"/>
      <c r="N49" s="8"/>
      <c r="O49" s="8"/>
      <c r="T49" s="3"/>
    </row>
    <row r="50" spans="1:20" x14ac:dyDescent="0.25">
      <c r="E50" s="2"/>
      <c r="M50" s="8"/>
      <c r="N50" s="8"/>
      <c r="O50" s="8"/>
      <c r="T50" s="3"/>
    </row>
    <row r="51" spans="1:20" x14ac:dyDescent="0.25">
      <c r="A51" s="4"/>
      <c r="B51" s="4" t="s">
        <v>17</v>
      </c>
      <c r="C51" s="4" t="s">
        <v>15</v>
      </c>
      <c r="D51" s="4" t="s">
        <v>16</v>
      </c>
      <c r="E51" s="4" t="s">
        <v>14</v>
      </c>
      <c r="F51" s="4" t="s">
        <v>18</v>
      </c>
      <c r="N51" s="8"/>
      <c r="O51" s="8"/>
      <c r="T51" s="3"/>
    </row>
    <row r="52" spans="1:20" x14ac:dyDescent="0.25">
      <c r="A52">
        <v>2010</v>
      </c>
      <c r="B52" s="15">
        <v>3.464038531107367E-2</v>
      </c>
      <c r="C52" s="15">
        <v>3.1010818487699345E-2</v>
      </c>
      <c r="D52" s="15">
        <v>-0.16165871297845125</v>
      </c>
      <c r="E52" s="15">
        <v>7.8185890908691338E-2</v>
      </c>
      <c r="F52" s="15">
        <v>0.12315812740763973</v>
      </c>
      <c r="N52" s="8"/>
      <c r="O52" s="8"/>
      <c r="T52" s="3"/>
    </row>
    <row r="53" spans="1:20" x14ac:dyDescent="0.25">
      <c r="A53">
        <v>2011</v>
      </c>
      <c r="B53" s="15">
        <v>1.0657344065808249E-2</v>
      </c>
      <c r="C53" s="15">
        <v>-1.9449565870642473E-2</v>
      </c>
      <c r="D53" s="15">
        <v>-2.029371176355561E-2</v>
      </c>
      <c r="E53" s="15">
        <v>4.3059036343360571E-2</v>
      </c>
      <c r="F53" s="15">
        <v>9.3314505320895746E-2</v>
      </c>
      <c r="N53" s="8"/>
      <c r="O53" s="8"/>
      <c r="T53" s="3"/>
    </row>
    <row r="54" spans="1:20" x14ac:dyDescent="0.25">
      <c r="A54">
        <v>2012</v>
      </c>
      <c r="B54" s="15">
        <v>7.6945216399345789E-2</v>
      </c>
      <c r="C54" s="15">
        <v>8.4973334125585082E-2</v>
      </c>
      <c r="D54" s="15">
        <v>-0.13874362624563219</v>
      </c>
      <c r="E54" s="15">
        <v>2.4101098991939286E-2</v>
      </c>
      <c r="F54" s="15">
        <v>5.0565456341855032E-2</v>
      </c>
      <c r="N54" s="8"/>
      <c r="O54" s="8"/>
      <c r="T54" s="3"/>
    </row>
    <row r="55" spans="1:20" x14ac:dyDescent="0.25">
      <c r="A55">
        <v>2013</v>
      </c>
      <c r="B55" s="15">
        <v>-5.8281773928058757E-2</v>
      </c>
      <c r="C55" s="15">
        <v>8.7816801064745972E-2</v>
      </c>
      <c r="D55" s="15">
        <v>3.3078159577831258E-2</v>
      </c>
      <c r="E55" s="15">
        <v>-0.11350171401348427</v>
      </c>
      <c r="F55" s="15">
        <v>-0.11623818608408017</v>
      </c>
      <c r="N55" s="8"/>
      <c r="O55" s="8"/>
      <c r="T55" s="3"/>
    </row>
    <row r="56" spans="1:20" x14ac:dyDescent="0.25">
      <c r="A56">
        <v>2014</v>
      </c>
      <c r="B56" s="15">
        <v>2.227231284054873E-2</v>
      </c>
      <c r="C56" s="15">
        <v>5.4181459908204943E-3</v>
      </c>
      <c r="D56" s="15">
        <v>-7.9273885778652034E-2</v>
      </c>
      <c r="E56" s="15">
        <v>0.17762956775789146</v>
      </c>
      <c r="F56" s="15">
        <v>3.9350544566730879E-2</v>
      </c>
      <c r="M56" s="8"/>
      <c r="N56" s="8"/>
      <c r="O56" s="8"/>
      <c r="T56" s="3"/>
    </row>
    <row r="57" spans="1:20" x14ac:dyDescent="0.25">
      <c r="A57" s="4"/>
      <c r="E57" s="2"/>
      <c r="M57" s="8"/>
      <c r="N57" s="8"/>
      <c r="O57" s="8"/>
      <c r="T57" s="3"/>
    </row>
    <row r="58" spans="1:20" x14ac:dyDescent="0.25">
      <c r="A58" s="4"/>
      <c r="E58" s="2"/>
      <c r="M58" s="8"/>
      <c r="N58" s="8"/>
      <c r="O58" s="8"/>
      <c r="T58" s="3"/>
    </row>
    <row r="59" spans="1:20" x14ac:dyDescent="0.25">
      <c r="A59" s="4"/>
      <c r="C59" s="1"/>
      <c r="D59" s="3"/>
      <c r="E59" s="1"/>
      <c r="F59" s="3"/>
      <c r="M59" s="8"/>
      <c r="N59" s="8"/>
      <c r="O59" s="8"/>
      <c r="T59" s="3"/>
    </row>
    <row r="60" spans="1:20" x14ac:dyDescent="0.25">
      <c r="A60" s="4"/>
      <c r="E60" s="2"/>
      <c r="M60" s="8"/>
      <c r="N60" s="8"/>
      <c r="O60" s="8"/>
      <c r="T60" s="3"/>
    </row>
    <row r="61" spans="1:20" x14ac:dyDescent="0.25">
      <c r="A61" s="4"/>
      <c r="E61" s="2"/>
      <c r="M61" s="8"/>
      <c r="N61" s="8"/>
      <c r="O61" s="8"/>
      <c r="T61" s="3"/>
    </row>
    <row r="62" spans="1:20" x14ac:dyDescent="0.25">
      <c r="A62" s="4"/>
      <c r="E62" s="2"/>
      <c r="M62" s="8"/>
      <c r="N62" s="8"/>
      <c r="O62" s="8"/>
      <c r="T62" s="3"/>
    </row>
    <row r="63" spans="1:20" x14ac:dyDescent="0.25">
      <c r="A63" s="4"/>
      <c r="E63" s="2"/>
      <c r="M63" s="8"/>
      <c r="N63" s="8"/>
      <c r="O63" s="8"/>
      <c r="T63" s="3"/>
    </row>
    <row r="64" spans="1:20" x14ac:dyDescent="0.25">
      <c r="A64" s="4"/>
      <c r="C64" s="1"/>
      <c r="D64" s="3"/>
      <c r="E64" s="1"/>
      <c r="F64" s="3"/>
      <c r="M64" s="8"/>
      <c r="N64" s="8"/>
      <c r="O64" s="8"/>
      <c r="T64" s="3"/>
    </row>
    <row r="65" spans="1:20" x14ac:dyDescent="0.25">
      <c r="A65" s="4"/>
      <c r="M65" s="8"/>
      <c r="N65" s="8"/>
      <c r="O65" s="8"/>
      <c r="T65" s="3"/>
    </row>
    <row r="66" spans="1:20" x14ac:dyDescent="0.25">
      <c r="A66" s="4"/>
      <c r="M66" s="8"/>
      <c r="N66" s="8"/>
      <c r="O66" s="8"/>
      <c r="T66" s="3"/>
    </row>
    <row r="67" spans="1:20" x14ac:dyDescent="0.25">
      <c r="A67" s="4"/>
      <c r="M67" s="8"/>
      <c r="N67" s="8"/>
      <c r="O67" s="8"/>
      <c r="T67" s="3"/>
    </row>
    <row r="68" spans="1:20" x14ac:dyDescent="0.25">
      <c r="A68" s="4"/>
      <c r="M68" s="8"/>
      <c r="N68" s="8"/>
      <c r="O68" s="8"/>
      <c r="T68" s="3"/>
    </row>
    <row r="69" spans="1:20" x14ac:dyDescent="0.25">
      <c r="A69" s="4"/>
      <c r="M69" s="8"/>
      <c r="N69" s="8"/>
      <c r="O69" s="8"/>
      <c r="T69" s="3"/>
    </row>
    <row r="70" spans="1:20" x14ac:dyDescent="0.25">
      <c r="A70" s="4"/>
      <c r="E70" s="2"/>
      <c r="M70" s="8"/>
      <c r="N70" s="8"/>
      <c r="O70" s="8"/>
      <c r="T70" s="3"/>
    </row>
    <row r="71" spans="1:20" x14ac:dyDescent="0.25">
      <c r="A71" s="4"/>
      <c r="E71" s="2"/>
      <c r="M71" s="8"/>
      <c r="N71" s="8"/>
      <c r="O71" s="8"/>
      <c r="T71" s="3"/>
    </row>
    <row r="72" spans="1:20" x14ac:dyDescent="0.25">
      <c r="A72" s="4"/>
      <c r="E72" s="2"/>
      <c r="M72" s="8"/>
      <c r="N72" s="8"/>
      <c r="O72" s="8"/>
      <c r="T72" s="3"/>
    </row>
    <row r="73" spans="1:20" x14ac:dyDescent="0.25">
      <c r="A73" s="4"/>
      <c r="E73" s="2"/>
      <c r="M73" s="8"/>
      <c r="N73" s="8"/>
      <c r="O73" s="8"/>
      <c r="T73" s="3"/>
    </row>
    <row r="74" spans="1:20" x14ac:dyDescent="0.25">
      <c r="A74" s="4"/>
      <c r="E74" s="2"/>
      <c r="M74" s="8"/>
      <c r="N74" s="8"/>
      <c r="O74" s="8"/>
      <c r="T74" s="3"/>
    </row>
    <row r="75" spans="1:20" x14ac:dyDescent="0.25">
      <c r="A75" s="4"/>
      <c r="E75" s="2"/>
      <c r="M75" s="8"/>
      <c r="N75" s="8"/>
      <c r="O75" s="8"/>
      <c r="T75" s="3"/>
    </row>
    <row r="76" spans="1:20" x14ac:dyDescent="0.25">
      <c r="A76" s="4"/>
      <c r="E76" s="2"/>
      <c r="M76" s="8"/>
      <c r="N76" s="8"/>
      <c r="O76" s="8"/>
      <c r="T76" s="3"/>
    </row>
    <row r="77" spans="1:20" x14ac:dyDescent="0.25">
      <c r="E77" s="2"/>
      <c r="M77" s="8"/>
      <c r="N77" s="8"/>
      <c r="O77" s="8"/>
      <c r="T77" s="3"/>
    </row>
    <row r="78" spans="1:20" x14ac:dyDescent="0.25">
      <c r="E78" s="2"/>
      <c r="M78" s="8"/>
      <c r="N78" s="8"/>
      <c r="O78" s="8"/>
      <c r="T78" s="3"/>
    </row>
    <row r="79" spans="1:20" x14ac:dyDescent="0.25">
      <c r="E79" s="2"/>
      <c r="M79" s="8"/>
      <c r="N79" s="8"/>
      <c r="O79" s="8"/>
      <c r="T79" s="3"/>
    </row>
    <row r="80" spans="1:20" x14ac:dyDescent="0.25">
      <c r="E80" s="2"/>
      <c r="M80" s="8"/>
      <c r="N80" s="8"/>
      <c r="O80" s="8"/>
      <c r="T80" s="3"/>
    </row>
    <row r="81" spans="5:20" x14ac:dyDescent="0.25">
      <c r="E81" s="2"/>
      <c r="M81" s="8"/>
      <c r="N81" s="8"/>
      <c r="O81" s="8"/>
      <c r="T81" s="3"/>
    </row>
    <row r="82" spans="5:20" x14ac:dyDescent="0.25">
      <c r="E82" s="2"/>
      <c r="M82" s="8"/>
      <c r="N82" s="8"/>
      <c r="O82" s="8"/>
      <c r="T82" s="3"/>
    </row>
    <row r="83" spans="5:20" x14ac:dyDescent="0.25">
      <c r="M83" s="8"/>
      <c r="N83" s="8"/>
      <c r="O83" s="8"/>
      <c r="T83" s="3"/>
    </row>
    <row r="84" spans="5:20" x14ac:dyDescent="0.25">
      <c r="M84" s="8"/>
      <c r="N84" s="8"/>
      <c r="O84" s="8"/>
      <c r="T84" s="3"/>
    </row>
    <row r="85" spans="5:20" x14ac:dyDescent="0.25">
      <c r="M85" s="8"/>
      <c r="N85" s="8"/>
      <c r="O85" s="8"/>
      <c r="T85" s="3"/>
    </row>
    <row r="86" spans="5:20" x14ac:dyDescent="0.25">
      <c r="M86" s="8"/>
      <c r="N86" s="8"/>
      <c r="O86" s="8"/>
      <c r="T86" s="3"/>
    </row>
    <row r="87" spans="5:20" x14ac:dyDescent="0.25">
      <c r="M87" s="8"/>
      <c r="N87" s="8"/>
      <c r="O87" s="8"/>
      <c r="T87" s="3"/>
    </row>
    <row r="88" spans="5:20" x14ac:dyDescent="0.25">
      <c r="M88" s="8"/>
      <c r="N88" s="8"/>
      <c r="O88" s="8"/>
      <c r="T88" s="3"/>
    </row>
    <row r="89" spans="5:20" x14ac:dyDescent="0.25">
      <c r="M89" s="8"/>
      <c r="N89" s="8"/>
      <c r="O89" s="8"/>
      <c r="T89" s="3"/>
    </row>
    <row r="90" spans="5:20" x14ac:dyDescent="0.25">
      <c r="M90" s="8"/>
      <c r="N90" s="8"/>
      <c r="O90" s="8"/>
      <c r="T90" s="3"/>
    </row>
    <row r="91" spans="5:20" x14ac:dyDescent="0.25">
      <c r="M91" s="8"/>
      <c r="N91" s="8"/>
      <c r="O91" s="8"/>
      <c r="T91" s="3"/>
    </row>
    <row r="92" spans="5:20" x14ac:dyDescent="0.25">
      <c r="M92" s="8"/>
      <c r="N92" s="8"/>
      <c r="O92" s="8"/>
      <c r="T92" s="3"/>
    </row>
    <row r="93" spans="5:20" x14ac:dyDescent="0.25">
      <c r="M93" s="8"/>
      <c r="N93" s="8"/>
      <c r="O93" s="8"/>
      <c r="T93" s="3"/>
    </row>
    <row r="94" spans="5:20" x14ac:dyDescent="0.25">
      <c r="M94" s="8"/>
      <c r="N94" s="8"/>
      <c r="O94" s="8"/>
      <c r="T94" s="3"/>
    </row>
    <row r="95" spans="5:20" x14ac:dyDescent="0.25">
      <c r="M95" s="8"/>
      <c r="N95" s="8"/>
      <c r="O95" s="8"/>
      <c r="T95" s="3"/>
    </row>
    <row r="96" spans="5:20" x14ac:dyDescent="0.25">
      <c r="M96" s="8"/>
      <c r="N96" s="8"/>
      <c r="O96" s="8"/>
      <c r="T96" s="3"/>
    </row>
    <row r="97" spans="13:20" x14ac:dyDescent="0.25">
      <c r="M97" s="8"/>
      <c r="N97" s="8"/>
      <c r="O97" s="8"/>
      <c r="T97" s="3"/>
    </row>
    <row r="98" spans="13:20" x14ac:dyDescent="0.25">
      <c r="M98" s="8"/>
      <c r="N98" s="8"/>
      <c r="O98" s="8"/>
      <c r="T98" s="3"/>
    </row>
    <row r="99" spans="13:20" x14ac:dyDescent="0.25">
      <c r="M99" s="8"/>
      <c r="N99" s="8"/>
      <c r="O99" s="8"/>
      <c r="T99" s="3"/>
    </row>
    <row r="100" spans="13:20" x14ac:dyDescent="0.25">
      <c r="M100" s="8"/>
      <c r="N100" s="8"/>
      <c r="O100" s="8"/>
      <c r="T100" s="3"/>
    </row>
    <row r="101" spans="13:20" x14ac:dyDescent="0.25">
      <c r="M101" s="8"/>
      <c r="N101" s="8"/>
      <c r="O101" s="8"/>
      <c r="T101" s="3"/>
    </row>
    <row r="102" spans="13:20" x14ac:dyDescent="0.25">
      <c r="M102" s="8"/>
      <c r="N102" s="8"/>
      <c r="O102" s="8"/>
      <c r="T102" s="3"/>
    </row>
    <row r="103" spans="13:20" x14ac:dyDescent="0.25">
      <c r="M103" s="8"/>
      <c r="N103" s="8"/>
      <c r="O103" s="8"/>
      <c r="T103" s="3"/>
    </row>
    <row r="104" spans="13:20" x14ac:dyDescent="0.25">
      <c r="M104" s="8"/>
      <c r="N104" s="8"/>
      <c r="O104" s="8"/>
      <c r="T104" s="3"/>
    </row>
    <row r="105" spans="13:20" x14ac:dyDescent="0.25">
      <c r="M105" s="8"/>
      <c r="N105" s="8"/>
      <c r="O105" s="8"/>
      <c r="T105" s="3"/>
    </row>
    <row r="106" spans="13:20" x14ac:dyDescent="0.25">
      <c r="M106" s="8"/>
      <c r="N106" s="8"/>
      <c r="O106" s="8"/>
      <c r="T106" s="3"/>
    </row>
    <row r="107" spans="13:20" x14ac:dyDescent="0.25">
      <c r="M107" s="8"/>
      <c r="N107" s="8"/>
      <c r="O107" s="8"/>
      <c r="T107" s="3"/>
    </row>
    <row r="108" spans="13:20" x14ac:dyDescent="0.25">
      <c r="M108" s="8"/>
      <c r="N108" s="8"/>
      <c r="O108" s="8"/>
      <c r="T108" s="3"/>
    </row>
    <row r="109" spans="13:20" x14ac:dyDescent="0.25">
      <c r="M109" s="8"/>
      <c r="N109" s="8"/>
      <c r="O109" s="8"/>
      <c r="T109" s="3"/>
    </row>
    <row r="110" spans="13:20" x14ac:dyDescent="0.25">
      <c r="M110" s="8"/>
      <c r="N110" s="8"/>
      <c r="O110" s="8"/>
      <c r="T110" s="3"/>
    </row>
    <row r="111" spans="13:20" x14ac:dyDescent="0.25">
      <c r="M111" s="8"/>
      <c r="N111" s="8"/>
      <c r="O111" s="8"/>
      <c r="T111" s="3"/>
    </row>
    <row r="112" spans="13:20" x14ac:dyDescent="0.25">
      <c r="M112" s="8"/>
      <c r="N112" s="8"/>
      <c r="O112" s="8"/>
      <c r="T112" s="3"/>
    </row>
    <row r="113" spans="13:20" x14ac:dyDescent="0.25">
      <c r="M113" s="8"/>
      <c r="N113" s="8"/>
      <c r="O113" s="8"/>
      <c r="T113" s="3"/>
    </row>
    <row r="114" spans="13:20" x14ac:dyDescent="0.25">
      <c r="M114" s="8"/>
      <c r="N114" s="8"/>
      <c r="O114" s="8"/>
      <c r="T114" s="3"/>
    </row>
    <row r="115" spans="13:20" x14ac:dyDescent="0.25">
      <c r="M115" s="8"/>
      <c r="N115" s="8"/>
      <c r="O115" s="8"/>
      <c r="T115" s="3"/>
    </row>
    <row r="116" spans="13:20" x14ac:dyDescent="0.25">
      <c r="M116" s="8"/>
      <c r="N116" s="8"/>
      <c r="O116" s="8"/>
      <c r="T116" s="3"/>
    </row>
    <row r="117" spans="13:20" x14ac:dyDescent="0.25">
      <c r="M117" s="8"/>
      <c r="N117" s="8"/>
      <c r="O117" s="8"/>
      <c r="T117" s="3"/>
    </row>
    <row r="118" spans="13:20" x14ac:dyDescent="0.25">
      <c r="M118" s="8"/>
      <c r="N118" s="8"/>
      <c r="O118" s="8"/>
      <c r="T118" s="3"/>
    </row>
    <row r="119" spans="13:20" x14ac:dyDescent="0.25">
      <c r="M119" s="8"/>
      <c r="N119" s="8"/>
      <c r="O119" s="8"/>
      <c r="T119" s="3"/>
    </row>
    <row r="120" spans="13:20" x14ac:dyDescent="0.25">
      <c r="M120" s="8"/>
      <c r="N120" s="8"/>
      <c r="O120" s="8"/>
      <c r="T120" s="3"/>
    </row>
    <row r="121" spans="13:20" x14ac:dyDescent="0.25">
      <c r="M121" s="8"/>
      <c r="N121" s="8"/>
      <c r="O121" s="8"/>
      <c r="T121" s="3"/>
    </row>
    <row r="122" spans="13:20" x14ac:dyDescent="0.25">
      <c r="M122" s="8"/>
      <c r="N122" s="8"/>
      <c r="O122" s="8"/>
      <c r="T122" s="3"/>
    </row>
    <row r="123" spans="13:20" x14ac:dyDescent="0.25">
      <c r="M123" s="8"/>
      <c r="N123" s="8"/>
      <c r="O123" s="8"/>
      <c r="T123" s="3"/>
    </row>
    <row r="124" spans="13:20" x14ac:dyDescent="0.25">
      <c r="M124" s="8"/>
      <c r="N124" s="8"/>
      <c r="O124" s="8"/>
      <c r="T124" s="3"/>
    </row>
    <row r="125" spans="13:20" x14ac:dyDescent="0.25">
      <c r="M125" s="8"/>
      <c r="N125" s="8"/>
      <c r="O125" s="8"/>
      <c r="T125" s="3"/>
    </row>
    <row r="126" spans="13:20" x14ac:dyDescent="0.25">
      <c r="M126" s="8"/>
      <c r="N126" s="8"/>
      <c r="O126" s="8"/>
      <c r="T126" s="3"/>
    </row>
    <row r="127" spans="13:20" x14ac:dyDescent="0.25">
      <c r="M127" s="8"/>
      <c r="N127" s="8"/>
      <c r="O127" s="8"/>
      <c r="T127" s="3"/>
    </row>
    <row r="128" spans="13:20" x14ac:dyDescent="0.25">
      <c r="M128" s="8"/>
      <c r="N128" s="8"/>
      <c r="O128" s="8"/>
      <c r="T128" s="3"/>
    </row>
    <row r="129" spans="13:20" x14ac:dyDescent="0.25">
      <c r="M129" s="8"/>
      <c r="N129" s="8"/>
      <c r="O129" s="8"/>
      <c r="T129" s="3"/>
    </row>
    <row r="130" spans="13:20" x14ac:dyDescent="0.25">
      <c r="M130" s="8"/>
      <c r="N130" s="8"/>
      <c r="O130" s="8"/>
      <c r="T130" s="3"/>
    </row>
    <row r="131" spans="13:20" x14ac:dyDescent="0.25">
      <c r="M131" s="8"/>
      <c r="N131" s="8"/>
      <c r="O131" s="8"/>
      <c r="T131" s="3"/>
    </row>
    <row r="132" spans="13:20" x14ac:dyDescent="0.25">
      <c r="M132" s="8"/>
      <c r="N132" s="8"/>
      <c r="O132" s="8"/>
      <c r="T132" s="3"/>
    </row>
    <row r="133" spans="13:20" x14ac:dyDescent="0.25">
      <c r="M133" s="8"/>
      <c r="N133" s="8"/>
      <c r="O133" s="8"/>
      <c r="T133" s="3"/>
    </row>
    <row r="134" spans="13:20" x14ac:dyDescent="0.25">
      <c r="M134" s="8"/>
      <c r="N134" s="8"/>
      <c r="O134" s="8"/>
      <c r="T134" s="3"/>
    </row>
    <row r="135" spans="13:20" x14ac:dyDescent="0.25">
      <c r="M135" s="8"/>
      <c r="N135" s="8"/>
      <c r="O135" s="8"/>
      <c r="T135" s="3"/>
    </row>
    <row r="136" spans="13:20" x14ac:dyDescent="0.25">
      <c r="M136" s="8"/>
      <c r="N136" s="8"/>
      <c r="O136" s="8"/>
      <c r="T136" s="3"/>
    </row>
  </sheetData>
  <sortState ref="A2:T26">
    <sortCondition ref="A2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9"/>
  <sheetViews>
    <sheetView zoomScaleNormal="100" workbookViewId="0"/>
  </sheetViews>
  <sheetFormatPr defaultRowHeight="15" x14ac:dyDescent="0.25"/>
  <cols>
    <col min="1" max="1" width="13.42578125" bestFit="1" customWidth="1"/>
    <col min="4" max="5" width="9.5703125" bestFit="1" customWidth="1"/>
    <col min="6" max="7" width="10.5703125" bestFit="1" customWidth="1"/>
    <col min="8" max="9" width="9.5703125" bestFit="1" customWidth="1"/>
    <col min="10" max="10" width="10.5703125" bestFit="1" customWidth="1"/>
    <col min="11" max="11" width="9.5703125" bestFit="1" customWidth="1"/>
    <col min="12" max="12" width="12.140625" customWidth="1"/>
    <col min="13" max="13" width="9.28515625" style="9" bestFit="1" customWidth="1"/>
    <col min="14" max="14" width="11.5703125" style="9" customWidth="1"/>
    <col min="15" max="15" width="10.42578125" style="9" customWidth="1"/>
    <col min="16" max="16" width="12" style="12" customWidth="1"/>
    <col min="17" max="17" width="13.85546875" style="12" customWidth="1"/>
    <col min="18" max="18" width="9.28515625" style="12" bestFit="1" customWidth="1"/>
    <col min="19" max="19" width="9.28515625" bestFit="1" customWidth="1"/>
    <col min="20" max="20" width="12.85546875" style="1" customWidth="1"/>
  </cols>
  <sheetData>
    <row r="1" spans="1:20" ht="30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7" t="s">
        <v>19</v>
      </c>
      <c r="O1" s="7" t="s">
        <v>13</v>
      </c>
      <c r="P1" s="10" t="s">
        <v>31</v>
      </c>
      <c r="Q1" s="10" t="s">
        <v>32</v>
      </c>
      <c r="R1" s="10" t="s">
        <v>33</v>
      </c>
      <c r="S1" s="5" t="s">
        <v>29</v>
      </c>
      <c r="T1" s="13" t="s">
        <v>30</v>
      </c>
    </row>
    <row r="2" spans="1:20" x14ac:dyDescent="0.25">
      <c r="A2" t="s">
        <v>20</v>
      </c>
      <c r="B2">
        <v>2834</v>
      </c>
      <c r="C2">
        <v>1994</v>
      </c>
      <c r="D2" s="2">
        <v>475</v>
      </c>
      <c r="E2" s="2">
        <v>1445</v>
      </c>
      <c r="F2" s="2">
        <v>5363</v>
      </c>
      <c r="G2" s="2">
        <v>4649</v>
      </c>
      <c r="H2" s="2">
        <v>1146</v>
      </c>
      <c r="I2" s="2">
        <v>1593</v>
      </c>
      <c r="J2" s="2">
        <v>3805</v>
      </c>
      <c r="K2" s="2">
        <v>338</v>
      </c>
      <c r="L2" s="2">
        <v>3753</v>
      </c>
      <c r="M2" s="8">
        <f>(H2-I2)/J2</f>
        <v>-0.11747700394218134</v>
      </c>
      <c r="N2" s="8">
        <f>((G2-L2)-(D2-K2))/J2</f>
        <v>0.19947437582128777</v>
      </c>
      <c r="O2" s="8">
        <f>E2/J2</f>
        <v>0.37976346911957948</v>
      </c>
      <c r="P2" s="12">
        <v>-6.7000000000000004E-2</v>
      </c>
      <c r="Q2" s="12">
        <v>4.9000000000000002E-2</v>
      </c>
      <c r="R2" s="12">
        <v>-3.9E-2</v>
      </c>
      <c r="S2" s="2">
        <f>P2+(Q2*N2)+(R2*O2)</f>
        <v>-7.2036530880420502E-2</v>
      </c>
      <c r="T2" s="3">
        <f>M2-S2</f>
        <v>-4.5440473061760842E-2</v>
      </c>
    </row>
    <row r="3" spans="1:20" x14ac:dyDescent="0.25">
      <c r="A3" t="s">
        <v>20</v>
      </c>
      <c r="B3">
        <v>2834</v>
      </c>
      <c r="C3">
        <v>1995</v>
      </c>
      <c r="D3" s="2">
        <v>581</v>
      </c>
      <c r="E3" s="2">
        <v>1907</v>
      </c>
      <c r="F3" s="2">
        <v>7210</v>
      </c>
      <c r="G3" s="2">
        <v>5937</v>
      </c>
      <c r="H3" s="2">
        <v>1453</v>
      </c>
      <c r="I3" s="2">
        <v>1990</v>
      </c>
      <c r="J3" s="2">
        <v>5363</v>
      </c>
      <c r="K3" s="2">
        <v>475</v>
      </c>
      <c r="L3" s="2">
        <v>4649</v>
      </c>
      <c r="M3" s="8">
        <f>(H3-I3)/J3</f>
        <v>-0.10013052396046988</v>
      </c>
      <c r="N3" s="8">
        <f>((G3-L3)-(D3-K3))/J3</f>
        <v>0.2203990303934365</v>
      </c>
      <c r="O3" s="8">
        <f>E3/J3</f>
        <v>0.35558456088010443</v>
      </c>
      <c r="P3" s="12">
        <v>-4.9000000000000002E-2</v>
      </c>
      <c r="Q3" s="12">
        <v>-8.1000000000000003E-2</v>
      </c>
      <c r="R3" s="12">
        <v>-9.0999999999999998E-2</v>
      </c>
      <c r="S3" s="2">
        <f>P3+(Q3*N3)+(R3*O3)</f>
        <v>-9.9210516501957863E-2</v>
      </c>
      <c r="T3" s="3">
        <f>M3-S3</f>
        <v>-9.2000745851202048E-4</v>
      </c>
    </row>
    <row r="4" spans="1:20" x14ac:dyDescent="0.25">
      <c r="A4" t="s">
        <v>20</v>
      </c>
      <c r="B4">
        <v>2834</v>
      </c>
      <c r="C4">
        <v>1996</v>
      </c>
      <c r="D4" s="2">
        <v>639</v>
      </c>
      <c r="E4" s="2">
        <v>2346</v>
      </c>
      <c r="F4" s="2">
        <v>10093</v>
      </c>
      <c r="G4" s="2">
        <v>8671</v>
      </c>
      <c r="H4" s="2">
        <v>2195</v>
      </c>
      <c r="I4" s="2">
        <v>3719</v>
      </c>
      <c r="J4" s="2">
        <v>7210</v>
      </c>
      <c r="K4" s="2">
        <v>581</v>
      </c>
      <c r="L4" s="2">
        <v>5937</v>
      </c>
      <c r="M4" s="8">
        <f>(H4-I4)/J4</f>
        <v>-0.21137309292649098</v>
      </c>
      <c r="N4" s="8">
        <f>((G4-L4)-(D4-K4))/J4</f>
        <v>0.37115117891816923</v>
      </c>
      <c r="O4" s="8">
        <f>E4/J4</f>
        <v>0.32538141470180304</v>
      </c>
      <c r="P4" s="12">
        <v>-4.9000000000000002E-2</v>
      </c>
      <c r="Q4" s="12">
        <v>1.4999999999999999E-2</v>
      </c>
      <c r="R4" s="12">
        <v>-0.11899999999999999</v>
      </c>
      <c r="S4" s="2">
        <f>P4+(Q4*N4)+(R4*O4)</f>
        <v>-8.2153120665742013E-2</v>
      </c>
      <c r="T4" s="3">
        <f>M4-S4</f>
        <v>-0.12921997226074897</v>
      </c>
    </row>
    <row r="5" spans="1:20" x14ac:dyDescent="0.25">
      <c r="A5" t="s">
        <v>20</v>
      </c>
      <c r="B5">
        <v>2834</v>
      </c>
      <c r="C5">
        <v>1997</v>
      </c>
      <c r="D5" s="2">
        <v>980</v>
      </c>
      <c r="E5" s="2">
        <v>2777</v>
      </c>
      <c r="F5" s="2">
        <v>14387</v>
      </c>
      <c r="G5" s="2">
        <v>11358</v>
      </c>
      <c r="H5" s="2">
        <v>3454</v>
      </c>
      <c r="I5" s="2">
        <v>4689</v>
      </c>
      <c r="J5" s="2">
        <v>10093</v>
      </c>
      <c r="K5" s="2">
        <v>639</v>
      </c>
      <c r="L5" s="2">
        <v>8671</v>
      </c>
      <c r="M5" s="8">
        <f>(H5-I5)/J5</f>
        <v>-0.12236203309224215</v>
      </c>
      <c r="N5" s="8">
        <f>((G5-L5)-(D5-K5))/J5</f>
        <v>0.23243832359060734</v>
      </c>
      <c r="O5" s="8">
        <f>E5/J5</f>
        <v>0.27514118696126028</v>
      </c>
      <c r="P5" s="12">
        <v>-4.2999999999999997E-2</v>
      </c>
      <c r="Q5" s="12">
        <v>7.5999999999999998E-2</v>
      </c>
      <c r="R5" s="12">
        <v>-0.161</v>
      </c>
      <c r="S5" s="2">
        <f>P5+(Q5*N5)+(R5*O5)</f>
        <v>-6.9632418507876742E-2</v>
      </c>
      <c r="T5" s="3">
        <f>M5-S5</f>
        <v>-5.2729614584365411E-2</v>
      </c>
    </row>
    <row r="6" spans="1:20" x14ac:dyDescent="0.25">
      <c r="A6" t="s">
        <v>20</v>
      </c>
      <c r="B6">
        <v>2834</v>
      </c>
      <c r="C6">
        <v>1998</v>
      </c>
      <c r="D6" s="2">
        <v>1460</v>
      </c>
      <c r="E6" s="2">
        <v>3052</v>
      </c>
      <c r="F6" s="2">
        <v>22357</v>
      </c>
      <c r="G6" s="2">
        <v>14484</v>
      </c>
      <c r="H6" s="2">
        <v>4090</v>
      </c>
      <c r="I6" s="2">
        <v>6980</v>
      </c>
      <c r="J6" s="2">
        <v>14387</v>
      </c>
      <c r="K6" s="2">
        <v>980</v>
      </c>
      <c r="L6" s="2">
        <v>11358</v>
      </c>
      <c r="M6" s="8">
        <f>(H6-I6)/J6</f>
        <v>-0.2008757906443317</v>
      </c>
      <c r="N6" s="8">
        <f>((G6-L6)-(D6-K6))/J6</f>
        <v>0.18391603530965456</v>
      </c>
      <c r="O6" s="8">
        <f>E6/J6</f>
        <v>0.21213595607145339</v>
      </c>
      <c r="P6" s="12">
        <v>-4.8000000000000001E-2</v>
      </c>
      <c r="Q6" s="12">
        <v>-6.7000000000000004E-2</v>
      </c>
      <c r="R6" s="12">
        <v>-8.3000000000000004E-2</v>
      </c>
      <c r="S6" s="2">
        <f>P6+(Q6*N6)+(R6*O6)</f>
        <v>-7.7929658719677497E-2</v>
      </c>
      <c r="T6" s="3">
        <f>M6-S6</f>
        <v>-0.1229461319246542</v>
      </c>
    </row>
    <row r="7" spans="1:20" x14ac:dyDescent="0.25">
      <c r="A7" t="s">
        <v>21</v>
      </c>
      <c r="B7">
        <v>2834</v>
      </c>
      <c r="C7">
        <v>1994</v>
      </c>
      <c r="D7" s="2">
        <v>29.728999999999999</v>
      </c>
      <c r="E7" s="2">
        <v>60.356999999999999</v>
      </c>
      <c r="F7" s="2">
        <v>108.15600000000001</v>
      </c>
      <c r="G7" s="2">
        <v>120.65600000000001</v>
      </c>
      <c r="H7" s="2">
        <v>11.154</v>
      </c>
      <c r="I7" s="2">
        <v>26.292999999999999</v>
      </c>
      <c r="J7" s="2">
        <v>93.253</v>
      </c>
      <c r="K7" s="2">
        <v>33.686</v>
      </c>
      <c r="L7" s="2">
        <v>111.006</v>
      </c>
      <c r="M7" s="8">
        <f t="shared" ref="M7:M21" si="0">(H7-I7)/J7</f>
        <v>-0.16234330262833366</v>
      </c>
      <c r="N7" s="8">
        <f t="shared" ref="N7:N21" si="1">((G7-L7)-(D7-K7))/J7</f>
        <v>0.14591487673318829</v>
      </c>
      <c r="O7" s="8">
        <f t="shared" ref="O7:O21" si="2">E7/J7</f>
        <v>0.64723923090946134</v>
      </c>
      <c r="P7" s="12">
        <v>-6.7000000000000004E-2</v>
      </c>
      <c r="Q7" s="12">
        <v>4.9000000000000002E-2</v>
      </c>
      <c r="R7" s="12">
        <v>-3.9E-2</v>
      </c>
      <c r="S7" s="2">
        <f t="shared" ref="S7:S21" si="3">P7+(Q7*N7)+(R7*O7)</f>
        <v>-8.5092501045542779E-2</v>
      </c>
      <c r="T7" s="3">
        <f t="shared" ref="T7:T21" si="4">M7-S7</f>
        <v>-7.7250801582790879E-2</v>
      </c>
    </row>
    <row r="8" spans="1:20" x14ac:dyDescent="0.25">
      <c r="A8" t="s">
        <v>21</v>
      </c>
      <c r="B8">
        <v>2834</v>
      </c>
      <c r="C8">
        <v>1995</v>
      </c>
      <c r="D8" s="2">
        <v>36.819000000000003</v>
      </c>
      <c r="E8" s="2">
        <v>61.73</v>
      </c>
      <c r="F8" s="2">
        <v>139.94200000000001</v>
      </c>
      <c r="G8" s="2">
        <v>151.19200000000001</v>
      </c>
      <c r="H8" s="2">
        <v>17.414000000000001</v>
      </c>
      <c r="I8" s="2">
        <v>27.31</v>
      </c>
      <c r="J8" s="2">
        <v>108.15600000000001</v>
      </c>
      <c r="K8" s="2">
        <v>29.728999999999999</v>
      </c>
      <c r="L8" s="2">
        <v>120.65600000000001</v>
      </c>
      <c r="M8" s="8">
        <f t="shared" si="0"/>
        <v>-9.1497466622286291E-2</v>
      </c>
      <c r="N8" s="8">
        <f t="shared" si="1"/>
        <v>0.21677946669625353</v>
      </c>
      <c r="O8" s="8">
        <f t="shared" si="2"/>
        <v>0.57074965790154952</v>
      </c>
      <c r="P8" s="12">
        <v>-4.9000000000000002E-2</v>
      </c>
      <c r="Q8" s="12">
        <v>-8.1000000000000003E-2</v>
      </c>
      <c r="R8" s="12">
        <v>-9.0999999999999998E-2</v>
      </c>
      <c r="S8" s="2">
        <f t="shared" si="3"/>
        <v>-0.11849735567143754</v>
      </c>
      <c r="T8" s="3">
        <f t="shared" si="4"/>
        <v>2.6999889049151252E-2</v>
      </c>
    </row>
    <row r="9" spans="1:20" x14ac:dyDescent="0.25">
      <c r="A9" t="s">
        <v>21</v>
      </c>
      <c r="B9">
        <v>2834</v>
      </c>
      <c r="C9">
        <v>1996</v>
      </c>
      <c r="D9" s="2">
        <v>47.029000000000003</v>
      </c>
      <c r="E9" s="2">
        <v>51.853000000000002</v>
      </c>
      <c r="F9" s="2">
        <v>189.15199999999999</v>
      </c>
      <c r="G9" s="2">
        <v>198.185</v>
      </c>
      <c r="H9" s="2">
        <v>36.789000000000001</v>
      </c>
      <c r="I9" s="2">
        <v>48.77</v>
      </c>
      <c r="J9" s="2">
        <v>139.94200000000001</v>
      </c>
      <c r="K9" s="2">
        <v>36.819000000000003</v>
      </c>
      <c r="L9" s="2">
        <v>151.19200000000001</v>
      </c>
      <c r="M9" s="8">
        <f t="shared" si="0"/>
        <v>-8.5614040102328121E-2</v>
      </c>
      <c r="N9" s="8">
        <f t="shared" si="1"/>
        <v>0.26284460705149271</v>
      </c>
      <c r="O9" s="8">
        <f t="shared" si="2"/>
        <v>0.37053207757499534</v>
      </c>
      <c r="P9" s="12">
        <v>-4.9000000000000002E-2</v>
      </c>
      <c r="Q9" s="12">
        <v>1.4999999999999999E-2</v>
      </c>
      <c r="R9" s="12">
        <v>-0.11899999999999999</v>
      </c>
      <c r="S9" s="2">
        <f t="shared" si="3"/>
        <v>-8.9150648125652057E-2</v>
      </c>
      <c r="T9" s="3">
        <f t="shared" si="4"/>
        <v>3.5366080233239366E-3</v>
      </c>
    </row>
    <row r="10" spans="1:20" x14ac:dyDescent="0.25">
      <c r="A10" t="s">
        <v>21</v>
      </c>
      <c r="B10">
        <v>2834</v>
      </c>
      <c r="C10">
        <v>1997</v>
      </c>
      <c r="D10" s="2">
        <v>63.494</v>
      </c>
      <c r="E10" s="2">
        <v>58.424999999999997</v>
      </c>
      <c r="F10" s="2">
        <v>219.66300000000001</v>
      </c>
      <c r="G10" s="2">
        <v>244.834</v>
      </c>
      <c r="H10" s="2">
        <v>32.642000000000003</v>
      </c>
      <c r="I10" s="2">
        <v>61.084000000000003</v>
      </c>
      <c r="J10" s="2">
        <v>189.15199999999999</v>
      </c>
      <c r="K10" s="2">
        <v>47.029000000000003</v>
      </c>
      <c r="L10" s="2">
        <v>198.185</v>
      </c>
      <c r="M10" s="8">
        <f t="shared" si="0"/>
        <v>-0.15036584334292</v>
      </c>
      <c r="N10" s="8">
        <f t="shared" si="1"/>
        <v>0.15957536795804436</v>
      </c>
      <c r="O10" s="8">
        <f t="shared" si="2"/>
        <v>0.30887857384537304</v>
      </c>
      <c r="P10" s="12">
        <v>-4.2999999999999997E-2</v>
      </c>
      <c r="Q10" s="12">
        <v>7.5999999999999998E-2</v>
      </c>
      <c r="R10" s="12">
        <v>-0.161</v>
      </c>
      <c r="S10" s="2">
        <f t="shared" si="3"/>
        <v>-8.0601722424293684E-2</v>
      </c>
      <c r="T10" s="3">
        <f t="shared" si="4"/>
        <v>-6.9764120918626313E-2</v>
      </c>
    </row>
    <row r="11" spans="1:20" x14ac:dyDescent="0.25">
      <c r="A11" t="s">
        <v>21</v>
      </c>
      <c r="B11">
        <v>2834</v>
      </c>
      <c r="C11">
        <v>1998</v>
      </c>
      <c r="D11" s="2">
        <v>76.876000000000005</v>
      </c>
      <c r="E11" s="2">
        <v>75.78</v>
      </c>
      <c r="F11" s="2">
        <v>289.12900000000002</v>
      </c>
      <c r="G11" s="2">
        <v>301.125</v>
      </c>
      <c r="H11" s="2">
        <v>58.433999999999997</v>
      </c>
      <c r="I11" s="2">
        <v>84.617999999999995</v>
      </c>
      <c r="J11" s="2">
        <v>219.66300000000001</v>
      </c>
      <c r="K11" s="2">
        <v>63.494</v>
      </c>
      <c r="L11" s="2">
        <v>244.834</v>
      </c>
      <c r="M11" s="8">
        <f t="shared" si="0"/>
        <v>-0.11920077573373757</v>
      </c>
      <c r="N11" s="8">
        <f t="shared" si="1"/>
        <v>0.19534013466082131</v>
      </c>
      <c r="O11" s="8">
        <f t="shared" si="2"/>
        <v>0.34498299668127996</v>
      </c>
      <c r="P11" s="12">
        <v>-4.8000000000000001E-2</v>
      </c>
      <c r="Q11" s="12">
        <v>-6.7000000000000004E-2</v>
      </c>
      <c r="R11" s="12">
        <v>-8.3000000000000004E-2</v>
      </c>
      <c r="S11" s="2">
        <f t="shared" si="3"/>
        <v>-8.9721377746821263E-2</v>
      </c>
      <c r="T11" s="3">
        <f t="shared" si="4"/>
        <v>-2.9479397986916303E-2</v>
      </c>
    </row>
    <row r="12" spans="1:20" x14ac:dyDescent="0.25">
      <c r="A12" t="s">
        <v>23</v>
      </c>
      <c r="B12">
        <v>2834</v>
      </c>
      <c r="C12">
        <v>1994</v>
      </c>
      <c r="D12" s="2">
        <v>846.34199999999998</v>
      </c>
      <c r="E12" s="2">
        <v>858.44500000000005</v>
      </c>
      <c r="F12" s="2">
        <v>2424.5169999999998</v>
      </c>
      <c r="G12" s="2">
        <v>2966.8780000000002</v>
      </c>
      <c r="H12" s="2">
        <v>441.51799999999997</v>
      </c>
      <c r="I12" s="2">
        <v>568.68399999999997</v>
      </c>
      <c r="J12" s="2">
        <v>1594.9839999999999</v>
      </c>
      <c r="K12" s="2">
        <v>515.66899999999998</v>
      </c>
      <c r="L12" s="2">
        <v>2001.1469999999999</v>
      </c>
      <c r="M12" s="8">
        <f t="shared" si="0"/>
        <v>-7.9728699472847372E-2</v>
      </c>
      <c r="N12" s="8">
        <f t="shared" si="1"/>
        <v>0.39815947996970519</v>
      </c>
      <c r="O12" s="8">
        <f t="shared" si="2"/>
        <v>0.53821543037422326</v>
      </c>
      <c r="P12" s="12">
        <v>-6.7000000000000004E-2</v>
      </c>
      <c r="Q12" s="12">
        <v>4.9000000000000002E-2</v>
      </c>
      <c r="R12" s="12">
        <v>-3.9E-2</v>
      </c>
      <c r="S12" s="2">
        <f t="shared" si="3"/>
        <v>-6.8480587266079168E-2</v>
      </c>
      <c r="T12" s="3">
        <f t="shared" si="4"/>
        <v>-1.1248112206768204E-2</v>
      </c>
    </row>
    <row r="13" spans="1:20" x14ac:dyDescent="0.25">
      <c r="A13" t="s">
        <v>23</v>
      </c>
      <c r="B13">
        <v>2834</v>
      </c>
      <c r="C13">
        <v>1995</v>
      </c>
      <c r="D13" s="2">
        <v>1203.9760000000001</v>
      </c>
      <c r="E13" s="2">
        <v>1128.5940000000001</v>
      </c>
      <c r="F13" s="2">
        <v>3357.2429999999999</v>
      </c>
      <c r="G13" s="2">
        <v>4223.3</v>
      </c>
      <c r="H13" s="2">
        <v>603.279</v>
      </c>
      <c r="I13" s="2">
        <v>889.15700000000004</v>
      </c>
      <c r="J13" s="2">
        <v>2424.5169999999998</v>
      </c>
      <c r="K13" s="2">
        <v>846.34199999999998</v>
      </c>
      <c r="L13" s="2">
        <v>2966.8780000000002</v>
      </c>
      <c r="M13" s="8">
        <f t="shared" si="0"/>
        <v>-0.1179113200691107</v>
      </c>
      <c r="N13" s="8">
        <f t="shared" si="1"/>
        <v>0.3707080626780509</v>
      </c>
      <c r="O13" s="8">
        <f t="shared" si="2"/>
        <v>0.4654923021781246</v>
      </c>
      <c r="P13" s="12">
        <v>-4.9000000000000002E-2</v>
      </c>
      <c r="Q13" s="12">
        <v>-8.1000000000000003E-2</v>
      </c>
      <c r="R13" s="12">
        <v>-9.0999999999999998E-2</v>
      </c>
      <c r="S13" s="2">
        <f t="shared" si="3"/>
        <v>-0.12138715257513147</v>
      </c>
      <c r="T13" s="3">
        <f t="shared" si="4"/>
        <v>3.4758325060207651E-3</v>
      </c>
    </row>
    <row r="14" spans="1:20" x14ac:dyDescent="0.25">
      <c r="A14" t="s">
        <v>23</v>
      </c>
      <c r="B14">
        <v>2834</v>
      </c>
      <c r="C14">
        <v>1996</v>
      </c>
      <c r="D14" s="2">
        <v>1708.9390000000001</v>
      </c>
      <c r="E14" s="2">
        <v>1477.2739999999999</v>
      </c>
      <c r="F14" s="2">
        <v>4624.3130000000001</v>
      </c>
      <c r="G14" s="2">
        <v>5684.3360000000002</v>
      </c>
      <c r="H14" s="2">
        <v>821.45699999999999</v>
      </c>
      <c r="I14" s="2">
        <v>1030.5039999999999</v>
      </c>
      <c r="J14" s="2">
        <v>3357.2429999999999</v>
      </c>
      <c r="K14" s="2">
        <v>1203.9760000000001</v>
      </c>
      <c r="L14" s="2">
        <v>4223.3</v>
      </c>
      <c r="M14" s="8">
        <f t="shared" si="0"/>
        <v>-6.2267461723801321E-2</v>
      </c>
      <c r="N14" s="8">
        <f t="shared" si="1"/>
        <v>0.2847792072244994</v>
      </c>
      <c r="O14" s="8">
        <f t="shared" si="2"/>
        <v>0.4400259379496807</v>
      </c>
      <c r="P14" s="12">
        <v>-4.9000000000000002E-2</v>
      </c>
      <c r="Q14" s="12">
        <v>1.4999999999999999E-2</v>
      </c>
      <c r="R14" s="12">
        <v>-0.11899999999999999</v>
      </c>
      <c r="S14" s="2">
        <f t="shared" si="3"/>
        <v>-9.7091398507644505E-2</v>
      </c>
      <c r="T14" s="3">
        <f t="shared" si="4"/>
        <v>3.4823936783843185E-2</v>
      </c>
    </row>
    <row r="15" spans="1:20" x14ac:dyDescent="0.25">
      <c r="A15" t="s">
        <v>23</v>
      </c>
      <c r="B15">
        <v>2834</v>
      </c>
      <c r="C15">
        <v>1997</v>
      </c>
      <c r="D15" s="2">
        <v>2065.0239999999999</v>
      </c>
      <c r="E15" s="2">
        <v>1733.328</v>
      </c>
      <c r="F15" s="2">
        <v>5819.0079999999998</v>
      </c>
      <c r="G15" s="2">
        <v>7143.866</v>
      </c>
      <c r="H15" s="2">
        <v>883.69500000000005</v>
      </c>
      <c r="I15" s="2">
        <v>1114.579</v>
      </c>
      <c r="J15" s="2">
        <v>4624.3130000000001</v>
      </c>
      <c r="K15" s="2">
        <v>1708.9390000000001</v>
      </c>
      <c r="L15" s="2">
        <v>5684.3360000000002</v>
      </c>
      <c r="M15" s="8">
        <f t="shared" si="0"/>
        <v>-4.9928281238748304E-2</v>
      </c>
      <c r="N15" s="8">
        <f t="shared" si="1"/>
        <v>0.23861814717126628</v>
      </c>
      <c r="O15" s="8">
        <f t="shared" si="2"/>
        <v>0.37482929896830081</v>
      </c>
      <c r="P15" s="12">
        <v>-4.2999999999999997E-2</v>
      </c>
      <c r="Q15" s="12">
        <v>7.5999999999999998E-2</v>
      </c>
      <c r="R15" s="12">
        <v>-0.161</v>
      </c>
      <c r="S15" s="2">
        <f t="shared" si="3"/>
        <v>-8.5212537948880188E-2</v>
      </c>
      <c r="T15" s="3">
        <f t="shared" si="4"/>
        <v>3.5284256710131884E-2</v>
      </c>
    </row>
    <row r="16" spans="1:20" x14ac:dyDescent="0.25">
      <c r="A16" t="s">
        <v>23</v>
      </c>
      <c r="B16">
        <v>2834</v>
      </c>
      <c r="C16">
        <v>1998</v>
      </c>
      <c r="D16" s="2">
        <v>2478.9960000000001</v>
      </c>
      <c r="E16" s="2">
        <v>2023.4469999999999</v>
      </c>
      <c r="F16" s="2">
        <v>7259.652</v>
      </c>
      <c r="G16" s="2">
        <v>8827.2520000000004</v>
      </c>
      <c r="H16" s="2">
        <v>889.75800000000004</v>
      </c>
      <c r="I16" s="2">
        <v>1807.0989999999999</v>
      </c>
      <c r="J16" s="2">
        <v>5819.0079999999998</v>
      </c>
      <c r="K16" s="2">
        <v>2065.0239999999999</v>
      </c>
      <c r="L16" s="2">
        <v>7143.866</v>
      </c>
      <c r="M16" s="8">
        <f t="shared" si="0"/>
        <v>-0.1576455986999846</v>
      </c>
      <c r="N16" s="8">
        <f t="shared" si="1"/>
        <v>0.21814955401333014</v>
      </c>
      <c r="O16" s="8">
        <f t="shared" si="2"/>
        <v>0.34773057538329555</v>
      </c>
      <c r="P16" s="12">
        <v>-4.8000000000000001E-2</v>
      </c>
      <c r="Q16" s="12">
        <v>-6.7000000000000004E-2</v>
      </c>
      <c r="R16" s="12">
        <v>-8.3000000000000004E-2</v>
      </c>
      <c r="S16" s="2">
        <f t="shared" si="3"/>
        <v>-9.1477657875706664E-2</v>
      </c>
      <c r="T16" s="3">
        <f t="shared" si="4"/>
        <v>-6.6167940824277932E-2</v>
      </c>
    </row>
    <row r="17" spans="1:20" x14ac:dyDescent="0.25">
      <c r="A17" t="s">
        <v>22</v>
      </c>
      <c r="B17">
        <v>2834</v>
      </c>
      <c r="C17">
        <v>1994</v>
      </c>
      <c r="D17" s="2">
        <v>2.8410000000000002</v>
      </c>
      <c r="E17" s="2">
        <v>3.5030000000000001</v>
      </c>
      <c r="F17" s="2">
        <v>23.184999999999999</v>
      </c>
      <c r="G17" s="2">
        <v>15.051</v>
      </c>
      <c r="H17" s="2">
        <v>2.8380000000000001</v>
      </c>
      <c r="I17" s="2">
        <v>2.585</v>
      </c>
      <c r="J17" s="2">
        <v>20.460999999999999</v>
      </c>
      <c r="K17" s="2">
        <v>1.91</v>
      </c>
      <c r="L17" s="2">
        <v>11.397</v>
      </c>
      <c r="M17" s="8">
        <f t="shared" si="0"/>
        <v>1.2364987048531359E-2</v>
      </c>
      <c r="N17" s="8">
        <f t="shared" si="1"/>
        <v>0.13308244953814574</v>
      </c>
      <c r="O17" s="8">
        <f t="shared" si="2"/>
        <v>0.17120375348223452</v>
      </c>
      <c r="P17" s="12">
        <v>-6.7000000000000004E-2</v>
      </c>
      <c r="Q17" s="12">
        <v>4.9000000000000002E-2</v>
      </c>
      <c r="R17" s="12">
        <v>-3.9E-2</v>
      </c>
      <c r="S17" s="2">
        <f t="shared" si="3"/>
        <v>-6.7155906358438017E-2</v>
      </c>
      <c r="T17" s="3">
        <f t="shared" si="4"/>
        <v>7.952089340696937E-2</v>
      </c>
    </row>
    <row r="18" spans="1:20" x14ac:dyDescent="0.25">
      <c r="A18" t="s">
        <v>22</v>
      </c>
      <c r="B18">
        <v>2834</v>
      </c>
      <c r="C18">
        <v>1995</v>
      </c>
      <c r="D18" s="2">
        <v>2.0030000000000001</v>
      </c>
      <c r="E18" s="2">
        <v>4.5019999999999998</v>
      </c>
      <c r="F18" s="2">
        <v>35.008000000000003</v>
      </c>
      <c r="G18" s="2">
        <v>24.087</v>
      </c>
      <c r="H18" s="2">
        <v>9.8740000000000006</v>
      </c>
      <c r="I18" s="2">
        <v>10.445</v>
      </c>
      <c r="J18" s="2">
        <v>23.184999999999999</v>
      </c>
      <c r="K18" s="2">
        <v>2.8410000000000002</v>
      </c>
      <c r="L18" s="2">
        <v>15.051</v>
      </c>
      <c r="M18" s="8">
        <f t="shared" si="0"/>
        <v>-2.4627992236359704E-2</v>
      </c>
      <c r="N18" s="8">
        <f t="shared" si="1"/>
        <v>0.42587880094888936</v>
      </c>
      <c r="O18" s="8">
        <f t="shared" si="2"/>
        <v>0.19417726978649991</v>
      </c>
      <c r="P18" s="12">
        <v>-4.9000000000000002E-2</v>
      </c>
      <c r="Q18" s="12">
        <v>-8.1000000000000003E-2</v>
      </c>
      <c r="R18" s="12">
        <v>-9.0999999999999998E-2</v>
      </c>
      <c r="S18" s="2">
        <f t="shared" si="3"/>
        <v>-0.10116631442743151</v>
      </c>
      <c r="T18" s="3">
        <f t="shared" si="4"/>
        <v>7.6538322191071817E-2</v>
      </c>
    </row>
    <row r="19" spans="1:20" x14ac:dyDescent="0.25">
      <c r="A19" t="s">
        <v>22</v>
      </c>
      <c r="B19">
        <v>2834</v>
      </c>
      <c r="C19">
        <v>1996</v>
      </c>
      <c r="D19" s="2">
        <v>4.3959999999999999</v>
      </c>
      <c r="E19" s="2">
        <v>8.1110000000000007</v>
      </c>
      <c r="F19" s="2">
        <v>47.790999999999997</v>
      </c>
      <c r="G19" s="2">
        <v>36.090000000000003</v>
      </c>
      <c r="H19" s="2">
        <v>9.7680000000000007</v>
      </c>
      <c r="I19" s="2">
        <v>12.087999999999999</v>
      </c>
      <c r="J19" s="2">
        <v>35.008000000000003</v>
      </c>
      <c r="K19" s="2">
        <v>2.0030000000000001</v>
      </c>
      <c r="L19" s="2">
        <v>24.087</v>
      </c>
      <c r="M19" s="8">
        <f t="shared" si="0"/>
        <v>-6.6270566727605076E-2</v>
      </c>
      <c r="N19" s="8">
        <f t="shared" si="1"/>
        <v>0.27450868372943332</v>
      </c>
      <c r="O19" s="8">
        <f t="shared" si="2"/>
        <v>0.23168989945155394</v>
      </c>
      <c r="P19" s="12">
        <v>-4.9000000000000002E-2</v>
      </c>
      <c r="Q19" s="12">
        <v>1.4999999999999999E-2</v>
      </c>
      <c r="R19" s="12">
        <v>-0.11899999999999999</v>
      </c>
      <c r="S19" s="2">
        <f t="shared" si="3"/>
        <v>-7.2453467778793412E-2</v>
      </c>
      <c r="T19" s="3">
        <f t="shared" si="4"/>
        <v>6.1829010511883359E-3</v>
      </c>
    </row>
    <row r="20" spans="1:20" x14ac:dyDescent="0.25">
      <c r="A20" t="s">
        <v>22</v>
      </c>
      <c r="B20">
        <v>2834</v>
      </c>
      <c r="C20">
        <v>1997</v>
      </c>
      <c r="D20" s="2">
        <v>30.295999999999999</v>
      </c>
      <c r="E20" s="2">
        <v>22.765999999999998</v>
      </c>
      <c r="F20" s="2">
        <v>241.88</v>
      </c>
      <c r="G20" s="2">
        <v>107.96899999999999</v>
      </c>
      <c r="H20" s="2">
        <v>21.084</v>
      </c>
      <c r="I20" s="2">
        <v>26.82</v>
      </c>
      <c r="J20" s="2">
        <v>47.790999999999997</v>
      </c>
      <c r="K20" s="2">
        <v>4.3959999999999999</v>
      </c>
      <c r="L20" s="2">
        <v>36.090000000000003</v>
      </c>
      <c r="M20" s="8">
        <f t="shared" si="0"/>
        <v>-0.12002259839718778</v>
      </c>
      <c r="N20" s="8">
        <f t="shared" si="1"/>
        <v>0.96208491138498875</v>
      </c>
      <c r="O20" s="8">
        <f t="shared" si="2"/>
        <v>0.47636584294113954</v>
      </c>
      <c r="P20" s="12">
        <v>-4.2999999999999997E-2</v>
      </c>
      <c r="Q20" s="12">
        <v>7.5999999999999998E-2</v>
      </c>
      <c r="R20" s="12">
        <v>-0.161</v>
      </c>
      <c r="S20" s="2">
        <f t="shared" si="3"/>
        <v>-4.6576447448264321E-2</v>
      </c>
      <c r="T20" s="3">
        <f t="shared" si="4"/>
        <v>-7.3446150948923455E-2</v>
      </c>
    </row>
    <row r="21" spans="1:20" x14ac:dyDescent="0.25">
      <c r="A21" t="s">
        <v>22</v>
      </c>
      <c r="B21">
        <v>2834</v>
      </c>
      <c r="C21">
        <v>1998</v>
      </c>
      <c r="D21" s="2">
        <v>52.697000000000003</v>
      </c>
      <c r="E21" s="2">
        <v>45.985999999999997</v>
      </c>
      <c r="F21" s="2">
        <v>349.11700000000002</v>
      </c>
      <c r="G21" s="2">
        <v>210.86500000000001</v>
      </c>
      <c r="H21" s="2">
        <v>51.648000000000003</v>
      </c>
      <c r="I21" s="2">
        <v>62.796999999999997</v>
      </c>
      <c r="J21" s="2">
        <v>241.88</v>
      </c>
      <c r="K21" s="2">
        <v>30.295999999999999</v>
      </c>
      <c r="L21" s="2">
        <v>107.96899999999999</v>
      </c>
      <c r="M21" s="8">
        <f t="shared" si="0"/>
        <v>-4.6093104018521555E-2</v>
      </c>
      <c r="N21" s="8">
        <f t="shared" si="1"/>
        <v>0.33278898627418557</v>
      </c>
      <c r="O21" s="8">
        <f t="shared" si="2"/>
        <v>0.1901190673061022</v>
      </c>
      <c r="P21" s="12">
        <v>-4.8000000000000001E-2</v>
      </c>
      <c r="Q21" s="12">
        <v>-6.7000000000000004E-2</v>
      </c>
      <c r="R21" s="12">
        <v>-8.3000000000000004E-2</v>
      </c>
      <c r="S21" s="2">
        <f t="shared" si="3"/>
        <v>-8.6076744666776922E-2</v>
      </c>
      <c r="T21" s="3">
        <f t="shared" si="4"/>
        <v>3.9983640648255367E-2</v>
      </c>
    </row>
    <row r="34" spans="1:6" x14ac:dyDescent="0.25">
      <c r="A34" s="4"/>
      <c r="B34" t="s">
        <v>21</v>
      </c>
      <c r="C34" t="s">
        <v>20</v>
      </c>
      <c r="D34" t="s">
        <v>23</v>
      </c>
      <c r="E34" t="s">
        <v>22</v>
      </c>
      <c r="F34" s="4"/>
    </row>
    <row r="35" spans="1:6" x14ac:dyDescent="0.25">
      <c r="A35">
        <v>1994</v>
      </c>
      <c r="B35" s="14">
        <v>-7.7250801582790879E-2</v>
      </c>
      <c r="C35" s="15">
        <v>-4.5440473061760842E-2</v>
      </c>
      <c r="D35" s="14">
        <v>-1.1248112206768204E-2</v>
      </c>
      <c r="E35" s="14">
        <v>7.952089340696937E-2</v>
      </c>
      <c r="F35" s="4"/>
    </row>
    <row r="36" spans="1:6" x14ac:dyDescent="0.25">
      <c r="A36">
        <v>1995</v>
      </c>
      <c r="B36" s="14">
        <v>2.6999889049151252E-2</v>
      </c>
      <c r="C36" s="15">
        <v>-9.2000745851202048E-4</v>
      </c>
      <c r="D36" s="14">
        <v>3.4758325060207651E-3</v>
      </c>
      <c r="E36" s="14">
        <v>7.6538322191071817E-2</v>
      </c>
      <c r="F36" s="4"/>
    </row>
    <row r="37" spans="1:6" x14ac:dyDescent="0.25">
      <c r="A37">
        <v>1996</v>
      </c>
      <c r="B37" s="14">
        <v>3.5366080233239366E-3</v>
      </c>
      <c r="C37" s="15">
        <v>-0.12921997226074897</v>
      </c>
      <c r="D37" s="14">
        <v>3.4823936783843185E-2</v>
      </c>
      <c r="E37" s="14">
        <v>6.1829010511883359E-3</v>
      </c>
      <c r="F37" s="4"/>
    </row>
    <row r="38" spans="1:6" x14ac:dyDescent="0.25">
      <c r="A38">
        <v>1997</v>
      </c>
      <c r="B38" s="14">
        <v>-6.9764120918626313E-2</v>
      </c>
      <c r="C38" s="15">
        <v>-5.2729614584365411E-2</v>
      </c>
      <c r="D38" s="14">
        <v>3.5284256710131884E-2</v>
      </c>
      <c r="E38" s="14">
        <v>-7.3446150948923455E-2</v>
      </c>
      <c r="F38" s="4"/>
    </row>
    <row r="39" spans="1:6" x14ac:dyDescent="0.25">
      <c r="A39">
        <v>1998</v>
      </c>
      <c r="B39" s="14">
        <v>-2.9479397986916303E-2</v>
      </c>
      <c r="C39" s="15">
        <v>-0.1229461319246542</v>
      </c>
      <c r="D39" s="14">
        <v>-6.6167940824277932E-2</v>
      </c>
      <c r="E39" s="14">
        <v>3.9983640648255367E-2</v>
      </c>
      <c r="F39" s="4"/>
    </row>
  </sheetData>
  <sortState ref="A2:U21">
    <sortCondition ref="A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zoomScaleNormal="100" workbookViewId="0"/>
  </sheetViews>
  <sheetFormatPr defaultRowHeight="15" x14ac:dyDescent="0.25"/>
  <cols>
    <col min="1" max="1" width="10.5703125" bestFit="1" customWidth="1"/>
    <col min="5" max="5" width="9.5703125" bestFit="1" customWidth="1"/>
    <col min="6" max="6" width="13.140625" bestFit="1" customWidth="1"/>
    <col min="7" max="8" width="10.5703125" bestFit="1" customWidth="1"/>
    <col min="9" max="9" width="9.28515625" bestFit="1" customWidth="1"/>
    <col min="10" max="10" width="10.42578125" bestFit="1" customWidth="1"/>
    <col min="11" max="11" width="10.5703125" bestFit="1" customWidth="1"/>
    <col min="12" max="12" width="11.28515625" customWidth="1"/>
    <col min="13" max="13" width="9.140625" customWidth="1"/>
    <col min="14" max="14" width="12.42578125" customWidth="1"/>
    <col min="15" max="15" width="11" customWidth="1"/>
    <col min="16" max="16" width="10.5703125" style="12" customWidth="1"/>
    <col min="17" max="17" width="12.7109375" style="12" customWidth="1"/>
    <col min="18" max="18" width="9.28515625" style="12" bestFit="1" customWidth="1"/>
    <col min="19" max="19" width="9.28515625" bestFit="1" customWidth="1"/>
    <col min="20" max="20" width="12.7109375" style="1" customWidth="1"/>
    <col min="21" max="21" width="9.28515625" bestFit="1" customWidth="1"/>
  </cols>
  <sheetData>
    <row r="1" spans="1:20" ht="33.75" customHeight="1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7" t="s">
        <v>12</v>
      </c>
      <c r="N1" s="7" t="s">
        <v>19</v>
      </c>
      <c r="O1" s="7" t="s">
        <v>13</v>
      </c>
      <c r="P1" s="10" t="s">
        <v>31</v>
      </c>
      <c r="Q1" s="10" t="s">
        <v>32</v>
      </c>
      <c r="R1" s="10" t="s">
        <v>33</v>
      </c>
      <c r="S1" s="5" t="s">
        <v>29</v>
      </c>
      <c r="T1" s="13" t="s">
        <v>30</v>
      </c>
    </row>
    <row r="2" spans="1:20" x14ac:dyDescent="0.25">
      <c r="A2" t="s">
        <v>24</v>
      </c>
      <c r="B2">
        <v>100</v>
      </c>
      <c r="C2">
        <v>2008</v>
      </c>
      <c r="D2" s="2">
        <v>410</v>
      </c>
      <c r="E2" s="2">
        <v>1690.1</v>
      </c>
      <c r="F2" s="2">
        <v>2651</v>
      </c>
      <c r="G2" s="2">
        <v>3531</v>
      </c>
      <c r="H2" s="2">
        <v>157.69999999999999</v>
      </c>
      <c r="I2" s="2">
        <v>215.6</v>
      </c>
      <c r="J2" s="2">
        <v>2185.6999999999998</v>
      </c>
      <c r="K2" s="2">
        <v>413.9</v>
      </c>
      <c r="L2" s="2">
        <v>3365.5</v>
      </c>
      <c r="M2" s="8">
        <f>(H2-I2)/J2</f>
        <v>-2.6490369218099469E-2</v>
      </c>
      <c r="N2" s="8">
        <f>((G2-L2)-(D2-K2))/J2</f>
        <v>7.7503774534474074E-2</v>
      </c>
      <c r="O2" s="8">
        <f>E2/J2</f>
        <v>0.77325341995699326</v>
      </c>
      <c r="P2" s="11">
        <v>-0.127</v>
      </c>
      <c r="Q2" s="11">
        <v>6.0000000000000001E-3</v>
      </c>
      <c r="R2" s="11">
        <v>9.0999999999999998E-2</v>
      </c>
      <c r="S2" s="2">
        <f>P2+(Q2*N2)+(R2*O2)</f>
        <v>-5.616891613670677E-2</v>
      </c>
      <c r="T2" s="3">
        <f>M2-S2</f>
        <v>2.9678546918607301E-2</v>
      </c>
    </row>
    <row r="3" spans="1:20" x14ac:dyDescent="0.25">
      <c r="A3" t="s">
        <v>24</v>
      </c>
      <c r="B3">
        <v>100</v>
      </c>
      <c r="C3">
        <v>2009</v>
      </c>
      <c r="D3" s="2">
        <v>375</v>
      </c>
      <c r="E3" s="2">
        <v>1713.3</v>
      </c>
      <c r="F3" s="2">
        <v>2596</v>
      </c>
      <c r="G3" s="2">
        <v>3496.4</v>
      </c>
      <c r="H3" s="2">
        <v>143.9</v>
      </c>
      <c r="I3" s="2">
        <v>256.10000000000002</v>
      </c>
      <c r="J3" s="2">
        <v>2651</v>
      </c>
      <c r="K3" s="2">
        <v>410</v>
      </c>
      <c r="L3" s="2">
        <v>3531</v>
      </c>
      <c r="M3" s="8">
        <f>(H3-I3)/J3</f>
        <v>-4.2323651452282167E-2</v>
      </c>
      <c r="N3" s="8">
        <f>((G3-L3)-(D3-K3))/J3</f>
        <v>1.5088645794043417E-4</v>
      </c>
      <c r="O3" s="8">
        <f>E3/J3</f>
        <v>0.64628442097321759</v>
      </c>
      <c r="P3" s="11">
        <v>-7.2999999999999995E-2</v>
      </c>
      <c r="Q3" s="11">
        <v>-0.23599999999999999</v>
      </c>
      <c r="R3" s="11">
        <v>3.5999999999999997E-2</v>
      </c>
      <c r="S3" s="2">
        <f>P3+(Q3*N3)+(R3*O3)</f>
        <v>-4.9769370049038107E-2</v>
      </c>
      <c r="T3" s="3">
        <f>M3-S3</f>
        <v>7.4457185967559403E-3</v>
      </c>
    </row>
    <row r="4" spans="1:20" x14ac:dyDescent="0.25">
      <c r="A4" t="s">
        <v>24</v>
      </c>
      <c r="B4">
        <v>100</v>
      </c>
      <c r="C4">
        <v>2010</v>
      </c>
      <c r="D4" s="2">
        <v>377.2</v>
      </c>
      <c r="E4" s="2">
        <v>1700.8</v>
      </c>
      <c r="F4" s="2">
        <v>2517.6999999999998</v>
      </c>
      <c r="G4" s="2">
        <v>3552.9</v>
      </c>
      <c r="H4" s="2">
        <v>62.2</v>
      </c>
      <c r="I4" s="2">
        <v>197.4</v>
      </c>
      <c r="J4" s="2">
        <v>2596</v>
      </c>
      <c r="K4" s="2">
        <v>375</v>
      </c>
      <c r="L4" s="2">
        <v>3496.4</v>
      </c>
      <c r="M4" s="8">
        <f>(H4-I4)/J4</f>
        <v>-5.2080123266563944E-2</v>
      </c>
      <c r="N4" s="8">
        <f>((G4-L4)-(D4-K4))/J4</f>
        <v>2.0916795069337447E-2</v>
      </c>
      <c r="O4" s="8">
        <f>E4/J4</f>
        <v>0.65516178736517716</v>
      </c>
      <c r="P4" s="11">
        <v>-2.9000000000000001E-2</v>
      </c>
      <c r="Q4" s="11">
        <v>9.5000000000000001E-2</v>
      </c>
      <c r="R4" s="11">
        <v>1.2999999999999999E-2</v>
      </c>
      <c r="S4" s="2">
        <f>P4+(Q4*N4)+(R4*O4)</f>
        <v>-1.8495801232665643E-2</v>
      </c>
      <c r="T4" s="3">
        <f>M4-S4</f>
        <v>-3.3584322033898301E-2</v>
      </c>
    </row>
    <row r="5" spans="1:20" x14ac:dyDescent="0.25">
      <c r="A5" t="s">
        <v>24</v>
      </c>
      <c r="B5">
        <v>100</v>
      </c>
      <c r="C5">
        <v>2011</v>
      </c>
      <c r="D5" s="2">
        <v>354.6</v>
      </c>
      <c r="E5" s="2">
        <v>1729.5</v>
      </c>
      <c r="F5" s="2">
        <v>2504</v>
      </c>
      <c r="G5" s="2">
        <v>3589.7</v>
      </c>
      <c r="H5" s="2">
        <v>92.5</v>
      </c>
      <c r="I5" s="2">
        <v>195.7</v>
      </c>
      <c r="J5" s="2">
        <v>2517.6999999999998</v>
      </c>
      <c r="K5" s="2">
        <v>377.2</v>
      </c>
      <c r="L5" s="2">
        <v>3552.9</v>
      </c>
      <c r="M5" s="8">
        <f>(H5-I5)/J5</f>
        <v>-4.0989792270723274E-2</v>
      </c>
      <c r="N5" s="8">
        <f>((G5-L5)-(D5-K5))/J5</f>
        <v>2.3592961830241767E-2</v>
      </c>
      <c r="O5" s="8">
        <f>E5/J5</f>
        <v>0.68693648965325504</v>
      </c>
      <c r="P5" s="11">
        <v>-0.03</v>
      </c>
      <c r="Q5" s="11">
        <v>-6.0000000000000001E-3</v>
      </c>
      <c r="R5" s="11">
        <v>-2.8000000000000001E-2</v>
      </c>
      <c r="S5" s="2">
        <f>P5+(Q5*N5)+(R5*O5)</f>
        <v>-4.9375779481272586E-2</v>
      </c>
      <c r="T5" s="3">
        <f>M5-S5</f>
        <v>8.3859872105493116E-3</v>
      </c>
    </row>
    <row r="6" spans="1:20" x14ac:dyDescent="0.25">
      <c r="A6" t="s">
        <v>24</v>
      </c>
      <c r="B6">
        <v>100</v>
      </c>
      <c r="C6">
        <v>2012</v>
      </c>
      <c r="D6" s="2">
        <v>354.5</v>
      </c>
      <c r="E6" s="2">
        <v>1723.7</v>
      </c>
      <c r="F6" s="2">
        <v>2533.4</v>
      </c>
      <c r="G6" s="2">
        <v>4421.2</v>
      </c>
      <c r="H6" s="2">
        <v>143.19999999999999</v>
      </c>
      <c r="I6" s="2">
        <v>172.6</v>
      </c>
      <c r="J6" s="2">
        <v>2504</v>
      </c>
      <c r="K6" s="2">
        <v>354.6</v>
      </c>
      <c r="L6" s="2">
        <v>3589.7</v>
      </c>
      <c r="M6" s="8">
        <f>(H6-I6)/J6</f>
        <v>-1.174121405750799E-2</v>
      </c>
      <c r="N6" s="8">
        <f>((G6-L6)-(D6-K6))/J6</f>
        <v>0.33210862619808307</v>
      </c>
      <c r="O6" s="8">
        <f>E6/J6</f>
        <v>0.68837859424920134</v>
      </c>
      <c r="P6" s="11">
        <v>-0.32800000000000001</v>
      </c>
      <c r="Q6" s="11">
        <v>8.8999999999999996E-2</v>
      </c>
      <c r="R6" s="11">
        <v>8.7999999999999995E-2</v>
      </c>
      <c r="S6" s="2">
        <f>P6+(Q6*N6)+(R6*O6)</f>
        <v>-0.23786501597444093</v>
      </c>
      <c r="T6" s="3">
        <f>M6-S6</f>
        <v>0.22612380191693293</v>
      </c>
    </row>
    <row r="7" spans="1:20" x14ac:dyDescent="0.25">
      <c r="A7" t="s">
        <v>25</v>
      </c>
      <c r="B7">
        <v>100</v>
      </c>
      <c r="C7">
        <v>2008</v>
      </c>
      <c r="D7" s="2">
        <v>14.612</v>
      </c>
      <c r="E7" s="2">
        <v>181.429</v>
      </c>
      <c r="F7" s="2">
        <v>273.93200000000002</v>
      </c>
      <c r="G7" s="2">
        <v>118.377</v>
      </c>
      <c r="H7" s="2">
        <v>5.2759999999999998</v>
      </c>
      <c r="I7" s="2">
        <v>13.772</v>
      </c>
      <c r="J7" s="2">
        <v>280.887</v>
      </c>
      <c r="K7" s="2">
        <v>15.738</v>
      </c>
      <c r="L7" s="2">
        <v>134.83699999999999</v>
      </c>
      <c r="M7" s="8">
        <f t="shared" ref="M7:M26" si="0">(H7-I7)/J7</f>
        <v>-3.024703884480236E-2</v>
      </c>
      <c r="N7" s="8">
        <f t="shared" ref="N7:N26" si="1">((G7-L7)-(D7-K7))/J7</f>
        <v>-5.4591348122198589E-2</v>
      </c>
      <c r="O7" s="8">
        <f t="shared" ref="O7:O26" si="2">E7/J7</f>
        <v>0.64591454926714298</v>
      </c>
      <c r="P7" s="11">
        <v>-0.127</v>
      </c>
      <c r="Q7" s="11">
        <v>6.0000000000000001E-3</v>
      </c>
      <c r="R7" s="11">
        <v>9.0999999999999998E-2</v>
      </c>
      <c r="S7" s="2">
        <f t="shared" ref="S7:S26" si="3">P7+(Q7*N7)+(R7*O7)</f>
        <v>-6.8549324105423193E-2</v>
      </c>
      <c r="T7" s="3">
        <f t="shared" ref="T7:T26" si="4">M7-S7</f>
        <v>3.8302285260620836E-2</v>
      </c>
    </row>
    <row r="8" spans="1:20" x14ac:dyDescent="0.25">
      <c r="A8" t="s">
        <v>25</v>
      </c>
      <c r="B8">
        <v>100</v>
      </c>
      <c r="C8">
        <v>2009</v>
      </c>
      <c r="D8" s="2">
        <v>7.9950000000000001</v>
      </c>
      <c r="E8" s="2">
        <v>178.73599999999999</v>
      </c>
      <c r="F8" s="2">
        <v>200.23500000000001</v>
      </c>
      <c r="G8" s="2">
        <v>89.528000000000006</v>
      </c>
      <c r="H8" s="2">
        <v>-3.649</v>
      </c>
      <c r="I8" s="2">
        <v>16.407</v>
      </c>
      <c r="J8" s="2">
        <v>273.93200000000002</v>
      </c>
      <c r="K8" s="2">
        <v>14.612</v>
      </c>
      <c r="L8" s="2">
        <v>118.377</v>
      </c>
      <c r="M8" s="8">
        <f t="shared" si="0"/>
        <v>-7.3215250500124118E-2</v>
      </c>
      <c r="N8" s="8">
        <f t="shared" si="1"/>
        <v>-8.1158827738270767E-2</v>
      </c>
      <c r="O8" s="8">
        <f t="shared" si="2"/>
        <v>0.65248309799512283</v>
      </c>
      <c r="P8" s="11">
        <v>-7.2999999999999995E-2</v>
      </c>
      <c r="Q8" s="11">
        <v>-0.23599999999999999</v>
      </c>
      <c r="R8" s="11">
        <v>3.5999999999999997E-2</v>
      </c>
      <c r="S8" s="2">
        <f t="shared" si="3"/>
        <v>-3.0357125125943671E-2</v>
      </c>
      <c r="T8" s="3">
        <f t="shared" si="4"/>
        <v>-4.2858125374180447E-2</v>
      </c>
    </row>
    <row r="9" spans="1:20" x14ac:dyDescent="0.25">
      <c r="A9" t="s">
        <v>25</v>
      </c>
      <c r="B9">
        <v>100</v>
      </c>
      <c r="C9">
        <v>2010</v>
      </c>
      <c r="D9" s="2">
        <v>5.4610000000000003</v>
      </c>
      <c r="E9" s="2">
        <v>186.535</v>
      </c>
      <c r="F9" s="2">
        <v>188.81700000000001</v>
      </c>
      <c r="G9" s="2">
        <v>79.792000000000002</v>
      </c>
      <c r="H9" s="2">
        <v>-0.623</v>
      </c>
      <c r="I9" s="2">
        <v>7.1130000000000004</v>
      </c>
      <c r="J9" s="2">
        <v>200.23500000000001</v>
      </c>
      <c r="K9" s="2">
        <v>7.9950000000000001</v>
      </c>
      <c r="L9" s="2">
        <v>89.528000000000006</v>
      </c>
      <c r="M9" s="8">
        <f t="shared" si="0"/>
        <v>-3.8634604339900618E-2</v>
      </c>
      <c r="N9" s="8">
        <f t="shared" si="1"/>
        <v>-3.5967737907958167E-2</v>
      </c>
      <c r="O9" s="8">
        <f t="shared" si="2"/>
        <v>0.93158039303818008</v>
      </c>
      <c r="P9" s="11">
        <v>-2.9000000000000001E-2</v>
      </c>
      <c r="Q9" s="11">
        <v>9.5000000000000001E-2</v>
      </c>
      <c r="R9" s="11">
        <v>1.2999999999999999E-2</v>
      </c>
      <c r="S9" s="2">
        <f t="shared" si="3"/>
        <v>-2.0306389991759682E-2</v>
      </c>
      <c r="T9" s="3">
        <f t="shared" si="4"/>
        <v>-1.8328214348140935E-2</v>
      </c>
    </row>
    <row r="10" spans="1:20" x14ac:dyDescent="0.25">
      <c r="A10" t="s">
        <v>25</v>
      </c>
      <c r="B10">
        <v>100</v>
      </c>
      <c r="C10">
        <v>2011</v>
      </c>
      <c r="D10" s="2">
        <v>3.6269999999999998</v>
      </c>
      <c r="E10" s="2">
        <v>193.88399999999999</v>
      </c>
      <c r="F10" s="2">
        <v>180.035</v>
      </c>
      <c r="G10" s="2">
        <v>98.591999999999999</v>
      </c>
      <c r="H10" s="2">
        <v>7.0970000000000004</v>
      </c>
      <c r="I10" s="2">
        <v>16.747</v>
      </c>
      <c r="J10" s="2">
        <v>188.81700000000001</v>
      </c>
      <c r="K10" s="2">
        <v>5.4610000000000003</v>
      </c>
      <c r="L10" s="2">
        <v>79.792000000000002</v>
      </c>
      <c r="M10" s="8">
        <f t="shared" si="0"/>
        <v>-5.1107686278248243E-2</v>
      </c>
      <c r="N10" s="8">
        <f t="shared" si="1"/>
        <v>0.10928041436946882</v>
      </c>
      <c r="O10" s="8">
        <f t="shared" si="2"/>
        <v>1.02683550739605</v>
      </c>
      <c r="P10" s="11">
        <v>-0.03</v>
      </c>
      <c r="Q10" s="11">
        <v>-6.0000000000000001E-3</v>
      </c>
      <c r="R10" s="11">
        <v>-2.8000000000000001E-2</v>
      </c>
      <c r="S10" s="2">
        <f t="shared" si="3"/>
        <v>-5.9407076693306214E-2</v>
      </c>
      <c r="T10" s="3">
        <f t="shared" si="4"/>
        <v>8.2993904150579709E-3</v>
      </c>
    </row>
    <row r="11" spans="1:20" x14ac:dyDescent="0.25">
      <c r="A11" t="s">
        <v>25</v>
      </c>
      <c r="B11">
        <v>100</v>
      </c>
      <c r="C11">
        <v>2012</v>
      </c>
      <c r="D11" s="2">
        <v>4.3979999999999997</v>
      </c>
      <c r="E11" s="2">
        <v>188.054</v>
      </c>
      <c r="F11" s="2">
        <v>185.083</v>
      </c>
      <c r="G11" s="2">
        <v>127.187</v>
      </c>
      <c r="H11" s="2">
        <v>18.489000000000001</v>
      </c>
      <c r="I11" s="2">
        <v>23.634</v>
      </c>
      <c r="J11" s="2">
        <v>180.035</v>
      </c>
      <c r="K11" s="2">
        <v>3.6269999999999998</v>
      </c>
      <c r="L11" s="2">
        <v>98.591999999999999</v>
      </c>
      <c r="M11" s="8">
        <f t="shared" si="0"/>
        <v>-2.8577776543449881E-2</v>
      </c>
      <c r="N11" s="8">
        <f t="shared" si="1"/>
        <v>0.15454772683089399</v>
      </c>
      <c r="O11" s="8">
        <f t="shared" si="2"/>
        <v>1.0445413391840477</v>
      </c>
      <c r="P11" s="11">
        <v>-0.32800000000000001</v>
      </c>
      <c r="Q11" s="11">
        <v>8.8999999999999996E-2</v>
      </c>
      <c r="R11" s="11">
        <v>8.7999999999999995E-2</v>
      </c>
      <c r="S11" s="2">
        <f t="shared" si="3"/>
        <v>-0.22232561446385429</v>
      </c>
      <c r="T11" s="3">
        <f t="shared" si="4"/>
        <v>0.1937478379204044</v>
      </c>
    </row>
    <row r="12" spans="1:20" x14ac:dyDescent="0.25">
      <c r="A12" t="s">
        <v>28</v>
      </c>
      <c r="B12">
        <v>100</v>
      </c>
      <c r="C12">
        <v>2008</v>
      </c>
      <c r="D12" s="2">
        <v>2809</v>
      </c>
      <c r="E12" s="2">
        <v>6725</v>
      </c>
      <c r="F12" s="2">
        <v>17991</v>
      </c>
      <c r="G12" s="2">
        <v>11517</v>
      </c>
      <c r="H12" s="2">
        <v>2017</v>
      </c>
      <c r="I12" s="2">
        <v>2799</v>
      </c>
      <c r="J12" s="2">
        <v>12983</v>
      </c>
      <c r="K12" s="2">
        <v>1906</v>
      </c>
      <c r="L12" s="2">
        <v>8570</v>
      </c>
      <c r="M12" s="8">
        <f t="shared" si="0"/>
        <v>-6.0232611877070012E-2</v>
      </c>
      <c r="N12" s="8">
        <f t="shared" si="1"/>
        <v>0.15743664792420858</v>
      </c>
      <c r="O12" s="8">
        <f t="shared" si="2"/>
        <v>0.51798505738273126</v>
      </c>
      <c r="P12" s="11">
        <v>-0.127</v>
      </c>
      <c r="Q12" s="11">
        <v>6.0000000000000001E-3</v>
      </c>
      <c r="R12" s="11">
        <v>9.0999999999999998E-2</v>
      </c>
      <c r="S12" s="2">
        <f t="shared" si="3"/>
        <v>-7.8918739890626227E-2</v>
      </c>
      <c r="T12" s="3">
        <f t="shared" si="4"/>
        <v>1.8686128013556215E-2</v>
      </c>
    </row>
    <row r="13" spans="1:20" x14ac:dyDescent="0.25">
      <c r="A13" t="s">
        <v>28</v>
      </c>
      <c r="B13">
        <v>100</v>
      </c>
      <c r="C13">
        <v>2009</v>
      </c>
      <c r="D13" s="2">
        <v>2210</v>
      </c>
      <c r="E13" s="2">
        <v>7158</v>
      </c>
      <c r="F13" s="2">
        <v>17877</v>
      </c>
      <c r="G13" s="2">
        <v>11724</v>
      </c>
      <c r="H13" s="2">
        <v>2098</v>
      </c>
      <c r="I13" s="2">
        <v>2236</v>
      </c>
      <c r="J13" s="2">
        <v>17991</v>
      </c>
      <c r="K13" s="2">
        <v>2809</v>
      </c>
      <c r="L13" s="2">
        <v>11517</v>
      </c>
      <c r="M13" s="8">
        <f t="shared" si="0"/>
        <v>-7.6705019176254797E-3</v>
      </c>
      <c r="N13" s="8">
        <f t="shared" si="1"/>
        <v>4.480017786671113E-2</v>
      </c>
      <c r="O13" s="8">
        <f t="shared" si="2"/>
        <v>0.39786559946639988</v>
      </c>
      <c r="P13" s="11">
        <v>-7.2999999999999995E-2</v>
      </c>
      <c r="Q13" s="11">
        <v>-0.23599999999999999</v>
      </c>
      <c r="R13" s="11">
        <v>3.5999999999999997E-2</v>
      </c>
      <c r="S13" s="2">
        <f t="shared" si="3"/>
        <v>-6.9249680395753438E-2</v>
      </c>
      <c r="T13" s="3">
        <f t="shared" si="4"/>
        <v>6.1579178478127959E-2</v>
      </c>
    </row>
    <row r="14" spans="1:20" x14ac:dyDescent="0.25">
      <c r="A14" t="s">
        <v>28</v>
      </c>
      <c r="B14">
        <v>100</v>
      </c>
      <c r="C14">
        <v>2010</v>
      </c>
      <c r="D14" s="2">
        <v>2307</v>
      </c>
      <c r="E14" s="2">
        <v>8068</v>
      </c>
      <c r="F14" s="2">
        <v>17867</v>
      </c>
      <c r="G14" s="2">
        <v>10502</v>
      </c>
      <c r="H14" s="2">
        <v>1105</v>
      </c>
      <c r="I14" s="2">
        <v>1398</v>
      </c>
      <c r="J14" s="2">
        <v>17877</v>
      </c>
      <c r="K14" s="2">
        <v>2210</v>
      </c>
      <c r="L14" s="2">
        <v>11724</v>
      </c>
      <c r="M14" s="8">
        <f t="shared" si="0"/>
        <v>-1.6389774570677407E-2</v>
      </c>
      <c r="N14" s="8">
        <f t="shared" si="1"/>
        <v>-7.3781954466633104E-2</v>
      </c>
      <c r="O14" s="8">
        <f t="shared" si="2"/>
        <v>0.45130614756390891</v>
      </c>
      <c r="P14" s="11">
        <v>-2.9000000000000001E-2</v>
      </c>
      <c r="Q14" s="11">
        <v>9.5000000000000001E-2</v>
      </c>
      <c r="R14" s="11">
        <v>1.2999999999999999E-2</v>
      </c>
      <c r="S14" s="2">
        <f t="shared" si="3"/>
        <v>-3.0142305755999334E-2</v>
      </c>
      <c r="T14" s="3">
        <f t="shared" si="4"/>
        <v>1.3752531185321926E-2</v>
      </c>
    </row>
    <row r="15" spans="1:20" x14ac:dyDescent="0.25">
      <c r="A15" t="s">
        <v>28</v>
      </c>
      <c r="B15">
        <v>100</v>
      </c>
      <c r="C15">
        <v>2011</v>
      </c>
      <c r="D15" s="2">
        <v>2746</v>
      </c>
      <c r="E15" s="2">
        <v>8697</v>
      </c>
      <c r="F15" s="2">
        <v>19844</v>
      </c>
      <c r="G15" s="2">
        <v>11796</v>
      </c>
      <c r="H15" s="2">
        <v>1589</v>
      </c>
      <c r="I15" s="2">
        <v>2891</v>
      </c>
      <c r="J15" s="2">
        <v>17867</v>
      </c>
      <c r="K15" s="2">
        <v>2307</v>
      </c>
      <c r="L15" s="2">
        <v>10502</v>
      </c>
      <c r="M15" s="8">
        <f t="shared" si="0"/>
        <v>-7.2871774780321266E-2</v>
      </c>
      <c r="N15" s="8">
        <f t="shared" si="1"/>
        <v>4.7853584821178706E-2</v>
      </c>
      <c r="O15" s="8">
        <f t="shared" si="2"/>
        <v>0.48676330665472661</v>
      </c>
      <c r="P15" s="11">
        <v>-0.03</v>
      </c>
      <c r="Q15" s="11">
        <v>-6.0000000000000001E-3</v>
      </c>
      <c r="R15" s="11">
        <v>-2.8000000000000001E-2</v>
      </c>
      <c r="S15" s="2">
        <f t="shared" si="3"/>
        <v>-4.3916494095259419E-2</v>
      </c>
      <c r="T15" s="3">
        <f t="shared" si="4"/>
        <v>-2.8955280685061847E-2</v>
      </c>
    </row>
    <row r="16" spans="1:20" x14ac:dyDescent="0.25">
      <c r="A16" t="s">
        <v>28</v>
      </c>
      <c r="B16">
        <v>100</v>
      </c>
      <c r="C16">
        <v>2012</v>
      </c>
      <c r="D16" s="2">
        <v>2517</v>
      </c>
      <c r="E16" s="2">
        <v>8835</v>
      </c>
      <c r="F16" s="2">
        <v>20224</v>
      </c>
      <c r="G16" s="2">
        <v>13504</v>
      </c>
      <c r="H16" s="2">
        <v>2039</v>
      </c>
      <c r="I16" s="2">
        <v>3051</v>
      </c>
      <c r="J16" s="2">
        <v>19844</v>
      </c>
      <c r="K16" s="2">
        <v>2746</v>
      </c>
      <c r="L16" s="2">
        <v>11796</v>
      </c>
      <c r="M16" s="8">
        <f t="shared" si="0"/>
        <v>-5.0997782705099776E-2</v>
      </c>
      <c r="N16" s="8">
        <f t="shared" si="1"/>
        <v>9.7611368675670232E-2</v>
      </c>
      <c r="O16" s="8">
        <f t="shared" si="2"/>
        <v>0.44522273735134044</v>
      </c>
      <c r="P16" s="11">
        <v>-0.32800000000000001</v>
      </c>
      <c r="Q16" s="11">
        <v>8.8999999999999996E-2</v>
      </c>
      <c r="R16" s="11">
        <v>8.7999999999999995E-2</v>
      </c>
      <c r="S16" s="2">
        <f t="shared" si="3"/>
        <v>-0.28013298730094738</v>
      </c>
      <c r="T16" s="3">
        <f t="shared" si="4"/>
        <v>0.2291352045958476</v>
      </c>
    </row>
    <row r="17" spans="1:21" x14ac:dyDescent="0.25">
      <c r="A17" t="s">
        <v>27</v>
      </c>
      <c r="B17">
        <v>100</v>
      </c>
      <c r="C17">
        <v>2008</v>
      </c>
      <c r="D17" s="2">
        <v>2.1859999999999999</v>
      </c>
      <c r="E17" s="2">
        <v>27.689</v>
      </c>
      <c r="F17" s="2">
        <v>131.71</v>
      </c>
      <c r="G17" s="2">
        <v>75.625</v>
      </c>
      <c r="H17" s="2">
        <v>-6.3760000000000003</v>
      </c>
      <c r="I17" s="2">
        <v>8.423</v>
      </c>
      <c r="J17" s="2">
        <v>148.274</v>
      </c>
      <c r="K17" s="2">
        <v>1.5880000000000001</v>
      </c>
      <c r="L17" s="2">
        <v>65.313000000000002</v>
      </c>
      <c r="M17" s="8">
        <f t="shared" si="0"/>
        <v>-9.9808462710927068E-2</v>
      </c>
      <c r="N17" s="8">
        <f t="shared" si="1"/>
        <v>6.551384598783333E-2</v>
      </c>
      <c r="O17" s="8">
        <f t="shared" si="2"/>
        <v>0.18674211257536721</v>
      </c>
      <c r="P17" s="11">
        <v>-0.127</v>
      </c>
      <c r="Q17" s="11">
        <v>6.0000000000000001E-3</v>
      </c>
      <c r="R17" s="11">
        <v>9.0999999999999998E-2</v>
      </c>
      <c r="S17" s="2">
        <f t="shared" si="3"/>
        <v>-0.10961338467971458</v>
      </c>
      <c r="T17" s="3">
        <f t="shared" si="4"/>
        <v>9.8049219687875167E-3</v>
      </c>
    </row>
    <row r="18" spans="1:21" x14ac:dyDescent="0.25">
      <c r="A18" t="s">
        <v>27</v>
      </c>
      <c r="B18">
        <v>100</v>
      </c>
      <c r="C18">
        <v>2009</v>
      </c>
      <c r="D18" s="2">
        <v>2.113</v>
      </c>
      <c r="E18" s="2">
        <v>29.292000000000002</v>
      </c>
      <c r="F18" s="2">
        <v>120.742</v>
      </c>
      <c r="G18" s="2">
        <v>86.757999999999996</v>
      </c>
      <c r="H18" s="2">
        <v>-6.0049999999999999</v>
      </c>
      <c r="I18" s="2">
        <v>30.588000000000001</v>
      </c>
      <c r="J18" s="2">
        <v>131.71</v>
      </c>
      <c r="K18" s="2">
        <v>2.1859999999999999</v>
      </c>
      <c r="L18" s="2">
        <v>75.625</v>
      </c>
      <c r="M18" s="8">
        <f t="shared" si="0"/>
        <v>-0.27783008123908587</v>
      </c>
      <c r="N18" s="8">
        <f t="shared" si="1"/>
        <v>8.508085946397384E-2</v>
      </c>
      <c r="O18" s="8">
        <f t="shared" si="2"/>
        <v>0.22239769189886874</v>
      </c>
      <c r="P18" s="11">
        <v>-7.2999999999999995E-2</v>
      </c>
      <c r="Q18" s="11">
        <v>-0.23599999999999999</v>
      </c>
      <c r="R18" s="11">
        <v>3.5999999999999997E-2</v>
      </c>
      <c r="S18" s="2">
        <f t="shared" si="3"/>
        <v>-8.5072765925138544E-2</v>
      </c>
      <c r="T18" s="3">
        <f t="shared" si="4"/>
        <v>-0.19275731531394732</v>
      </c>
    </row>
    <row r="19" spans="1:21" x14ac:dyDescent="0.25">
      <c r="A19" t="s">
        <v>27</v>
      </c>
      <c r="B19">
        <v>100</v>
      </c>
      <c r="C19">
        <v>2010</v>
      </c>
      <c r="D19" s="2">
        <v>4.2359999999999998</v>
      </c>
      <c r="E19" s="2">
        <v>32.481999999999999</v>
      </c>
      <c r="F19" s="2">
        <v>139.75200000000001</v>
      </c>
      <c r="G19" s="2">
        <v>87.415999999999997</v>
      </c>
      <c r="H19" s="2">
        <v>7.3319999999999999</v>
      </c>
      <c r="I19" s="2">
        <v>44.631</v>
      </c>
      <c r="J19" s="2">
        <v>120.742</v>
      </c>
      <c r="K19" s="2">
        <v>2.113</v>
      </c>
      <c r="L19" s="2">
        <v>86.757999999999996</v>
      </c>
      <c r="M19" s="8">
        <f t="shared" si="0"/>
        <v>-0.30891487634791537</v>
      </c>
      <c r="N19" s="8">
        <f t="shared" si="1"/>
        <v>-1.2133309039108168E-2</v>
      </c>
      <c r="O19" s="8">
        <f t="shared" si="2"/>
        <v>0.2690198936575508</v>
      </c>
      <c r="P19" s="11">
        <v>-2.9000000000000001E-2</v>
      </c>
      <c r="Q19" s="11">
        <v>9.5000000000000001E-2</v>
      </c>
      <c r="R19" s="11">
        <v>1.2999999999999999E-2</v>
      </c>
      <c r="S19" s="2">
        <f t="shared" si="3"/>
        <v>-2.6655405741167117E-2</v>
      </c>
      <c r="T19" s="3">
        <f t="shared" si="4"/>
        <v>-0.28225947060674828</v>
      </c>
    </row>
    <row r="20" spans="1:21" x14ac:dyDescent="0.25">
      <c r="A20" t="s">
        <v>27</v>
      </c>
      <c r="B20">
        <v>100</v>
      </c>
      <c r="C20">
        <v>2011</v>
      </c>
      <c r="D20" s="2">
        <v>9.5549999999999997</v>
      </c>
      <c r="E20" s="2">
        <v>39.436999999999998</v>
      </c>
      <c r="F20" s="2">
        <v>128.31299999999999</v>
      </c>
      <c r="G20" s="2">
        <v>88.966999999999999</v>
      </c>
      <c r="H20" s="2">
        <v>-3.6190000000000002</v>
      </c>
      <c r="I20" s="2">
        <v>5.8730000000000002</v>
      </c>
      <c r="J20" s="2">
        <v>139.75200000000001</v>
      </c>
      <c r="K20" s="2">
        <v>4.2359999999999998</v>
      </c>
      <c r="L20" s="2">
        <v>87.415999999999997</v>
      </c>
      <c r="M20" s="8">
        <f t="shared" si="0"/>
        <v>-6.7920315988322169E-2</v>
      </c>
      <c r="N20" s="8">
        <f t="shared" si="1"/>
        <v>-2.6962047054782744E-2</v>
      </c>
      <c r="O20" s="8">
        <f t="shared" si="2"/>
        <v>0.28219274142767187</v>
      </c>
      <c r="P20" s="11">
        <v>-0.03</v>
      </c>
      <c r="Q20" s="11">
        <v>-6.0000000000000001E-3</v>
      </c>
      <c r="R20" s="11">
        <v>-2.8000000000000001E-2</v>
      </c>
      <c r="S20" s="2">
        <f t="shared" si="3"/>
        <v>-3.7739624477646116E-2</v>
      </c>
      <c r="T20" s="3">
        <f t="shared" si="4"/>
        <v>-3.0180691510676053E-2</v>
      </c>
    </row>
    <row r="21" spans="1:21" x14ac:dyDescent="0.25">
      <c r="A21" t="s">
        <v>27</v>
      </c>
      <c r="B21">
        <v>100</v>
      </c>
      <c r="C21">
        <v>2012</v>
      </c>
      <c r="D21" s="2">
        <v>1.7989999999999999</v>
      </c>
      <c r="E21" s="2">
        <v>60.954999999999998</v>
      </c>
      <c r="F21" s="2">
        <v>155.20599999999999</v>
      </c>
      <c r="G21" s="2">
        <v>87.849000000000004</v>
      </c>
      <c r="H21" s="2">
        <v>-0.22800000000000001</v>
      </c>
      <c r="I21" s="2">
        <v>13.161</v>
      </c>
      <c r="J21" s="2">
        <v>128.31299999999999</v>
      </c>
      <c r="K21" s="2">
        <v>9.5549999999999997</v>
      </c>
      <c r="L21" s="2">
        <v>88.966999999999999</v>
      </c>
      <c r="M21" s="8">
        <f t="shared" si="0"/>
        <v>-0.10434640293656917</v>
      </c>
      <c r="N21" s="8">
        <f t="shared" si="1"/>
        <v>5.1732871961531611E-2</v>
      </c>
      <c r="O21" s="8">
        <f t="shared" si="2"/>
        <v>0.4750492935244286</v>
      </c>
      <c r="P21" s="11">
        <v>-0.32800000000000001</v>
      </c>
      <c r="Q21" s="11">
        <v>8.8999999999999996E-2</v>
      </c>
      <c r="R21" s="11">
        <v>8.7999999999999995E-2</v>
      </c>
      <c r="S21" s="2">
        <f t="shared" si="3"/>
        <v>-0.28159143656527402</v>
      </c>
      <c r="T21" s="3">
        <f t="shared" si="4"/>
        <v>0.17724503362870486</v>
      </c>
    </row>
    <row r="22" spans="1:21" x14ac:dyDescent="0.25">
      <c r="A22" t="s">
        <v>26</v>
      </c>
      <c r="B22">
        <v>100</v>
      </c>
      <c r="C22">
        <v>2008</v>
      </c>
      <c r="D22" s="2">
        <v>8.2810000000000006</v>
      </c>
      <c r="E22" s="2">
        <v>97.918000000000006</v>
      </c>
      <c r="F22" s="2">
        <v>187.072</v>
      </c>
      <c r="G22" s="2">
        <v>40.121000000000002</v>
      </c>
      <c r="H22" s="2">
        <v>4.1120000000000001</v>
      </c>
      <c r="I22" s="2">
        <v>4.3129999999999997</v>
      </c>
      <c r="J22" s="2">
        <v>175.50299999999999</v>
      </c>
      <c r="K22" s="2">
        <v>9.3520000000000003</v>
      </c>
      <c r="L22" s="2">
        <v>32.344000000000001</v>
      </c>
      <c r="M22" s="8">
        <f t="shared" si="0"/>
        <v>-1.1452795678706326E-3</v>
      </c>
      <c r="N22" s="8">
        <f t="shared" si="1"/>
        <v>5.0415092619499391E-2</v>
      </c>
      <c r="O22" s="8">
        <f t="shared" si="2"/>
        <v>0.55792778471023297</v>
      </c>
      <c r="P22" s="11">
        <v>-0.186</v>
      </c>
      <c r="Q22" s="11">
        <v>-0.80800000000000005</v>
      </c>
      <c r="R22" s="11">
        <v>7.1999999999999995E-2</v>
      </c>
      <c r="S22" s="2">
        <f t="shared" si="3"/>
        <v>-0.18656459433741876</v>
      </c>
      <c r="T22" s="3">
        <f t="shared" si="4"/>
        <v>0.18541931476954812</v>
      </c>
    </row>
    <row r="23" spans="1:21" x14ac:dyDescent="0.25">
      <c r="A23" t="s">
        <v>26</v>
      </c>
      <c r="B23">
        <v>100</v>
      </c>
      <c r="C23">
        <v>2009</v>
      </c>
      <c r="D23" s="2">
        <v>7.117</v>
      </c>
      <c r="E23" s="2">
        <v>156.18700000000001</v>
      </c>
      <c r="F23" s="2">
        <v>234.744</v>
      </c>
      <c r="G23" s="2">
        <v>28.251000000000001</v>
      </c>
      <c r="H23" s="2">
        <v>-3.3769999999999998</v>
      </c>
      <c r="I23" s="2">
        <v>1.361</v>
      </c>
      <c r="J23" s="2">
        <v>187.072</v>
      </c>
      <c r="K23" s="2">
        <v>8.2810000000000006</v>
      </c>
      <c r="L23" s="2">
        <v>40.121000000000002</v>
      </c>
      <c r="M23" s="8">
        <f t="shared" si="0"/>
        <v>-2.5327146767020182E-2</v>
      </c>
      <c r="N23" s="8">
        <f t="shared" si="1"/>
        <v>-5.722930208689702E-2</v>
      </c>
      <c r="O23" s="8">
        <f t="shared" si="2"/>
        <v>0.83490313889839207</v>
      </c>
      <c r="P23" s="11">
        <v>0.06</v>
      </c>
      <c r="Q23" s="11">
        <v>0.29599999999999999</v>
      </c>
      <c r="R23" s="11">
        <v>-0.55700000000000005</v>
      </c>
      <c r="S23" s="2">
        <f t="shared" si="3"/>
        <v>-0.42198092178412594</v>
      </c>
      <c r="T23" s="3">
        <f t="shared" si="4"/>
        <v>0.39665377501710575</v>
      </c>
    </row>
    <row r="24" spans="1:21" x14ac:dyDescent="0.25">
      <c r="A24" t="s">
        <v>26</v>
      </c>
      <c r="B24">
        <v>100</v>
      </c>
      <c r="C24">
        <v>2010</v>
      </c>
      <c r="D24" s="2">
        <v>9.8119999999999994</v>
      </c>
      <c r="E24" s="2">
        <v>155.321</v>
      </c>
      <c r="F24" s="2">
        <v>288.09100000000001</v>
      </c>
      <c r="G24" s="2">
        <v>35.512999999999998</v>
      </c>
      <c r="H24" s="2">
        <v>4.1749999999999998</v>
      </c>
      <c r="I24" s="2">
        <v>3.1989999999999998</v>
      </c>
      <c r="J24" s="2">
        <v>234.744</v>
      </c>
      <c r="K24" s="2">
        <v>7.117</v>
      </c>
      <c r="L24" s="2">
        <v>28.251000000000001</v>
      </c>
      <c r="M24" s="8">
        <f t="shared" si="0"/>
        <v>4.1577207511161096E-3</v>
      </c>
      <c r="N24" s="8">
        <f t="shared" si="1"/>
        <v>1.9455236342568915E-2</v>
      </c>
      <c r="O24" s="8">
        <f t="shared" si="2"/>
        <v>0.66166121391814059</v>
      </c>
      <c r="P24" s="11">
        <v>-0.31</v>
      </c>
      <c r="Q24" s="11">
        <v>0.21199999999999999</v>
      </c>
      <c r="R24" s="11">
        <v>0.20300000000000001</v>
      </c>
      <c r="S24" s="2">
        <f t="shared" si="3"/>
        <v>-0.17155826346999284</v>
      </c>
      <c r="T24" s="3">
        <f t="shared" si="4"/>
        <v>0.17571598422110896</v>
      </c>
    </row>
    <row r="25" spans="1:21" x14ac:dyDescent="0.25">
      <c r="A25" t="s">
        <v>26</v>
      </c>
      <c r="B25">
        <v>100</v>
      </c>
      <c r="C25">
        <v>2011</v>
      </c>
      <c r="D25" s="2">
        <v>7.8319999999999999</v>
      </c>
      <c r="E25" s="2">
        <v>168.83</v>
      </c>
      <c r="F25" s="2">
        <v>321.976</v>
      </c>
      <c r="G25" s="2">
        <v>63.097999999999999</v>
      </c>
      <c r="H25" s="2">
        <v>15.894</v>
      </c>
      <c r="I25" s="2">
        <v>9.484</v>
      </c>
      <c r="J25" s="2">
        <v>288.09100000000001</v>
      </c>
      <c r="K25" s="2">
        <v>9.8119999999999994</v>
      </c>
      <c r="L25" s="2">
        <v>35.512999999999998</v>
      </c>
      <c r="M25" s="8">
        <f t="shared" si="0"/>
        <v>2.2249914089645287E-2</v>
      </c>
      <c r="N25" s="8">
        <f t="shared" si="1"/>
        <v>0.1026238237223655</v>
      </c>
      <c r="O25" s="8">
        <f t="shared" si="2"/>
        <v>0.58603010854209259</v>
      </c>
      <c r="P25" s="11">
        <v>-6.3E-2</v>
      </c>
      <c r="Q25" s="11">
        <v>0.28799999999999998</v>
      </c>
      <c r="R25" s="11">
        <v>-8.6999999999999994E-2</v>
      </c>
      <c r="S25" s="2">
        <f t="shared" si="3"/>
        <v>-8.4428958211120786E-2</v>
      </c>
      <c r="T25" s="3">
        <f t="shared" si="4"/>
        <v>0.10667887230076607</v>
      </c>
    </row>
    <row r="26" spans="1:21" x14ac:dyDescent="0.25">
      <c r="A26" t="s">
        <v>26</v>
      </c>
      <c r="B26">
        <v>100</v>
      </c>
      <c r="C26">
        <v>2012</v>
      </c>
      <c r="D26" s="2">
        <v>8.7680000000000007</v>
      </c>
      <c r="E26" s="2">
        <v>189.31800000000001</v>
      </c>
      <c r="F26" s="2">
        <v>327.85599999999999</v>
      </c>
      <c r="G26" s="2">
        <v>47.088999999999999</v>
      </c>
      <c r="H26" s="2">
        <v>4.4409999999999998</v>
      </c>
      <c r="I26" s="2">
        <v>14.092000000000001</v>
      </c>
      <c r="J26" s="2">
        <v>321.976</v>
      </c>
      <c r="K26" s="2">
        <v>7.8319999999999999</v>
      </c>
      <c r="L26" s="2">
        <v>63.097999999999999</v>
      </c>
      <c r="M26" s="8">
        <f t="shared" si="0"/>
        <v>-2.9974283797550128E-2</v>
      </c>
      <c r="N26" s="8">
        <f t="shared" si="1"/>
        <v>-5.2628146197232092E-2</v>
      </c>
      <c r="O26" s="8">
        <f t="shared" si="2"/>
        <v>0.58798792456580617</v>
      </c>
      <c r="P26" s="11">
        <v>-0.32800000000000001</v>
      </c>
      <c r="Q26" s="11">
        <v>8.8999999999999996E-2</v>
      </c>
      <c r="R26" s="11">
        <v>8.7999999999999995E-2</v>
      </c>
      <c r="S26" s="2">
        <f t="shared" si="3"/>
        <v>-0.28094096764976273</v>
      </c>
      <c r="T26" s="3">
        <f t="shared" si="4"/>
        <v>0.2509666838522126</v>
      </c>
    </row>
    <row r="27" spans="1:21" x14ac:dyDescent="0.25">
      <c r="N27" s="2"/>
      <c r="O27" s="2"/>
      <c r="P27" s="11"/>
      <c r="U27" s="2"/>
    </row>
    <row r="28" spans="1:21" x14ac:dyDescent="0.25">
      <c r="N28" s="2"/>
      <c r="O28" s="2"/>
      <c r="P28" s="11"/>
      <c r="U28" s="2"/>
    </row>
    <row r="29" spans="1:21" x14ac:dyDescent="0.25">
      <c r="N29" s="2"/>
      <c r="O29" s="2"/>
      <c r="P29" s="11"/>
      <c r="U29" s="2"/>
    </row>
    <row r="30" spans="1:21" x14ac:dyDescent="0.25">
      <c r="N30" s="2"/>
      <c r="O30" s="2"/>
      <c r="P30" s="11"/>
      <c r="U30" s="2"/>
    </row>
    <row r="31" spans="1:21" x14ac:dyDescent="0.25">
      <c r="N31" s="2"/>
      <c r="O31" s="2"/>
      <c r="P31" s="11"/>
      <c r="U31" s="2"/>
    </row>
    <row r="32" spans="1:21" x14ac:dyDescent="0.25">
      <c r="N32" s="2"/>
      <c r="O32" s="2"/>
      <c r="P32" s="11"/>
      <c r="U32" s="2"/>
    </row>
    <row r="33" spans="1:21" x14ac:dyDescent="0.25">
      <c r="A33" s="4"/>
      <c r="B33" t="s">
        <v>25</v>
      </c>
      <c r="C33" t="s">
        <v>24</v>
      </c>
      <c r="D33" t="s">
        <v>28</v>
      </c>
      <c r="E33" t="s">
        <v>27</v>
      </c>
      <c r="F33" t="s">
        <v>26</v>
      </c>
      <c r="N33" s="2"/>
      <c r="O33" s="2"/>
      <c r="P33" s="11"/>
      <c r="U33" s="2"/>
    </row>
    <row r="34" spans="1:21" x14ac:dyDescent="0.25">
      <c r="A34">
        <v>2008</v>
      </c>
      <c r="B34" s="14">
        <v>3.8302285260620836E-2</v>
      </c>
      <c r="C34" s="15">
        <v>2.9678546918607301E-2</v>
      </c>
      <c r="D34" s="14">
        <v>1.8686128013556215E-2</v>
      </c>
      <c r="E34" s="14">
        <v>9.8049219687875167E-3</v>
      </c>
      <c r="F34" s="14">
        <v>0.18541931476954812</v>
      </c>
      <c r="N34" s="2"/>
      <c r="O34" s="2"/>
      <c r="P34" s="11"/>
      <c r="U34" s="2"/>
    </row>
    <row r="35" spans="1:21" x14ac:dyDescent="0.25">
      <c r="A35">
        <v>2009</v>
      </c>
      <c r="B35" s="14">
        <v>-4.2858125374180447E-2</v>
      </c>
      <c r="C35" s="15">
        <v>7.4457185967559403E-3</v>
      </c>
      <c r="D35" s="14">
        <v>6.1579178478127959E-2</v>
      </c>
      <c r="E35" s="14">
        <v>-0.19275731531394732</v>
      </c>
      <c r="F35" s="14">
        <v>0.39665377501710575</v>
      </c>
      <c r="N35" s="2"/>
      <c r="O35" s="2"/>
      <c r="P35" s="11"/>
      <c r="U35" s="2"/>
    </row>
    <row r="36" spans="1:21" x14ac:dyDescent="0.25">
      <c r="A36">
        <v>2010</v>
      </c>
      <c r="B36" s="14">
        <v>-1.8328214348140935E-2</v>
      </c>
      <c r="C36" s="15">
        <v>-3.3584322033898301E-2</v>
      </c>
      <c r="D36" s="14">
        <v>1.3752531185321926E-2</v>
      </c>
      <c r="E36" s="14">
        <v>-0.28225947060674828</v>
      </c>
      <c r="F36" s="14">
        <v>0.17571598422110896</v>
      </c>
      <c r="N36" s="2"/>
      <c r="O36" s="2"/>
      <c r="P36" s="11"/>
      <c r="U36" s="2"/>
    </row>
    <row r="37" spans="1:21" x14ac:dyDescent="0.25">
      <c r="A37">
        <v>2011</v>
      </c>
      <c r="B37" s="14">
        <v>8.2993904150579709E-3</v>
      </c>
      <c r="C37" s="15">
        <v>8.3859872105493116E-3</v>
      </c>
      <c r="D37" s="14">
        <v>-2.8955280685061847E-2</v>
      </c>
      <c r="E37" s="14">
        <v>-3.0180691510676053E-2</v>
      </c>
      <c r="F37" s="14">
        <v>0.10667887230076607</v>
      </c>
      <c r="N37" s="2"/>
      <c r="O37" s="2"/>
      <c r="P37" s="11"/>
      <c r="U37" s="2"/>
    </row>
    <row r="38" spans="1:21" x14ac:dyDescent="0.25">
      <c r="A38">
        <v>2012</v>
      </c>
      <c r="B38" s="14">
        <v>0.1937478379204044</v>
      </c>
      <c r="C38" s="15">
        <v>0.22612380191693293</v>
      </c>
      <c r="D38" s="14">
        <v>0.2291352045958476</v>
      </c>
      <c r="E38" s="14">
        <v>0.17724503362870486</v>
      </c>
      <c r="F38" s="14">
        <v>0.2509666838522126</v>
      </c>
      <c r="N38" s="2"/>
      <c r="O38" s="2"/>
      <c r="P38" s="11"/>
      <c r="U38" s="2"/>
    </row>
    <row r="39" spans="1:21" x14ac:dyDescent="0.25">
      <c r="N39" s="2"/>
      <c r="O39" s="2"/>
      <c r="P39" s="11"/>
      <c r="U39" s="2"/>
    </row>
    <row r="40" spans="1:21" x14ac:dyDescent="0.25">
      <c r="N40" s="2"/>
      <c r="O40" s="2"/>
      <c r="P40" s="11"/>
      <c r="U40" s="2"/>
    </row>
    <row r="41" spans="1:21" x14ac:dyDescent="0.25">
      <c r="N41" s="2"/>
      <c r="O41" s="2"/>
      <c r="P41" s="11"/>
      <c r="U41" s="2"/>
    </row>
    <row r="42" spans="1:21" x14ac:dyDescent="0.25">
      <c r="N42" s="2"/>
      <c r="O42" s="2"/>
      <c r="P42" s="11"/>
      <c r="U42" s="2"/>
    </row>
    <row r="43" spans="1:21" x14ac:dyDescent="0.25">
      <c r="N43" s="2"/>
      <c r="O43" s="2"/>
      <c r="P43" s="11"/>
      <c r="U43" s="2"/>
    </row>
    <row r="44" spans="1:21" x14ac:dyDescent="0.25">
      <c r="N44" s="2"/>
      <c r="O44" s="2"/>
      <c r="P44" s="11"/>
      <c r="U44" s="2"/>
    </row>
    <row r="45" spans="1:21" x14ac:dyDescent="0.25">
      <c r="N45" s="2"/>
      <c r="O45" s="2"/>
      <c r="P45" s="11"/>
      <c r="U45" s="2"/>
    </row>
    <row r="46" spans="1:21" x14ac:dyDescent="0.25">
      <c r="N46" s="2"/>
      <c r="O46" s="2"/>
      <c r="P46" s="11"/>
      <c r="U46" s="2"/>
    </row>
    <row r="47" spans="1:21" x14ac:dyDescent="0.25">
      <c r="N47" s="2"/>
      <c r="O47" s="2"/>
      <c r="P47" s="11"/>
      <c r="U47" s="2"/>
    </row>
    <row r="48" spans="1:21" x14ac:dyDescent="0.25">
      <c r="N48" s="2"/>
      <c r="O48" s="2"/>
      <c r="P48" s="11"/>
      <c r="U48" s="2"/>
    </row>
    <row r="49" spans="14:21" x14ac:dyDescent="0.25">
      <c r="N49" s="2"/>
      <c r="O49" s="2"/>
      <c r="P49" s="11"/>
      <c r="U49" s="2"/>
    </row>
    <row r="50" spans="14:21" x14ac:dyDescent="0.25">
      <c r="N50" s="2"/>
      <c r="O50" s="2"/>
      <c r="P50" s="11"/>
      <c r="U50" s="2"/>
    </row>
    <row r="51" spans="14:21" x14ac:dyDescent="0.25">
      <c r="N51" s="2"/>
      <c r="O51" s="2"/>
      <c r="P51" s="11"/>
      <c r="U51" s="2"/>
    </row>
    <row r="52" spans="14:21" x14ac:dyDescent="0.25">
      <c r="N52" s="2"/>
      <c r="O52" s="2"/>
      <c r="P52" s="11"/>
      <c r="U52" s="2"/>
    </row>
    <row r="53" spans="14:21" x14ac:dyDescent="0.25">
      <c r="N53" s="2"/>
      <c r="O53" s="2"/>
      <c r="P53" s="11"/>
      <c r="U53" s="2"/>
    </row>
    <row r="54" spans="14:21" x14ac:dyDescent="0.25">
      <c r="N54" s="2"/>
      <c r="O54" s="2"/>
      <c r="P54" s="11"/>
      <c r="U54" s="2"/>
    </row>
    <row r="55" spans="14:21" x14ac:dyDescent="0.25">
      <c r="N55" s="2"/>
      <c r="O55" s="2"/>
      <c r="P55" s="11"/>
      <c r="U55" s="2"/>
    </row>
    <row r="56" spans="14:21" x14ac:dyDescent="0.25">
      <c r="N56" s="2"/>
      <c r="O56" s="2"/>
      <c r="P56" s="11"/>
      <c r="U56" s="2"/>
    </row>
    <row r="57" spans="14:21" x14ac:dyDescent="0.25">
      <c r="N57" s="2"/>
      <c r="O57" s="2"/>
      <c r="P57" s="11"/>
      <c r="U57" s="2"/>
    </row>
    <row r="58" spans="14:21" x14ac:dyDescent="0.25">
      <c r="N58" s="2"/>
      <c r="O58" s="2"/>
      <c r="P58" s="11"/>
      <c r="U58" s="2"/>
    </row>
    <row r="59" spans="14:21" x14ac:dyDescent="0.25">
      <c r="N59" s="2"/>
      <c r="O59" s="2"/>
      <c r="P59" s="11"/>
      <c r="U59" s="2"/>
    </row>
    <row r="60" spans="14:21" x14ac:dyDescent="0.25">
      <c r="N60" s="2"/>
      <c r="O60" s="2"/>
      <c r="P60" s="11"/>
      <c r="U60" s="2"/>
    </row>
    <row r="61" spans="14:21" x14ac:dyDescent="0.25">
      <c r="N61" s="2"/>
      <c r="O61" s="2"/>
      <c r="P61" s="11"/>
      <c r="U61" s="2"/>
    </row>
    <row r="62" spans="14:21" x14ac:dyDescent="0.25">
      <c r="N62" s="2"/>
      <c r="O62" s="2"/>
      <c r="P62" s="11"/>
      <c r="U62" s="2"/>
    </row>
    <row r="63" spans="14:21" x14ac:dyDescent="0.25">
      <c r="N63" s="2"/>
      <c r="O63" s="2"/>
      <c r="P63" s="11"/>
      <c r="U63" s="2"/>
    </row>
    <row r="64" spans="14:21" x14ac:dyDescent="0.25">
      <c r="N64" s="2"/>
      <c r="O64" s="2"/>
      <c r="P64" s="11"/>
      <c r="U64" s="2"/>
    </row>
    <row r="65" spans="14:21" x14ac:dyDescent="0.25">
      <c r="N65" s="2"/>
      <c r="O65" s="2"/>
      <c r="P65" s="11"/>
      <c r="U65" s="2"/>
    </row>
    <row r="66" spans="14:21" x14ac:dyDescent="0.25">
      <c r="N66" s="2"/>
      <c r="O66" s="2"/>
      <c r="P66" s="11"/>
      <c r="U66" s="2"/>
    </row>
    <row r="67" spans="14:21" x14ac:dyDescent="0.25">
      <c r="N67" s="2"/>
      <c r="O67" s="2"/>
      <c r="P67" s="11"/>
      <c r="U67" s="2"/>
    </row>
    <row r="68" spans="14:21" x14ac:dyDescent="0.25">
      <c r="N68" s="2"/>
      <c r="O68" s="2"/>
      <c r="P68" s="11"/>
      <c r="U68" s="2"/>
    </row>
    <row r="69" spans="14:21" x14ac:dyDescent="0.25">
      <c r="N69" s="2"/>
      <c r="O69" s="2"/>
      <c r="P69" s="11"/>
      <c r="U69" s="2"/>
    </row>
    <row r="70" spans="14:21" x14ac:dyDescent="0.25">
      <c r="N70" s="2"/>
      <c r="O70" s="2"/>
      <c r="P70" s="11"/>
      <c r="U70" s="2"/>
    </row>
    <row r="71" spans="14:21" x14ac:dyDescent="0.25">
      <c r="N71" s="2"/>
      <c r="O71" s="2"/>
      <c r="P71" s="11"/>
      <c r="U71" s="2"/>
    </row>
    <row r="72" spans="14:21" x14ac:dyDescent="0.25">
      <c r="N72" s="2"/>
      <c r="O72" s="2"/>
      <c r="P72" s="11"/>
      <c r="U72" s="2"/>
    </row>
    <row r="73" spans="14:21" x14ac:dyDescent="0.25">
      <c r="N73" s="2"/>
      <c r="O73" s="2"/>
      <c r="P73" s="11"/>
      <c r="U73" s="2"/>
    </row>
    <row r="74" spans="14:21" x14ac:dyDescent="0.25">
      <c r="N74" s="2"/>
      <c r="O74" s="2"/>
      <c r="P74" s="11"/>
      <c r="U74" s="2"/>
    </row>
    <row r="75" spans="14:21" x14ac:dyDescent="0.25">
      <c r="N75" s="2"/>
      <c r="O75" s="2"/>
      <c r="P75" s="11"/>
      <c r="U75" s="2"/>
    </row>
    <row r="76" spans="14:21" x14ac:dyDescent="0.25">
      <c r="N76" s="2"/>
      <c r="O76" s="2"/>
      <c r="P76" s="11"/>
      <c r="U76" s="2"/>
    </row>
    <row r="77" spans="14:21" x14ac:dyDescent="0.25">
      <c r="N77" s="2"/>
      <c r="O77" s="2"/>
      <c r="P77" s="11"/>
      <c r="U77" s="2"/>
    </row>
    <row r="78" spans="14:21" x14ac:dyDescent="0.25">
      <c r="N78" s="2"/>
      <c r="O78" s="2"/>
      <c r="P78" s="11"/>
      <c r="U78" s="2"/>
    </row>
    <row r="79" spans="14:21" x14ac:dyDescent="0.25">
      <c r="N79" s="2"/>
      <c r="O79" s="2"/>
      <c r="P79" s="11"/>
      <c r="U79" s="2"/>
    </row>
    <row r="80" spans="14:21" x14ac:dyDescent="0.25">
      <c r="N80" s="2"/>
      <c r="O80" s="2"/>
      <c r="P80" s="11"/>
      <c r="U80" s="2"/>
    </row>
    <row r="81" spans="14:21" x14ac:dyDescent="0.25">
      <c r="N81" s="2"/>
      <c r="O81" s="2"/>
      <c r="P81" s="11"/>
      <c r="U81" s="2"/>
    </row>
    <row r="82" spans="14:21" x14ac:dyDescent="0.25">
      <c r="N82" s="2"/>
      <c r="O82" s="2"/>
      <c r="P82" s="11"/>
      <c r="U82" s="2"/>
    </row>
    <row r="83" spans="14:21" x14ac:dyDescent="0.25">
      <c r="N83" s="2"/>
      <c r="O83" s="2"/>
      <c r="P83" s="11"/>
      <c r="U83" s="2"/>
    </row>
    <row r="84" spans="14:21" x14ac:dyDescent="0.25">
      <c r="N84" s="2"/>
      <c r="O84" s="2"/>
      <c r="P84" s="11"/>
      <c r="U84" s="2"/>
    </row>
    <row r="85" spans="14:21" x14ac:dyDescent="0.25">
      <c r="N85" s="2"/>
      <c r="O85" s="2"/>
      <c r="P85" s="11"/>
      <c r="U85" s="2"/>
    </row>
    <row r="86" spans="14:21" x14ac:dyDescent="0.25">
      <c r="N86" s="2"/>
      <c r="O86" s="2"/>
      <c r="P86" s="11"/>
      <c r="U86" s="2"/>
    </row>
    <row r="87" spans="14:21" x14ac:dyDescent="0.25">
      <c r="N87" s="2"/>
      <c r="O87" s="2"/>
      <c r="P87" s="11"/>
      <c r="U87" s="2"/>
    </row>
    <row r="88" spans="14:21" x14ac:dyDescent="0.25">
      <c r="N88" s="2"/>
      <c r="O88" s="2"/>
      <c r="P88" s="11"/>
      <c r="U88" s="2"/>
    </row>
    <row r="89" spans="14:21" x14ac:dyDescent="0.25">
      <c r="N89" s="2"/>
      <c r="O89" s="2"/>
      <c r="P89" s="11"/>
      <c r="U89" s="2"/>
    </row>
    <row r="90" spans="14:21" x14ac:dyDescent="0.25">
      <c r="N90" s="2"/>
      <c r="O90" s="2"/>
      <c r="P90" s="11"/>
      <c r="U90" s="2"/>
    </row>
    <row r="91" spans="14:21" x14ac:dyDescent="0.25">
      <c r="N91" s="2"/>
      <c r="O91" s="2"/>
      <c r="P91" s="11"/>
      <c r="U91" s="2"/>
    </row>
    <row r="92" spans="14:21" x14ac:dyDescent="0.25">
      <c r="N92" s="2"/>
      <c r="O92" s="2"/>
      <c r="P92" s="11"/>
      <c r="U92" s="2"/>
    </row>
    <row r="93" spans="14:21" x14ac:dyDescent="0.25">
      <c r="N93" s="2"/>
      <c r="O93" s="2"/>
      <c r="P93" s="11"/>
      <c r="U93" s="2"/>
    </row>
    <row r="94" spans="14:21" x14ac:dyDescent="0.25">
      <c r="N94" s="2"/>
      <c r="O94" s="2"/>
      <c r="P94" s="11"/>
      <c r="U94" s="2"/>
    </row>
    <row r="95" spans="14:21" x14ac:dyDescent="0.25">
      <c r="N95" s="2"/>
      <c r="O95" s="2"/>
      <c r="P95" s="11"/>
      <c r="U95" s="2"/>
    </row>
    <row r="96" spans="14:21" x14ac:dyDescent="0.25">
      <c r="N96" s="2"/>
      <c r="O96" s="2"/>
      <c r="P96" s="11"/>
      <c r="U96" s="2"/>
    </row>
    <row r="97" spans="14:21" x14ac:dyDescent="0.25">
      <c r="N97" s="2"/>
      <c r="O97" s="2"/>
      <c r="P97" s="11"/>
      <c r="U97" s="2"/>
    </row>
    <row r="98" spans="14:21" x14ac:dyDescent="0.25">
      <c r="N98" s="2"/>
      <c r="O98" s="2"/>
      <c r="P98" s="11"/>
      <c r="U98" s="2"/>
    </row>
    <row r="99" spans="14:21" x14ac:dyDescent="0.25">
      <c r="N99" s="2"/>
      <c r="O99" s="2"/>
      <c r="P99" s="11"/>
      <c r="U99" s="2"/>
    </row>
    <row r="100" spans="14:21" x14ac:dyDescent="0.25">
      <c r="N100" s="2"/>
      <c r="O100" s="2"/>
      <c r="P100" s="11"/>
      <c r="U100" s="2"/>
    </row>
    <row r="101" spans="14:21" x14ac:dyDescent="0.25">
      <c r="N101" s="2"/>
      <c r="O101" s="2"/>
      <c r="P101" s="11"/>
      <c r="U101" s="2"/>
    </row>
    <row r="102" spans="14:21" x14ac:dyDescent="0.25">
      <c r="N102" s="2"/>
      <c r="O102" s="2"/>
      <c r="P102" s="11"/>
      <c r="U102" s="2"/>
    </row>
    <row r="103" spans="14:21" x14ac:dyDescent="0.25">
      <c r="N103" s="2"/>
      <c r="O103" s="2"/>
      <c r="P103" s="11"/>
      <c r="U103" s="2"/>
    </row>
    <row r="104" spans="14:21" x14ac:dyDescent="0.25">
      <c r="N104" s="2"/>
      <c r="O104" s="2"/>
      <c r="P104" s="11"/>
      <c r="U104" s="2"/>
    </row>
    <row r="105" spans="14:21" x14ac:dyDescent="0.25">
      <c r="N105" s="2"/>
      <c r="O105" s="2"/>
      <c r="P105" s="11"/>
      <c r="U105" s="2"/>
    </row>
    <row r="106" spans="14:21" x14ac:dyDescent="0.25">
      <c r="N106" s="2"/>
      <c r="O106" s="2"/>
      <c r="P106" s="11"/>
      <c r="U106" s="2"/>
    </row>
    <row r="107" spans="14:21" x14ac:dyDescent="0.25">
      <c r="N107" s="2"/>
      <c r="O107" s="2"/>
      <c r="P107" s="11"/>
      <c r="U107" s="2"/>
    </row>
    <row r="108" spans="14:21" x14ac:dyDescent="0.25">
      <c r="N108" s="2"/>
      <c r="O108" s="2"/>
      <c r="P108" s="11"/>
      <c r="U108" s="2"/>
    </row>
    <row r="109" spans="14:21" x14ac:dyDescent="0.25">
      <c r="N109" s="2"/>
      <c r="O109" s="2"/>
      <c r="P109" s="11"/>
      <c r="U109" s="2"/>
    </row>
    <row r="110" spans="14:21" x14ac:dyDescent="0.25">
      <c r="N110" s="2"/>
      <c r="O110" s="2"/>
      <c r="P110" s="11"/>
      <c r="U110" s="2"/>
    </row>
    <row r="111" spans="14:21" x14ac:dyDescent="0.25">
      <c r="N111" s="2"/>
      <c r="O111" s="2"/>
      <c r="P111" s="11"/>
      <c r="U111" s="2"/>
    </row>
    <row r="112" spans="14:21" x14ac:dyDescent="0.25">
      <c r="N112" s="2"/>
      <c r="O112" s="2"/>
      <c r="P112" s="11"/>
      <c r="U112" s="2"/>
    </row>
    <row r="113" spans="14:21" x14ac:dyDescent="0.25">
      <c r="N113" s="2"/>
      <c r="O113" s="2"/>
      <c r="P113" s="11"/>
      <c r="U113" s="2"/>
    </row>
    <row r="114" spans="14:21" x14ac:dyDescent="0.25">
      <c r="N114" s="2"/>
      <c r="O114" s="2"/>
      <c r="P114" s="11"/>
      <c r="U114" s="2"/>
    </row>
    <row r="115" spans="14:21" x14ac:dyDescent="0.25">
      <c r="N115" s="2"/>
      <c r="O115" s="2"/>
      <c r="P115" s="11"/>
      <c r="U115" s="2"/>
    </row>
    <row r="116" spans="14:21" x14ac:dyDescent="0.25">
      <c r="N116" s="2"/>
      <c r="O116" s="2"/>
      <c r="P116" s="11"/>
      <c r="U116" s="2"/>
    </row>
    <row r="117" spans="14:21" x14ac:dyDescent="0.25">
      <c r="N117" s="2"/>
      <c r="O117" s="2"/>
      <c r="P117" s="11"/>
      <c r="U117" s="2"/>
    </row>
    <row r="118" spans="14:21" x14ac:dyDescent="0.25">
      <c r="N118" s="2"/>
      <c r="O118" s="2"/>
      <c r="P118" s="11"/>
      <c r="U118" s="2"/>
    </row>
    <row r="119" spans="14:21" x14ac:dyDescent="0.25">
      <c r="N119" s="2"/>
      <c r="O119" s="2"/>
      <c r="P119" s="11"/>
      <c r="U119" s="2"/>
    </row>
  </sheetData>
  <sortState ref="A2:U30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6</vt:i4>
      </vt:variant>
    </vt:vector>
  </HeadingPairs>
  <TitlesOfParts>
    <vt:vector size="9" baseType="lpstr">
      <vt:lpstr>Pawsome</vt:lpstr>
      <vt:lpstr>Cat Pharm</vt:lpstr>
      <vt:lpstr>Pup Phone</vt:lpstr>
      <vt:lpstr>PawsomeGraphSolo</vt:lpstr>
      <vt:lpstr>PawsomeGraphAll</vt:lpstr>
      <vt:lpstr>CatPharmGraphSolo</vt:lpstr>
      <vt:lpstr>CatPharmGraphAll</vt:lpstr>
      <vt:lpstr>Pup Phone Graph Solo</vt:lpstr>
      <vt:lpstr>Pup Phone Graph All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2015-12-30T17:06:21Z</dcterms:modified>
</cp:coreProperties>
</file>