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0" yWindow="0" windowWidth="24000" windowHeight="14235"/>
  </bookViews>
  <sheets>
    <sheet name="M-Sco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V5" i="1"/>
  <c r="V6" i="1"/>
  <c r="V7" i="1"/>
  <c r="V8" i="1"/>
  <c r="V4" i="1"/>
  <c r="V3" i="1"/>
  <c r="S5" i="1"/>
  <c r="S6" i="1"/>
  <c r="S7" i="1"/>
  <c r="S8" i="1"/>
  <c r="S4" i="1"/>
  <c r="S3" i="1"/>
  <c r="R3" i="1"/>
  <c r="Y4" i="1" s="1"/>
  <c r="R4" i="1"/>
  <c r="R5" i="1"/>
  <c r="Y5" i="1" s="1"/>
  <c r="R6" i="1"/>
  <c r="Y6" i="1" s="1"/>
  <c r="R7" i="1"/>
  <c r="Y7" i="1" s="1"/>
  <c r="R8" i="1"/>
  <c r="Y8" i="1" s="1"/>
  <c r="R2" i="1"/>
  <c r="Q3" i="1"/>
  <c r="Q4" i="1"/>
  <c r="W5" i="1" s="1"/>
  <c r="Q5" i="1"/>
  <c r="Q6" i="1"/>
  <c r="W6" i="1" s="1"/>
  <c r="Q7" i="1"/>
  <c r="Q8" i="1"/>
  <c r="Q2" i="1"/>
  <c r="Z3" i="1"/>
  <c r="Z4" i="1"/>
  <c r="Z5" i="1"/>
  <c r="Z6" i="1"/>
  <c r="Z7" i="1"/>
  <c r="Z8" i="1"/>
  <c r="Z2" i="1"/>
  <c r="K8" i="1"/>
  <c r="K7" i="1"/>
  <c r="K6" i="1"/>
  <c r="T7" i="1" s="1"/>
  <c r="X3" i="1"/>
  <c r="X5" i="1"/>
  <c r="X6" i="1"/>
  <c r="X7" i="1"/>
  <c r="X8" i="1"/>
  <c r="X4" i="1"/>
  <c r="U8" i="1"/>
  <c r="P4" i="1"/>
  <c r="U4" i="1" s="1"/>
  <c r="P5" i="1"/>
  <c r="P6" i="1"/>
  <c r="U6" i="1" s="1"/>
  <c r="P7" i="1"/>
  <c r="P8" i="1"/>
  <c r="P3" i="1"/>
  <c r="U3" i="1" s="1"/>
  <c r="K4" i="1"/>
  <c r="K3" i="1"/>
  <c r="T4" i="1" s="1"/>
  <c r="K2" i="1"/>
  <c r="W4" i="1" l="1"/>
  <c r="T8" i="1"/>
  <c r="AA8" i="1" s="1"/>
  <c r="Y3" i="1"/>
  <c r="W3" i="1"/>
  <c r="W8" i="1"/>
  <c r="W7" i="1"/>
  <c r="U5" i="1"/>
  <c r="AA4" i="1"/>
  <c r="U7" i="1"/>
  <c r="AA7" i="1" s="1"/>
  <c r="T3" i="1"/>
  <c r="T6" i="1"/>
  <c r="AA6" i="1" s="1"/>
  <c r="T5" i="1"/>
  <c r="AA5" i="1" l="1"/>
  <c r="AA3" i="1"/>
</calcChain>
</file>

<file path=xl/sharedStrings.xml><?xml version="1.0" encoding="utf-8"?>
<sst xmlns="http://schemas.openxmlformats.org/spreadsheetml/2006/main" count="34" uniqueCount="28">
  <si>
    <t>ENRON CORP</t>
  </si>
  <si>
    <t>dsri</t>
  </si>
  <si>
    <t>gmi</t>
  </si>
  <si>
    <t>aqi</t>
  </si>
  <si>
    <t>sgi</t>
  </si>
  <si>
    <t>depi</t>
  </si>
  <si>
    <t>sgai</t>
  </si>
  <si>
    <t>lvgi</t>
  </si>
  <si>
    <t>tata</t>
  </si>
  <si>
    <t>m_score</t>
  </si>
  <si>
    <t>Long-Term Debt</t>
  </si>
  <si>
    <t>Revenue</t>
  </si>
  <si>
    <t>COGS</t>
  </si>
  <si>
    <t>Gross Margin</t>
  </si>
  <si>
    <t>SG&amp;A</t>
  </si>
  <si>
    <t>Income before extraordinary</t>
  </si>
  <si>
    <t>Cash from Operations</t>
  </si>
  <si>
    <t>Asset Quality</t>
  </si>
  <si>
    <t>Depreciation Rate</t>
  </si>
  <si>
    <t>Leverage</t>
  </si>
  <si>
    <t>Current Assets</t>
  </si>
  <si>
    <t>PP&amp;E net</t>
  </si>
  <si>
    <t>Total Assets</t>
  </si>
  <si>
    <t>Current Liabilities</t>
  </si>
  <si>
    <t>Depreciation Expense</t>
  </si>
  <si>
    <t>Co Name</t>
  </si>
  <si>
    <t>Year</t>
  </si>
  <si>
    <t>Accounts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</si>
</sst>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4.5703125" customWidth="1"/>
    <col min="3" max="6" width="11.5703125" bestFit="1" customWidth="1"/>
    <col min="7" max="8" width="10.5703125" bestFit="1" customWidth="1"/>
    <col min="9" max="10" width="11.5703125" bestFit="1" customWidth="1"/>
    <col min="11" max="11" width="9.28515625" bestFit="1" customWidth="1"/>
    <col min="12" max="12" width="10.5703125" bestFit="1" customWidth="1"/>
    <col min="13" max="13" width="12" customWidth="1"/>
    <col min="14" max="14" width="13.7109375" customWidth="1"/>
    <col min="15" max="15" width="13" customWidth="1"/>
    <col min="17" max="17" width="12.28515625" customWidth="1"/>
    <col min="19" max="26" width="9.140625" style="4"/>
    <col min="27" max="27" width="9.140625" style="6"/>
  </cols>
  <sheetData>
    <row r="1" spans="1:27" ht="37.5" customHeight="1" x14ac:dyDescent="0.25">
      <c r="A1" t="s">
        <v>25</v>
      </c>
      <c r="B1" t="s">
        <v>26</v>
      </c>
      <c r="C1" s="3" t="s">
        <v>27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24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4" t="s">
        <v>1</v>
      </c>
      <c r="T1" s="4" t="s">
        <v>2</v>
      </c>
      <c r="U1" s="4" t="s">
        <v>3</v>
      </c>
      <c r="V1" s="4" t="s">
        <v>4</v>
      </c>
      <c r="W1" s="4" t="s">
        <v>5</v>
      </c>
      <c r="X1" s="4" t="s">
        <v>6</v>
      </c>
      <c r="Y1" s="4" t="s">
        <v>7</v>
      </c>
      <c r="Z1" s="4" t="s">
        <v>8</v>
      </c>
      <c r="AA1" s="6" t="s">
        <v>9</v>
      </c>
    </row>
    <row r="2" spans="1:27" x14ac:dyDescent="0.25">
      <c r="A2" t="s">
        <v>0</v>
      </c>
      <c r="B2">
        <v>1994</v>
      </c>
      <c r="C2" s="1">
        <v>936.98490000000004</v>
      </c>
      <c r="D2" s="1">
        <v>1908.9929</v>
      </c>
      <c r="E2" s="1">
        <v>6738.6562999999996</v>
      </c>
      <c r="F2" s="1">
        <v>11966</v>
      </c>
      <c r="G2" s="1">
        <v>2297.386</v>
      </c>
      <c r="H2" s="1">
        <v>2805.1421</v>
      </c>
      <c r="I2" s="1">
        <v>8931.5107000000007</v>
      </c>
      <c r="J2" s="1">
        <v>8508.1977999999999</v>
      </c>
      <c r="K2" s="1">
        <f>(I2-J2)/I2</f>
        <v>4.7395442296228878E-2</v>
      </c>
      <c r="L2" s="1">
        <v>1101</v>
      </c>
      <c r="M2" s="2">
        <v>544.678</v>
      </c>
      <c r="N2" s="2">
        <v>453.41</v>
      </c>
      <c r="O2" s="2">
        <v>504</v>
      </c>
      <c r="P2" s="1">
        <v>0.27731</v>
      </c>
      <c r="Q2" s="1">
        <f>M2/(M2+E2)</f>
        <v>7.4784154834139638E-2</v>
      </c>
      <c r="R2" s="1">
        <f>(G2+H2)/F2</f>
        <v>0.42641886177502919</v>
      </c>
      <c r="S2" s="5">
        <v>0.76080000000000003</v>
      </c>
      <c r="T2" s="5">
        <v>1.0388599999999999</v>
      </c>
      <c r="U2" s="5">
        <v>1.15469</v>
      </c>
      <c r="V2" s="5">
        <v>1.1273500000000001</v>
      </c>
      <c r="W2" s="5">
        <v>1.0334000000000001</v>
      </c>
      <c r="X2" s="5">
        <v>1</v>
      </c>
      <c r="Y2" s="5">
        <v>0.91920999999999997</v>
      </c>
      <c r="Z2" s="5">
        <f>(N2-O2)/F2</f>
        <v>-4.2278121343807436E-3</v>
      </c>
      <c r="AA2" s="7">
        <v>-2.1810700000000001</v>
      </c>
    </row>
    <row r="3" spans="1:27" x14ac:dyDescent="0.25">
      <c r="A3" t="s">
        <v>0</v>
      </c>
      <c r="B3">
        <v>1995</v>
      </c>
      <c r="C3" s="1">
        <v>1576.1579999999999</v>
      </c>
      <c r="D3" s="1">
        <v>2726.9070000000002</v>
      </c>
      <c r="E3" s="1">
        <v>6868.4336000000003</v>
      </c>
      <c r="F3" s="1">
        <v>13238.8984</v>
      </c>
      <c r="G3" s="1">
        <v>2431.9919</v>
      </c>
      <c r="H3" s="1">
        <v>3064.8391000000001</v>
      </c>
      <c r="I3" s="1">
        <v>9188.9968000000008</v>
      </c>
      <c r="J3" s="1">
        <v>6921.2884999999997</v>
      </c>
      <c r="K3" s="1">
        <f>(I3-J3)/I3</f>
        <v>0.24678518769317678</v>
      </c>
      <c r="L3" s="1">
        <v>1218</v>
      </c>
      <c r="M3" s="2">
        <v>431.70600000000002</v>
      </c>
      <c r="N3" s="2">
        <v>519.69399999999996</v>
      </c>
      <c r="O3" s="2">
        <v>-15.023</v>
      </c>
      <c r="P3" s="1">
        <f>(F3-D3-E3)/F3</f>
        <v>0.27521608595470443</v>
      </c>
      <c r="Q3" s="1">
        <f t="shared" ref="Q3:Q8" si="0">M3/(M3+E3)</f>
        <v>5.9136677331485553E-2</v>
      </c>
      <c r="R3" s="1">
        <f t="shared" ref="R3:R8" si="1">(G3+H3)/F3</f>
        <v>0.41520305042902966</v>
      </c>
      <c r="S3" s="5">
        <f>(C3/I3)/(C2/I2)</f>
        <v>1.6350234324000554</v>
      </c>
      <c r="T3" s="5">
        <f>K2/K3</f>
        <v>0.19205140608015223</v>
      </c>
      <c r="U3" s="5">
        <f>P3/P2</f>
        <v>0.99244919387942887</v>
      </c>
      <c r="V3" s="5">
        <f>I3/I2</f>
        <v>1.0288289527548795</v>
      </c>
      <c r="W3" s="5">
        <f>Q2/Q3</f>
        <v>1.2645985234331563</v>
      </c>
      <c r="X3" s="5">
        <f>(L3/I3)/(L2/I2)</f>
        <v>1.0752681745692689</v>
      </c>
      <c r="Y3" s="5">
        <f>R3/R2</f>
        <v>0.97369766595381801</v>
      </c>
      <c r="Z3" s="5">
        <f t="shared" ref="Z3:Z8" si="2">(N3-O3)/F3</f>
        <v>4.038984089491917E-2</v>
      </c>
      <c r="AA3" s="7">
        <f xml:space="preserve"> -4.84 + (0.92*S3) + (0.528*T3) + (0.404*U3) + (0.892*V3) + (0.115*W3) + (-0.172*X3) + (-0.327*Y3) + (4.679*Z3)</f>
        <v>-2.0846427666476597</v>
      </c>
    </row>
    <row r="4" spans="1:27" x14ac:dyDescent="0.25">
      <c r="A4" t="s">
        <v>0</v>
      </c>
      <c r="B4">
        <v>1996</v>
      </c>
      <c r="C4" s="1">
        <v>2255</v>
      </c>
      <c r="D4" s="1">
        <v>3979</v>
      </c>
      <c r="E4" s="1">
        <v>7112</v>
      </c>
      <c r="F4" s="1">
        <v>16137</v>
      </c>
      <c r="G4" s="1">
        <v>3708</v>
      </c>
      <c r="H4" s="1">
        <v>3349</v>
      </c>
      <c r="I4" s="1">
        <v>13289.0002</v>
      </c>
      <c r="J4" s="1">
        <v>10731.9998</v>
      </c>
      <c r="K4" s="1">
        <f t="shared" ref="K4:K8" si="3">(I4-J4)/I4</f>
        <v>0.19241480634487468</v>
      </c>
      <c r="L4" s="1">
        <v>1421</v>
      </c>
      <c r="M4" s="2">
        <v>474</v>
      </c>
      <c r="N4" s="2">
        <v>584</v>
      </c>
      <c r="O4" s="2">
        <v>1040</v>
      </c>
      <c r="P4" s="1">
        <f t="shared" ref="P4:P8" si="4">(F4-D4-E4)/F4</f>
        <v>0.31269752742145379</v>
      </c>
      <c r="Q4" s="1">
        <f t="shared" si="0"/>
        <v>6.2483522277880309E-2</v>
      </c>
      <c r="R4" s="1">
        <f t="shared" si="1"/>
        <v>0.43731796492532687</v>
      </c>
      <c r="S4" s="5">
        <f>(C4/I4)/(C3/I3)</f>
        <v>0.98928765090901827</v>
      </c>
      <c r="T4" s="5">
        <f t="shared" ref="T4:T8" si="5">K3/K4</f>
        <v>1.2825685942840144</v>
      </c>
      <c r="U4" s="5">
        <f>P4/P3</f>
        <v>1.1361891378431932</v>
      </c>
      <c r="V4" s="5">
        <f>I4/I3</f>
        <v>1.4461861821521147</v>
      </c>
      <c r="W4" s="5">
        <f>Q3/Q4</f>
        <v>0.94643635914904933</v>
      </c>
      <c r="X4" s="5">
        <f>(L4/I4)/(L3/I3)</f>
        <v>0.80671955040430121</v>
      </c>
      <c r="Y4" s="5">
        <f t="shared" ref="Y4:Y8" si="6">R4/R3</f>
        <v>1.0532628902255075</v>
      </c>
      <c r="Z4" s="5">
        <f t="shared" si="2"/>
        <v>-2.8258040527979179E-2</v>
      </c>
      <c r="AA4" s="7">
        <f t="shared" ref="AA4:AA8" si="7" xml:space="preserve"> -4.84 + (0.92*S4) + (0.528*T4) + (0.404*U4) + (0.892*V4) + (0.115*W4) + (-0.172*X4) + (-0.327*Y4) + (4.679*Z4)</f>
        <v>-2.0101925753149619</v>
      </c>
    </row>
    <row r="5" spans="1:27" x14ac:dyDescent="0.25">
      <c r="A5" t="s">
        <v>0</v>
      </c>
      <c r="B5">
        <v>1997</v>
      </c>
      <c r="C5" s="1">
        <v>2151</v>
      </c>
      <c r="D5" s="1">
        <v>4669</v>
      </c>
      <c r="E5" s="1">
        <v>9170</v>
      </c>
      <c r="F5" s="1">
        <v>23422</v>
      </c>
      <c r="G5" s="1">
        <v>4412</v>
      </c>
      <c r="H5" s="1">
        <v>6254</v>
      </c>
      <c r="I5" s="1">
        <v>20373</v>
      </c>
      <c r="J5" s="1">
        <v>17577</v>
      </c>
      <c r="K5" s="1">
        <f t="shared" si="3"/>
        <v>0.13724046532174938</v>
      </c>
      <c r="L5" s="1">
        <v>1406</v>
      </c>
      <c r="M5" s="2">
        <v>600</v>
      </c>
      <c r="N5" s="2">
        <v>642</v>
      </c>
      <c r="O5" s="2">
        <v>501</v>
      </c>
      <c r="P5" s="1">
        <f t="shared" si="4"/>
        <v>0.40914524805738195</v>
      </c>
      <c r="Q5" s="1">
        <f t="shared" si="0"/>
        <v>6.1412487205731829E-2</v>
      </c>
      <c r="R5" s="1">
        <f t="shared" si="1"/>
        <v>0.45538382717103576</v>
      </c>
      <c r="S5" s="5">
        <f t="shared" ref="S5:S8" si="8">(C5/I5)/(C4/I4)</f>
        <v>0.62220169079918941</v>
      </c>
      <c r="T5" s="5">
        <f t="shared" si="5"/>
        <v>1.4020267702661415</v>
      </c>
      <c r="U5" s="5">
        <f t="shared" ref="U5:U8" si="9">P5/P4</f>
        <v>1.3084377463143029</v>
      </c>
      <c r="V5" s="5">
        <f t="shared" ref="V5:V8" si="10">I5/I4</f>
        <v>1.5330724428764777</v>
      </c>
      <c r="W5" s="5">
        <f t="shared" ref="W5:W8" si="11">Q4/Q5</f>
        <v>1.0174400210914845</v>
      </c>
      <c r="X5" s="5">
        <f t="shared" ref="X5:X8" si="12">(L5/I5)/(L4/I4)</f>
        <v>0.64539941219410701</v>
      </c>
      <c r="Y5" s="5">
        <f t="shared" si="6"/>
        <v>1.0413105879352422</v>
      </c>
      <c r="Z5" s="5">
        <f t="shared" si="2"/>
        <v>6.0199812142430198E-3</v>
      </c>
      <c r="AA5" s="7">
        <f t="shared" si="7"/>
        <v>-1.9375390078326737</v>
      </c>
    </row>
    <row r="6" spans="1:27" x14ac:dyDescent="0.25">
      <c r="A6" t="s">
        <v>0</v>
      </c>
      <c r="B6">
        <v>1998</v>
      </c>
      <c r="C6" s="1">
        <v>2893</v>
      </c>
      <c r="D6" s="1">
        <v>5933</v>
      </c>
      <c r="E6" s="1">
        <v>10657</v>
      </c>
      <c r="F6" s="1">
        <v>29350</v>
      </c>
      <c r="G6" s="1">
        <v>6107</v>
      </c>
      <c r="H6" s="1">
        <v>7357</v>
      </c>
      <c r="I6" s="1">
        <v>30939.531200000001</v>
      </c>
      <c r="J6" s="1">
        <v>20073</v>
      </c>
      <c r="K6" s="1">
        <f t="shared" si="3"/>
        <v>0.35121835330200479</v>
      </c>
      <c r="L6" s="1">
        <v>2473</v>
      </c>
      <c r="M6" s="2">
        <v>827</v>
      </c>
      <c r="N6" s="2">
        <v>703</v>
      </c>
      <c r="O6" s="2">
        <v>1640</v>
      </c>
      <c r="P6" s="1">
        <f t="shared" si="4"/>
        <v>0.43475298126064738</v>
      </c>
      <c r="Q6" s="1">
        <f t="shared" si="0"/>
        <v>7.2013235806339254E-2</v>
      </c>
      <c r="R6" s="1">
        <f t="shared" si="1"/>
        <v>0.45873935264054516</v>
      </c>
      <c r="S6" s="5">
        <f t="shared" si="8"/>
        <v>0.8856238007956152</v>
      </c>
      <c r="T6" s="5">
        <f>K5/K6</f>
        <v>0.39075539199894654</v>
      </c>
      <c r="U6" s="5">
        <f t="shared" si="9"/>
        <v>1.0625883676392447</v>
      </c>
      <c r="V6" s="5">
        <f t="shared" si="10"/>
        <v>1.5186536690718109</v>
      </c>
      <c r="W6" s="5">
        <f t="shared" si="11"/>
        <v>0.85279444143969085</v>
      </c>
      <c r="X6" s="5">
        <f t="shared" si="12"/>
        <v>1.1581906429606199</v>
      </c>
      <c r="Y6" s="5">
        <f t="shared" si="6"/>
        <v>1.0073685653053488</v>
      </c>
      <c r="Z6" s="5">
        <f t="shared" si="2"/>
        <v>-3.1925042589437819E-2</v>
      </c>
      <c r="AA6" s="7">
        <f t="shared" si="7"/>
        <v>-2.6149067079087702</v>
      </c>
    </row>
    <row r="7" spans="1:27" x14ac:dyDescent="0.25">
      <c r="A7" t="s">
        <v>0</v>
      </c>
      <c r="B7">
        <v>1999</v>
      </c>
      <c r="C7" s="1">
        <v>3548</v>
      </c>
      <c r="D7" s="1">
        <v>7255</v>
      </c>
      <c r="E7" s="1">
        <v>10681</v>
      </c>
      <c r="F7" s="1">
        <v>33381</v>
      </c>
      <c r="G7" s="1">
        <v>6759</v>
      </c>
      <c r="H7" s="1">
        <v>7151</v>
      </c>
      <c r="I7" s="1">
        <v>35743.117200000001</v>
      </c>
      <c r="J7" s="1">
        <v>23220.570299999999</v>
      </c>
      <c r="K7" s="1">
        <f t="shared" si="3"/>
        <v>0.35034848331583124</v>
      </c>
      <c r="L7" s="1">
        <v>3045</v>
      </c>
      <c r="M7" s="2">
        <v>870</v>
      </c>
      <c r="N7" s="2">
        <v>1024</v>
      </c>
      <c r="O7" s="2">
        <v>1228</v>
      </c>
      <c r="P7" s="1">
        <f t="shared" si="4"/>
        <v>0.46268835565141847</v>
      </c>
      <c r="Q7" s="1">
        <f t="shared" si="0"/>
        <v>7.5318154272357371E-2</v>
      </c>
      <c r="R7" s="1">
        <f t="shared" si="1"/>
        <v>0.4167041131182409</v>
      </c>
      <c r="S7" s="5">
        <f t="shared" si="8"/>
        <v>1.0615891747185882</v>
      </c>
      <c r="T7" s="5">
        <f t="shared" si="5"/>
        <v>1.002482870706163</v>
      </c>
      <c r="U7" s="5">
        <f t="shared" si="9"/>
        <v>1.0642557396841013</v>
      </c>
      <c r="V7" s="5">
        <f t="shared" si="10"/>
        <v>1.1552572328568442</v>
      </c>
      <c r="W7" s="5">
        <f t="shared" si="11"/>
        <v>0.95612055953910891</v>
      </c>
      <c r="X7" s="5">
        <f t="shared" si="12"/>
        <v>1.0658215188629494</v>
      </c>
      <c r="Y7" s="5">
        <f t="shared" si="6"/>
        <v>0.90836792335267158</v>
      </c>
      <c r="Z7" s="5">
        <f t="shared" si="2"/>
        <v>-6.1112608969174078E-3</v>
      </c>
      <c r="AA7" s="7">
        <f t="shared" si="7"/>
        <v>-2.2725765705557923</v>
      </c>
    </row>
    <row r="8" spans="1:27" x14ac:dyDescent="0.25">
      <c r="A8" t="s">
        <v>0</v>
      </c>
      <c r="B8">
        <v>2000</v>
      </c>
      <c r="C8" s="1">
        <v>12270</v>
      </c>
      <c r="D8" s="1">
        <v>10864.804700000001</v>
      </c>
      <c r="E8" s="1">
        <v>11743</v>
      </c>
      <c r="F8" s="1">
        <v>65503</v>
      </c>
      <c r="G8" s="1">
        <v>9709.5977000000003</v>
      </c>
      <c r="H8" s="1">
        <v>8550</v>
      </c>
      <c r="I8" s="1">
        <v>41280</v>
      </c>
      <c r="J8" s="1">
        <v>24883.765599999999</v>
      </c>
      <c r="K8" s="1">
        <f t="shared" si="3"/>
        <v>0.39719560077519384</v>
      </c>
      <c r="L8" s="1">
        <v>3184</v>
      </c>
      <c r="M8" s="2">
        <v>855</v>
      </c>
      <c r="N8" s="2">
        <v>979</v>
      </c>
      <c r="O8" s="2">
        <v>3438</v>
      </c>
      <c r="P8" s="1">
        <f t="shared" si="4"/>
        <v>0.65485848434422855</v>
      </c>
      <c r="Q8" s="1">
        <f t="shared" si="0"/>
        <v>6.7867915542149548E-2</v>
      </c>
      <c r="R8" s="1">
        <f t="shared" si="1"/>
        <v>0.27875971634886948</v>
      </c>
      <c r="S8" s="5">
        <f t="shared" si="8"/>
        <v>2.9944267108393849</v>
      </c>
      <c r="T8" s="5">
        <f t="shared" si="5"/>
        <v>0.8820552962622632</v>
      </c>
      <c r="U8" s="5">
        <f t="shared" si="9"/>
        <v>1.415333833984765</v>
      </c>
      <c r="V8" s="5">
        <f t="shared" si="10"/>
        <v>1.1549076642929172</v>
      </c>
      <c r="W8" s="5">
        <f t="shared" si="11"/>
        <v>1.109775564354571</v>
      </c>
      <c r="X8" s="5">
        <f t="shared" si="12"/>
        <v>0.9053958481689387</v>
      </c>
      <c r="Y8" s="5">
        <f t="shared" si="6"/>
        <v>0.66896319852204256</v>
      </c>
      <c r="Z8" s="5">
        <f t="shared" si="2"/>
        <v>-3.7540265331358867E-2</v>
      </c>
      <c r="AA8" s="8">
        <f t="shared" si="7"/>
        <v>-0.43993548750858091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M-Score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Bushee</dc:creator>
  <cp:lastModifiedBy>Brian Bushee</cp:lastModifiedBy>
  <dcterms:created xsi:type="dcterms:W3CDTF">2015-02-15T15:33:02Z</dcterms:created>
  <dcterms:modified xsi:type="dcterms:W3CDTF">2015-12-30T17:13:07Z</dcterms:modified>
</cp:coreProperties>
</file>