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Pawsome" sheetId="3" r:id="rId1"/>
    <sheet name="Fidotronics" sheetId="4" r:id="rId2"/>
    <sheet name="Chienco" sheetId="5" r:id="rId3"/>
    <sheet name="Chart1" sheetId="8" r:id="rId4"/>
    <sheet name="Chart1 (2)" sheetId="9" r:id="rId5"/>
    <sheet name="Chart1 (3)" sheetId="10" r:id="rId6"/>
    <sheet name="Chart1 (7)" sheetId="14" r:id="rId7"/>
    <sheet name="Chart1 (4)" sheetId="11" r:id="rId8"/>
    <sheet name="Chart1 (5)" sheetId="12" r:id="rId9"/>
    <sheet name="Chart1 (6)" sheetId="13" r:id="rId10"/>
    <sheet name="Sheet1" sheetId="7" r:id="rId11"/>
  </sheets>
  <calcPr calcId="152511"/>
</workbook>
</file>

<file path=xl/calcChain.xml><?xml version="1.0" encoding="utf-8"?>
<calcChain xmlns="http://schemas.openxmlformats.org/spreadsheetml/2006/main">
  <c r="K14" i="4" l="1"/>
  <c r="K13" i="4"/>
  <c r="K12" i="4"/>
  <c r="K11" i="4"/>
  <c r="K10" i="4"/>
  <c r="K9" i="4"/>
  <c r="K8" i="4"/>
  <c r="K7" i="4"/>
  <c r="F14" i="5"/>
  <c r="F13" i="5"/>
  <c r="F12" i="5"/>
  <c r="K12" i="5" s="1"/>
  <c r="F11" i="5"/>
  <c r="F10" i="5"/>
  <c r="K10" i="5" s="1"/>
  <c r="F9" i="5"/>
  <c r="F8" i="5"/>
  <c r="F7" i="5"/>
  <c r="F6" i="5"/>
  <c r="F5" i="5"/>
  <c r="F4" i="5"/>
  <c r="K8" i="5" s="1"/>
  <c r="F3" i="5"/>
  <c r="F3" i="4"/>
  <c r="F4" i="4"/>
  <c r="F5" i="4"/>
  <c r="F6" i="4"/>
  <c r="F7" i="4"/>
  <c r="F8" i="4"/>
  <c r="F9" i="4"/>
  <c r="F10" i="4"/>
  <c r="F11" i="4"/>
  <c r="F12" i="4"/>
  <c r="F13" i="4"/>
  <c r="F14" i="4"/>
  <c r="F3" i="3"/>
  <c r="K7" i="3" s="1"/>
  <c r="F4" i="3"/>
  <c r="F5" i="3"/>
  <c r="F6" i="3"/>
  <c r="F8" i="3"/>
  <c r="K8" i="3" s="1"/>
  <c r="F9" i="3"/>
  <c r="K9" i="3" s="1"/>
  <c r="F10" i="3"/>
  <c r="K10" i="3" s="1"/>
  <c r="F11" i="3"/>
  <c r="K11" i="3" s="1"/>
  <c r="F12" i="3"/>
  <c r="K12" i="3" s="1"/>
  <c r="F13" i="3"/>
  <c r="F14" i="3"/>
  <c r="F7" i="3"/>
  <c r="K11" i="5" l="1"/>
  <c r="K14" i="5"/>
  <c r="K7" i="5"/>
  <c r="K9" i="5"/>
  <c r="K13" i="5"/>
  <c r="K13" i="3"/>
  <c r="K14" i="3"/>
  <c r="L7" i="5" l="1"/>
  <c r="L8" i="5"/>
  <c r="L9" i="5"/>
  <c r="L10" i="5"/>
  <c r="L11" i="5"/>
  <c r="L12" i="5"/>
  <c r="L13" i="5"/>
  <c r="L14" i="5"/>
  <c r="L7" i="4"/>
  <c r="L8" i="4"/>
  <c r="L9" i="4"/>
  <c r="L10" i="4"/>
  <c r="L11" i="4"/>
  <c r="L12" i="4"/>
  <c r="L13" i="4"/>
  <c r="L14" i="4"/>
  <c r="L7" i="3"/>
  <c r="L8" i="3"/>
  <c r="L9" i="3"/>
  <c r="L10" i="3"/>
  <c r="L11" i="3"/>
  <c r="L12" i="3"/>
  <c r="L13" i="3"/>
  <c r="L14" i="3"/>
  <c r="O14" i="5" l="1"/>
  <c r="N14" i="5"/>
  <c r="M14" i="5"/>
  <c r="J14" i="5"/>
  <c r="I14" i="5"/>
  <c r="O13" i="5"/>
  <c r="N13" i="5"/>
  <c r="M13" i="5"/>
  <c r="J13" i="5"/>
  <c r="I13" i="5"/>
  <c r="O12" i="5"/>
  <c r="N12" i="5"/>
  <c r="M12" i="5"/>
  <c r="J12" i="5"/>
  <c r="I12" i="5"/>
  <c r="O11" i="5"/>
  <c r="N11" i="5"/>
  <c r="M11" i="5"/>
  <c r="J11" i="5"/>
  <c r="I11" i="5"/>
  <c r="O10" i="5"/>
  <c r="N10" i="5"/>
  <c r="M10" i="5"/>
  <c r="J10" i="5"/>
  <c r="I10" i="5"/>
  <c r="O9" i="5"/>
  <c r="N9" i="5"/>
  <c r="M9" i="5"/>
  <c r="J9" i="5"/>
  <c r="I9" i="5"/>
  <c r="O8" i="5"/>
  <c r="N8" i="5"/>
  <c r="M8" i="5"/>
  <c r="J8" i="5"/>
  <c r="I8" i="5"/>
  <c r="O7" i="5"/>
  <c r="N7" i="5"/>
  <c r="M7" i="5"/>
  <c r="J7" i="5"/>
  <c r="I7" i="5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O7" i="4"/>
  <c r="O8" i="4"/>
  <c r="O9" i="4"/>
  <c r="O10" i="4"/>
  <c r="O11" i="4"/>
  <c r="O12" i="4"/>
  <c r="O13" i="4"/>
  <c r="O14" i="4"/>
  <c r="N14" i="4"/>
  <c r="M14" i="4"/>
  <c r="J14" i="4"/>
  <c r="I14" i="4"/>
  <c r="N13" i="4"/>
  <c r="M13" i="4"/>
  <c r="J13" i="4"/>
  <c r="I13" i="4"/>
  <c r="N12" i="4"/>
  <c r="M12" i="4"/>
  <c r="J12" i="4"/>
  <c r="I12" i="4"/>
  <c r="N11" i="4"/>
  <c r="M11" i="4"/>
  <c r="J11" i="4"/>
  <c r="I11" i="4"/>
  <c r="N10" i="4"/>
  <c r="M10" i="4"/>
  <c r="J10" i="4"/>
  <c r="I10" i="4"/>
  <c r="N9" i="4"/>
  <c r="M9" i="4"/>
  <c r="J9" i="4"/>
  <c r="I9" i="4"/>
  <c r="N8" i="4"/>
  <c r="M8" i="4"/>
  <c r="J8" i="4"/>
  <c r="I8" i="4"/>
  <c r="M7" i="4"/>
  <c r="J7" i="4"/>
  <c r="I7" i="4"/>
  <c r="M7" i="3"/>
  <c r="M8" i="3"/>
  <c r="M9" i="3"/>
  <c r="M10" i="3"/>
  <c r="M11" i="3"/>
  <c r="M12" i="3"/>
  <c r="M13" i="3"/>
  <c r="M14" i="3"/>
  <c r="J11" i="3"/>
  <c r="J12" i="3"/>
  <c r="J13" i="3"/>
  <c r="J14" i="3"/>
  <c r="J7" i="3"/>
  <c r="J8" i="3"/>
  <c r="J9" i="3"/>
  <c r="J10" i="3"/>
  <c r="I7" i="3"/>
  <c r="I8" i="3"/>
  <c r="I9" i="3"/>
  <c r="I10" i="3"/>
  <c r="I11" i="3"/>
  <c r="I12" i="3"/>
  <c r="I13" i="3"/>
  <c r="I14" i="3"/>
  <c r="N7" i="3" l="1"/>
  <c r="N7" i="4"/>
</calcChain>
</file>

<file path=xl/sharedStrings.xml><?xml version="1.0" encoding="utf-8"?>
<sst xmlns="http://schemas.openxmlformats.org/spreadsheetml/2006/main" count="217" uniqueCount="46">
  <si>
    <t>AR/SalesTT</t>
  </si>
  <si>
    <t xml:space="preserve">  1    024537      1994                0.0700</t>
  </si>
  <si>
    <t xml:space="preserve">  2    024537      1995                0.0730</t>
  </si>
  <si>
    <t xml:space="preserve">  3    024537      1996                0.1220</t>
  </si>
  <si>
    <t xml:space="preserve">  4    024537      1996                 .    </t>
  </si>
  <si>
    <t xml:space="preserve">  5    024537      1997                0.1750</t>
  </si>
  <si>
    <t xml:space="preserve">  6    024537      1997                 .    </t>
  </si>
  <si>
    <t xml:space="preserve">  7    024537      1998                0.2190</t>
  </si>
  <si>
    <t xml:space="preserve">  8    024537      1998                 .    </t>
  </si>
  <si>
    <t xml:space="preserve">  9    024537      1999                1.1290</t>
  </si>
  <si>
    <t xml:space="preserve"> 10    024537      2000                1.3950</t>
  </si>
  <si>
    <t>SalesTT/PPE</t>
  </si>
  <si>
    <t>Net Income</t>
  </si>
  <si>
    <t>Number of Employees</t>
  </si>
  <si>
    <t>YoY Change in Sales</t>
  </si>
  <si>
    <t>YoY Change in AR</t>
  </si>
  <si>
    <t>Days AR</t>
  </si>
  <si>
    <t>Cash Collected</t>
  </si>
  <si>
    <t>YoY Change in Cash Collected</t>
  </si>
  <si>
    <t>2014Q1</t>
  </si>
  <si>
    <t>2014Q2</t>
  </si>
  <si>
    <t>2014Q3</t>
  </si>
  <si>
    <t>2014Q4</t>
  </si>
  <si>
    <t>2013Q1</t>
  </si>
  <si>
    <t>2013Q2</t>
  </si>
  <si>
    <t>2013Q3</t>
  </si>
  <si>
    <t>2013Q4</t>
  </si>
  <si>
    <t>2012Q1</t>
  </si>
  <si>
    <t>2012Q2</t>
  </si>
  <si>
    <t>2012Q3</t>
  </si>
  <si>
    <t>2012Q4</t>
  </si>
  <si>
    <t>2011Q4</t>
  </si>
  <si>
    <t>2011Q1</t>
  </si>
  <si>
    <t>Pawsome</t>
  </si>
  <si>
    <t>Fidotronics</t>
  </si>
  <si>
    <t>Chienco</t>
  </si>
  <si>
    <t>YoY Change in Revenue</t>
  </si>
  <si>
    <t>Revenue</t>
  </si>
  <si>
    <t>AR/TT Revenue</t>
  </si>
  <si>
    <t>TT Revenue /PPE</t>
  </si>
  <si>
    <t>TT Revenue /Employees</t>
  </si>
  <si>
    <t>Fiscal Quarter</t>
  </si>
  <si>
    <t>Company Name</t>
  </si>
  <si>
    <t>Accounts Receivable</t>
  </si>
  <si>
    <t>PP&amp;E (gross)</t>
  </si>
  <si>
    <t>YoY Change in Accounts Receivable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</si>
</sst>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/>
    <xf numFmtId="0" fontId="0" fillId="0" borderId="1" xfId="0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5" Type="http://schemas.openxmlformats.org/officeDocument/2006/relationships/calcChain" Target="calcChain.xml"/><Relationship Id="rId10" Type="http://schemas.openxmlformats.org/officeDocument/2006/relationships/chartsheet" Target="chartsheets/sheet7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YoY Change in Revenue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Pawsome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Sheet1!$B$4:$B$11</c:f>
              <c:strCache>
                <c:ptCount val="8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</c:strCache>
            </c:strRef>
          </c:cat>
          <c:val>
            <c:numRef>
              <c:f>Sheet1!$C$4:$C$11</c:f>
              <c:numCache>
                <c:formatCode>0.0%</c:formatCode>
                <c:ptCount val="8"/>
                <c:pt idx="0">
                  <c:v>-0.32340622312287193</c:v>
                </c:pt>
                <c:pt idx="1">
                  <c:v>-0.17771804255594781</c:v>
                </c:pt>
                <c:pt idx="2">
                  <c:v>-7.5597070882723605E-2</c:v>
                </c:pt>
                <c:pt idx="3">
                  <c:v>-0.11418433173650322</c:v>
                </c:pt>
                <c:pt idx="4">
                  <c:v>0.10357016921409268</c:v>
                </c:pt>
                <c:pt idx="5">
                  <c:v>0.13274726659734704</c:v>
                </c:pt>
                <c:pt idx="6">
                  <c:v>0.24692583164343951</c:v>
                </c:pt>
                <c:pt idx="7">
                  <c:v>0.25752712368100994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Fidotronics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Sheet1!$B$4:$B$11</c:f>
              <c:strCache>
                <c:ptCount val="8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</c:strCache>
            </c:strRef>
          </c:cat>
          <c:val>
            <c:numRef>
              <c:f>Sheet1!$D$4:$D$11</c:f>
              <c:numCache>
                <c:formatCode>0.0%</c:formatCode>
                <c:ptCount val="8"/>
                <c:pt idx="0">
                  <c:v>0.20357340629987952</c:v>
                </c:pt>
                <c:pt idx="1">
                  <c:v>0.24796701115422537</c:v>
                </c:pt>
                <c:pt idx="2">
                  <c:v>0.56258833030486555</c:v>
                </c:pt>
                <c:pt idx="3">
                  <c:v>0.5322801414394891</c:v>
                </c:pt>
                <c:pt idx="4">
                  <c:v>0.34849858586952109</c:v>
                </c:pt>
                <c:pt idx="5">
                  <c:v>0.24747049769112373</c:v>
                </c:pt>
                <c:pt idx="6">
                  <c:v>0.2085406033981525</c:v>
                </c:pt>
                <c:pt idx="7">
                  <c:v>-2.2332229128669834E-3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Chienco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Sheet1!$B$4:$B$11</c:f>
              <c:strCache>
                <c:ptCount val="8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</c:strCache>
            </c:strRef>
          </c:cat>
          <c:val>
            <c:numRef>
              <c:f>Sheet1!$E$4:$E$11</c:f>
              <c:numCache>
                <c:formatCode>0.0%</c:formatCode>
                <c:ptCount val="8"/>
                <c:pt idx="0">
                  <c:v>0.25771079781774953</c:v>
                </c:pt>
                <c:pt idx="1">
                  <c:v>0.26937037554097443</c:v>
                </c:pt>
                <c:pt idx="2">
                  <c:v>0.56717192691029905</c:v>
                </c:pt>
                <c:pt idx="3">
                  <c:v>0.50076679276147629</c:v>
                </c:pt>
                <c:pt idx="4">
                  <c:v>0.4972513313863598</c:v>
                </c:pt>
                <c:pt idx="5">
                  <c:v>0.34278251306021468</c:v>
                </c:pt>
                <c:pt idx="6">
                  <c:v>0.38092083471348115</c:v>
                </c:pt>
                <c:pt idx="7">
                  <c:v>0.27450780025887322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521872"/>
        <c:axId val="230522264"/>
      </c:lineChart>
      <c:catAx>
        <c:axId val="23052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22264"/>
        <c:crosses val="autoZero"/>
        <c:auto val="1"/>
        <c:lblAlgn val="ctr"/>
        <c:lblOffset val="100"/>
        <c:noMultiLvlLbl val="0"/>
      </c:catAx>
      <c:valAx>
        <c:axId val="23052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YoY Change in AR</a:t>
            </a:r>
            <a:r>
              <a:rPr lang="en-US" sz="1800" b="0" i="0" u="none" strike="noStrike" baseline="0"/>
              <a:t> 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Pawsome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Sheet1!$G$4:$G$11</c:f>
              <c:strCache>
                <c:ptCount val="8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</c:strCache>
            </c:strRef>
          </c:cat>
          <c:val>
            <c:numRef>
              <c:f>Sheet1!$H$4:$H$11</c:f>
              <c:numCache>
                <c:formatCode>General</c:formatCode>
                <c:ptCount val="8"/>
                <c:pt idx="0">
                  <c:v>-7.0066248256624886E-2</c:v>
                </c:pt>
                <c:pt idx="1">
                  <c:v>-6.5967671472266787E-4</c:v>
                </c:pt>
                <c:pt idx="2">
                  <c:v>-2.9021776514671638E-2</c:v>
                </c:pt>
                <c:pt idx="3">
                  <c:v>-1.2752376326927051E-2</c:v>
                </c:pt>
                <c:pt idx="4">
                  <c:v>0.11252507452053773</c:v>
                </c:pt>
                <c:pt idx="5">
                  <c:v>0.10184088236451294</c:v>
                </c:pt>
                <c:pt idx="6">
                  <c:v>0.44060608037882365</c:v>
                </c:pt>
                <c:pt idx="7">
                  <c:v>0.52526729073548295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Fidotronics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Sheet1!$G$4:$G$11</c:f>
              <c:strCache>
                <c:ptCount val="8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</c:strCache>
            </c:strRef>
          </c:cat>
          <c:val>
            <c:numRef>
              <c:f>Sheet1!$I$4:$I$11</c:f>
              <c:numCache>
                <c:formatCode>0.0%</c:formatCode>
                <c:ptCount val="8"/>
                <c:pt idx="0">
                  <c:v>0.21005331876330624</c:v>
                </c:pt>
                <c:pt idx="1">
                  <c:v>0.41863626685011379</c:v>
                </c:pt>
                <c:pt idx="2">
                  <c:v>0.61362979240154969</c:v>
                </c:pt>
                <c:pt idx="3">
                  <c:v>0.70383058953370736</c:v>
                </c:pt>
                <c:pt idx="4">
                  <c:v>0.4103789742471895</c:v>
                </c:pt>
                <c:pt idx="5">
                  <c:v>0.13655151711079294</c:v>
                </c:pt>
                <c:pt idx="6">
                  <c:v>0.27244709634646735</c:v>
                </c:pt>
                <c:pt idx="7">
                  <c:v>7.5570489723764123E-3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Sheet1!$J$3</c:f>
              <c:strCache>
                <c:ptCount val="1"/>
                <c:pt idx="0">
                  <c:v>Chienco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Sheet1!$G$4:$G$11</c:f>
              <c:strCache>
                <c:ptCount val="8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</c:strCache>
            </c:strRef>
          </c:cat>
          <c:val>
            <c:numRef>
              <c:f>Sheet1!$J$4:$J$11</c:f>
              <c:numCache>
                <c:formatCode>0.0%</c:formatCode>
                <c:ptCount val="8"/>
                <c:pt idx="0">
                  <c:v>0.24930362116991645</c:v>
                </c:pt>
                <c:pt idx="1">
                  <c:v>0.19353437352930536</c:v>
                </c:pt>
                <c:pt idx="2">
                  <c:v>0.77860829329062109</c:v>
                </c:pt>
                <c:pt idx="3">
                  <c:v>0.50857916102841649</c:v>
                </c:pt>
                <c:pt idx="4">
                  <c:v>0.47140039447731774</c:v>
                </c:pt>
                <c:pt idx="5">
                  <c:v>0.45382025539142812</c:v>
                </c:pt>
                <c:pt idx="6">
                  <c:v>0.2938429724501368</c:v>
                </c:pt>
                <c:pt idx="7">
                  <c:v>0.31864662193678028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523048"/>
        <c:axId val="230523440"/>
      </c:lineChart>
      <c:catAx>
        <c:axId val="23052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23440"/>
        <c:crosses val="autoZero"/>
        <c:auto val="1"/>
        <c:lblAlgn val="ctr"/>
        <c:lblOffset val="100"/>
        <c:noMultiLvlLbl val="0"/>
      </c:catAx>
      <c:valAx>
        <c:axId val="2305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2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YoY Change in Cash Collected</a:t>
            </a:r>
            <a:r>
              <a:rPr lang="en-US" sz="1800" b="0" i="0" u="none" strike="noStrike" baseline="0"/>
              <a:t> 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Pawsome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Sheet1!$L$4:$L$11</c:f>
              <c:strCache>
                <c:ptCount val="8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</c:strCache>
            </c:strRef>
          </c:cat>
          <c:val>
            <c:numRef>
              <c:f>Sheet1!$M$4:$M$11</c:f>
              <c:numCache>
                <c:formatCode>0.0%</c:formatCode>
                <c:ptCount val="8"/>
                <c:pt idx="0">
                  <c:v>-0.41171005548077855</c:v>
                </c:pt>
                <c:pt idx="1">
                  <c:v>-0.20404723593421881</c:v>
                </c:pt>
                <c:pt idx="2">
                  <c:v>-4.9069792617107311E-2</c:v>
                </c:pt>
                <c:pt idx="3">
                  <c:v>-0.12427382863815517</c:v>
                </c:pt>
                <c:pt idx="4">
                  <c:v>-5.0095145620232429E-2</c:v>
                </c:pt>
                <c:pt idx="5">
                  <c:v>0.13849142716171237</c:v>
                </c:pt>
                <c:pt idx="6">
                  <c:v>-5.6960481379086381E-2</c:v>
                </c:pt>
                <c:pt idx="7">
                  <c:v>0.1913572015912175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Fidotronics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Sheet1!$L$4:$L$11</c:f>
              <c:strCache>
                <c:ptCount val="8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</c:strCache>
            </c:strRef>
          </c:cat>
          <c:val>
            <c:numRef>
              <c:f>Sheet1!$N$4:$N$11</c:f>
              <c:numCache>
                <c:formatCode>0.0%</c:formatCode>
                <c:ptCount val="8"/>
                <c:pt idx="0">
                  <c:v>0.23411021867310478</c:v>
                </c:pt>
                <c:pt idx="1">
                  <c:v>7.0645119881331153E-2</c:v>
                </c:pt>
                <c:pt idx="2">
                  <c:v>0.40289903315126119</c:v>
                </c:pt>
                <c:pt idx="3">
                  <c:v>0.42591999267667546</c:v>
                </c:pt>
                <c:pt idx="4">
                  <c:v>0.56443391080262528</c:v>
                </c:pt>
                <c:pt idx="5">
                  <c:v>0.51484066929553474</c:v>
                </c:pt>
                <c:pt idx="6">
                  <c:v>0.10282682082421091</c:v>
                </c:pt>
                <c:pt idx="7">
                  <c:v>0.23215690050877114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Sheet1!$O$3</c:f>
              <c:strCache>
                <c:ptCount val="1"/>
                <c:pt idx="0">
                  <c:v>Chienco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Sheet1!$L$4:$L$11</c:f>
              <c:strCache>
                <c:ptCount val="8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</c:strCache>
            </c:strRef>
          </c:cat>
          <c:val>
            <c:numRef>
              <c:f>Sheet1!$O$4:$O$11</c:f>
              <c:numCache>
                <c:formatCode>0.0%</c:formatCode>
                <c:ptCount val="8"/>
                <c:pt idx="0">
                  <c:v>0.67654814949531694</c:v>
                </c:pt>
                <c:pt idx="1">
                  <c:v>0.3567040666091279</c:v>
                </c:pt>
                <c:pt idx="2">
                  <c:v>0.10479520479520499</c:v>
                </c:pt>
                <c:pt idx="3">
                  <c:v>0.75373383860900645</c:v>
                </c:pt>
                <c:pt idx="4">
                  <c:v>0.54130281499159305</c:v>
                </c:pt>
                <c:pt idx="5">
                  <c:v>0.31804063914979674</c:v>
                </c:pt>
                <c:pt idx="6">
                  <c:v>0.53205533954245365</c:v>
                </c:pt>
                <c:pt idx="7">
                  <c:v>0.25383710953636895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524224"/>
        <c:axId val="230524616"/>
      </c:lineChart>
      <c:catAx>
        <c:axId val="2305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24616"/>
        <c:crosses val="autoZero"/>
        <c:auto val="1"/>
        <c:lblAlgn val="ctr"/>
        <c:lblOffset val="100"/>
        <c:noMultiLvlLbl val="0"/>
      </c:catAx>
      <c:valAx>
        <c:axId val="2305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AR/TT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Pawsome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Sheet1!$Q$4:$Q$11</c:f>
              <c:strCache>
                <c:ptCount val="8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</c:strCache>
            </c:strRef>
          </c:cat>
          <c:val>
            <c:numRef>
              <c:f>Sheet1!$R$4:$R$11</c:f>
              <c:numCache>
                <c:formatCode>0.0%</c:formatCode>
                <c:ptCount val="8"/>
                <c:pt idx="0">
                  <c:v>0.24407419643257519</c:v>
                </c:pt>
                <c:pt idx="1">
                  <c:v>0.22040724692560656</c:v>
                </c:pt>
                <c:pt idx="2">
                  <c:v>0.21058050256503874</c:v>
                </c:pt>
                <c:pt idx="3">
                  <c:v>0.21685652628028237</c:v>
                </c:pt>
                <c:pt idx="4">
                  <c:v>0.294353226649683</c:v>
                </c:pt>
                <c:pt idx="5">
                  <c:v>0.24194825727563066</c:v>
                </c:pt>
                <c:pt idx="6">
                  <c:v>0.28126111845643298</c:v>
                </c:pt>
                <c:pt idx="7">
                  <c:v>0.27867659647320664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Sheet1!$S$3</c:f>
              <c:strCache>
                <c:ptCount val="1"/>
                <c:pt idx="0">
                  <c:v>Fidotronics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Sheet1!$Q$4:$Q$11</c:f>
              <c:strCache>
                <c:ptCount val="8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</c:strCache>
            </c:strRef>
          </c:cat>
          <c:val>
            <c:numRef>
              <c:f>Sheet1!$S$4:$S$11</c:f>
              <c:numCache>
                <c:formatCode>0.0%</c:formatCode>
                <c:ptCount val="8"/>
                <c:pt idx="0">
                  <c:v>0.26299496335121408</c:v>
                </c:pt>
                <c:pt idx="1">
                  <c:v>0.32860725491609538</c:v>
                </c:pt>
                <c:pt idx="2">
                  <c:v>0.195228516957305</c:v>
                </c:pt>
                <c:pt idx="3">
                  <c:v>0.23609907475849409</c:v>
                </c:pt>
                <c:pt idx="4">
                  <c:v>0.26672104164396954</c:v>
                </c:pt>
                <c:pt idx="5">
                  <c:v>0.27063532866140821</c:v>
                </c:pt>
                <c:pt idx="6">
                  <c:v>0.18854358879050565</c:v>
                </c:pt>
                <c:pt idx="7">
                  <c:v>0.19832653765954339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Sheet1!$T$3</c:f>
              <c:strCache>
                <c:ptCount val="1"/>
                <c:pt idx="0">
                  <c:v>Chienco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Sheet1!$Q$4:$Q$11</c:f>
              <c:strCache>
                <c:ptCount val="8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</c:strCache>
            </c:strRef>
          </c:cat>
          <c:val>
            <c:numRef>
              <c:f>Sheet1!$T$4:$T$11</c:f>
              <c:numCache>
                <c:formatCode>0.0%</c:formatCode>
                <c:ptCount val="8"/>
                <c:pt idx="0">
                  <c:v>0.25695775765188072</c:v>
                </c:pt>
                <c:pt idx="1">
                  <c:v>0.33477863525588958</c:v>
                </c:pt>
                <c:pt idx="2">
                  <c:v>0.27404347110761745</c:v>
                </c:pt>
                <c:pt idx="3">
                  <c:v>0.23381319105384138</c:v>
                </c:pt>
                <c:pt idx="4">
                  <c:v>0.26239486159963299</c:v>
                </c:pt>
                <c:pt idx="5">
                  <c:v>0.33460386604955072</c:v>
                </c:pt>
                <c:pt idx="6">
                  <c:v>0.25068014242602438</c:v>
                </c:pt>
                <c:pt idx="7">
                  <c:v>0.22574106605407662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525400"/>
        <c:axId val="230525792"/>
      </c:lineChart>
      <c:catAx>
        <c:axId val="23052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25792"/>
        <c:crosses val="autoZero"/>
        <c:auto val="1"/>
        <c:lblAlgn val="ctr"/>
        <c:lblOffset val="100"/>
        <c:noMultiLvlLbl val="0"/>
      </c:catAx>
      <c:valAx>
        <c:axId val="2305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2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Days Receivable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Sheet1!$W$3</c:f>
              <c:strCache>
                <c:ptCount val="1"/>
                <c:pt idx="0">
                  <c:v>Pawsome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Sheet1!$V$4:$V$11</c:f>
              <c:strCache>
                <c:ptCount val="8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</c:strCache>
            </c:strRef>
          </c:cat>
          <c:val>
            <c:numRef>
              <c:f>Sheet1!$W$4:$W$11</c:f>
              <c:numCache>
                <c:formatCode>0.0</c:formatCode>
                <c:ptCount val="8"/>
                <c:pt idx="0">
                  <c:v>81.474370859533209</c:v>
                </c:pt>
                <c:pt idx="1">
                  <c:v>81.698972006471081</c:v>
                </c:pt>
                <c:pt idx="2">
                  <c:v>82.191299773381516</c:v>
                </c:pt>
                <c:pt idx="3">
                  <c:v>84.526635888140646</c:v>
                </c:pt>
                <c:pt idx="4">
                  <c:v>88.362901985760288</c:v>
                </c:pt>
                <c:pt idx="5">
                  <c:v>84.476713278187944</c:v>
                </c:pt>
                <c:pt idx="6">
                  <c:v>85.414558842397511</c:v>
                </c:pt>
                <c:pt idx="7">
                  <c:v>87.287803458311913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Sheet1!$X$3</c:f>
              <c:strCache>
                <c:ptCount val="1"/>
                <c:pt idx="0">
                  <c:v>Fidotronics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Sheet1!$V$4:$V$11</c:f>
              <c:strCache>
                <c:ptCount val="8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</c:strCache>
            </c:strRef>
          </c:cat>
          <c:val>
            <c:numRef>
              <c:f>Sheet1!$X$4:$X$11</c:f>
              <c:numCache>
                <c:formatCode>0.0</c:formatCode>
                <c:ptCount val="8"/>
                <c:pt idx="0">
                  <c:v>76.6540354612833</c:v>
                </c:pt>
                <c:pt idx="1">
                  <c:v>80.310718472681202</c:v>
                </c:pt>
                <c:pt idx="2">
                  <c:v>72.70888356392004</c:v>
                </c:pt>
                <c:pt idx="3">
                  <c:v>75.413765197665228</c:v>
                </c:pt>
                <c:pt idx="4">
                  <c:v>79.817291242782318</c:v>
                </c:pt>
                <c:pt idx="5">
                  <c:v>81.391729647846063</c:v>
                </c:pt>
                <c:pt idx="6">
                  <c:v>75.578340347011121</c:v>
                </c:pt>
                <c:pt idx="7">
                  <c:v>79.270439483086093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Sheet1!$Y$3</c:f>
              <c:strCache>
                <c:ptCount val="1"/>
                <c:pt idx="0">
                  <c:v>Chienco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Sheet1!$V$4:$V$11</c:f>
              <c:strCache>
                <c:ptCount val="8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</c:strCache>
            </c:strRef>
          </c:cat>
          <c:val>
            <c:numRef>
              <c:f>Sheet1!$Y$4:$Y$11</c:f>
              <c:numCache>
                <c:formatCode>0.0</c:formatCode>
                <c:ptCount val="8"/>
                <c:pt idx="0">
                  <c:v>84.407406183204415</c:v>
                </c:pt>
                <c:pt idx="1">
                  <c:v>88.393155970755501</c:v>
                </c:pt>
                <c:pt idx="2">
                  <c:v>81.13965413231449</c:v>
                </c:pt>
                <c:pt idx="3">
                  <c:v>81.216649049512597</c:v>
                </c:pt>
                <c:pt idx="4">
                  <c:v>82.868787276341934</c:v>
                </c:pt>
                <c:pt idx="5">
                  <c:v>88.197567837371821</c:v>
                </c:pt>
                <c:pt idx="6">
                  <c:v>84.390107724220812</c:v>
                </c:pt>
                <c:pt idx="7">
                  <c:v>83.248320086483304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526968"/>
        <c:axId val="230527360"/>
      </c:lineChart>
      <c:catAx>
        <c:axId val="23052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27360"/>
        <c:crosses val="autoZero"/>
        <c:auto val="1"/>
        <c:lblAlgn val="ctr"/>
        <c:lblOffset val="100"/>
        <c:noMultiLvlLbl val="0"/>
      </c:catAx>
      <c:valAx>
        <c:axId val="23052736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2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TT Sales/PP&amp;E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Sheet1!$AB$3</c:f>
              <c:strCache>
                <c:ptCount val="1"/>
                <c:pt idx="0">
                  <c:v>Pawsome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Sheet1!$AA$4:$AA$11</c:f>
              <c:strCache>
                <c:ptCount val="8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</c:strCache>
            </c:strRef>
          </c:cat>
          <c:val>
            <c:numRef>
              <c:f>Sheet1!$AB$4:$AB$11</c:f>
              <c:numCache>
                <c:formatCode>0.00</c:formatCode>
                <c:ptCount val="8"/>
                <c:pt idx="0">
                  <c:v>2.5639857844303569</c:v>
                </c:pt>
                <c:pt idx="1">
                  <c:v>2.3205511294119332</c:v>
                </c:pt>
                <c:pt idx="2">
                  <c:v>2.1732526621408206</c:v>
                </c:pt>
                <c:pt idx="3">
                  <c:v>2.1686534613237161</c:v>
                </c:pt>
                <c:pt idx="4">
                  <c:v>2.3418351132042505</c:v>
                </c:pt>
                <c:pt idx="5">
                  <c:v>2.5421726497987458</c:v>
                </c:pt>
                <c:pt idx="6">
                  <c:v>2.9133436404143613</c:v>
                </c:pt>
                <c:pt idx="7">
                  <c:v>3.3625374982513772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Sheet1!$AC$3</c:f>
              <c:strCache>
                <c:ptCount val="1"/>
                <c:pt idx="0">
                  <c:v>Fidotronics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Sheet1!$AA$4:$AA$11</c:f>
              <c:strCache>
                <c:ptCount val="8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</c:strCache>
            </c:strRef>
          </c:cat>
          <c:val>
            <c:numRef>
              <c:f>Sheet1!$AC$4:$AC$11</c:f>
              <c:numCache>
                <c:formatCode>0.00</c:formatCode>
                <c:ptCount val="8"/>
                <c:pt idx="0">
                  <c:v>5.4119519016403625</c:v>
                </c:pt>
                <c:pt idx="1">
                  <c:v>5.6406278088324671</c:v>
                </c:pt>
                <c:pt idx="2">
                  <c:v>5.6670671170742546</c:v>
                </c:pt>
                <c:pt idx="3">
                  <c:v>5.6040337958962132</c:v>
                </c:pt>
                <c:pt idx="4">
                  <c:v>5.5748762294974314</c:v>
                </c:pt>
                <c:pt idx="5">
                  <c:v>5.520105505339008</c:v>
                </c:pt>
                <c:pt idx="6">
                  <c:v>5.2842876464018946</c:v>
                </c:pt>
                <c:pt idx="7">
                  <c:v>4.9808816914080074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Sheet1!$AD$3</c:f>
              <c:strCache>
                <c:ptCount val="1"/>
                <c:pt idx="0">
                  <c:v>Chienco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Sheet1!$AA$4:$AA$11</c:f>
              <c:strCache>
                <c:ptCount val="8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</c:strCache>
            </c:strRef>
          </c:cat>
          <c:val>
            <c:numRef>
              <c:f>Sheet1!$AD$4:$AD$11</c:f>
              <c:numCache>
                <c:formatCode>0.00</c:formatCode>
                <c:ptCount val="8"/>
                <c:pt idx="0">
                  <c:v>9.3276740935624431</c:v>
                </c:pt>
                <c:pt idx="1">
                  <c:v>9.268356955973422</c:v>
                </c:pt>
                <c:pt idx="2">
                  <c:v>9.5894469278639676</c:v>
                </c:pt>
                <c:pt idx="3">
                  <c:v>9.5866239886763918</c:v>
                </c:pt>
                <c:pt idx="4">
                  <c:v>9.7094154156829546</c:v>
                </c:pt>
                <c:pt idx="5">
                  <c:v>9.9088984809496168</c:v>
                </c:pt>
                <c:pt idx="6">
                  <c:v>9.9477372075083572</c:v>
                </c:pt>
                <c:pt idx="7">
                  <c:v>9.7396475191136531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526576"/>
        <c:axId val="230528144"/>
      </c:lineChart>
      <c:catAx>
        <c:axId val="23052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28144"/>
        <c:crosses val="autoZero"/>
        <c:auto val="1"/>
        <c:lblAlgn val="ctr"/>
        <c:lblOffset val="100"/>
        <c:noMultiLvlLbl val="0"/>
      </c:catAx>
      <c:valAx>
        <c:axId val="2305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2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TT Sales/ Employees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Sheet1!$AG$3</c:f>
              <c:strCache>
                <c:ptCount val="1"/>
                <c:pt idx="0">
                  <c:v>Pawsome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Sheet1!$AF$4:$AF$11</c:f>
              <c:strCache>
                <c:ptCount val="8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</c:strCache>
            </c:strRef>
          </c:cat>
          <c:val>
            <c:numRef>
              <c:f>Sheet1!$AG$4:$AG$11</c:f>
              <c:numCache>
                <c:formatCode>0.00</c:formatCode>
                <c:ptCount val="8"/>
                <c:pt idx="0">
                  <c:v>95.852719298245617</c:v>
                </c:pt>
                <c:pt idx="1">
                  <c:v>96.096944444444432</c:v>
                </c:pt>
                <c:pt idx="2">
                  <c:v>99.891470588235293</c:v>
                </c:pt>
                <c:pt idx="3">
                  <c:v>102.52458333333334</c:v>
                </c:pt>
                <c:pt idx="4">
                  <c:v>115.86517241379312</c:v>
                </c:pt>
                <c:pt idx="5">
                  <c:v>124.01559523809523</c:v>
                </c:pt>
                <c:pt idx="6">
                  <c:v>135.67419753086421</c:v>
                </c:pt>
                <c:pt idx="7">
                  <c:v>149.76923076923077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Sheet1!$AH$3</c:f>
              <c:strCache>
                <c:ptCount val="1"/>
                <c:pt idx="0">
                  <c:v>Fidotronics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Sheet1!$AF$4:$AF$11</c:f>
              <c:strCache>
                <c:ptCount val="8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</c:strCache>
            </c:strRef>
          </c:cat>
          <c:val>
            <c:numRef>
              <c:f>Sheet1!$AH$4:$AH$11</c:f>
              <c:numCache>
                <c:formatCode>0.00</c:formatCode>
                <c:ptCount val="8"/>
                <c:pt idx="0">
                  <c:v>108.0575221238938</c:v>
                </c:pt>
                <c:pt idx="1">
                  <c:v>113.60905172413791</c:v>
                </c:pt>
                <c:pt idx="2">
                  <c:v>120.11134453781513</c:v>
                </c:pt>
                <c:pt idx="3">
                  <c:v>128.63278688524591</c:v>
                </c:pt>
                <c:pt idx="4">
                  <c:v>135.84679999999997</c:v>
                </c:pt>
                <c:pt idx="5">
                  <c:v>145.4932</c:v>
                </c:pt>
                <c:pt idx="6">
                  <c:v>150.65799999999999</c:v>
                </c:pt>
                <c:pt idx="7">
                  <c:v>150.58599999999998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Sheet1!$AI$3</c:f>
              <c:strCache>
                <c:ptCount val="1"/>
                <c:pt idx="0">
                  <c:v>Chienco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Sheet1!$AF$4:$AF$11</c:f>
              <c:strCache>
                <c:ptCount val="8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</c:strCache>
            </c:strRef>
          </c:cat>
          <c:val>
            <c:numRef>
              <c:f>Sheet1!$AI$4:$AI$11</c:f>
              <c:numCache>
                <c:formatCode>0.00</c:formatCode>
                <c:ptCount val="8"/>
                <c:pt idx="0">
                  <c:v>83.821573697820469</c:v>
                </c:pt>
                <c:pt idx="1">
                  <c:v>90.133626212703646</c:v>
                </c:pt>
                <c:pt idx="2">
                  <c:v>99.243468795355611</c:v>
                </c:pt>
                <c:pt idx="3">
                  <c:v>107.17676676856679</c:v>
                </c:pt>
                <c:pt idx="4">
                  <c:v>115.468832774148</c:v>
                </c:pt>
                <c:pt idx="5">
                  <c:v>125.3035339398181</c:v>
                </c:pt>
                <c:pt idx="6">
                  <c:v>134.11943144392444</c:v>
                </c:pt>
                <c:pt idx="7">
                  <c:v>139.81964960494679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13112"/>
        <c:axId val="404113504"/>
      </c:lineChart>
      <c:catAx>
        <c:axId val="40411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13504"/>
        <c:crosses val="autoZero"/>
        <c:auto val="1"/>
        <c:lblAlgn val="ctr"/>
        <c:lblOffset val="100"/>
        <c:noMultiLvlLbl val="0"/>
      </c:catAx>
      <c:valAx>
        <c:axId val="40411350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1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zoomScaleNormal="100" workbookViewId="0"/>
  </sheetViews>
  <sheetFormatPr defaultRowHeight="15" x14ac:dyDescent="0.25"/>
  <cols>
    <col min="1" max="1" width="11.140625" customWidth="1"/>
    <col min="5" max="5" width="10.140625" customWidth="1"/>
    <col min="7" max="7" width="10.7109375" bestFit="1" customWidth="1"/>
    <col min="8" max="8" width="11" customWidth="1"/>
    <col min="9" max="9" width="11.5703125" customWidth="1"/>
    <col min="10" max="11" width="11.42578125" customWidth="1"/>
    <col min="12" max="12" width="10.85546875" bestFit="1" customWidth="1"/>
    <col min="14" max="14" width="11.7109375" bestFit="1" customWidth="1"/>
    <col min="15" max="15" width="14.28515625" customWidth="1"/>
  </cols>
  <sheetData>
    <row r="1" spans="1:15" ht="45" x14ac:dyDescent="0.25">
      <c r="A1" s="6" t="s">
        <v>42</v>
      </c>
      <c r="B1" s="6" t="s">
        <v>41</v>
      </c>
      <c r="C1" s="6" t="s">
        <v>37</v>
      </c>
      <c r="D1" s="6" t="s">
        <v>12</v>
      </c>
      <c r="E1" s="6" t="s">
        <v>43</v>
      </c>
      <c r="F1" s="6" t="s">
        <v>17</v>
      </c>
      <c r="G1" s="6" t="s">
        <v>44</v>
      </c>
      <c r="H1" s="6" t="s">
        <v>13</v>
      </c>
      <c r="I1" s="6" t="s">
        <v>36</v>
      </c>
      <c r="J1" s="6" t="s">
        <v>45</v>
      </c>
      <c r="K1" s="6" t="s">
        <v>18</v>
      </c>
      <c r="L1" s="6" t="s">
        <v>38</v>
      </c>
      <c r="M1" s="6" t="s">
        <v>16</v>
      </c>
      <c r="N1" s="6" t="s">
        <v>39</v>
      </c>
      <c r="O1" s="6" t="s">
        <v>40</v>
      </c>
    </row>
    <row r="2" spans="1:15" x14ac:dyDescent="0.25">
      <c r="A2" t="s">
        <v>33</v>
      </c>
      <c r="B2" t="s">
        <v>32</v>
      </c>
      <c r="C2" s="5">
        <v>318.49200000000002</v>
      </c>
      <c r="D2" s="5">
        <v>27.545000000000002</v>
      </c>
      <c r="E2" s="5">
        <v>251.90199999999999</v>
      </c>
      <c r="G2" s="5">
        <v>241.102</v>
      </c>
      <c r="H2" s="5">
        <v>12</v>
      </c>
      <c r="I2" s="4"/>
      <c r="J2" s="4"/>
      <c r="K2" s="4"/>
      <c r="L2" s="4"/>
      <c r="M2" s="4"/>
      <c r="N2" s="4"/>
      <c r="O2" s="4"/>
    </row>
    <row r="3" spans="1:15" x14ac:dyDescent="0.25">
      <c r="A3" t="s">
        <v>33</v>
      </c>
      <c r="B3" t="s">
        <v>27</v>
      </c>
      <c r="C3" s="5">
        <v>339.50799999999998</v>
      </c>
      <c r="D3" s="5">
        <v>30.004999999999999</v>
      </c>
      <c r="E3" s="5">
        <v>286.8</v>
      </c>
      <c r="F3" s="5">
        <f t="shared" ref="F3:F6" si="0">C3+E2-E3</f>
        <v>304.60999999999996</v>
      </c>
      <c r="G3" s="5">
        <v>384.56</v>
      </c>
      <c r="H3" s="5">
        <v>12</v>
      </c>
      <c r="I3" s="1"/>
      <c r="J3" s="1"/>
      <c r="K3" s="1"/>
      <c r="L3" s="1"/>
      <c r="M3" s="3"/>
      <c r="N3" s="2"/>
      <c r="O3" s="2"/>
    </row>
    <row r="4" spans="1:15" x14ac:dyDescent="0.25">
      <c r="A4" t="s">
        <v>33</v>
      </c>
      <c r="B4" t="s">
        <v>28</v>
      </c>
      <c r="C4" s="5">
        <v>308.77</v>
      </c>
      <c r="D4" s="5">
        <v>11.438000000000001</v>
      </c>
      <c r="E4" s="5">
        <v>228.9</v>
      </c>
      <c r="F4" s="5">
        <f t="shared" si="0"/>
        <v>366.66999999999996</v>
      </c>
      <c r="G4" s="5">
        <v>396.35500000000002</v>
      </c>
      <c r="H4" s="5">
        <v>12</v>
      </c>
      <c r="I4" s="1"/>
      <c r="J4" s="1"/>
      <c r="K4" s="1"/>
      <c r="L4" s="1"/>
      <c r="M4" s="3"/>
      <c r="N4" s="2"/>
      <c r="O4" s="2"/>
    </row>
    <row r="5" spans="1:15" x14ac:dyDescent="0.25">
      <c r="A5" t="s">
        <v>33</v>
      </c>
      <c r="B5" t="s">
        <v>29</v>
      </c>
      <c r="C5" s="5">
        <v>250.72399999999999</v>
      </c>
      <c r="D5" s="5">
        <v>9.0069999999999997</v>
      </c>
      <c r="E5" s="5">
        <v>220.97200000000001</v>
      </c>
      <c r="F5" s="5">
        <f t="shared" si="0"/>
        <v>258.65200000000004</v>
      </c>
      <c r="G5" s="5">
        <v>431.27499999999998</v>
      </c>
      <c r="H5" s="5">
        <v>12</v>
      </c>
      <c r="I5" s="1"/>
      <c r="J5" s="1"/>
      <c r="K5" s="1"/>
      <c r="L5" s="1"/>
      <c r="M5" s="3"/>
      <c r="N5" s="2"/>
      <c r="O5" s="2"/>
    </row>
    <row r="6" spans="1:15" x14ac:dyDescent="0.25">
      <c r="A6" t="s">
        <v>33</v>
      </c>
      <c r="B6" t="s">
        <v>30</v>
      </c>
      <c r="C6" s="5">
        <v>303.51799999999997</v>
      </c>
      <c r="D6" s="5">
        <v>6.0999999999999999E-2</v>
      </c>
      <c r="E6" s="5">
        <v>216.19499999999999</v>
      </c>
      <c r="F6" s="5">
        <f t="shared" si="0"/>
        <v>308.29500000000002</v>
      </c>
      <c r="G6" s="5">
        <v>449.428</v>
      </c>
      <c r="H6" s="5">
        <v>12</v>
      </c>
      <c r="I6" s="1"/>
      <c r="J6" s="1"/>
      <c r="K6" s="1"/>
      <c r="L6" s="1"/>
      <c r="M6" s="3"/>
      <c r="N6" s="2"/>
      <c r="O6" s="2"/>
    </row>
    <row r="7" spans="1:15" x14ac:dyDescent="0.25">
      <c r="A7" t="s">
        <v>33</v>
      </c>
      <c r="B7" t="s">
        <v>23</v>
      </c>
      <c r="C7" s="5">
        <v>229.709</v>
      </c>
      <c r="D7" s="5">
        <v>6.62</v>
      </c>
      <c r="E7" s="5">
        <v>266.70499999999998</v>
      </c>
      <c r="F7" s="5">
        <f>C7+E6-E7</f>
        <v>179.19900000000001</v>
      </c>
      <c r="G7" s="5">
        <v>469.28500000000003</v>
      </c>
      <c r="H7" s="5">
        <v>9</v>
      </c>
      <c r="I7" s="1">
        <f t="shared" ref="I7:I14" si="1">(C7/C3)-1</f>
        <v>-0.32340622312287193</v>
      </c>
      <c r="J7" s="1">
        <f t="shared" ref="J7:K14" si="2">(E7/E3)-1</f>
        <v>-7.0066248256624886E-2</v>
      </c>
      <c r="K7" s="1">
        <f t="shared" si="2"/>
        <v>-0.41171005548077855</v>
      </c>
      <c r="L7" s="1">
        <f t="shared" ref="L7:L14" si="3">E7/SUM(C4:C7)</f>
        <v>0.24407419643257519</v>
      </c>
      <c r="M7" s="3">
        <f t="shared" ref="M7:M14" si="4">(AVERAGE(E3:E7)/SUM(C4:C7))*365</f>
        <v>81.474370859533209</v>
      </c>
      <c r="N7" s="2">
        <f t="shared" ref="N7:N14" si="5">SUM(C4:C7)/AVERAGE(G3:G7)</f>
        <v>2.5639857844303569</v>
      </c>
      <c r="O7" s="2">
        <f t="shared" ref="O7:O14" si="6">SUM(C4:C7)/AVERAGE(H3:H7)</f>
        <v>95.852719298245617</v>
      </c>
    </row>
    <row r="8" spans="1:15" x14ac:dyDescent="0.25">
      <c r="A8" t="s">
        <v>33</v>
      </c>
      <c r="B8" t="s">
        <v>24</v>
      </c>
      <c r="C8" s="5">
        <v>253.89599999999999</v>
      </c>
      <c r="D8" s="5">
        <v>2.762</v>
      </c>
      <c r="E8" s="5">
        <v>228.749</v>
      </c>
      <c r="F8" s="5">
        <f t="shared" ref="F8:F14" si="7">C8+E7-E8</f>
        <v>291.85199999999998</v>
      </c>
      <c r="G8" s="5">
        <v>489.86500000000001</v>
      </c>
      <c r="H8" s="5">
        <v>9</v>
      </c>
      <c r="I8" s="1">
        <f t="shared" si="1"/>
        <v>-0.17771804255594781</v>
      </c>
      <c r="J8" s="1">
        <f t="shared" si="2"/>
        <v>-6.5967671472266787E-4</v>
      </c>
      <c r="K8" s="1">
        <f t="shared" si="2"/>
        <v>-0.20404723593421881</v>
      </c>
      <c r="L8" s="1">
        <f t="shared" si="3"/>
        <v>0.22040724692560656</v>
      </c>
      <c r="M8" s="3">
        <f t="shared" si="4"/>
        <v>81.698972006471081</v>
      </c>
      <c r="N8" s="2">
        <f t="shared" si="5"/>
        <v>2.3205511294119332</v>
      </c>
      <c r="O8" s="2">
        <f t="shared" si="6"/>
        <v>96.096944444444432</v>
      </c>
    </row>
    <row r="9" spans="1:15" x14ac:dyDescent="0.25">
      <c r="A9" t="s">
        <v>33</v>
      </c>
      <c r="B9" t="s">
        <v>25</v>
      </c>
      <c r="C9" s="5">
        <v>231.77</v>
      </c>
      <c r="D9" s="5">
        <v>-15.77</v>
      </c>
      <c r="E9" s="5">
        <v>214.559</v>
      </c>
      <c r="F9" s="5">
        <f t="shared" si="7"/>
        <v>245.96</v>
      </c>
      <c r="G9" s="5">
        <v>504.31299999999999</v>
      </c>
      <c r="H9" s="5">
        <v>9</v>
      </c>
      <c r="I9" s="1">
        <f t="shared" si="1"/>
        <v>-7.5597070882723605E-2</v>
      </c>
      <c r="J9" s="1">
        <f t="shared" si="2"/>
        <v>-2.9021776514671638E-2</v>
      </c>
      <c r="K9" s="1">
        <f t="shared" si="2"/>
        <v>-4.9069792617107311E-2</v>
      </c>
      <c r="L9" s="1">
        <f t="shared" si="3"/>
        <v>0.21058050256503874</v>
      </c>
      <c r="M9" s="3">
        <f t="shared" si="4"/>
        <v>82.191299773381516</v>
      </c>
      <c r="N9" s="2">
        <f t="shared" si="5"/>
        <v>2.1732526621408206</v>
      </c>
      <c r="O9" s="2">
        <f t="shared" si="6"/>
        <v>99.891470588235293</v>
      </c>
    </row>
    <row r="10" spans="1:15" x14ac:dyDescent="0.25">
      <c r="A10" t="s">
        <v>33</v>
      </c>
      <c r="B10" t="s">
        <v>26</v>
      </c>
      <c r="C10" s="5">
        <v>268.86099999999999</v>
      </c>
      <c r="D10" s="5">
        <v>-190.28299999999999</v>
      </c>
      <c r="E10" s="5">
        <v>213.43799999999999</v>
      </c>
      <c r="F10" s="5">
        <f t="shared" si="7"/>
        <v>269.98199999999997</v>
      </c>
      <c r="G10" s="5">
        <v>356.34199999999998</v>
      </c>
      <c r="H10" s="5">
        <v>9</v>
      </c>
      <c r="I10" s="1">
        <f t="shared" si="1"/>
        <v>-0.11418433173650322</v>
      </c>
      <c r="J10" s="1">
        <f t="shared" si="2"/>
        <v>-1.2752376326927051E-2</v>
      </c>
      <c r="K10" s="1">
        <f t="shared" si="2"/>
        <v>-0.12427382863815517</v>
      </c>
      <c r="L10" s="1">
        <f t="shared" si="3"/>
        <v>0.21685652628028237</v>
      </c>
      <c r="M10" s="3">
        <f t="shared" si="4"/>
        <v>84.526635888140646</v>
      </c>
      <c r="N10" s="2">
        <f t="shared" si="5"/>
        <v>2.1686534613237161</v>
      </c>
      <c r="O10" s="2">
        <f t="shared" si="6"/>
        <v>102.52458333333334</v>
      </c>
    </row>
    <row r="11" spans="1:15" x14ac:dyDescent="0.25">
      <c r="A11" t="s">
        <v>33</v>
      </c>
      <c r="B11" t="s">
        <v>19</v>
      </c>
      <c r="C11" s="5">
        <v>253.5</v>
      </c>
      <c r="D11" s="5">
        <v>20.6</v>
      </c>
      <c r="E11" s="5">
        <v>296.71600000000001</v>
      </c>
      <c r="F11" s="5">
        <f t="shared" si="7"/>
        <v>170.22199999999998</v>
      </c>
      <c r="G11" s="5">
        <v>332.411</v>
      </c>
      <c r="H11" s="5">
        <v>7.5</v>
      </c>
      <c r="I11" s="1">
        <f t="shared" si="1"/>
        <v>0.10357016921409268</v>
      </c>
      <c r="J11" s="1">
        <f>(E11/E7)-1</f>
        <v>0.11252507452053773</v>
      </c>
      <c r="K11" s="1">
        <f t="shared" si="2"/>
        <v>-5.0095145620232429E-2</v>
      </c>
      <c r="L11" s="1">
        <f t="shared" si="3"/>
        <v>0.294353226649683</v>
      </c>
      <c r="M11" s="3">
        <f t="shared" si="4"/>
        <v>88.362901985760288</v>
      </c>
      <c r="N11" s="2">
        <f t="shared" si="5"/>
        <v>2.3418351132042505</v>
      </c>
      <c r="O11" s="2">
        <f t="shared" si="6"/>
        <v>115.86517241379312</v>
      </c>
    </row>
    <row r="12" spans="1:15" x14ac:dyDescent="0.25">
      <c r="A12" t="s">
        <v>33</v>
      </c>
      <c r="B12" t="s">
        <v>20</v>
      </c>
      <c r="C12" s="5">
        <v>287.60000000000002</v>
      </c>
      <c r="D12" s="5">
        <v>26.2</v>
      </c>
      <c r="E12" s="5">
        <v>252.04499999999999</v>
      </c>
      <c r="F12" s="5">
        <f t="shared" si="7"/>
        <v>332.27100000000007</v>
      </c>
      <c r="G12" s="5">
        <v>365.96800000000002</v>
      </c>
      <c r="H12" s="5">
        <v>7.5</v>
      </c>
      <c r="I12" s="1">
        <f t="shared" si="1"/>
        <v>0.13274726659734704</v>
      </c>
      <c r="J12" s="1">
        <f>(E12/E8)-1</f>
        <v>0.10184088236451294</v>
      </c>
      <c r="K12" s="1">
        <f t="shared" si="2"/>
        <v>0.13849142716171237</v>
      </c>
      <c r="L12" s="1">
        <f t="shared" si="3"/>
        <v>0.24194825727563066</v>
      </c>
      <c r="M12" s="3">
        <f t="shared" si="4"/>
        <v>84.476713278187944</v>
      </c>
      <c r="N12" s="2">
        <f t="shared" si="5"/>
        <v>2.5421726497987458</v>
      </c>
      <c r="O12" s="2">
        <f t="shared" si="6"/>
        <v>124.01559523809523</v>
      </c>
    </row>
    <row r="13" spans="1:15" x14ac:dyDescent="0.25">
      <c r="A13" t="s">
        <v>33</v>
      </c>
      <c r="B13" t="s">
        <v>21</v>
      </c>
      <c r="C13" s="5">
        <v>289</v>
      </c>
      <c r="D13" s="5">
        <v>34.6</v>
      </c>
      <c r="E13" s="5">
        <v>309.09500000000003</v>
      </c>
      <c r="F13" s="5">
        <f t="shared" si="7"/>
        <v>231.94999999999993</v>
      </c>
      <c r="G13" s="5">
        <v>327.048</v>
      </c>
      <c r="H13" s="5">
        <v>7.5</v>
      </c>
      <c r="I13" s="1">
        <f t="shared" si="1"/>
        <v>0.24692583164343951</v>
      </c>
      <c r="J13" s="1">
        <f>(E13/E9)-1</f>
        <v>0.44060608037882365</v>
      </c>
      <c r="K13" s="1">
        <f t="shared" si="2"/>
        <v>-5.6960481379086381E-2</v>
      </c>
      <c r="L13" s="1">
        <f t="shared" si="3"/>
        <v>0.28126111845643298</v>
      </c>
      <c r="M13" s="3">
        <f t="shared" si="4"/>
        <v>85.414558842397511</v>
      </c>
      <c r="N13" s="2">
        <f t="shared" si="5"/>
        <v>2.9133436404143613</v>
      </c>
      <c r="O13" s="2">
        <f t="shared" si="6"/>
        <v>135.67419753086421</v>
      </c>
    </row>
    <row r="14" spans="1:15" x14ac:dyDescent="0.25">
      <c r="A14" t="s">
        <v>33</v>
      </c>
      <c r="B14" t="s">
        <v>22</v>
      </c>
      <c r="C14" s="5">
        <v>338.1</v>
      </c>
      <c r="D14" s="5">
        <v>41.7</v>
      </c>
      <c r="E14" s="5">
        <v>325.55</v>
      </c>
      <c r="F14" s="5">
        <f t="shared" si="7"/>
        <v>321.64500000000004</v>
      </c>
      <c r="G14" s="5">
        <v>355.31200000000001</v>
      </c>
      <c r="H14" s="5">
        <v>7.5</v>
      </c>
      <c r="I14" s="1">
        <f t="shared" si="1"/>
        <v>0.25752712368100994</v>
      </c>
      <c r="J14" s="1">
        <f>(E14/E10)-1</f>
        <v>0.52526729073548295</v>
      </c>
      <c r="K14" s="1">
        <f t="shared" si="2"/>
        <v>0.1913572015912175</v>
      </c>
      <c r="L14" s="1">
        <f t="shared" si="3"/>
        <v>0.27867659647320664</v>
      </c>
      <c r="M14" s="3">
        <f t="shared" si="4"/>
        <v>87.287803458311913</v>
      </c>
      <c r="N14" s="2">
        <f t="shared" si="5"/>
        <v>3.3625374982513772</v>
      </c>
      <c r="O14" s="2">
        <f t="shared" si="6"/>
        <v>149.76923076923077</v>
      </c>
    </row>
    <row r="15" spans="1:15" x14ac:dyDescent="0.25">
      <c r="C15" s="5"/>
      <c r="D15" s="5"/>
      <c r="E15" s="5"/>
      <c r="F15" s="5"/>
      <c r="G15" s="5"/>
      <c r="H15" s="5"/>
      <c r="I15" s="1"/>
      <c r="J15" s="1"/>
      <c r="K15" s="1"/>
      <c r="L15" s="1"/>
      <c r="M15" s="3"/>
      <c r="N15" s="2"/>
      <c r="O15" s="2"/>
    </row>
    <row r="16" spans="1:15" x14ac:dyDescent="0.25">
      <c r="C16" s="5"/>
      <c r="D16" s="5"/>
      <c r="E16" s="5"/>
      <c r="F16" s="5"/>
      <c r="G16" s="5"/>
      <c r="H16" s="5"/>
      <c r="I16" s="1"/>
      <c r="J16" s="1"/>
      <c r="K16" s="1"/>
      <c r="L16" s="1"/>
      <c r="M16" s="3"/>
      <c r="N16" s="2"/>
      <c r="O16" s="2"/>
    </row>
    <row r="17" spans="3:15" x14ac:dyDescent="0.25">
      <c r="C17" s="5"/>
      <c r="D17" s="5"/>
      <c r="E17" s="5"/>
      <c r="F17" s="5"/>
      <c r="G17" s="5"/>
      <c r="H17" s="5"/>
      <c r="I17" s="1"/>
      <c r="J17" s="1"/>
      <c r="K17" s="1"/>
      <c r="L17" s="1"/>
      <c r="M17" s="3"/>
      <c r="N17" s="2"/>
      <c r="O17" s="2"/>
    </row>
    <row r="18" spans="3:15" x14ac:dyDescent="0.25">
      <c r="C18" s="5"/>
      <c r="D18" s="5"/>
      <c r="E18" s="5"/>
      <c r="F18" s="5"/>
      <c r="G18" s="5"/>
      <c r="H18" s="5"/>
      <c r="I18" s="1"/>
      <c r="J18" s="1"/>
      <c r="K18" s="1"/>
      <c r="L18" s="1"/>
      <c r="M18" s="3"/>
      <c r="N18" s="2"/>
      <c r="O18" s="2"/>
    </row>
    <row r="19" spans="3:15" x14ac:dyDescent="0.25">
      <c r="C19" s="5"/>
      <c r="D19" s="5"/>
      <c r="E19" s="5"/>
      <c r="F19" s="5"/>
      <c r="G19" s="5"/>
      <c r="H19" s="5"/>
      <c r="I19" s="1"/>
      <c r="J19" s="1"/>
      <c r="K19" s="1"/>
      <c r="L19" s="1"/>
      <c r="M19" s="3"/>
      <c r="N19" s="2"/>
      <c r="O19" s="2"/>
    </row>
    <row r="20" spans="3:15" x14ac:dyDescent="0.25">
      <c r="C20" s="5"/>
      <c r="D20" s="5"/>
      <c r="E20" s="5"/>
      <c r="F20" s="5"/>
      <c r="G20" s="5"/>
      <c r="H20" s="5"/>
      <c r="I20" s="1"/>
      <c r="J20" s="1"/>
      <c r="K20" s="1"/>
      <c r="L20" s="1"/>
      <c r="M20" s="3"/>
      <c r="N20" s="2"/>
      <c r="O20" s="2"/>
    </row>
    <row r="21" spans="3:15" x14ac:dyDescent="0.25">
      <c r="C21" s="5"/>
      <c r="D21" s="5"/>
      <c r="E21" s="5"/>
      <c r="F21" s="5"/>
      <c r="G21" s="5"/>
      <c r="H21" s="5"/>
      <c r="I21" s="1"/>
      <c r="J21" s="1"/>
      <c r="K21" s="1"/>
      <c r="L21" s="1"/>
      <c r="M21" s="3"/>
      <c r="N21" s="2"/>
      <c r="O21" s="2"/>
    </row>
    <row r="22" spans="3:15" x14ac:dyDescent="0.25">
      <c r="C22" s="5"/>
      <c r="D22" s="5"/>
      <c r="E22" s="5"/>
      <c r="F22" s="5"/>
      <c r="G22" s="5"/>
      <c r="H22" s="5"/>
      <c r="I22" s="1"/>
      <c r="J22" s="1"/>
      <c r="K22" s="1"/>
      <c r="L22" s="1"/>
      <c r="M22" s="3"/>
      <c r="N22" s="2"/>
      <c r="O22" s="2"/>
    </row>
    <row r="23" spans="3:15" x14ac:dyDescent="0.25">
      <c r="C23" s="5"/>
      <c r="D23" s="5"/>
      <c r="E23" s="5"/>
      <c r="F23" s="5"/>
      <c r="G23" s="5"/>
      <c r="H23" s="5"/>
      <c r="I23" s="1"/>
      <c r="J23" s="1"/>
      <c r="K23" s="1"/>
      <c r="L23" s="1"/>
      <c r="M23" s="3"/>
      <c r="N23" s="2"/>
      <c r="O23" s="2"/>
    </row>
    <row r="24" spans="3:15" x14ac:dyDescent="0.25">
      <c r="C24" s="5"/>
      <c r="D24" s="5"/>
      <c r="E24" s="5"/>
      <c r="F24" s="5"/>
      <c r="G24" s="5"/>
      <c r="H24" s="5"/>
      <c r="I24" s="1"/>
      <c r="J24" s="1"/>
      <c r="K24" s="1"/>
      <c r="L24" s="1"/>
      <c r="M24" s="3"/>
      <c r="N24" s="2"/>
      <c r="O24" s="2"/>
    </row>
    <row r="25" spans="3:15" x14ac:dyDescent="0.25">
      <c r="C25" s="5"/>
      <c r="D25" s="5"/>
      <c r="E25" s="5"/>
      <c r="F25" s="5"/>
      <c r="G25" s="5"/>
      <c r="H25" s="5"/>
      <c r="I25" s="1"/>
      <c r="J25" s="1"/>
      <c r="K25" s="1"/>
      <c r="L25" s="1"/>
      <c r="M25" s="3"/>
      <c r="N25" s="2"/>
      <c r="O25" s="2"/>
    </row>
    <row r="26" spans="3:15" x14ac:dyDescent="0.25">
      <c r="C26" s="5"/>
      <c r="D26" s="5"/>
      <c r="E26" s="5"/>
      <c r="F26" s="5"/>
      <c r="G26" s="5"/>
      <c r="H26" s="5"/>
      <c r="I26" s="1"/>
      <c r="J26" s="1"/>
      <c r="K26" s="1"/>
      <c r="L26" s="1"/>
      <c r="M26" s="3"/>
      <c r="N26" s="2"/>
      <c r="O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Normal="100" workbookViewId="0">
      <selection activeCell="C23" sqref="C23"/>
    </sheetView>
  </sheetViews>
  <sheetFormatPr defaultRowHeight="15" x14ac:dyDescent="0.25"/>
  <cols>
    <col min="1" max="1" width="11" customWidth="1"/>
    <col min="3" max="3" width="9.42578125" customWidth="1"/>
    <col min="4" max="4" width="9.28515625" customWidth="1"/>
    <col min="5" max="5" width="10.7109375" customWidth="1"/>
    <col min="6" max="6" width="9.42578125" customWidth="1"/>
    <col min="7" max="7" width="9.28515625" customWidth="1"/>
    <col min="8" max="8" width="10.85546875" customWidth="1"/>
    <col min="9" max="9" width="12.7109375" customWidth="1"/>
    <col min="10" max="11" width="12.42578125" customWidth="1"/>
    <col min="12" max="12" width="11.140625" customWidth="1"/>
    <col min="13" max="13" width="9.5703125" customWidth="1"/>
    <col min="14" max="14" width="11.85546875" customWidth="1"/>
    <col min="15" max="15" width="13.85546875" customWidth="1"/>
  </cols>
  <sheetData>
    <row r="1" spans="1:16" ht="45" x14ac:dyDescent="0.25">
      <c r="A1" s="6" t="s">
        <v>42</v>
      </c>
      <c r="B1" s="6" t="s">
        <v>41</v>
      </c>
      <c r="C1" s="6" t="s">
        <v>37</v>
      </c>
      <c r="D1" s="6" t="s">
        <v>12</v>
      </c>
      <c r="E1" s="6" t="s">
        <v>43</v>
      </c>
      <c r="F1" s="6" t="s">
        <v>17</v>
      </c>
      <c r="G1" s="6" t="s">
        <v>44</v>
      </c>
      <c r="H1" s="6" t="s">
        <v>13</v>
      </c>
      <c r="I1" s="6" t="s">
        <v>36</v>
      </c>
      <c r="J1" s="6" t="s">
        <v>45</v>
      </c>
      <c r="K1" s="6" t="s">
        <v>18</v>
      </c>
      <c r="L1" s="6" t="s">
        <v>38</v>
      </c>
      <c r="M1" s="6" t="s">
        <v>16</v>
      </c>
      <c r="N1" s="6" t="s">
        <v>39</v>
      </c>
      <c r="O1" s="6" t="s">
        <v>40</v>
      </c>
      <c r="P1" s="4"/>
    </row>
    <row r="2" spans="1:16" x14ac:dyDescent="0.25">
      <c r="A2" t="s">
        <v>34</v>
      </c>
      <c r="B2" t="s">
        <v>31</v>
      </c>
      <c r="C2">
        <v>46.825000000000003</v>
      </c>
      <c r="D2">
        <v>1.716</v>
      </c>
      <c r="E2">
        <v>34.756999999999998</v>
      </c>
      <c r="F2" s="5"/>
      <c r="G2">
        <v>42.235999999999997</v>
      </c>
      <c r="H2">
        <v>2.2000000000000002</v>
      </c>
      <c r="K2" s="4"/>
    </row>
    <row r="3" spans="1:16" x14ac:dyDescent="0.25">
      <c r="A3" t="s">
        <v>34</v>
      </c>
      <c r="B3" t="s">
        <v>27</v>
      </c>
      <c r="C3">
        <v>61.398000000000003</v>
      </c>
      <c r="D3">
        <v>4.4029999999999996</v>
      </c>
      <c r="E3">
        <v>53.076999999999998</v>
      </c>
      <c r="F3" s="5">
        <f t="shared" ref="F3:F13" si="0">C3+E2-E3</f>
        <v>43.078000000000003</v>
      </c>
      <c r="G3">
        <v>42.235999999999997</v>
      </c>
      <c r="H3">
        <v>2.2000000000000002</v>
      </c>
      <c r="I3" s="1"/>
      <c r="J3" s="1"/>
      <c r="K3" s="1"/>
      <c r="L3" s="1"/>
      <c r="M3" s="3"/>
      <c r="N3" s="2"/>
      <c r="O3" s="2"/>
    </row>
    <row r="4" spans="1:16" x14ac:dyDescent="0.25">
      <c r="A4" t="s">
        <v>34</v>
      </c>
      <c r="B4" t="s">
        <v>28</v>
      </c>
      <c r="C4">
        <v>78.087000000000003</v>
      </c>
      <c r="D4">
        <v>6.2969999999999997</v>
      </c>
      <c r="E4">
        <v>61.052999999999997</v>
      </c>
      <c r="F4" s="5">
        <f t="shared" si="0"/>
        <v>70.11099999999999</v>
      </c>
      <c r="G4">
        <v>42.235999999999997</v>
      </c>
      <c r="H4">
        <v>2.2000000000000002</v>
      </c>
      <c r="I4" s="1"/>
      <c r="J4" s="1"/>
      <c r="K4" s="1"/>
      <c r="L4" s="1"/>
      <c r="M4" s="3"/>
      <c r="N4" s="2"/>
      <c r="O4" s="2"/>
    </row>
    <row r="5" spans="1:16" x14ac:dyDescent="0.25">
      <c r="A5" t="s">
        <v>34</v>
      </c>
      <c r="B5" t="s">
        <v>29</v>
      </c>
      <c r="C5">
        <v>39.624000000000002</v>
      </c>
      <c r="D5">
        <v>1.75</v>
      </c>
      <c r="E5">
        <v>34.585999999999999</v>
      </c>
      <c r="F5" s="5">
        <f t="shared" si="0"/>
        <v>66.090999999999994</v>
      </c>
      <c r="G5">
        <v>42.235999999999997</v>
      </c>
      <c r="H5">
        <v>2.2000000000000002</v>
      </c>
      <c r="I5" s="1"/>
      <c r="J5" s="1"/>
      <c r="K5" s="1"/>
      <c r="L5" s="1"/>
      <c r="M5" s="3"/>
      <c r="N5" s="2"/>
      <c r="O5" s="2"/>
    </row>
    <row r="6" spans="1:16" x14ac:dyDescent="0.25">
      <c r="A6" t="s">
        <v>34</v>
      </c>
      <c r="B6" t="s">
        <v>30</v>
      </c>
      <c r="C6">
        <v>52.601999999999997</v>
      </c>
      <c r="D6">
        <v>1.5349999999999999</v>
      </c>
      <c r="E6">
        <v>43.491999999999997</v>
      </c>
      <c r="F6" s="5">
        <f t="shared" si="0"/>
        <v>43.695999999999991</v>
      </c>
      <c r="G6">
        <v>48.66</v>
      </c>
      <c r="H6">
        <v>2.2000000000000002</v>
      </c>
      <c r="I6" s="1"/>
      <c r="J6" s="1"/>
      <c r="K6" s="1"/>
      <c r="L6" s="1"/>
      <c r="M6" s="3"/>
      <c r="N6" s="2"/>
      <c r="O6" s="2"/>
    </row>
    <row r="7" spans="1:16" x14ac:dyDescent="0.25">
      <c r="A7" t="s">
        <v>34</v>
      </c>
      <c r="B7" t="s">
        <v>23</v>
      </c>
      <c r="C7">
        <v>73.897000000000006</v>
      </c>
      <c r="D7">
        <v>5.093</v>
      </c>
      <c r="E7">
        <v>64.225999999999999</v>
      </c>
      <c r="F7" s="5">
        <f t="shared" si="0"/>
        <v>53.163000000000011</v>
      </c>
      <c r="G7">
        <v>50.253</v>
      </c>
      <c r="H7">
        <v>2.5</v>
      </c>
      <c r="I7" s="1">
        <f t="shared" ref="I7:I14" si="1">(C7/C3)-1</f>
        <v>0.20357340629987952</v>
      </c>
      <c r="J7" s="1">
        <f t="shared" ref="J7:J14" si="2">(E7/E3)-1</f>
        <v>0.21005331876330624</v>
      </c>
      <c r="K7" s="1">
        <f t="shared" ref="K7:K14" si="3">(F7/F3)-1</f>
        <v>0.23411021867310478</v>
      </c>
      <c r="L7" s="1">
        <f t="shared" ref="L7:L14" si="4">E7/SUM(C4:C7)</f>
        <v>0.26299496335121408</v>
      </c>
      <c r="M7" s="3">
        <f t="shared" ref="M7:M14" si="5">(AVERAGE(E3:E7)/SUM(C4:C7))*365</f>
        <v>76.6540354612833</v>
      </c>
      <c r="N7" s="2">
        <f t="shared" ref="N7:N14" si="6">SUM(C4:C7)/AVERAGE(G3:G7)</f>
        <v>5.4119519016403625</v>
      </c>
      <c r="O7" s="2">
        <f t="shared" ref="O7:O14" si="7">SUM(C4:C7)/AVERAGE(H3:H7)</f>
        <v>108.0575221238938</v>
      </c>
    </row>
    <row r="8" spans="1:16" x14ac:dyDescent="0.25">
      <c r="A8" t="s">
        <v>34</v>
      </c>
      <c r="B8" t="s">
        <v>24</v>
      </c>
      <c r="C8">
        <v>97.45</v>
      </c>
      <c r="D8">
        <v>7.4560000000000004</v>
      </c>
      <c r="E8">
        <v>86.611999999999995</v>
      </c>
      <c r="F8" s="5">
        <f t="shared" si="0"/>
        <v>75.063999999999993</v>
      </c>
      <c r="G8">
        <v>50.253</v>
      </c>
      <c r="H8">
        <v>2.5</v>
      </c>
      <c r="I8" s="1">
        <f t="shared" si="1"/>
        <v>0.24796701115422537</v>
      </c>
      <c r="J8" s="1">
        <f t="shared" si="2"/>
        <v>0.41863626685011379</v>
      </c>
      <c r="K8" s="1">
        <f t="shared" si="3"/>
        <v>7.0645119881331153E-2</v>
      </c>
      <c r="L8" s="1">
        <f t="shared" si="4"/>
        <v>0.32860725491609538</v>
      </c>
      <c r="M8" s="3">
        <f t="shared" si="5"/>
        <v>80.310718472681202</v>
      </c>
      <c r="N8" s="2">
        <f t="shared" si="6"/>
        <v>5.6406278088324671</v>
      </c>
      <c r="O8" s="2">
        <f t="shared" si="7"/>
        <v>113.60905172413791</v>
      </c>
    </row>
    <row r="9" spans="1:16" x14ac:dyDescent="0.25">
      <c r="A9" t="s">
        <v>34</v>
      </c>
      <c r="B9" t="s">
        <v>25</v>
      </c>
      <c r="C9">
        <v>61.915999999999997</v>
      </c>
      <c r="D9">
        <v>1.5720000000000001</v>
      </c>
      <c r="E9">
        <v>55.808999999999997</v>
      </c>
      <c r="F9" s="5">
        <f t="shared" si="0"/>
        <v>92.718999999999994</v>
      </c>
      <c r="G9">
        <v>60.814</v>
      </c>
      <c r="H9">
        <v>2.5</v>
      </c>
      <c r="I9" s="1">
        <f t="shared" si="1"/>
        <v>0.56258833030486555</v>
      </c>
      <c r="J9" s="1">
        <f t="shared" si="2"/>
        <v>0.61362979240154969</v>
      </c>
      <c r="K9" s="1">
        <f t="shared" si="3"/>
        <v>0.40289903315126119</v>
      </c>
      <c r="L9" s="1">
        <f t="shared" si="4"/>
        <v>0.195228516957305</v>
      </c>
      <c r="M9" s="3">
        <f t="shared" si="5"/>
        <v>72.70888356392004</v>
      </c>
      <c r="N9" s="2">
        <f t="shared" si="6"/>
        <v>5.6670671170742546</v>
      </c>
      <c r="O9" s="2">
        <f t="shared" si="7"/>
        <v>120.11134453781513</v>
      </c>
    </row>
    <row r="10" spans="1:16" x14ac:dyDescent="0.25">
      <c r="A10" t="s">
        <v>34</v>
      </c>
      <c r="B10" t="s">
        <v>26</v>
      </c>
      <c r="C10">
        <v>80.600999999999999</v>
      </c>
      <c r="D10">
        <v>0.11799999999999999</v>
      </c>
      <c r="E10">
        <v>74.102999999999994</v>
      </c>
      <c r="F10" s="5">
        <f t="shared" si="0"/>
        <v>62.307000000000002</v>
      </c>
      <c r="G10">
        <v>70.054000000000002</v>
      </c>
      <c r="H10">
        <v>2.5</v>
      </c>
      <c r="I10" s="1">
        <f t="shared" si="1"/>
        <v>0.5322801414394891</v>
      </c>
      <c r="J10" s="1">
        <f t="shared" si="2"/>
        <v>0.70383058953370736</v>
      </c>
      <c r="K10" s="1">
        <f t="shared" si="3"/>
        <v>0.42591999267667546</v>
      </c>
      <c r="L10" s="1">
        <f t="shared" si="4"/>
        <v>0.23609907475849409</v>
      </c>
      <c r="M10" s="3">
        <f t="shared" si="5"/>
        <v>75.413765197665228</v>
      </c>
      <c r="N10" s="2">
        <f t="shared" si="6"/>
        <v>5.6040337958962132</v>
      </c>
      <c r="O10" s="2">
        <f t="shared" si="7"/>
        <v>128.63278688524591</v>
      </c>
    </row>
    <row r="11" spans="1:16" x14ac:dyDescent="0.25">
      <c r="A11" t="s">
        <v>34</v>
      </c>
      <c r="B11" t="s">
        <v>19</v>
      </c>
      <c r="C11">
        <v>99.65</v>
      </c>
      <c r="D11">
        <v>5.2759999999999998</v>
      </c>
      <c r="E11">
        <v>90.582999999999998</v>
      </c>
      <c r="F11" s="5">
        <f t="shared" si="0"/>
        <v>83.169999999999987</v>
      </c>
      <c r="G11">
        <v>73.221999999999994</v>
      </c>
      <c r="H11">
        <v>2.5</v>
      </c>
      <c r="I11" s="1">
        <f t="shared" si="1"/>
        <v>0.34849858586952109</v>
      </c>
      <c r="J11" s="1">
        <f t="shared" si="2"/>
        <v>0.4103789742471895</v>
      </c>
      <c r="K11" s="1">
        <f t="shared" si="3"/>
        <v>0.56443391080262528</v>
      </c>
      <c r="L11" s="1">
        <f t="shared" si="4"/>
        <v>0.26672104164396954</v>
      </c>
      <c r="M11" s="3">
        <f t="shared" si="5"/>
        <v>79.817291242782318</v>
      </c>
      <c r="N11" s="2">
        <f t="shared" si="6"/>
        <v>5.5748762294974314</v>
      </c>
      <c r="O11" s="2">
        <f t="shared" si="7"/>
        <v>135.84679999999997</v>
      </c>
    </row>
    <row r="12" spans="1:16" x14ac:dyDescent="0.25">
      <c r="A12" t="s">
        <v>34</v>
      </c>
      <c r="B12" t="s">
        <v>20</v>
      </c>
      <c r="C12">
        <v>121.566</v>
      </c>
      <c r="D12">
        <v>8.5939999999999994</v>
      </c>
      <c r="E12">
        <v>98.438999999999993</v>
      </c>
      <c r="F12" s="5">
        <f t="shared" si="0"/>
        <v>113.71000000000001</v>
      </c>
      <c r="G12">
        <v>75.119</v>
      </c>
      <c r="H12">
        <v>2.5</v>
      </c>
      <c r="I12" s="1">
        <f t="shared" si="1"/>
        <v>0.24747049769112373</v>
      </c>
      <c r="J12" s="1">
        <f t="shared" si="2"/>
        <v>0.13655151711079294</v>
      </c>
      <c r="K12" s="1">
        <f t="shared" si="3"/>
        <v>0.51484066929553474</v>
      </c>
      <c r="L12" s="1">
        <f t="shared" si="4"/>
        <v>0.27063532866140821</v>
      </c>
      <c r="M12" s="3">
        <f t="shared" si="5"/>
        <v>81.391729647846063</v>
      </c>
      <c r="N12" s="2">
        <f t="shared" si="6"/>
        <v>5.520105505339008</v>
      </c>
      <c r="O12" s="2">
        <f t="shared" si="7"/>
        <v>145.4932</v>
      </c>
    </row>
    <row r="13" spans="1:16" x14ac:dyDescent="0.25">
      <c r="A13" t="s">
        <v>34</v>
      </c>
      <c r="B13" t="s">
        <v>21</v>
      </c>
      <c r="C13">
        <v>74.828000000000003</v>
      </c>
      <c r="D13">
        <v>-4.3380000000000001</v>
      </c>
      <c r="E13">
        <v>71.013999999999996</v>
      </c>
      <c r="F13" s="5">
        <f t="shared" si="0"/>
        <v>102.253</v>
      </c>
      <c r="G13">
        <v>77.173000000000002</v>
      </c>
      <c r="H13">
        <v>2.5</v>
      </c>
      <c r="I13" s="1">
        <f t="shared" si="1"/>
        <v>0.2085406033981525</v>
      </c>
      <c r="J13" s="1">
        <f t="shared" si="2"/>
        <v>0.27244709634646735</v>
      </c>
      <c r="K13" s="1">
        <f t="shared" si="3"/>
        <v>0.10282682082421091</v>
      </c>
      <c r="L13" s="1">
        <f t="shared" si="4"/>
        <v>0.18854358879050565</v>
      </c>
      <c r="M13" s="3">
        <f t="shared" si="5"/>
        <v>75.578340347011121</v>
      </c>
      <c r="N13" s="2">
        <f t="shared" si="6"/>
        <v>5.2842876464018946</v>
      </c>
      <c r="O13" s="2">
        <f t="shared" si="7"/>
        <v>150.65799999999999</v>
      </c>
    </row>
    <row r="14" spans="1:16" x14ac:dyDescent="0.25">
      <c r="A14" t="s">
        <v>34</v>
      </c>
      <c r="B14" t="s">
        <v>22</v>
      </c>
      <c r="C14">
        <v>80.421000000000006</v>
      </c>
      <c r="D14">
        <v>1.153</v>
      </c>
      <c r="E14">
        <v>74.662999999999997</v>
      </c>
      <c r="F14" s="5">
        <f t="shared" ref="F14" si="8">C14+E13-E14</f>
        <v>76.772000000000006</v>
      </c>
      <c r="G14">
        <v>82.341999999999999</v>
      </c>
      <c r="H14">
        <v>2.5</v>
      </c>
      <c r="I14" s="1">
        <f t="shared" si="1"/>
        <v>-2.2332229128669834E-3</v>
      </c>
      <c r="J14" s="1">
        <f t="shared" si="2"/>
        <v>7.5570489723764123E-3</v>
      </c>
      <c r="K14" s="1">
        <f t="shared" si="3"/>
        <v>0.23215690050877114</v>
      </c>
      <c r="L14" s="1">
        <f t="shared" si="4"/>
        <v>0.19832653765954339</v>
      </c>
      <c r="M14" s="3">
        <f t="shared" si="5"/>
        <v>79.270439483086093</v>
      </c>
      <c r="N14" s="2">
        <f t="shared" si="6"/>
        <v>4.9808816914080074</v>
      </c>
      <c r="O14" s="2">
        <f t="shared" si="7"/>
        <v>150.58599999999998</v>
      </c>
    </row>
    <row r="15" spans="1:16" x14ac:dyDescent="0.25">
      <c r="I15" s="1"/>
      <c r="J15" s="1"/>
      <c r="K15" s="1"/>
      <c r="L15" s="1"/>
      <c r="M15" s="3"/>
      <c r="N15" s="2"/>
      <c r="O15" s="2"/>
    </row>
    <row r="16" spans="1:16" x14ac:dyDescent="0.25">
      <c r="I16" s="1"/>
      <c r="J16" s="1"/>
      <c r="K16" s="1"/>
      <c r="L16" s="1"/>
      <c r="M16" s="3"/>
      <c r="N16" s="2"/>
      <c r="O16" s="2"/>
    </row>
    <row r="17" spans="9:15" x14ac:dyDescent="0.25">
      <c r="I17" s="1"/>
      <c r="J17" s="1"/>
      <c r="K17" s="1"/>
      <c r="L17" s="1"/>
      <c r="M17" s="3"/>
      <c r="N17" s="2"/>
      <c r="O17" s="2"/>
    </row>
    <row r="18" spans="9:15" x14ac:dyDescent="0.25">
      <c r="I18" s="1"/>
      <c r="J18" s="1"/>
      <c r="K18" s="1"/>
      <c r="L18" s="1"/>
      <c r="M18" s="3"/>
      <c r="N18" s="2"/>
      <c r="O18" s="2"/>
    </row>
    <row r="19" spans="9:15" x14ac:dyDescent="0.25">
      <c r="I19" s="1"/>
      <c r="J19" s="1"/>
      <c r="K19" s="1"/>
      <c r="L19" s="1"/>
      <c r="M19" s="3"/>
      <c r="N19" s="2"/>
      <c r="O19" s="2"/>
    </row>
    <row r="20" spans="9:15" x14ac:dyDescent="0.25">
      <c r="I20" s="1"/>
      <c r="J20" s="1"/>
      <c r="K20" s="1"/>
      <c r="L20" s="1"/>
      <c r="M20" s="3"/>
      <c r="N20" s="2"/>
      <c r="O20" s="2"/>
    </row>
    <row r="21" spans="9:15" x14ac:dyDescent="0.25">
      <c r="I21" s="1"/>
      <c r="J21" s="1"/>
      <c r="K21" s="1"/>
      <c r="L21" s="1"/>
      <c r="M21" s="3"/>
      <c r="N21" s="2"/>
      <c r="O21" s="2"/>
    </row>
    <row r="22" spans="9:15" x14ac:dyDescent="0.25">
      <c r="I22" s="1"/>
      <c r="J22" s="1"/>
      <c r="K22" s="1"/>
      <c r="L22" s="1"/>
      <c r="M22" s="3"/>
      <c r="N22" s="2"/>
      <c r="O22" s="2"/>
    </row>
    <row r="23" spans="9:15" x14ac:dyDescent="0.25">
      <c r="I23" s="1"/>
      <c r="J23" s="1"/>
      <c r="K23" s="1"/>
      <c r="L23" s="1"/>
      <c r="M23" s="3"/>
      <c r="N23" s="2"/>
      <c r="O23" s="2"/>
    </row>
    <row r="24" spans="9:15" x14ac:dyDescent="0.25">
      <c r="I24" s="1"/>
      <c r="J24" s="1"/>
      <c r="K24" s="1"/>
      <c r="L24" s="1"/>
      <c r="M24" s="3"/>
      <c r="N24" s="2"/>
      <c r="O24" s="2"/>
    </row>
    <row r="25" spans="9:15" x14ac:dyDescent="0.25">
      <c r="I25" s="1"/>
      <c r="J25" s="1"/>
      <c r="K25" s="1"/>
      <c r="L25" s="1"/>
      <c r="M25" s="3"/>
      <c r="N25" s="2"/>
      <c r="O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zoomScaleNormal="100" workbookViewId="0">
      <selection activeCell="C23" sqref="C23"/>
    </sheetView>
  </sheetViews>
  <sheetFormatPr defaultRowHeight="15" x14ac:dyDescent="0.25"/>
  <cols>
    <col min="1" max="1" width="11" customWidth="1"/>
    <col min="3" max="3" width="9.42578125" customWidth="1"/>
    <col min="4" max="4" width="9.28515625" customWidth="1"/>
    <col min="5" max="5" width="10.7109375" customWidth="1"/>
    <col min="6" max="6" width="9.42578125" customWidth="1"/>
    <col min="7" max="7" width="9.28515625" customWidth="1"/>
    <col min="8" max="8" width="10.85546875" customWidth="1"/>
    <col min="9" max="9" width="12.7109375" customWidth="1"/>
    <col min="10" max="11" width="12.42578125" customWidth="1"/>
    <col min="12" max="12" width="11.140625" customWidth="1"/>
    <col min="13" max="13" width="9.5703125" customWidth="1"/>
    <col min="14" max="14" width="11.85546875" customWidth="1"/>
    <col min="15" max="15" width="13.85546875" customWidth="1"/>
  </cols>
  <sheetData>
    <row r="1" spans="1:16" ht="45" x14ac:dyDescent="0.25">
      <c r="A1" s="6" t="s">
        <v>42</v>
      </c>
      <c r="B1" s="6" t="s">
        <v>41</v>
      </c>
      <c r="C1" s="6" t="s">
        <v>37</v>
      </c>
      <c r="D1" s="6" t="s">
        <v>12</v>
      </c>
      <c r="E1" s="6" t="s">
        <v>43</v>
      </c>
      <c r="F1" s="6" t="s">
        <v>17</v>
      </c>
      <c r="G1" s="6" t="s">
        <v>44</v>
      </c>
      <c r="H1" s="6" t="s">
        <v>13</v>
      </c>
      <c r="I1" s="6" t="s">
        <v>36</v>
      </c>
      <c r="J1" s="6" t="s">
        <v>45</v>
      </c>
      <c r="K1" s="6" t="s">
        <v>18</v>
      </c>
      <c r="L1" s="6" t="s">
        <v>38</v>
      </c>
      <c r="M1" s="6" t="s">
        <v>16</v>
      </c>
      <c r="N1" s="6" t="s">
        <v>39</v>
      </c>
      <c r="O1" s="6" t="s">
        <v>40</v>
      </c>
      <c r="P1" s="4"/>
    </row>
    <row r="2" spans="1:16" x14ac:dyDescent="0.25">
      <c r="A2" t="s">
        <v>35</v>
      </c>
      <c r="B2" t="s">
        <v>31</v>
      </c>
      <c r="C2">
        <v>12.303000000000001</v>
      </c>
      <c r="D2">
        <v>-1.4019999999999999</v>
      </c>
      <c r="E2">
        <v>11.151999999999999</v>
      </c>
      <c r="F2" s="5"/>
      <c r="G2">
        <v>8.0120000000000005</v>
      </c>
      <c r="H2">
        <v>1.07</v>
      </c>
      <c r="K2" s="4"/>
    </row>
    <row r="3" spans="1:16" x14ac:dyDescent="0.25">
      <c r="A3" t="s">
        <v>35</v>
      </c>
      <c r="B3" t="s">
        <v>27</v>
      </c>
      <c r="C3">
        <v>18.513000000000002</v>
      </c>
      <c r="D3">
        <v>0.78</v>
      </c>
      <c r="E3">
        <v>18.667999999999999</v>
      </c>
      <c r="F3" s="5">
        <f t="shared" ref="F3:F14" si="0">C3+E2-E3</f>
        <v>10.997</v>
      </c>
      <c r="G3">
        <v>8.1170000000000009</v>
      </c>
      <c r="H3">
        <v>1.073</v>
      </c>
      <c r="I3" s="1"/>
      <c r="J3" s="1"/>
      <c r="K3" s="1"/>
      <c r="L3" s="1"/>
      <c r="M3" s="3"/>
      <c r="N3" s="2"/>
      <c r="O3" s="2"/>
    </row>
    <row r="4" spans="1:16" x14ac:dyDescent="0.25">
      <c r="A4" t="s">
        <v>35</v>
      </c>
      <c r="B4" t="s">
        <v>28</v>
      </c>
      <c r="C4">
        <v>28.652000000000001</v>
      </c>
      <c r="D4">
        <v>1.589</v>
      </c>
      <c r="E4">
        <v>27.623000000000001</v>
      </c>
      <c r="F4" s="5">
        <f t="shared" si="0"/>
        <v>19.696999999999999</v>
      </c>
      <c r="G4">
        <v>9.2829999999999995</v>
      </c>
      <c r="H4">
        <v>1.073</v>
      </c>
      <c r="I4" s="1"/>
      <c r="J4" s="1"/>
      <c r="K4" s="1"/>
      <c r="L4" s="1"/>
      <c r="M4" s="3"/>
      <c r="N4" s="2"/>
      <c r="O4" s="2"/>
    </row>
    <row r="5" spans="1:16" x14ac:dyDescent="0.25">
      <c r="A5" t="s">
        <v>35</v>
      </c>
      <c r="B5" t="s">
        <v>29</v>
      </c>
      <c r="C5">
        <v>19.263999999999999</v>
      </c>
      <c r="D5">
        <v>-0.66500000000000004</v>
      </c>
      <c r="E5">
        <v>16.856999999999999</v>
      </c>
      <c r="F5" s="5">
        <f t="shared" si="0"/>
        <v>30.03</v>
      </c>
      <c r="G5">
        <v>9.4740000000000002</v>
      </c>
      <c r="H5">
        <v>1.073</v>
      </c>
      <c r="I5" s="1"/>
      <c r="J5" s="1"/>
      <c r="K5" s="1"/>
      <c r="L5" s="1"/>
      <c r="M5" s="3"/>
      <c r="N5" s="2"/>
      <c r="O5" s="2"/>
    </row>
    <row r="6" spans="1:16" x14ac:dyDescent="0.25">
      <c r="A6" t="s">
        <v>35</v>
      </c>
      <c r="B6" t="s">
        <v>30</v>
      </c>
      <c r="C6">
        <v>19.562000000000001</v>
      </c>
      <c r="D6">
        <v>-1.0529999999999999</v>
      </c>
      <c r="E6">
        <v>18.475000000000001</v>
      </c>
      <c r="F6" s="5">
        <f t="shared" si="0"/>
        <v>17.943999999999996</v>
      </c>
      <c r="G6">
        <v>10.34</v>
      </c>
      <c r="H6">
        <v>1.073</v>
      </c>
      <c r="I6" s="1"/>
      <c r="J6" s="1"/>
      <c r="K6" s="1"/>
      <c r="L6" s="1"/>
      <c r="M6" s="3"/>
      <c r="N6" s="2"/>
      <c r="O6" s="2"/>
    </row>
    <row r="7" spans="1:16" x14ac:dyDescent="0.25">
      <c r="A7" t="s">
        <v>35</v>
      </c>
      <c r="B7" t="s">
        <v>23</v>
      </c>
      <c r="C7">
        <v>23.283999999999999</v>
      </c>
      <c r="D7">
        <v>1.028</v>
      </c>
      <c r="E7">
        <v>23.321999999999999</v>
      </c>
      <c r="F7" s="5">
        <f t="shared" si="0"/>
        <v>18.437000000000001</v>
      </c>
      <c r="G7">
        <v>11.438000000000001</v>
      </c>
      <c r="H7">
        <v>1.1219999999999999</v>
      </c>
      <c r="I7" s="1">
        <f t="shared" ref="I7:I14" si="1">(C7/C3)-1</f>
        <v>0.25771079781774953</v>
      </c>
      <c r="J7" s="1">
        <f t="shared" ref="J7:J14" si="2">(E7/E3)-1</f>
        <v>0.24930362116991645</v>
      </c>
      <c r="K7" s="1">
        <f t="shared" ref="K7:K14" si="3">(F7/F3)-1</f>
        <v>0.67654814949531694</v>
      </c>
      <c r="L7" s="1">
        <f t="shared" ref="L7:L14" si="4">E7/SUM(C4:C7)</f>
        <v>0.25695775765188072</v>
      </c>
      <c r="M7" s="3">
        <f t="shared" ref="M7:M14" si="5">(AVERAGE(E3:E7)/SUM(C4:C7))*365</f>
        <v>84.407406183204415</v>
      </c>
      <c r="N7" s="2">
        <f t="shared" ref="N7:N14" si="6">SUM(C4:C7)/AVERAGE(G3:G7)</f>
        <v>9.3276740935624431</v>
      </c>
      <c r="O7" s="2">
        <f t="shared" ref="O7:O14" si="7">SUM(C4:C7)/AVERAGE(H3:H7)</f>
        <v>83.821573697820469</v>
      </c>
    </row>
    <row r="8" spans="1:16" x14ac:dyDescent="0.25">
      <c r="A8" t="s">
        <v>35</v>
      </c>
      <c r="B8" t="s">
        <v>24</v>
      </c>
      <c r="C8">
        <v>36.369999999999997</v>
      </c>
      <c r="D8">
        <v>2.3639999999999999</v>
      </c>
      <c r="E8">
        <v>32.969000000000001</v>
      </c>
      <c r="F8" s="5">
        <f t="shared" si="0"/>
        <v>26.722999999999992</v>
      </c>
      <c r="G8">
        <v>12.592000000000001</v>
      </c>
      <c r="H8">
        <v>1.1219999999999999</v>
      </c>
      <c r="I8" s="1">
        <f t="shared" si="1"/>
        <v>0.26937037554097443</v>
      </c>
      <c r="J8" s="1">
        <f t="shared" si="2"/>
        <v>0.19353437352930536</v>
      </c>
      <c r="K8" s="1">
        <f t="shared" si="3"/>
        <v>0.3567040666091279</v>
      </c>
      <c r="L8" s="1">
        <f t="shared" si="4"/>
        <v>0.33477863525588958</v>
      </c>
      <c r="M8" s="3">
        <f t="shared" si="5"/>
        <v>88.393155970755501</v>
      </c>
      <c r="N8" s="2">
        <f t="shared" si="6"/>
        <v>9.268356955973422</v>
      </c>
      <c r="O8" s="2">
        <f t="shared" si="7"/>
        <v>90.133626212703646</v>
      </c>
    </row>
    <row r="9" spans="1:16" x14ac:dyDescent="0.25">
      <c r="A9" t="s">
        <v>35</v>
      </c>
      <c r="B9" t="s">
        <v>25</v>
      </c>
      <c r="C9">
        <v>30.19</v>
      </c>
      <c r="D9">
        <v>-0.70499999999999996</v>
      </c>
      <c r="E9">
        <v>29.981999999999999</v>
      </c>
      <c r="F9" s="5">
        <f t="shared" si="0"/>
        <v>33.177000000000007</v>
      </c>
      <c r="G9">
        <v>13.201000000000001</v>
      </c>
      <c r="H9">
        <v>1.1219999999999999</v>
      </c>
      <c r="I9" s="1">
        <f t="shared" si="1"/>
        <v>0.56717192691029905</v>
      </c>
      <c r="J9" s="1">
        <f t="shared" si="2"/>
        <v>0.77860829329062109</v>
      </c>
      <c r="K9" s="1">
        <f t="shared" si="3"/>
        <v>0.10479520479520499</v>
      </c>
      <c r="L9" s="1">
        <f t="shared" si="4"/>
        <v>0.27404347110761745</v>
      </c>
      <c r="M9" s="3">
        <f t="shared" si="5"/>
        <v>81.13965413231449</v>
      </c>
      <c r="N9" s="2">
        <f t="shared" si="6"/>
        <v>9.5894469278639676</v>
      </c>
      <c r="O9" s="2">
        <f t="shared" si="7"/>
        <v>99.243468795355611</v>
      </c>
    </row>
    <row r="10" spans="1:16" x14ac:dyDescent="0.25">
      <c r="A10" t="s">
        <v>35</v>
      </c>
      <c r="B10" t="s">
        <v>26</v>
      </c>
      <c r="C10">
        <v>29.358000000000001</v>
      </c>
      <c r="D10">
        <v>1.9079999999999999</v>
      </c>
      <c r="E10">
        <v>27.870999999999999</v>
      </c>
      <c r="F10" s="5">
        <f t="shared" si="0"/>
        <v>31.469000000000005</v>
      </c>
      <c r="G10">
        <v>14.6</v>
      </c>
      <c r="H10">
        <v>1.1219999999999999</v>
      </c>
      <c r="I10" s="1">
        <f t="shared" si="1"/>
        <v>0.50076679276147629</v>
      </c>
      <c r="J10" s="1">
        <f t="shared" si="2"/>
        <v>0.50857916102841649</v>
      </c>
      <c r="K10" s="1">
        <f t="shared" si="3"/>
        <v>0.75373383860900645</v>
      </c>
      <c r="L10" s="1">
        <f t="shared" si="4"/>
        <v>0.23381319105384138</v>
      </c>
      <c r="M10" s="3">
        <f t="shared" si="5"/>
        <v>81.216649049512597</v>
      </c>
      <c r="N10" s="2">
        <f t="shared" si="6"/>
        <v>9.5866239886763918</v>
      </c>
      <c r="O10" s="2">
        <f t="shared" si="7"/>
        <v>107.17676676856679</v>
      </c>
    </row>
    <row r="11" spans="1:16" x14ac:dyDescent="0.25">
      <c r="A11" t="s">
        <v>35</v>
      </c>
      <c r="B11" t="s">
        <v>19</v>
      </c>
      <c r="C11">
        <v>34.862000000000002</v>
      </c>
      <c r="D11">
        <v>1.129</v>
      </c>
      <c r="E11">
        <v>34.316000000000003</v>
      </c>
      <c r="F11" s="5">
        <f t="shared" si="0"/>
        <v>28.417000000000002</v>
      </c>
      <c r="G11">
        <v>15.516</v>
      </c>
      <c r="H11">
        <v>1.175</v>
      </c>
      <c r="I11" s="1">
        <f t="shared" si="1"/>
        <v>0.4972513313863598</v>
      </c>
      <c r="J11" s="1">
        <f t="shared" si="2"/>
        <v>0.47140039447731774</v>
      </c>
      <c r="K11" s="1">
        <f t="shared" si="3"/>
        <v>0.54130281499159305</v>
      </c>
      <c r="L11" s="1">
        <f t="shared" si="4"/>
        <v>0.26239486159963299</v>
      </c>
      <c r="M11" s="3">
        <f t="shared" si="5"/>
        <v>82.868787276341934</v>
      </c>
      <c r="N11" s="2">
        <f t="shared" si="6"/>
        <v>9.7094154156829546</v>
      </c>
      <c r="O11" s="2">
        <f t="shared" si="7"/>
        <v>115.468832774148</v>
      </c>
    </row>
    <row r="12" spans="1:16" x14ac:dyDescent="0.25">
      <c r="A12" t="s">
        <v>35</v>
      </c>
      <c r="B12" t="s">
        <v>20</v>
      </c>
      <c r="C12">
        <v>48.837000000000003</v>
      </c>
      <c r="D12">
        <v>3.9769999999999999</v>
      </c>
      <c r="E12">
        <v>47.930999999999997</v>
      </c>
      <c r="F12" s="5">
        <f t="shared" si="0"/>
        <v>35.222000000000008</v>
      </c>
      <c r="G12">
        <v>16.373000000000001</v>
      </c>
      <c r="H12">
        <v>1.175</v>
      </c>
      <c r="I12" s="1">
        <f t="shared" si="1"/>
        <v>0.34278251306021468</v>
      </c>
      <c r="J12" s="1">
        <f t="shared" si="2"/>
        <v>0.45382025539142812</v>
      </c>
      <c r="K12" s="1">
        <f t="shared" si="3"/>
        <v>0.31804063914979674</v>
      </c>
      <c r="L12" s="1">
        <f t="shared" si="4"/>
        <v>0.33460386604955072</v>
      </c>
      <c r="M12" s="3">
        <f t="shared" si="5"/>
        <v>88.197567837371821</v>
      </c>
      <c r="N12" s="2">
        <f t="shared" si="6"/>
        <v>9.9088984809496168</v>
      </c>
      <c r="O12" s="2">
        <f t="shared" si="7"/>
        <v>125.3035339398181</v>
      </c>
    </row>
    <row r="13" spans="1:16" x14ac:dyDescent="0.25">
      <c r="A13" t="s">
        <v>35</v>
      </c>
      <c r="B13" t="s">
        <v>21</v>
      </c>
      <c r="C13">
        <v>41.69</v>
      </c>
      <c r="D13">
        <v>-0.67700000000000005</v>
      </c>
      <c r="E13">
        <v>38.792000000000002</v>
      </c>
      <c r="F13" s="5">
        <f t="shared" si="0"/>
        <v>50.828999999999994</v>
      </c>
      <c r="G13">
        <v>18.09</v>
      </c>
      <c r="H13">
        <v>1.175</v>
      </c>
      <c r="I13" s="1">
        <f t="shared" si="1"/>
        <v>0.38092083471348115</v>
      </c>
      <c r="J13" s="1">
        <f t="shared" si="2"/>
        <v>0.2938429724501368</v>
      </c>
      <c r="K13" s="1">
        <f t="shared" si="3"/>
        <v>0.53205533954245365</v>
      </c>
      <c r="L13" s="1">
        <f t="shared" si="4"/>
        <v>0.25068014242602438</v>
      </c>
      <c r="M13" s="3">
        <f t="shared" si="5"/>
        <v>84.390107724220812</v>
      </c>
      <c r="N13" s="2">
        <f t="shared" si="6"/>
        <v>9.9477372075083572</v>
      </c>
      <c r="O13" s="2">
        <f t="shared" si="7"/>
        <v>134.11943144392444</v>
      </c>
    </row>
    <row r="14" spans="1:16" x14ac:dyDescent="0.25">
      <c r="A14" t="s">
        <v>35</v>
      </c>
      <c r="B14" t="s">
        <v>22</v>
      </c>
      <c r="C14">
        <v>37.417000000000002</v>
      </c>
      <c r="D14">
        <v>-0.03</v>
      </c>
      <c r="E14">
        <v>36.752000000000002</v>
      </c>
      <c r="F14" s="5">
        <f t="shared" si="0"/>
        <v>39.457000000000001</v>
      </c>
      <c r="G14">
        <v>19</v>
      </c>
      <c r="H14">
        <v>1.175</v>
      </c>
      <c r="I14" s="1">
        <f t="shared" si="1"/>
        <v>0.27450780025887322</v>
      </c>
      <c r="J14" s="1">
        <f t="shared" si="2"/>
        <v>0.31864662193678028</v>
      </c>
      <c r="K14" s="1">
        <f t="shared" si="3"/>
        <v>0.25383710953636895</v>
      </c>
      <c r="L14" s="1">
        <f t="shared" si="4"/>
        <v>0.22574106605407662</v>
      </c>
      <c r="M14" s="3">
        <f t="shared" si="5"/>
        <v>83.248320086483304</v>
      </c>
      <c r="N14" s="2">
        <f t="shared" si="6"/>
        <v>9.7396475191136531</v>
      </c>
      <c r="O14" s="2">
        <f t="shared" si="7"/>
        <v>139.81964960494679</v>
      </c>
    </row>
    <row r="15" spans="1:16" x14ac:dyDescent="0.25">
      <c r="I15" s="1"/>
      <c r="J15" s="1"/>
      <c r="K15" s="1"/>
      <c r="L15" s="1"/>
      <c r="M15" s="3"/>
      <c r="N15" s="2"/>
      <c r="O15" s="2"/>
    </row>
    <row r="16" spans="1:16" x14ac:dyDescent="0.25">
      <c r="I16" s="1"/>
      <c r="J16" s="1"/>
      <c r="K16" s="1"/>
      <c r="L16" s="1"/>
      <c r="M16" s="3"/>
      <c r="N16" s="2"/>
      <c r="O16" s="2"/>
    </row>
    <row r="17" spans="9:15" x14ac:dyDescent="0.25">
      <c r="I17" s="1"/>
      <c r="J17" s="1"/>
      <c r="K17" s="1"/>
      <c r="L17" s="1"/>
      <c r="M17" s="3"/>
      <c r="N17" s="2"/>
      <c r="O17" s="2"/>
    </row>
    <row r="18" spans="9:15" x14ac:dyDescent="0.25">
      <c r="I18" s="1"/>
      <c r="J18" s="1"/>
      <c r="K18" s="1"/>
      <c r="L18" s="1"/>
      <c r="M18" s="3"/>
      <c r="N18" s="2"/>
      <c r="O18" s="2"/>
    </row>
    <row r="19" spans="9:15" x14ac:dyDescent="0.25">
      <c r="I19" s="1"/>
      <c r="J19" s="1"/>
      <c r="K19" s="1"/>
      <c r="L19" s="1"/>
      <c r="M19" s="3"/>
      <c r="N19" s="2"/>
      <c r="O19" s="2"/>
    </row>
    <row r="20" spans="9:15" x14ac:dyDescent="0.25">
      <c r="I20" s="1"/>
      <c r="J20" s="1"/>
      <c r="K20" s="1"/>
      <c r="L20" s="1"/>
      <c r="M20" s="3"/>
      <c r="N20" s="2"/>
      <c r="O20" s="2"/>
    </row>
    <row r="21" spans="9:15" x14ac:dyDescent="0.25">
      <c r="I21" s="1"/>
      <c r="J21" s="1"/>
      <c r="K21" s="1"/>
      <c r="L21" s="1"/>
      <c r="M21" s="3"/>
      <c r="N21" s="2"/>
      <c r="O21" s="2"/>
    </row>
    <row r="22" spans="9:15" x14ac:dyDescent="0.25">
      <c r="I22" s="1"/>
      <c r="J22" s="1"/>
      <c r="K22" s="1"/>
      <c r="L22" s="1"/>
      <c r="M22" s="3"/>
      <c r="N22" s="2"/>
      <c r="O22" s="2"/>
    </row>
    <row r="23" spans="9:15" x14ac:dyDescent="0.25">
      <c r="I23" s="1"/>
      <c r="J23" s="1"/>
      <c r="K23" s="1"/>
      <c r="L23" s="1"/>
      <c r="M23" s="3"/>
      <c r="N23" s="2"/>
      <c r="O23" s="2"/>
    </row>
    <row r="24" spans="9:15" x14ac:dyDescent="0.25">
      <c r="I24" s="1"/>
      <c r="J24" s="1"/>
      <c r="K24" s="1"/>
      <c r="L24" s="1"/>
      <c r="M24" s="3"/>
      <c r="N24" s="2"/>
      <c r="O24" s="2"/>
    </row>
    <row r="25" spans="9:15" x14ac:dyDescent="0.25">
      <c r="I25" s="1"/>
      <c r="J25" s="1"/>
      <c r="K25" s="1"/>
      <c r="L25" s="1"/>
      <c r="M25" s="3"/>
      <c r="N25" s="2"/>
      <c r="O25" s="2"/>
    </row>
    <row r="65" spans="2:2" x14ac:dyDescent="0.25">
      <c r="B65" t="s">
        <v>1</v>
      </c>
    </row>
    <row r="66" spans="2:2" x14ac:dyDescent="0.25">
      <c r="B66" t="s">
        <v>2</v>
      </c>
    </row>
    <row r="67" spans="2:2" x14ac:dyDescent="0.25">
      <c r="B67" t="s">
        <v>3</v>
      </c>
    </row>
    <row r="68" spans="2:2" x14ac:dyDescent="0.25">
      <c r="B68" t="s">
        <v>4</v>
      </c>
    </row>
    <row r="69" spans="2:2" x14ac:dyDescent="0.25">
      <c r="B69" t="s">
        <v>5</v>
      </c>
    </row>
    <row r="70" spans="2:2" x14ac:dyDescent="0.25">
      <c r="B70" t="s">
        <v>6</v>
      </c>
    </row>
    <row r="71" spans="2:2" x14ac:dyDescent="0.25">
      <c r="B71" t="s">
        <v>7</v>
      </c>
    </row>
    <row r="72" spans="2:2" x14ac:dyDescent="0.25">
      <c r="B72" t="s">
        <v>8</v>
      </c>
    </row>
    <row r="73" spans="2:2" x14ac:dyDescent="0.25">
      <c r="B73" t="s">
        <v>9</v>
      </c>
    </row>
    <row r="74" spans="2:2" x14ac:dyDescent="0.25">
      <c r="B74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11"/>
  <sheetViews>
    <sheetView topLeftCell="G1" workbookViewId="0">
      <selection activeCell="B14" sqref="B14"/>
    </sheetView>
  </sheetViews>
  <sheetFormatPr defaultRowHeight="15" x14ac:dyDescent="0.25"/>
  <sheetData>
    <row r="2" spans="2:35" x14ac:dyDescent="0.25">
      <c r="C2" t="s">
        <v>14</v>
      </c>
      <c r="H2" t="s">
        <v>15</v>
      </c>
      <c r="M2" t="s">
        <v>18</v>
      </c>
      <c r="R2" t="s">
        <v>0</v>
      </c>
      <c r="W2" t="s">
        <v>16</v>
      </c>
      <c r="AB2" t="s">
        <v>11</v>
      </c>
      <c r="AG2" t="s">
        <v>11</v>
      </c>
    </row>
    <row r="3" spans="2:35" x14ac:dyDescent="0.25">
      <c r="C3" t="s">
        <v>33</v>
      </c>
      <c r="D3" t="s">
        <v>34</v>
      </c>
      <c r="E3" t="s">
        <v>35</v>
      </c>
      <c r="H3" t="s">
        <v>33</v>
      </c>
      <c r="I3" t="s">
        <v>34</v>
      </c>
      <c r="J3" t="s">
        <v>35</v>
      </c>
      <c r="M3" t="s">
        <v>33</v>
      </c>
      <c r="N3" t="s">
        <v>34</v>
      </c>
      <c r="O3" t="s">
        <v>35</v>
      </c>
      <c r="R3" t="s">
        <v>33</v>
      </c>
      <c r="S3" t="s">
        <v>34</v>
      </c>
      <c r="T3" t="s">
        <v>35</v>
      </c>
      <c r="W3" t="s">
        <v>33</v>
      </c>
      <c r="X3" t="s">
        <v>34</v>
      </c>
      <c r="Y3" t="s">
        <v>35</v>
      </c>
      <c r="AB3" t="s">
        <v>33</v>
      </c>
      <c r="AC3" t="s">
        <v>34</v>
      </c>
      <c r="AD3" t="s">
        <v>35</v>
      </c>
      <c r="AG3" t="s">
        <v>33</v>
      </c>
      <c r="AH3" t="s">
        <v>34</v>
      </c>
      <c r="AI3" t="s">
        <v>35</v>
      </c>
    </row>
    <row r="4" spans="2:35" x14ac:dyDescent="0.25">
      <c r="B4" t="s">
        <v>23</v>
      </c>
      <c r="C4" s="1">
        <v>-0.32340622312287193</v>
      </c>
      <c r="D4" s="1">
        <v>0.20357340629987952</v>
      </c>
      <c r="E4" s="1">
        <v>0.25771079781774953</v>
      </c>
      <c r="G4" t="s">
        <v>23</v>
      </c>
      <c r="H4">
        <v>-7.0066248256624886E-2</v>
      </c>
      <c r="I4" s="1">
        <v>0.21005331876330624</v>
      </c>
      <c r="J4" s="1">
        <v>0.24930362116991645</v>
      </c>
      <c r="L4" t="s">
        <v>23</v>
      </c>
      <c r="M4" s="1">
        <v>-0.41171005548077855</v>
      </c>
      <c r="N4" s="1">
        <v>0.23411021867310478</v>
      </c>
      <c r="O4" s="1">
        <v>0.67654814949531694</v>
      </c>
      <c r="Q4" t="s">
        <v>23</v>
      </c>
      <c r="R4" s="1">
        <v>0.24407419643257519</v>
      </c>
      <c r="S4" s="1">
        <v>0.26299496335121408</v>
      </c>
      <c r="T4" s="1">
        <v>0.25695775765188072</v>
      </c>
      <c r="V4" t="s">
        <v>23</v>
      </c>
      <c r="W4" s="3">
        <v>81.474370859533209</v>
      </c>
      <c r="X4" s="3">
        <v>76.6540354612833</v>
      </c>
      <c r="Y4" s="3">
        <v>84.407406183204415</v>
      </c>
      <c r="AA4" t="s">
        <v>23</v>
      </c>
      <c r="AB4" s="2">
        <v>2.5639857844303569</v>
      </c>
      <c r="AC4" s="2">
        <v>5.4119519016403625</v>
      </c>
      <c r="AD4" s="2">
        <v>9.3276740935624431</v>
      </c>
      <c r="AF4" t="s">
        <v>23</v>
      </c>
      <c r="AG4" s="2">
        <v>95.852719298245617</v>
      </c>
      <c r="AH4" s="2">
        <v>108.0575221238938</v>
      </c>
      <c r="AI4" s="2">
        <v>83.821573697820469</v>
      </c>
    </row>
    <row r="5" spans="2:35" x14ac:dyDescent="0.25">
      <c r="B5" t="s">
        <v>24</v>
      </c>
      <c r="C5" s="1">
        <v>-0.17771804255594781</v>
      </c>
      <c r="D5" s="1">
        <v>0.24796701115422537</v>
      </c>
      <c r="E5" s="1">
        <v>0.26937037554097443</v>
      </c>
      <c r="G5" t="s">
        <v>24</v>
      </c>
      <c r="H5">
        <v>-6.5967671472266787E-4</v>
      </c>
      <c r="I5" s="1">
        <v>0.41863626685011379</v>
      </c>
      <c r="J5" s="1">
        <v>0.19353437352930536</v>
      </c>
      <c r="L5" t="s">
        <v>24</v>
      </c>
      <c r="M5" s="1">
        <v>-0.20404723593421881</v>
      </c>
      <c r="N5" s="1">
        <v>7.0645119881331153E-2</v>
      </c>
      <c r="O5" s="1">
        <v>0.3567040666091279</v>
      </c>
      <c r="Q5" t="s">
        <v>24</v>
      </c>
      <c r="R5" s="1">
        <v>0.22040724692560656</v>
      </c>
      <c r="S5" s="1">
        <v>0.32860725491609538</v>
      </c>
      <c r="T5" s="1">
        <v>0.33477863525588958</v>
      </c>
      <c r="V5" t="s">
        <v>24</v>
      </c>
      <c r="W5" s="3">
        <v>81.698972006471081</v>
      </c>
      <c r="X5" s="3">
        <v>80.310718472681202</v>
      </c>
      <c r="Y5" s="3">
        <v>88.393155970755501</v>
      </c>
      <c r="AA5" t="s">
        <v>24</v>
      </c>
      <c r="AB5" s="2">
        <v>2.3205511294119332</v>
      </c>
      <c r="AC5" s="2">
        <v>5.6406278088324671</v>
      </c>
      <c r="AD5" s="2">
        <v>9.268356955973422</v>
      </c>
      <c r="AF5" t="s">
        <v>24</v>
      </c>
      <c r="AG5" s="2">
        <v>96.096944444444432</v>
      </c>
      <c r="AH5" s="2">
        <v>113.60905172413791</v>
      </c>
      <c r="AI5" s="2">
        <v>90.133626212703646</v>
      </c>
    </row>
    <row r="6" spans="2:35" x14ac:dyDescent="0.25">
      <c r="B6" t="s">
        <v>25</v>
      </c>
      <c r="C6" s="1">
        <v>-7.5597070882723605E-2</v>
      </c>
      <c r="D6" s="1">
        <v>0.56258833030486555</v>
      </c>
      <c r="E6" s="1">
        <v>0.56717192691029905</v>
      </c>
      <c r="G6" t="s">
        <v>25</v>
      </c>
      <c r="H6">
        <v>-2.9021776514671638E-2</v>
      </c>
      <c r="I6" s="1">
        <v>0.61362979240154969</v>
      </c>
      <c r="J6" s="1">
        <v>0.77860829329062109</v>
      </c>
      <c r="L6" t="s">
        <v>25</v>
      </c>
      <c r="M6" s="1">
        <v>-4.9069792617107311E-2</v>
      </c>
      <c r="N6" s="1">
        <v>0.40289903315126119</v>
      </c>
      <c r="O6" s="1">
        <v>0.10479520479520499</v>
      </c>
      <c r="Q6" t="s">
        <v>25</v>
      </c>
      <c r="R6" s="1">
        <v>0.21058050256503874</v>
      </c>
      <c r="S6" s="1">
        <v>0.195228516957305</v>
      </c>
      <c r="T6" s="1">
        <v>0.27404347110761745</v>
      </c>
      <c r="V6" t="s">
        <v>25</v>
      </c>
      <c r="W6" s="3">
        <v>82.191299773381516</v>
      </c>
      <c r="X6" s="3">
        <v>72.70888356392004</v>
      </c>
      <c r="Y6" s="3">
        <v>81.13965413231449</v>
      </c>
      <c r="AA6" t="s">
        <v>25</v>
      </c>
      <c r="AB6" s="2">
        <v>2.1732526621408206</v>
      </c>
      <c r="AC6" s="2">
        <v>5.6670671170742546</v>
      </c>
      <c r="AD6" s="2">
        <v>9.5894469278639676</v>
      </c>
      <c r="AF6" t="s">
        <v>25</v>
      </c>
      <c r="AG6" s="2">
        <v>99.891470588235293</v>
      </c>
      <c r="AH6" s="2">
        <v>120.11134453781513</v>
      </c>
      <c r="AI6" s="2">
        <v>99.243468795355611</v>
      </c>
    </row>
    <row r="7" spans="2:35" x14ac:dyDescent="0.25">
      <c r="B7" t="s">
        <v>26</v>
      </c>
      <c r="C7" s="1">
        <v>-0.11418433173650322</v>
      </c>
      <c r="D7" s="1">
        <v>0.5322801414394891</v>
      </c>
      <c r="E7" s="1">
        <v>0.50076679276147629</v>
      </c>
      <c r="G7" t="s">
        <v>26</v>
      </c>
      <c r="H7">
        <v>-1.2752376326927051E-2</v>
      </c>
      <c r="I7" s="1">
        <v>0.70383058953370736</v>
      </c>
      <c r="J7" s="1">
        <v>0.50857916102841649</v>
      </c>
      <c r="L7" t="s">
        <v>26</v>
      </c>
      <c r="M7" s="1">
        <v>-0.12427382863815517</v>
      </c>
      <c r="N7" s="1">
        <v>0.42591999267667546</v>
      </c>
      <c r="O7" s="1">
        <v>0.75373383860900645</v>
      </c>
      <c r="Q7" t="s">
        <v>26</v>
      </c>
      <c r="R7" s="1">
        <v>0.21685652628028237</v>
      </c>
      <c r="S7" s="1">
        <v>0.23609907475849409</v>
      </c>
      <c r="T7" s="1">
        <v>0.23381319105384138</v>
      </c>
      <c r="V7" t="s">
        <v>26</v>
      </c>
      <c r="W7" s="3">
        <v>84.526635888140646</v>
      </c>
      <c r="X7" s="3">
        <v>75.413765197665228</v>
      </c>
      <c r="Y7" s="3">
        <v>81.216649049512597</v>
      </c>
      <c r="AA7" t="s">
        <v>26</v>
      </c>
      <c r="AB7" s="2">
        <v>2.1686534613237161</v>
      </c>
      <c r="AC7" s="2">
        <v>5.6040337958962132</v>
      </c>
      <c r="AD7" s="2">
        <v>9.5866239886763918</v>
      </c>
      <c r="AF7" t="s">
        <v>26</v>
      </c>
      <c r="AG7" s="2">
        <v>102.52458333333334</v>
      </c>
      <c r="AH7" s="2">
        <v>128.63278688524591</v>
      </c>
      <c r="AI7" s="2">
        <v>107.17676676856679</v>
      </c>
    </row>
    <row r="8" spans="2:35" x14ac:dyDescent="0.25">
      <c r="B8" t="s">
        <v>19</v>
      </c>
      <c r="C8" s="1">
        <v>0.10357016921409268</v>
      </c>
      <c r="D8" s="1">
        <v>0.34849858586952109</v>
      </c>
      <c r="E8" s="1">
        <v>0.4972513313863598</v>
      </c>
      <c r="G8" t="s">
        <v>19</v>
      </c>
      <c r="H8">
        <v>0.11252507452053773</v>
      </c>
      <c r="I8" s="1">
        <v>0.4103789742471895</v>
      </c>
      <c r="J8" s="1">
        <v>0.47140039447731774</v>
      </c>
      <c r="L8" t="s">
        <v>19</v>
      </c>
      <c r="M8" s="1">
        <v>-5.0095145620232429E-2</v>
      </c>
      <c r="N8" s="1">
        <v>0.56443391080262528</v>
      </c>
      <c r="O8" s="1">
        <v>0.54130281499159305</v>
      </c>
      <c r="Q8" t="s">
        <v>19</v>
      </c>
      <c r="R8" s="1">
        <v>0.294353226649683</v>
      </c>
      <c r="S8" s="1">
        <v>0.26672104164396954</v>
      </c>
      <c r="T8" s="1">
        <v>0.26239486159963299</v>
      </c>
      <c r="V8" t="s">
        <v>19</v>
      </c>
      <c r="W8" s="3">
        <v>88.362901985760288</v>
      </c>
      <c r="X8" s="3">
        <v>79.817291242782318</v>
      </c>
      <c r="Y8" s="3">
        <v>82.868787276341934</v>
      </c>
      <c r="AA8" t="s">
        <v>19</v>
      </c>
      <c r="AB8" s="2">
        <v>2.3418351132042505</v>
      </c>
      <c r="AC8" s="2">
        <v>5.5748762294974314</v>
      </c>
      <c r="AD8" s="2">
        <v>9.7094154156829546</v>
      </c>
      <c r="AF8" t="s">
        <v>19</v>
      </c>
      <c r="AG8" s="2">
        <v>115.86517241379312</v>
      </c>
      <c r="AH8" s="2">
        <v>135.84679999999997</v>
      </c>
      <c r="AI8" s="2">
        <v>115.468832774148</v>
      </c>
    </row>
    <row r="9" spans="2:35" x14ac:dyDescent="0.25">
      <c r="B9" t="s">
        <v>20</v>
      </c>
      <c r="C9" s="1">
        <v>0.13274726659734704</v>
      </c>
      <c r="D9" s="1">
        <v>0.24747049769112373</v>
      </c>
      <c r="E9" s="1">
        <v>0.34278251306021468</v>
      </c>
      <c r="G9" t="s">
        <v>20</v>
      </c>
      <c r="H9">
        <v>0.10184088236451294</v>
      </c>
      <c r="I9" s="1">
        <v>0.13655151711079294</v>
      </c>
      <c r="J9" s="1">
        <v>0.45382025539142812</v>
      </c>
      <c r="L9" t="s">
        <v>20</v>
      </c>
      <c r="M9" s="1">
        <v>0.13849142716171237</v>
      </c>
      <c r="N9" s="1">
        <v>0.51484066929553474</v>
      </c>
      <c r="O9" s="1">
        <v>0.31804063914979674</v>
      </c>
      <c r="Q9" t="s">
        <v>20</v>
      </c>
      <c r="R9" s="1">
        <v>0.24194825727563066</v>
      </c>
      <c r="S9" s="1">
        <v>0.27063532866140821</v>
      </c>
      <c r="T9" s="1">
        <v>0.33460386604955072</v>
      </c>
      <c r="V9" t="s">
        <v>20</v>
      </c>
      <c r="W9" s="3">
        <v>84.476713278187944</v>
      </c>
      <c r="X9" s="3">
        <v>81.391729647846063</v>
      </c>
      <c r="Y9" s="3">
        <v>88.197567837371821</v>
      </c>
      <c r="AA9" t="s">
        <v>20</v>
      </c>
      <c r="AB9" s="2">
        <v>2.5421726497987458</v>
      </c>
      <c r="AC9" s="2">
        <v>5.520105505339008</v>
      </c>
      <c r="AD9" s="2">
        <v>9.9088984809496168</v>
      </c>
      <c r="AF9" t="s">
        <v>20</v>
      </c>
      <c r="AG9" s="2">
        <v>124.01559523809523</v>
      </c>
      <c r="AH9" s="2">
        <v>145.4932</v>
      </c>
      <c r="AI9" s="2">
        <v>125.3035339398181</v>
      </c>
    </row>
    <row r="10" spans="2:35" x14ac:dyDescent="0.25">
      <c r="B10" t="s">
        <v>21</v>
      </c>
      <c r="C10" s="1">
        <v>0.24692583164343951</v>
      </c>
      <c r="D10" s="1">
        <v>0.2085406033981525</v>
      </c>
      <c r="E10" s="1">
        <v>0.38092083471348115</v>
      </c>
      <c r="G10" t="s">
        <v>21</v>
      </c>
      <c r="H10">
        <v>0.44060608037882365</v>
      </c>
      <c r="I10" s="1">
        <v>0.27244709634646735</v>
      </c>
      <c r="J10" s="1">
        <v>0.2938429724501368</v>
      </c>
      <c r="L10" t="s">
        <v>21</v>
      </c>
      <c r="M10" s="1">
        <v>-5.6960481379086381E-2</v>
      </c>
      <c r="N10" s="1">
        <v>0.10282682082421091</v>
      </c>
      <c r="O10" s="1">
        <v>0.53205533954245365</v>
      </c>
      <c r="Q10" t="s">
        <v>21</v>
      </c>
      <c r="R10" s="1">
        <v>0.28126111845643298</v>
      </c>
      <c r="S10" s="1">
        <v>0.18854358879050565</v>
      </c>
      <c r="T10" s="1">
        <v>0.25068014242602438</v>
      </c>
      <c r="V10" t="s">
        <v>21</v>
      </c>
      <c r="W10" s="3">
        <v>85.414558842397511</v>
      </c>
      <c r="X10" s="3">
        <v>75.578340347011121</v>
      </c>
      <c r="Y10" s="3">
        <v>84.390107724220812</v>
      </c>
      <c r="AA10" t="s">
        <v>21</v>
      </c>
      <c r="AB10" s="2">
        <v>2.9133436404143613</v>
      </c>
      <c r="AC10" s="2">
        <v>5.2842876464018946</v>
      </c>
      <c r="AD10" s="2">
        <v>9.9477372075083572</v>
      </c>
      <c r="AF10" t="s">
        <v>21</v>
      </c>
      <c r="AG10" s="2">
        <v>135.67419753086421</v>
      </c>
      <c r="AH10" s="2">
        <v>150.65799999999999</v>
      </c>
      <c r="AI10" s="2">
        <v>134.11943144392444</v>
      </c>
    </row>
    <row r="11" spans="2:35" x14ac:dyDescent="0.25">
      <c r="B11" t="s">
        <v>22</v>
      </c>
      <c r="C11" s="1">
        <v>0.25752712368100994</v>
      </c>
      <c r="D11" s="1">
        <v>-2.2332229128669834E-3</v>
      </c>
      <c r="E11" s="1">
        <v>0.27450780025887322</v>
      </c>
      <c r="G11" t="s">
        <v>22</v>
      </c>
      <c r="H11">
        <v>0.52526729073548295</v>
      </c>
      <c r="I11" s="1">
        <v>7.5570489723764123E-3</v>
      </c>
      <c r="J11" s="1">
        <v>0.31864662193678028</v>
      </c>
      <c r="L11" t="s">
        <v>22</v>
      </c>
      <c r="M11" s="1">
        <v>0.1913572015912175</v>
      </c>
      <c r="N11" s="1">
        <v>0.23215690050877114</v>
      </c>
      <c r="O11" s="1">
        <v>0.25383710953636895</v>
      </c>
      <c r="Q11" t="s">
        <v>22</v>
      </c>
      <c r="R11" s="1">
        <v>0.27867659647320664</v>
      </c>
      <c r="S11" s="1">
        <v>0.19832653765954339</v>
      </c>
      <c r="T11" s="1">
        <v>0.22574106605407662</v>
      </c>
      <c r="V11" t="s">
        <v>22</v>
      </c>
      <c r="W11" s="3">
        <v>87.287803458311913</v>
      </c>
      <c r="X11" s="3">
        <v>79.270439483086093</v>
      </c>
      <c r="Y11" s="3">
        <v>83.248320086483304</v>
      </c>
      <c r="AA11" t="s">
        <v>22</v>
      </c>
      <c r="AB11" s="2">
        <v>3.3625374982513772</v>
      </c>
      <c r="AC11" s="2">
        <v>4.9808816914080074</v>
      </c>
      <c r="AD11" s="2">
        <v>9.7396475191136531</v>
      </c>
      <c r="AF11" t="s">
        <v>22</v>
      </c>
      <c r="AG11" s="2">
        <v>149.76923076923077</v>
      </c>
      <c r="AH11" s="2">
        <v>150.58599999999998</v>
      </c>
      <c r="AI11" s="2">
        <v>139.81964960494679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7</vt:i4>
      </vt:variant>
    </vt:vector>
  </HeadingPairs>
  <TitlesOfParts>
    <vt:vector size="11" baseType="lpstr">
      <vt:lpstr>Pawsome</vt:lpstr>
      <vt:lpstr>Fidotronics</vt:lpstr>
      <vt:lpstr>Chienco</vt:lpstr>
      <vt:lpstr>Sheet1</vt:lpstr>
      <vt:lpstr>Chart1</vt:lpstr>
      <vt:lpstr>Chart1 (2)</vt:lpstr>
      <vt:lpstr>Chart1 (3)</vt:lpstr>
      <vt:lpstr>Chart1 (7)</vt:lpstr>
      <vt:lpstr>Chart1 (4)</vt:lpstr>
      <vt:lpstr>Chart1 (5)</vt:lpstr>
      <vt:lpstr>Chart1 (6)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2015-12-30T16:40:38Z</dcterms:modified>
</cp:coreProperties>
</file>