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mc:AlternateContent xmlns:mc="http://schemas.openxmlformats.org/markup-compatibility/2006">
    <mc:Choice Requires="x15">
      <x15ac:absPath xmlns:x15ac="http://schemas.microsoft.com/office/spreadsheetml/2010/11/ac" url="G:\My Drive\Data Wrangling MOOC\02 Course 2\03 Week 3\Assessments\"/>
    </mc:Choice>
  </mc:AlternateContent>
  <xr:revisionPtr revIDLastSave="0" documentId="13_ncr:1_{70723317-F516-4B97-8269-78543F90D354}" xr6:coauthVersionLast="45" xr6:coauthVersionMax="45" xr10:uidLastSave="{00000000-0000-0000-0000-000000000000}"/>
  <bookViews>
    <workbookView xWindow="-120" yWindow="-120" windowWidth="29040" windowHeight="15840" xr2:uid="{1C2EE579-6C54-4ADA-90AD-9BEBD3CF2865}"/>
  </bookViews>
  <sheets>
    <sheet name="Instructions" sheetId="13" r:id="rId1"/>
    <sheet name="Summary Data" sheetId="4" r:id="rId2"/>
    <sheet name="Charts" sheetId="5" r:id="rId3"/>
    <sheet name="Alternative Charts" sheetId="9" r:id="rId4"/>
    <sheet name="Alternative Map" sheetId="6" r:id="rId5"/>
    <sheet name="Alternative Sunburst" sheetId="11" r:id="rId6"/>
    <sheet name="Alternative Waterfall" sheetId="12" r:id="rId7"/>
  </sheets>
  <definedNames>
    <definedName name="_xlchart.v1.4" hidden="1">'Summary Data'!$A$5:$B$22</definedName>
    <definedName name="_xlchart.v1.5" hidden="1">'Summary Data'!$C$4</definedName>
    <definedName name="_xlchart.v1.6" hidden="1">'Summary Data'!$C$5:$C$22</definedName>
    <definedName name="_xlchart.v1.7" hidden="1">'Summary Data'!$E$5:$E$15</definedName>
    <definedName name="_xlchart.v1.8" hidden="1">'Summary Data'!$F$5:$F$15</definedName>
    <definedName name="_xlchart.v5.0" hidden="1">'Summary Data'!$A$27</definedName>
    <definedName name="_xlchart.v5.1" hidden="1">'Summary Data'!$A$28:$A$33</definedName>
    <definedName name="_xlchart.v5.2" hidden="1">'Summary Data'!$B$27</definedName>
    <definedName name="_xlchart.v5.3" hidden="1">'Summary Data'!$B$28:$B$33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2" l="1"/>
  <c r="C8" i="12" s="1"/>
  <c r="C9" i="12" s="1"/>
  <c r="C10" i="12" s="1"/>
  <c r="C11" i="12" s="1"/>
  <c r="C12" i="12" s="1"/>
  <c r="C13" i="12" s="1"/>
  <c r="C14" i="12" s="1"/>
  <c r="C15" i="12" s="1"/>
  <c r="E15" i="12" l="1"/>
  <c r="D15" i="12"/>
  <c r="E14" i="12"/>
  <c r="D14" i="12"/>
  <c r="E13" i="12"/>
  <c r="D13" i="12"/>
  <c r="E12" i="12"/>
  <c r="D12" i="12"/>
  <c r="E11" i="12"/>
  <c r="D11" i="12"/>
  <c r="E10" i="12"/>
  <c r="D10" i="12"/>
  <c r="E9" i="12"/>
  <c r="D9" i="12"/>
  <c r="E8" i="12"/>
  <c r="D8" i="12"/>
  <c r="E7" i="12"/>
  <c r="D7" i="12"/>
  <c r="E6" i="12"/>
  <c r="C6" i="12" s="1"/>
  <c r="D6" i="12"/>
  <c r="F24" i="4" l="1"/>
  <c r="F21" i="4"/>
  <c r="G22" i="4"/>
  <c r="F10" i="4"/>
  <c r="F15" i="4" s="1"/>
  <c r="C23" i="4"/>
  <c r="C30" i="4" l="1"/>
  <c r="C28" i="4"/>
  <c r="C29" i="4"/>
  <c r="C33" i="4"/>
  <c r="C32" i="4"/>
  <c r="C31" i="4"/>
</calcChain>
</file>

<file path=xl/sharedStrings.xml><?xml version="1.0" encoding="utf-8"?>
<sst xmlns="http://schemas.openxmlformats.org/spreadsheetml/2006/main" count="295" uniqueCount="176">
  <si>
    <t>Model</t>
  </si>
  <si>
    <t xml:space="preserve">BMW                 </t>
  </si>
  <si>
    <t xml:space="preserve">X1                  </t>
  </si>
  <si>
    <t xml:space="preserve">X3                  </t>
  </si>
  <si>
    <t xml:space="preserve">X5                  </t>
  </si>
  <si>
    <t xml:space="preserve">HOLDEN              </t>
  </si>
  <si>
    <t xml:space="preserve">ASTRA               </t>
  </si>
  <si>
    <t xml:space="preserve">COMMODORE           </t>
  </si>
  <si>
    <t xml:space="preserve">TRAX                </t>
  </si>
  <si>
    <t xml:space="preserve">LANDROVER           </t>
  </si>
  <si>
    <t xml:space="preserve">MITSUBISHI          </t>
  </si>
  <si>
    <t xml:space="preserve">OUTLANDER           </t>
  </si>
  <si>
    <t xml:space="preserve">PAJERO              </t>
  </si>
  <si>
    <t xml:space="preserve">NISSAN              </t>
  </si>
  <si>
    <t xml:space="preserve">NAVARA              </t>
  </si>
  <si>
    <t xml:space="preserve">QASHQAI             </t>
  </si>
  <si>
    <t xml:space="preserve">X-TRAIL             </t>
  </si>
  <si>
    <t xml:space="preserve">TOYOTA              </t>
  </si>
  <si>
    <t xml:space="preserve">CAMRY               </t>
  </si>
  <si>
    <t xml:space="preserve">COROLLA             </t>
  </si>
  <si>
    <t xml:space="preserve">HILUX               </t>
  </si>
  <si>
    <t xml:space="preserve">LANDCRUISER         </t>
  </si>
  <si>
    <t xml:space="preserve">M5                  </t>
  </si>
  <si>
    <t>Sales</t>
  </si>
  <si>
    <t xml:space="preserve">RANGE ROVER </t>
  </si>
  <si>
    <t>DISCOVERY</t>
  </si>
  <si>
    <t>Car Make</t>
  </si>
  <si>
    <t>Sales by Make/Model</t>
  </si>
  <si>
    <t>Sales by Region</t>
  </si>
  <si>
    <t>State</t>
  </si>
  <si>
    <t>Western Australia</t>
  </si>
  <si>
    <t>New South Wales</t>
  </si>
  <si>
    <t>Queensland</t>
  </si>
  <si>
    <t>Victoria</t>
  </si>
  <si>
    <t>South Australia</t>
  </si>
  <si>
    <t>Northern Territory</t>
  </si>
  <si>
    <t>% Sales</t>
  </si>
  <si>
    <t>Total</t>
  </si>
  <si>
    <t>Product Revenue Q1</t>
  </si>
  <si>
    <t>Services Revenue Q1</t>
  </si>
  <si>
    <t>Fixed Costs Q1</t>
  </si>
  <si>
    <t>Variable Costs Q1</t>
  </si>
  <si>
    <t>Income Statement 2020</t>
  </si>
  <si>
    <t>Opening Balance</t>
  </si>
  <si>
    <t>Closing Balance Q1</t>
  </si>
  <si>
    <t>Product Revenue Q2</t>
  </si>
  <si>
    <t>Services Revenue Q2</t>
  </si>
  <si>
    <t>Fixed Costs Q2</t>
  </si>
  <si>
    <t>Variable Costs Q2</t>
  </si>
  <si>
    <t>Closing Balance</t>
  </si>
  <si>
    <t>Income/Expense</t>
  </si>
  <si>
    <t>Amount in Millions</t>
  </si>
  <si>
    <t>TOYOTA</t>
  </si>
  <si>
    <t>NISSAN</t>
  </si>
  <si>
    <t>HOLDEN</t>
  </si>
  <si>
    <t xml:space="preserve">BMW   </t>
  </si>
  <si>
    <t>MITSUBISHI</t>
  </si>
  <si>
    <t>LANDROVER</t>
  </si>
  <si>
    <t>Car Sales</t>
  </si>
  <si>
    <t>Model Sales</t>
  </si>
  <si>
    <t>Balance</t>
  </si>
  <si>
    <t>Increase</t>
  </si>
  <si>
    <t>Decrease</t>
  </si>
  <si>
    <t>X</t>
  </si>
  <si>
    <t>Y</t>
  </si>
  <si>
    <t>Petrol vs Diesel</t>
  </si>
  <si>
    <t>Jan</t>
  </si>
  <si>
    <t>Feb</t>
  </si>
  <si>
    <t>Mar</t>
  </si>
  <si>
    <t>Apr</t>
  </si>
  <si>
    <t>May</t>
  </si>
  <si>
    <t>Jun</t>
  </si>
  <si>
    <t>Petrol Sold</t>
  </si>
  <si>
    <t>Diesel Sold</t>
  </si>
  <si>
    <t>Gauge Chart</t>
  </si>
  <si>
    <t>Gauge</t>
  </si>
  <si>
    <t>Pointer 1</t>
  </si>
  <si>
    <t>Remainder</t>
  </si>
  <si>
    <t>Q1 %</t>
  </si>
  <si>
    <t>Q2 %</t>
  </si>
  <si>
    <t>Service Contracts with New Cars</t>
  </si>
  <si>
    <t>Service Contracts %</t>
  </si>
  <si>
    <t>Q2 Service Contracts</t>
  </si>
  <si>
    <t>Q1 Service Contracts</t>
  </si>
  <si>
    <t>Sales By Region</t>
  </si>
  <si>
    <t>Sales by Make and Model</t>
  </si>
  <si>
    <t>Income and Expenses</t>
  </si>
  <si>
    <t>Sales Report H1 2020</t>
  </si>
  <si>
    <t>Instructions</t>
  </si>
  <si>
    <t>1)</t>
  </si>
  <si>
    <t>b)</t>
  </si>
  <si>
    <t>c)</t>
  </si>
  <si>
    <t>d)</t>
  </si>
  <si>
    <t>e)</t>
  </si>
  <si>
    <t>f)</t>
  </si>
  <si>
    <t>g)</t>
  </si>
  <si>
    <t>h)</t>
  </si>
  <si>
    <t>i)</t>
  </si>
  <si>
    <t>Car Sales Data H1 2020</t>
  </si>
  <si>
    <t>a)</t>
  </si>
  <si>
    <t>Format the chart area to have no line, no fill colour and be 15cm high by 18cm wide</t>
  </si>
  <si>
    <t>Select the Plot area and change the fill to be the image Australia2</t>
  </si>
  <si>
    <t>Change the bounds for both Axes to be minimum 0 and maximum 12</t>
  </si>
  <si>
    <t>Turn off Chart title, axes and gridlines</t>
  </si>
  <si>
    <t>Adjust the data series colour /transparency so that the state names can be seen</t>
  </si>
  <si>
    <t>2)</t>
  </si>
  <si>
    <t>Show the legend on the left and turn off the Chart title</t>
  </si>
  <si>
    <t>Turn on data labels, change label options to be Category Name rather than value and make them white, delete any labels that are hard to read</t>
  </si>
  <si>
    <t>Format the chart area to have no fill and no line</t>
  </si>
  <si>
    <t>Turn off chart title and legend and turn on labels changing them to Category and white (as we did with the other donut)</t>
  </si>
  <si>
    <t>Change the hole size to 50% and format the chart area to have no fill and no outline</t>
  </si>
  <si>
    <t>Turn off chart title and legend and change Donut hole size to 65%</t>
  </si>
  <si>
    <t>3)</t>
  </si>
  <si>
    <r>
      <t xml:space="preserve">To show income and expenses over the first two quarters we are going to use a Waterfall chart. If you don't have this chart type please go to the </t>
    </r>
    <r>
      <rPr>
        <b/>
        <sz val="11"/>
        <color theme="1"/>
        <rFont val="Calibri"/>
        <family val="2"/>
        <scheme val="minor"/>
      </rPr>
      <t>Alternative Waterfall</t>
    </r>
    <r>
      <rPr>
        <sz val="11"/>
        <color theme="1"/>
        <rFont val="Calibri"/>
        <family val="2"/>
        <scheme val="minor"/>
      </rPr>
      <t xml:space="preserve"> sheet and follow the instructions there.</t>
    </r>
  </si>
  <si>
    <t>Turn off the title, gridlines and legend</t>
  </si>
  <si>
    <t>Closing Balance Q2</t>
  </si>
  <si>
    <r>
      <t xml:space="preserve">The next chart you're going to create is a Sunburst chart showing the proportion of sales by make and model. If you do not have the Sunburst chart type please go to the </t>
    </r>
    <r>
      <rPr>
        <b/>
        <sz val="11"/>
        <color theme="1"/>
        <rFont val="Calibri"/>
        <family val="2"/>
        <scheme val="minor"/>
      </rPr>
      <t xml:space="preserve">Alternative Sunburst </t>
    </r>
    <r>
      <rPr>
        <sz val="11"/>
        <color theme="1"/>
        <rFont val="Calibri"/>
        <family val="2"/>
        <scheme val="minor"/>
      </rPr>
      <t>sheet and follow the instructions there.</t>
    </r>
  </si>
  <si>
    <t>Below are two examples of the finished product, the first using the built-in Excel charts, the second using creative work-arounds:</t>
  </si>
  <si>
    <t>4)</t>
  </si>
  <si>
    <t>Change the series line width to be 0.25pt and make it white</t>
  </si>
  <si>
    <t>Recolour the Totals to purple, Increases to green and Decreases to red</t>
  </si>
  <si>
    <t>Amounts</t>
  </si>
  <si>
    <r>
      <t xml:space="preserve">Select the Balance series and format it to have </t>
    </r>
    <r>
      <rPr>
        <b/>
        <sz val="11"/>
        <color theme="1"/>
        <rFont val="Calibri"/>
        <family val="2"/>
        <scheme val="minor"/>
      </rPr>
      <t>No Fill</t>
    </r>
    <r>
      <rPr>
        <sz val="11"/>
        <color theme="1"/>
        <rFont val="Calibri"/>
        <family val="2"/>
        <scheme val="minor"/>
      </rPr>
      <t>, now change just the three total columns (the Opening and two Closing balances) to have a purple fill</t>
    </r>
  </si>
  <si>
    <t>Change the series Gap Width to be 25% and recolour the decreases to be red</t>
  </si>
  <si>
    <t>Turn off the chart title, legend and gridlines</t>
  </si>
  <si>
    <t>Format the chart area to have no fill and no outline</t>
  </si>
  <si>
    <t>The next chart we're going to create needs to show the comparative petrol and diesel sales from January to June. We're going to use a bar chart to create a funnel-like chart as we did with the populations graphs this week.</t>
  </si>
  <si>
    <t>Change the series overlap to be 100% and the gap width to be 50%</t>
  </si>
  <si>
    <r>
      <t xml:space="preserve">Select the vertical axis, go to format axis options and change the label position to </t>
    </r>
    <r>
      <rPr>
        <b/>
        <sz val="11"/>
        <color theme="1"/>
        <rFont val="Calibri"/>
        <family val="2"/>
        <scheme val="minor"/>
      </rPr>
      <t>Low</t>
    </r>
  </si>
  <si>
    <t>Select the horizontal axis, and change the bounds to be minimum -700, maximum 700 and then turn it off</t>
  </si>
  <si>
    <t>The last two charts we are going to create are Gauge charts to show the percentage of sales that included service contracts for Q1 and Q2 (1 chart for each)</t>
  </si>
  <si>
    <t>5)</t>
  </si>
  <si>
    <t>Format the Pie Chart, so that your chart now looks like this:</t>
  </si>
  <si>
    <t>Copy and Paste the Chart in the same sheet to create a second gauge chart</t>
  </si>
  <si>
    <t>Alternative Charts</t>
  </si>
  <si>
    <t>Excel Skills for Data Analytics and Visualization</t>
  </si>
  <si>
    <t>Course 2 — Data Visualization in Excel</t>
  </si>
  <si>
    <t>Week 3 Practice Challenge</t>
  </si>
  <si>
    <r>
      <t xml:space="preserve">In this week's challenge you're going to create a report using the more specialised charts we just learned about. Where your version of Excel does not support the new chart type we have provided an alternative option which will create a very similar type of visualisation using conventional chart types and a little creativity. If you are using the built in Excel chart please use the data in the Summary Data sheet, if you are doing an alternative chart (which you may wish to try even if you have the built in type) please use the data in the </t>
    </r>
    <r>
      <rPr>
        <b/>
        <sz val="11"/>
        <color theme="1"/>
        <rFont val="Calibri"/>
        <family val="2"/>
        <scheme val="minor"/>
      </rPr>
      <t>Alternative Map</t>
    </r>
    <r>
      <rPr>
        <sz val="11"/>
        <color theme="1"/>
        <rFont val="Calibri"/>
        <family val="2"/>
        <scheme val="minor"/>
      </rPr>
      <t>/</t>
    </r>
    <r>
      <rPr>
        <b/>
        <sz val="11"/>
        <color theme="1"/>
        <rFont val="Calibri"/>
        <family val="2"/>
        <scheme val="minor"/>
      </rPr>
      <t>Sunburst</t>
    </r>
    <r>
      <rPr>
        <sz val="11"/>
        <color theme="1"/>
        <rFont val="Calibri"/>
        <family val="2"/>
        <scheme val="minor"/>
      </rPr>
      <t>/</t>
    </r>
    <r>
      <rPr>
        <b/>
        <sz val="11"/>
        <color theme="1"/>
        <rFont val="Calibri"/>
        <family val="2"/>
        <scheme val="minor"/>
      </rPr>
      <t>Waterfall</t>
    </r>
    <r>
      <rPr>
        <sz val="11"/>
        <color theme="1"/>
        <rFont val="Calibri"/>
        <family val="2"/>
        <scheme val="minor"/>
      </rPr>
      <t xml:space="preserve"> sheets.</t>
    </r>
  </si>
  <si>
    <r>
      <t xml:space="preserve">The </t>
    </r>
    <r>
      <rPr>
        <b/>
        <sz val="11"/>
        <color theme="1"/>
        <rFont val="Calibri"/>
        <family val="2"/>
        <scheme val="minor"/>
      </rPr>
      <t>Summary</t>
    </r>
    <r>
      <rPr>
        <sz val="11"/>
        <color theme="1"/>
        <rFont val="Calibri"/>
        <family val="2"/>
        <scheme val="minor"/>
      </rPr>
      <t xml:space="preserve"> data sheet has some key metrics for the first half of 2020 for a car retailer with branches across Australia. The first chart you are going to create is a Map chart showing sales by region. If you do not have the Map chart feature, please go to the </t>
    </r>
    <r>
      <rPr>
        <b/>
        <sz val="11"/>
        <color theme="1"/>
        <rFont val="Calibri"/>
        <family val="2"/>
        <scheme val="minor"/>
      </rPr>
      <t>Alternative Map</t>
    </r>
    <r>
      <rPr>
        <sz val="11"/>
        <color theme="1"/>
        <rFont val="Calibri"/>
        <family val="2"/>
        <scheme val="minor"/>
      </rPr>
      <t xml:space="preserve"> sheet and follow the instructions provided there.</t>
    </r>
  </si>
  <si>
    <r>
      <t xml:space="preserve">Select </t>
    </r>
    <r>
      <rPr>
        <b/>
        <sz val="11"/>
        <color theme="1"/>
        <rFont val="Calibri"/>
        <family val="2"/>
        <scheme val="minor"/>
      </rPr>
      <t>A27:B33</t>
    </r>
    <r>
      <rPr>
        <sz val="11"/>
        <color theme="1"/>
        <rFont val="Calibri"/>
        <family val="2"/>
        <scheme val="minor"/>
      </rPr>
      <t xml:space="preserve"> in </t>
    </r>
    <r>
      <rPr>
        <b/>
        <sz val="11"/>
        <color theme="1"/>
        <rFont val="Calibri"/>
        <family val="2"/>
        <scheme val="minor"/>
      </rPr>
      <t xml:space="preserve">Summary Data </t>
    </r>
    <r>
      <rPr>
        <sz val="11"/>
        <color theme="1"/>
        <rFont val="Calibri"/>
        <family val="2"/>
        <scheme val="minor"/>
      </rPr>
      <t xml:space="preserve">and insert a </t>
    </r>
    <r>
      <rPr>
        <b/>
        <sz val="11"/>
        <color theme="1"/>
        <rFont val="Calibri"/>
        <family val="2"/>
        <scheme val="minor"/>
      </rPr>
      <t>Map chart</t>
    </r>
  </si>
  <si>
    <r>
      <t xml:space="preserve">Turn off </t>
    </r>
    <r>
      <rPr>
        <b/>
        <sz val="11"/>
        <color theme="1"/>
        <rFont val="Calibri"/>
        <family val="2"/>
        <scheme val="minor"/>
      </rPr>
      <t>Chart Title</t>
    </r>
    <r>
      <rPr>
        <sz val="11"/>
        <color theme="1"/>
        <rFont val="Calibri"/>
        <family val="2"/>
        <scheme val="minor"/>
      </rPr>
      <t xml:space="preserve"> and </t>
    </r>
    <r>
      <rPr>
        <b/>
        <sz val="11"/>
        <color theme="1"/>
        <rFont val="Calibri"/>
        <family val="2"/>
        <scheme val="minor"/>
      </rPr>
      <t>Legend</t>
    </r>
  </si>
  <si>
    <r>
      <t xml:space="preserve">Change the data series options to </t>
    </r>
    <r>
      <rPr>
        <b/>
        <sz val="11"/>
        <color theme="1"/>
        <rFont val="Calibri"/>
        <family val="2"/>
        <scheme val="minor"/>
      </rPr>
      <t>Only Show Regions with Data</t>
    </r>
    <r>
      <rPr>
        <sz val="11"/>
        <color theme="1"/>
        <rFont val="Calibri"/>
        <family val="2"/>
        <scheme val="minor"/>
      </rPr>
      <t xml:space="preserve"> and </t>
    </r>
    <r>
      <rPr>
        <b/>
        <sz val="11"/>
        <color theme="1"/>
        <rFont val="Calibri"/>
        <family val="2"/>
        <scheme val="minor"/>
      </rPr>
      <t xml:space="preserve">Show all </t>
    </r>
    <r>
      <rPr>
        <sz val="11"/>
        <color theme="1"/>
        <rFont val="Calibri"/>
        <family val="2"/>
        <scheme val="minor"/>
      </rPr>
      <t>Map labels</t>
    </r>
  </si>
  <si>
    <t>Change the data series colour to be pale grey to purple</t>
  </si>
  <si>
    <r>
      <t xml:space="preserve">Move the chart (Cut Ctrl+X and Paste Ctrl+V) to </t>
    </r>
    <r>
      <rPr>
        <b/>
        <sz val="11"/>
        <color theme="1"/>
        <rFont val="Calibri"/>
        <family val="2"/>
        <scheme val="minor"/>
      </rPr>
      <t>B3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</si>
  <si>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Select the data in </t>
    </r>
    <r>
      <rPr>
        <b/>
        <sz val="11"/>
        <color theme="1"/>
        <rFont val="Calibri"/>
        <family val="2"/>
        <scheme val="minor"/>
      </rPr>
      <t>A4:C22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Sunburst chart</t>
    </r>
  </si>
  <si>
    <r>
      <t xml:space="preserve">Resize the chart to 15cm high by 18cm wide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</si>
  <si>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Select the data in </t>
    </r>
    <r>
      <rPr>
        <b/>
        <sz val="11"/>
        <color theme="1"/>
        <rFont val="Calibri"/>
        <family val="2"/>
        <scheme val="minor"/>
      </rPr>
      <t>E4:F15</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Waterfall chart</t>
    </r>
  </si>
  <si>
    <r>
      <t xml:space="preserve">Set the </t>
    </r>
    <r>
      <rPr>
        <b/>
        <sz val="11"/>
        <color theme="1"/>
        <rFont val="Calibri"/>
        <family val="2"/>
        <scheme val="minor"/>
      </rPr>
      <t>Opening Balance</t>
    </r>
    <r>
      <rPr>
        <sz val="11"/>
        <color theme="1"/>
        <rFont val="Calibri"/>
        <family val="2"/>
        <scheme val="minor"/>
      </rPr>
      <t xml:space="preserve">, </t>
    </r>
    <r>
      <rPr>
        <b/>
        <sz val="11"/>
        <color theme="1"/>
        <rFont val="Calibri"/>
        <family val="2"/>
        <scheme val="minor"/>
      </rPr>
      <t>Closing Balance Q1</t>
    </r>
    <r>
      <rPr>
        <sz val="11"/>
        <color theme="1"/>
        <rFont val="Calibri"/>
        <family val="2"/>
        <scheme val="minor"/>
      </rPr>
      <t xml:space="preserve"> and </t>
    </r>
    <r>
      <rPr>
        <b/>
        <sz val="11"/>
        <color theme="1"/>
        <rFont val="Calibri"/>
        <family val="2"/>
        <scheme val="minor"/>
      </rPr>
      <t>Closing Balance Q2</t>
    </r>
    <r>
      <rPr>
        <sz val="11"/>
        <color theme="1"/>
        <rFont val="Calibri"/>
        <family val="2"/>
        <scheme val="minor"/>
      </rPr>
      <t xml:space="preserve"> as </t>
    </r>
    <r>
      <rPr>
        <b/>
        <sz val="11"/>
        <color theme="1"/>
        <rFont val="Calibri"/>
        <family val="2"/>
        <scheme val="minor"/>
      </rPr>
      <t>Totals</t>
    </r>
    <r>
      <rPr>
        <sz val="11"/>
        <color theme="1"/>
        <rFont val="Calibri"/>
        <family val="2"/>
        <scheme val="minor"/>
      </rPr>
      <t xml:space="preserve"> (right click the individual data points)</t>
    </r>
  </si>
  <si>
    <r>
      <t xml:space="preserve">Resize to 7.8cm high by 36cm wide and move the chart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</si>
  <si>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Convert the </t>
    </r>
    <r>
      <rPr>
        <b/>
        <sz val="11"/>
        <color theme="1"/>
        <rFont val="Calibri"/>
        <family val="2"/>
        <scheme val="minor"/>
      </rPr>
      <t>Diesel</t>
    </r>
    <r>
      <rPr>
        <sz val="11"/>
        <color theme="1"/>
        <rFont val="Calibri"/>
        <family val="2"/>
        <scheme val="minor"/>
      </rPr>
      <t xml:space="preserve"> values to negatives by copying the -1 and pasting special &gt; multiply</t>
    </r>
  </si>
  <si>
    <r>
      <t xml:space="preserve">Select </t>
    </r>
    <r>
      <rPr>
        <b/>
        <sz val="11"/>
        <color theme="1"/>
        <rFont val="Calibri"/>
        <family val="2"/>
        <scheme val="minor"/>
      </rPr>
      <t>E27:G33</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bar chart</t>
    </r>
  </si>
  <si>
    <r>
      <t xml:space="preserve">Change the chart title to be </t>
    </r>
    <r>
      <rPr>
        <b/>
        <sz val="11"/>
        <color theme="1"/>
        <rFont val="Calibri"/>
        <family val="2"/>
        <scheme val="minor"/>
      </rPr>
      <t>Petrol vs Diesel</t>
    </r>
    <r>
      <rPr>
        <sz val="11"/>
        <color theme="1"/>
        <rFont val="Calibri"/>
        <family val="2"/>
        <scheme val="minor"/>
      </rPr>
      <t xml:space="preserve"> and format the chart to have no outline</t>
    </r>
  </si>
  <si>
    <r>
      <t xml:space="preserve">Resize the chart to 11cm by 11cm and move to </t>
    </r>
    <r>
      <rPr>
        <b/>
        <sz val="11"/>
        <color theme="1"/>
        <rFont val="Calibri"/>
        <family val="2"/>
        <scheme val="minor"/>
      </rPr>
      <t>X3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</si>
  <si>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Using the data in </t>
    </r>
    <r>
      <rPr>
        <b/>
        <sz val="11"/>
        <color theme="1"/>
        <rFont val="Calibri"/>
        <family val="2"/>
        <scheme val="minor"/>
      </rPr>
      <t>G18:G22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create a </t>
    </r>
    <r>
      <rPr>
        <b/>
        <sz val="11"/>
        <color theme="1"/>
        <rFont val="Calibri"/>
        <family val="2"/>
        <scheme val="minor"/>
      </rPr>
      <t>Donut chart</t>
    </r>
    <r>
      <rPr>
        <sz val="11"/>
        <color theme="1"/>
        <rFont val="Calibri"/>
        <family val="2"/>
        <scheme val="minor"/>
      </rPr>
      <t xml:space="preserve"> formatted to look like this:
(Tip: change the angle of first slice to 270 and make the last slice no fill and no line)</t>
    </r>
  </si>
  <si>
    <r>
      <t xml:space="preserve">Use </t>
    </r>
    <r>
      <rPr>
        <b/>
        <sz val="11"/>
        <color theme="1"/>
        <rFont val="Calibri"/>
        <family val="2"/>
        <scheme val="minor"/>
      </rPr>
      <t>Select Data</t>
    </r>
    <r>
      <rPr>
        <sz val="11"/>
        <color theme="1"/>
        <rFont val="Calibri"/>
        <family val="2"/>
        <scheme val="minor"/>
      </rPr>
      <t xml:space="preserve"> to add the data in </t>
    </r>
    <r>
      <rPr>
        <b/>
        <sz val="11"/>
        <color theme="1"/>
        <rFont val="Calibri"/>
        <family val="2"/>
        <scheme val="minor"/>
      </rPr>
      <t>F19:F21</t>
    </r>
    <r>
      <rPr>
        <sz val="11"/>
        <color theme="1"/>
        <rFont val="Calibri"/>
        <family val="2"/>
        <scheme val="minor"/>
      </rPr>
      <t xml:space="preserve"> to the chart (as a second series)</t>
    </r>
  </si>
  <si>
    <r>
      <t xml:space="preserve">Select the series you just added (outer ring) and change it to be a </t>
    </r>
    <r>
      <rPr>
        <b/>
        <sz val="11"/>
        <color theme="1"/>
        <rFont val="Calibri"/>
        <family val="2"/>
        <scheme val="minor"/>
      </rPr>
      <t>Pie chart</t>
    </r>
    <r>
      <rPr>
        <sz val="11"/>
        <color theme="1"/>
        <rFont val="Calibri"/>
        <family val="2"/>
        <scheme val="minor"/>
      </rPr>
      <t xml:space="preserve"> on a second axis</t>
    </r>
  </si>
  <si>
    <t>Change the chart area to have no line and no fill and resize the chart to be 9cm high by 10cm wide</t>
  </si>
  <si>
    <r>
      <t xml:space="preserve">Change the pointer series in the second chart to use the data in </t>
    </r>
    <r>
      <rPr>
        <b/>
        <sz val="11"/>
        <color theme="1"/>
        <rFont val="Calibri"/>
        <family val="2"/>
        <scheme val="minor"/>
      </rPr>
      <t>F22:F24</t>
    </r>
    <r>
      <rPr>
        <sz val="11"/>
        <color theme="1"/>
        <rFont val="Calibri"/>
        <family val="2"/>
        <scheme val="minor"/>
      </rPr>
      <t xml:space="preserve"> and reformat the pie</t>
    </r>
  </si>
  <si>
    <r>
      <t xml:space="preserve">Move both the charts to the </t>
    </r>
    <r>
      <rPr>
        <b/>
        <sz val="11"/>
        <color theme="1"/>
        <rFont val="Calibri"/>
        <family val="2"/>
        <scheme val="minor"/>
      </rPr>
      <t>Charts</t>
    </r>
    <r>
      <rPr>
        <sz val="11"/>
        <color theme="1"/>
        <rFont val="Calibri"/>
        <family val="2"/>
        <scheme val="minor"/>
      </rPr>
      <t xml:space="preserve"> sheet and position them over the gauge images provided</t>
    </r>
  </si>
  <si>
    <r>
      <t xml:space="preserve">Select </t>
    </r>
    <r>
      <rPr>
        <b/>
        <sz val="11"/>
        <color theme="1"/>
        <rFont val="Calibri"/>
        <family val="2"/>
        <scheme val="minor"/>
      </rPr>
      <t>C5:E10</t>
    </r>
    <r>
      <rPr>
        <sz val="11"/>
        <color theme="1"/>
        <rFont val="Calibri"/>
        <family val="2"/>
        <scheme val="minor"/>
      </rPr>
      <t xml:space="preserve"> and insert a 3-D Bubble Chart, set the size to be 15cm high by 18cm wide</t>
    </r>
  </si>
  <si>
    <r>
      <t xml:space="preserve">Note the smallest bubble for </t>
    </r>
    <r>
      <rPr>
        <b/>
        <sz val="11"/>
        <color theme="1"/>
        <rFont val="Calibri"/>
        <family val="2"/>
        <scheme val="minor"/>
      </rPr>
      <t>Northern Territory</t>
    </r>
    <r>
      <rPr>
        <sz val="11"/>
        <color theme="1"/>
        <rFont val="Calibri"/>
        <family val="2"/>
        <scheme val="minor"/>
      </rPr>
      <t xml:space="preserve"> is in the wrong place, adjust the X and Y values for this bubble until it sits just below the label </t>
    </r>
    <r>
      <rPr>
        <b/>
        <sz val="11"/>
        <color theme="1"/>
        <rFont val="Calibri"/>
        <family val="2"/>
        <scheme val="minor"/>
      </rPr>
      <t>Northern Territory</t>
    </r>
  </si>
  <si>
    <t>As we saw in last week's practice challenge you can create a good map visualisation using a bubble chart with a map background. Last week we had real co-ordinates for the data, in this case we don't but you can just create your own co-ordinates with a good estimate, which is what we've done here.</t>
  </si>
  <si>
    <r>
      <t xml:space="preserve">Select the data in </t>
    </r>
    <r>
      <rPr>
        <b/>
        <sz val="11"/>
        <color theme="1"/>
        <rFont val="Calibri"/>
        <family val="2"/>
        <scheme val="minor"/>
      </rPr>
      <t>D4:E22</t>
    </r>
    <r>
      <rPr>
        <sz val="11"/>
        <color theme="1"/>
        <rFont val="Calibri"/>
        <family val="2"/>
        <scheme val="minor"/>
      </rPr>
      <t xml:space="preserve"> and insert a donut chart, resize to 15cm high by 18cm wide</t>
    </r>
  </si>
  <si>
    <r>
      <t xml:space="preserve">Select the data in </t>
    </r>
    <r>
      <rPr>
        <b/>
        <sz val="11"/>
        <color theme="1"/>
        <rFont val="Calibri"/>
        <family val="2"/>
        <scheme val="minor"/>
      </rPr>
      <t>B5:C10</t>
    </r>
    <r>
      <rPr>
        <sz val="11"/>
        <color theme="1"/>
        <rFont val="Calibri"/>
        <family val="2"/>
        <scheme val="minor"/>
      </rPr>
      <t xml:space="preserve"> and insert a second donut chart, resize to 10cm high by 10cm wide</t>
    </r>
  </si>
  <si>
    <r>
      <t xml:space="preserve">Using your Shift key select both charts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</si>
  <si>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A donut chart is quite similar to a sunburst, but it can be difficult to label in the same way, one work-around is to use two separate donuts and just place one inside the other, that is what we are going to do here.</t>
  </si>
  <si>
    <t>Position the smaller donut in the centre of the larger one and manually recolour the individual models to be the same as their respective makes</t>
  </si>
  <si>
    <t>With a bit of clever manipulation of the data we can create a waterfall chart using a stacked column chart. To begin with we need 3 new columns inserted between the data labels and the amounts. The first will keep a running total of the overall balance, the second will include only the increases and the third will include only the decreases but shown as positive values. Move the opening balance to the first cell in the balance column and change any totals in the Amounts column to 0. All this has already been done, now follow these steps to complete the waterfall chart:</t>
  </si>
  <si>
    <r>
      <t xml:space="preserve">In the Increase column (start in </t>
    </r>
    <r>
      <rPr>
        <b/>
        <sz val="11"/>
        <color theme="1"/>
        <rFont val="Calibri"/>
        <family val="2"/>
        <scheme val="minor"/>
      </rPr>
      <t>D6</t>
    </r>
    <r>
      <rPr>
        <sz val="11"/>
        <color theme="1"/>
        <rFont val="Calibri"/>
        <family val="2"/>
        <scheme val="minor"/>
      </rPr>
      <t xml:space="preserve">) create a calculation to enter the increase amount if it's an increase or 0 if it's a decrease: </t>
    </r>
    <r>
      <rPr>
        <b/>
        <sz val="11"/>
        <color theme="1"/>
        <rFont val="Calibri"/>
        <family val="2"/>
        <scheme val="minor"/>
      </rPr>
      <t>=MAX(F6,0)</t>
    </r>
    <r>
      <rPr>
        <sz val="11"/>
        <color theme="1"/>
        <rFont val="Calibri"/>
        <family val="2"/>
        <scheme val="minor"/>
      </rPr>
      <t xml:space="preserve">, copy down to </t>
    </r>
    <r>
      <rPr>
        <b/>
        <sz val="11"/>
        <color theme="1"/>
        <rFont val="Calibri"/>
        <family val="2"/>
        <scheme val="minor"/>
      </rPr>
      <t>D15</t>
    </r>
  </si>
  <si>
    <r>
      <t xml:space="preserve">In the Decrease column (start in </t>
    </r>
    <r>
      <rPr>
        <b/>
        <sz val="11"/>
        <color theme="1"/>
        <rFont val="Calibri"/>
        <family val="2"/>
        <scheme val="minor"/>
      </rPr>
      <t>E6</t>
    </r>
    <r>
      <rPr>
        <sz val="11"/>
        <color theme="1"/>
        <rFont val="Calibri"/>
        <family val="2"/>
        <scheme val="minor"/>
      </rPr>
      <t xml:space="preserve">) create a calculation to enter the Decrease amount (as a positive value) if it's a decrease or 0 if it's an increase: </t>
    </r>
    <r>
      <rPr>
        <b/>
        <sz val="11"/>
        <color theme="1"/>
        <rFont val="Calibri"/>
        <family val="2"/>
        <scheme val="minor"/>
      </rPr>
      <t xml:space="preserve">=-MIN(F6,0), </t>
    </r>
    <r>
      <rPr>
        <sz val="11"/>
        <color theme="1"/>
        <rFont val="Calibri"/>
        <family val="2"/>
        <scheme val="minor"/>
      </rPr>
      <t xml:space="preserve">copy down to </t>
    </r>
    <r>
      <rPr>
        <b/>
        <sz val="11"/>
        <color theme="1"/>
        <rFont val="Calibri"/>
        <family val="2"/>
        <scheme val="minor"/>
      </rPr>
      <t>E15</t>
    </r>
  </si>
  <si>
    <r>
      <t xml:space="preserve">In the Balance column (start in </t>
    </r>
    <r>
      <rPr>
        <b/>
        <sz val="11"/>
        <color theme="1"/>
        <rFont val="Calibri"/>
        <family val="2"/>
        <scheme val="minor"/>
      </rPr>
      <t>C6</t>
    </r>
    <r>
      <rPr>
        <sz val="11"/>
        <color theme="1"/>
        <rFont val="Calibri"/>
        <family val="2"/>
        <scheme val="minor"/>
      </rPr>
      <t xml:space="preserve">) enter a formula to calculate the change in overall balance, this should take the previous balance, add any increase from the previous row and subtract any decrease from the current row, i.e. </t>
    </r>
    <r>
      <rPr>
        <b/>
        <sz val="11"/>
        <color theme="1"/>
        <rFont val="Calibri"/>
        <family val="2"/>
        <scheme val="minor"/>
      </rPr>
      <t>=C5+D5-E6,</t>
    </r>
    <r>
      <rPr>
        <sz val="11"/>
        <color theme="1"/>
        <rFont val="Calibri"/>
        <family val="2"/>
        <scheme val="minor"/>
      </rPr>
      <t xml:space="preserve"> copy down to </t>
    </r>
    <r>
      <rPr>
        <b/>
        <sz val="11"/>
        <color theme="1"/>
        <rFont val="Calibri"/>
        <family val="2"/>
        <scheme val="minor"/>
      </rPr>
      <t>C15</t>
    </r>
  </si>
  <si>
    <r>
      <t xml:space="preserve">Now the data is ready, select </t>
    </r>
    <r>
      <rPr>
        <b/>
        <sz val="11"/>
        <color theme="1"/>
        <rFont val="Calibri"/>
        <family val="2"/>
        <scheme val="minor"/>
      </rPr>
      <t>B4:E15</t>
    </r>
    <r>
      <rPr>
        <sz val="11"/>
        <color theme="1"/>
        <rFont val="Calibri"/>
        <family val="2"/>
        <scheme val="minor"/>
      </rPr>
      <t xml:space="preserve"> and insert a stacked column chart</t>
    </r>
  </si>
  <si>
    <r>
      <t xml:space="preserve">Resize the chart to be 8cm high by 36cm wide and move it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</si>
  <si>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Quarter</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</si>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</sst>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20"/>
      <color theme="0"/>
      <name val="Calibri"/>
      <family val="2"/>
      <scheme val="minor"/>
    </font>
    <font>
      <sz val="22"/>
      <color theme="0"/>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1"/>
      <color theme="4"/>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9"/>
      </patternFill>
    </fill>
    <fill>
      <patternFill patternType="solid">
        <fgColor theme="9"/>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cellStyleXfs>
  <cellXfs count="45">
    <xf numFmtId="0" fontId="0" fillId="0" borderId="0" xfId="0"/>
    <xf numFmtId="0" fontId="0" fillId="0" borderId="0" xfId="0" pivotButton="1"/>
    <xf numFmtId="0" fontId="0" fillId="0" borderId="0" xfId="0" applyAlignment="1">
      <alignment horizontal="left"/>
    </xf>
    <xf numFmtId="0" fontId="3" fillId="2" borderId="0" xfId="3"/>
    <xf numFmtId="0" fontId="1" fillId="3" borderId="0" xfId="4"/>
    <xf numFmtId="0" fontId="1" fillId="3" borderId="0" xfId="4" applyAlignment="1">
      <alignment horizontal="left"/>
    </xf>
    <xf numFmtId="0" fontId="0" fillId="3" borderId="0" xfId="4" applyFont="1"/>
    <xf numFmtId="9" fontId="0" fillId="0" borderId="0" xfId="0" applyNumberFormat="1"/>
    <xf numFmtId="0" fontId="2" fillId="0" borderId="1" xfId="2"/>
    <xf numFmtId="0" fontId="2" fillId="0" borderId="1" xfId="2" applyAlignment="1">
      <alignment horizontal="left"/>
    </xf>
    <xf numFmtId="10" fontId="0" fillId="0" borderId="0" xfId="0" applyNumberFormat="1"/>
    <xf numFmtId="164" fontId="0" fillId="0" borderId="0" xfId="0" applyNumberFormat="1"/>
    <xf numFmtId="0" fontId="3" fillId="2" borderId="0" xfId="3" applyAlignment="1">
      <alignment horizontal="right"/>
    </xf>
    <xf numFmtId="0" fontId="0" fillId="5" borderId="0" xfId="0" applyFill="1"/>
    <xf numFmtId="0" fontId="0" fillId="0" borderId="0" xfId="0" applyAlignment="1">
      <alignment horizontal="center"/>
    </xf>
    <xf numFmtId="0" fontId="1" fillId="3" borderId="0" xfId="4" applyAlignment="1">
      <alignment horizontal="center"/>
    </xf>
    <xf numFmtId="0" fontId="3" fillId="2" borderId="0" xfId="3" applyAlignment="1">
      <alignment horizontal="center"/>
    </xf>
    <xf numFmtId="9" fontId="0" fillId="0" borderId="0" xfId="1" applyFont="1"/>
    <xf numFmtId="0" fontId="0" fillId="0" borderId="0" xfId="1" applyNumberFormat="1" applyFont="1"/>
    <xf numFmtId="0" fontId="0" fillId="6" borderId="0" xfId="0" applyFill="1"/>
    <xf numFmtId="0" fontId="5" fillId="5" borderId="0" xfId="0" applyFont="1" applyFill="1" applyAlignment="1">
      <alignment vertical="center"/>
    </xf>
    <xf numFmtId="0" fontId="0" fillId="0" borderId="0" xfId="0" applyFill="1"/>
    <xf numFmtId="10" fontId="0" fillId="0" borderId="0" xfId="0" applyNumberFormat="1" applyFill="1"/>
    <xf numFmtId="9" fontId="0" fillId="0" borderId="0" xfId="0" applyNumberFormat="1" applyFill="1"/>
    <xf numFmtId="0" fontId="3" fillId="4" borderId="0" xfId="5"/>
    <xf numFmtId="0" fontId="0" fillId="7" borderId="0" xfId="0" applyFill="1"/>
    <xf numFmtId="0" fontId="0" fillId="7" borderId="0" xfId="0" applyFill="1" applyAlignment="1">
      <alignment horizontal="right"/>
    </xf>
    <xf numFmtId="0" fontId="0" fillId="0" borderId="0" xfId="0" applyAlignment="1">
      <alignment horizontal="right"/>
    </xf>
    <xf numFmtId="0" fontId="10" fillId="0" borderId="2" xfId="0" applyFont="1" applyBorder="1" applyAlignment="1">
      <alignment horizontal="left"/>
    </xf>
    <xf numFmtId="0" fontId="0" fillId="0" borderId="2" xfId="0" applyBorder="1"/>
    <xf numFmtId="0" fontId="0" fillId="0" borderId="4" xfId="0" applyBorder="1"/>
    <xf numFmtId="0" fontId="0" fillId="0" borderId="4" xfId="0" applyBorder="1" applyAlignment="1">
      <alignment horizontal="center"/>
    </xf>
    <xf numFmtId="0" fontId="0" fillId="0" borderId="4" xfId="0" applyNumberFormat="1" applyBorder="1"/>
    <xf numFmtId="0" fontId="11" fillId="0" borderId="4" xfId="0" applyFont="1" applyBorder="1"/>
    <xf numFmtId="0" fontId="6" fillId="8" borderId="0" xfId="3" applyFont="1" applyFill="1"/>
    <xf numFmtId="0" fontId="6" fillId="8" borderId="0" xfId="3" applyFont="1" applyFill="1" applyAlignment="1">
      <alignment horizontal="center"/>
    </xf>
    <xf numFmtId="0" fontId="0" fillId="8" borderId="0" xfId="0" applyFill="1"/>
    <xf numFmtId="0" fontId="0" fillId="0" borderId="0" xfId="0" applyAlignment="1">
      <alignment horizontal="right" vertical="top"/>
    </xf>
    <xf numFmtId="0" fontId="0" fillId="0" borderId="0" xfId="0" applyAlignment="1">
      <alignment horizontal="left" vertical="top" wrapText="1"/>
    </xf>
    <xf numFmtId="0" fontId="0" fillId="0" borderId="0" xfId="0" applyAlignment="1">
      <alignment horizontal="left" vertical="top" wrapText="1"/>
    </xf>
    <xf numFmtId="0" fontId="7" fillId="0" borderId="0" xfId="0" applyFont="1" applyAlignment="1">
      <alignment horizontal="center"/>
    </xf>
    <xf numFmtId="0" fontId="8" fillId="0" borderId="0" xfId="0" applyFont="1" applyAlignment="1">
      <alignment horizontal="center"/>
    </xf>
    <xf numFmtId="0" fontId="9" fillId="6" borderId="0" xfId="0" applyFont="1" applyFill="1" applyAlignment="1">
      <alignment horizontal="center" vertical="center"/>
    </xf>
    <xf numFmtId="0" fontId="0" fillId="0" borderId="3" xfId="0" applyBorder="1" applyAlignment="1">
      <alignment horizontal="left" wrapText="1"/>
    </xf>
    <xf numFmtId="0" fontId="0" fillId="7" borderId="0" xfId="0" applyFill="1" applyAlignment="1">
      <alignment horizontal="center"/>
    </xf>
  </cellXfs>
  <cellStyles count="6">
    <cellStyle name="20% - Accent1" xfId="4" builtinId="30"/>
    <cellStyle name="Accent1" xfId="3" builtinId="29"/>
    <cellStyle name="Accent6" xfId="5" builtinId="49"/>
    <cellStyle name="Normal" xfId="0" builtinId="0"/>
    <cellStyle name="Percent" xfId="1" builtinId="5"/>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AU" sz="1100"/>
              <a:t>Sales</a:t>
            </a:r>
            <a:r>
              <a:rPr lang="en-AU" sz="1100" baseline="0"/>
              <a:t> Petrol vs Diesel</a:t>
            </a:r>
            <a:endParaRPr lang="en-AU"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 Data'!$F$27</c:f>
              <c:strCache>
                <c:ptCount val="1"/>
                <c:pt idx="0">
                  <c:v>Diesel Sold</c:v>
                </c:pt>
              </c:strCache>
            </c:strRef>
          </c:tx>
          <c:spPr>
            <a:solidFill>
              <a:schemeClr val="accent6"/>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Data'!$F$28:$F$33</c:f>
              <c:numCache>
                <c:formatCode>General</c:formatCode>
                <c:ptCount val="6"/>
                <c:pt idx="0">
                  <c:v>-410</c:v>
                </c:pt>
                <c:pt idx="1">
                  <c:v>-479</c:v>
                </c:pt>
                <c:pt idx="2">
                  <c:v>-526</c:v>
                </c:pt>
                <c:pt idx="3">
                  <c:v>-200</c:v>
                </c:pt>
                <c:pt idx="4">
                  <c:v>-320</c:v>
                </c:pt>
                <c:pt idx="5">
                  <c:v>-300</c:v>
                </c:pt>
              </c:numCache>
            </c:numRef>
          </c:val>
          <c:extLst>
            <c:ext xmlns:c16="http://schemas.microsoft.com/office/drawing/2014/chart" uri="{C3380CC4-5D6E-409C-BE32-E72D297353CC}">
              <c16:uniqueId val="{00000000-E569-4F8A-A71B-A063FDBDD9CD}"/>
            </c:ext>
          </c:extLst>
        </c:ser>
        <c:ser>
          <c:idx val="1"/>
          <c:order val="1"/>
          <c:tx>
            <c:strRef>
              <c:f>'Summary Data'!$G$27</c:f>
              <c:strCache>
                <c:ptCount val="1"/>
                <c:pt idx="0">
                  <c:v>Petrol Sold</c:v>
                </c:pt>
              </c:strCache>
            </c:strRef>
          </c:tx>
          <c:spPr>
            <a:solidFill>
              <a:schemeClr val="accent2"/>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Data'!$G$28:$G$33</c:f>
              <c:numCache>
                <c:formatCode>General</c:formatCode>
                <c:ptCount val="6"/>
                <c:pt idx="0">
                  <c:v>438</c:v>
                </c:pt>
                <c:pt idx="1">
                  <c:v>492</c:v>
                </c:pt>
                <c:pt idx="2">
                  <c:v>556</c:v>
                </c:pt>
                <c:pt idx="3">
                  <c:v>366</c:v>
                </c:pt>
                <c:pt idx="4">
                  <c:v>364</c:v>
                </c:pt>
                <c:pt idx="5">
                  <c:v>458</c:v>
                </c:pt>
              </c:numCache>
            </c:numRef>
          </c:val>
          <c:extLst>
            <c:ext xmlns:c16="http://schemas.microsoft.com/office/drawing/2014/chart" uri="{C3380CC4-5D6E-409C-BE32-E72D297353CC}">
              <c16:uniqueId val="{00000001-E569-4F8A-A71B-A063FDBDD9CD}"/>
            </c:ext>
          </c:extLst>
        </c:ser>
        <c:dLbls>
          <c:showLegendKey val="0"/>
          <c:showVal val="0"/>
          <c:showCatName val="0"/>
          <c:showSerName val="0"/>
          <c:showPercent val="0"/>
          <c:showBubbleSize val="0"/>
        </c:dLbls>
        <c:gapWidth val="50"/>
        <c:overlap val="100"/>
        <c:axId val="1572792184"/>
        <c:axId val="1572792840"/>
      </c:barChart>
      <c:catAx>
        <c:axId val="1572792184"/>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792840"/>
        <c:crosses val="autoZero"/>
        <c:auto val="1"/>
        <c:lblAlgn val="ctr"/>
        <c:lblOffset val="100"/>
        <c:noMultiLvlLbl val="0"/>
      </c:catAx>
      <c:valAx>
        <c:axId val="1572792840"/>
        <c:scaling>
          <c:orientation val="minMax"/>
          <c:max val="700"/>
          <c:min val="-700"/>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792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AU" sz="1100"/>
              <a:t>Sales</a:t>
            </a:r>
            <a:r>
              <a:rPr lang="en-AU" sz="1100" baseline="0"/>
              <a:t> Petrol vs Diesel</a:t>
            </a:r>
            <a:endParaRPr lang="en-AU"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 Data'!$F$27</c:f>
              <c:strCache>
                <c:ptCount val="1"/>
                <c:pt idx="0">
                  <c:v>Diesel Sold</c:v>
                </c:pt>
              </c:strCache>
            </c:strRef>
          </c:tx>
          <c:spPr>
            <a:solidFill>
              <a:schemeClr val="accent6"/>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Data'!$F$28:$F$33</c:f>
              <c:numCache>
                <c:formatCode>General</c:formatCode>
                <c:ptCount val="6"/>
                <c:pt idx="0">
                  <c:v>-410</c:v>
                </c:pt>
                <c:pt idx="1">
                  <c:v>-479</c:v>
                </c:pt>
                <c:pt idx="2">
                  <c:v>-526</c:v>
                </c:pt>
                <c:pt idx="3">
                  <c:v>-200</c:v>
                </c:pt>
                <c:pt idx="4">
                  <c:v>-320</c:v>
                </c:pt>
                <c:pt idx="5">
                  <c:v>-300</c:v>
                </c:pt>
              </c:numCache>
            </c:numRef>
          </c:val>
          <c:extLst>
            <c:ext xmlns:c16="http://schemas.microsoft.com/office/drawing/2014/chart" uri="{C3380CC4-5D6E-409C-BE32-E72D297353CC}">
              <c16:uniqueId val="{00000000-F374-4E51-B1DE-541B9E09D8D6}"/>
            </c:ext>
          </c:extLst>
        </c:ser>
        <c:ser>
          <c:idx val="1"/>
          <c:order val="1"/>
          <c:tx>
            <c:strRef>
              <c:f>'Summary Data'!$G$27</c:f>
              <c:strCache>
                <c:ptCount val="1"/>
                <c:pt idx="0">
                  <c:v>Petrol Sold</c:v>
                </c:pt>
              </c:strCache>
            </c:strRef>
          </c:tx>
          <c:spPr>
            <a:solidFill>
              <a:schemeClr val="accent2"/>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Data'!$G$28:$G$33</c:f>
              <c:numCache>
                <c:formatCode>General</c:formatCode>
                <c:ptCount val="6"/>
                <c:pt idx="0">
                  <c:v>438</c:v>
                </c:pt>
                <c:pt idx="1">
                  <c:v>492</c:v>
                </c:pt>
                <c:pt idx="2">
                  <c:v>556</c:v>
                </c:pt>
                <c:pt idx="3">
                  <c:v>366</c:v>
                </c:pt>
                <c:pt idx="4">
                  <c:v>364</c:v>
                </c:pt>
                <c:pt idx="5">
                  <c:v>458</c:v>
                </c:pt>
              </c:numCache>
            </c:numRef>
          </c:val>
          <c:extLst>
            <c:ext xmlns:c16="http://schemas.microsoft.com/office/drawing/2014/chart" uri="{C3380CC4-5D6E-409C-BE32-E72D297353CC}">
              <c16:uniqueId val="{00000001-F374-4E51-B1DE-541B9E09D8D6}"/>
            </c:ext>
          </c:extLst>
        </c:ser>
        <c:dLbls>
          <c:showLegendKey val="0"/>
          <c:showVal val="0"/>
          <c:showCatName val="0"/>
          <c:showSerName val="0"/>
          <c:showPercent val="0"/>
          <c:showBubbleSize val="0"/>
        </c:dLbls>
        <c:gapWidth val="50"/>
        <c:overlap val="100"/>
        <c:axId val="1572792184"/>
        <c:axId val="1572792840"/>
      </c:barChart>
      <c:catAx>
        <c:axId val="1572792184"/>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792840"/>
        <c:crosses val="autoZero"/>
        <c:auto val="1"/>
        <c:lblAlgn val="ctr"/>
        <c:lblOffset val="100"/>
        <c:noMultiLvlLbl val="0"/>
      </c:catAx>
      <c:valAx>
        <c:axId val="1572792840"/>
        <c:scaling>
          <c:orientation val="minMax"/>
          <c:max val="700"/>
          <c:min val="-700"/>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792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50F5-4532-BC59-4EFCD04EB80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0F5-4532-BC59-4EFCD04EB805}"/>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0F5-4532-BC59-4EFCD04EB805}"/>
              </c:ext>
            </c:extLst>
          </c:dPt>
          <c:dPt>
            <c:idx val="3"/>
            <c:bubble3D val="0"/>
            <c:spPr>
              <a:noFill/>
              <a:ln w="19050">
                <a:noFill/>
              </a:ln>
              <a:effectLst/>
            </c:spPr>
            <c:extLst>
              <c:ext xmlns:c16="http://schemas.microsoft.com/office/drawing/2014/chart" uri="{C3380CC4-5D6E-409C-BE32-E72D297353CC}">
                <c16:uniqueId val="{00000007-50F5-4532-BC59-4EFCD04EB805}"/>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50F5-4532-BC59-4EFCD04EB805}"/>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'Summary Data'!$E$22</c:f>
              <c:strCache>
                <c:ptCount val="1"/>
                <c:pt idx="0">
                  <c:v>Q2 %</c:v>
                </c:pt>
              </c:strCache>
            </c:strRef>
          </c:tx>
          <c:spPr>
            <a:ln>
              <a:noFill/>
            </a:ln>
          </c:spPr>
          <c:dPt>
            <c:idx val="0"/>
            <c:bubble3D val="0"/>
            <c:spPr>
              <a:noFill/>
              <a:ln w="19050">
                <a:noFill/>
              </a:ln>
              <a:effectLst/>
            </c:spPr>
            <c:extLst>
              <c:ext xmlns:c16="http://schemas.microsoft.com/office/drawing/2014/chart" uri="{C3380CC4-5D6E-409C-BE32-E72D297353CC}">
                <c16:uniqueId val="{0000000A-50F5-4532-BC59-4EFCD04EB805}"/>
              </c:ext>
            </c:extLst>
          </c:dPt>
          <c:dPt>
            <c:idx val="1"/>
            <c:bubble3D val="0"/>
            <c:spPr>
              <a:solidFill>
                <a:schemeClr val="tx2"/>
              </a:solidFill>
              <a:ln w="19050">
                <a:noFill/>
              </a:ln>
              <a:effectLst/>
            </c:spPr>
            <c:extLst>
              <c:ext xmlns:c16="http://schemas.microsoft.com/office/drawing/2014/chart" uri="{C3380CC4-5D6E-409C-BE32-E72D297353CC}">
                <c16:uniqueId val="{0000000C-50F5-4532-BC59-4EFCD04EB805}"/>
              </c:ext>
            </c:extLst>
          </c:dPt>
          <c:dPt>
            <c:idx val="2"/>
            <c:bubble3D val="0"/>
            <c:spPr>
              <a:noFill/>
              <a:ln w="19050">
                <a:noFill/>
              </a:ln>
              <a:effectLst/>
            </c:spPr>
            <c:extLst>
              <c:ext xmlns:c16="http://schemas.microsoft.com/office/drawing/2014/chart" uri="{C3380CC4-5D6E-409C-BE32-E72D297353CC}">
                <c16:uniqueId val="{0000000E-50F5-4532-BC59-4EFCD04EB805}"/>
              </c:ext>
            </c:extLst>
          </c:dPt>
          <c:val>
            <c:numRef>
              <c:f>'Summary Data'!$F$22:$F$24</c:f>
              <c:numCache>
                <c:formatCode>0%</c:formatCode>
                <c:ptCount val="3"/>
                <c:pt idx="0">
                  <c:v>0.57999999999999996</c:v>
                </c:pt>
                <c:pt idx="1">
                  <c:v>0.01</c:v>
                </c:pt>
                <c:pt idx="2" formatCode="0.00%">
                  <c:v>1.4100000000000001</c:v>
                </c:pt>
              </c:numCache>
            </c:numRef>
          </c:val>
          <c:extLst>
            <c:ext xmlns:c16="http://schemas.microsoft.com/office/drawing/2014/chart" uri="{C3380CC4-5D6E-409C-BE32-E72D297353CC}">
              <c16:uniqueId val="{0000000F-50F5-4532-BC59-4EFCD04EB805}"/>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245-4E0C-8800-CC43371125C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245-4E0C-8800-CC43371125C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245-4E0C-8800-CC43371125C2}"/>
              </c:ext>
            </c:extLst>
          </c:dPt>
          <c:dPt>
            <c:idx val="3"/>
            <c:bubble3D val="0"/>
            <c:spPr>
              <a:noFill/>
              <a:ln w="19050">
                <a:noFill/>
              </a:ln>
              <a:effectLst/>
            </c:spPr>
            <c:extLst>
              <c:ext xmlns:c16="http://schemas.microsoft.com/office/drawing/2014/chart" uri="{C3380CC4-5D6E-409C-BE32-E72D297353CC}">
                <c16:uniqueId val="{00000007-3245-4E0C-8800-CC43371125C2}"/>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3245-4E0C-8800-CC43371125C2}"/>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'Summary Data'!$F$19:$F$21</c:f>
              <c:strCache>
                <c:ptCount val="3"/>
                <c:pt idx="0">
                  <c:v>78%</c:v>
                </c:pt>
                <c:pt idx="1">
                  <c:v>1%</c:v>
                </c:pt>
                <c:pt idx="2">
                  <c:v>121.00%</c:v>
                </c:pt>
              </c:strCache>
            </c:strRef>
          </c:tx>
          <c:spPr>
            <a:ln>
              <a:noFill/>
            </a:ln>
          </c:spPr>
          <c:dPt>
            <c:idx val="0"/>
            <c:bubble3D val="0"/>
            <c:spPr>
              <a:noFill/>
              <a:ln w="19050">
                <a:noFill/>
              </a:ln>
              <a:effectLst/>
            </c:spPr>
            <c:extLst>
              <c:ext xmlns:c16="http://schemas.microsoft.com/office/drawing/2014/chart" uri="{C3380CC4-5D6E-409C-BE32-E72D297353CC}">
                <c16:uniqueId val="{0000000A-3245-4E0C-8800-CC43371125C2}"/>
              </c:ext>
            </c:extLst>
          </c:dPt>
          <c:dPt>
            <c:idx val="1"/>
            <c:bubble3D val="0"/>
            <c:spPr>
              <a:solidFill>
                <a:schemeClr val="tx2"/>
              </a:solidFill>
              <a:ln w="19050">
                <a:noFill/>
              </a:ln>
              <a:effectLst/>
            </c:spPr>
            <c:extLst>
              <c:ext xmlns:c16="http://schemas.microsoft.com/office/drawing/2014/chart" uri="{C3380CC4-5D6E-409C-BE32-E72D297353CC}">
                <c16:uniqueId val="{0000000C-3245-4E0C-8800-CC43371125C2}"/>
              </c:ext>
            </c:extLst>
          </c:dPt>
          <c:dPt>
            <c:idx val="2"/>
            <c:bubble3D val="0"/>
            <c:spPr>
              <a:noFill/>
              <a:ln w="19050">
                <a:noFill/>
              </a:ln>
              <a:effectLst/>
            </c:spPr>
            <c:extLst>
              <c:ext xmlns:c16="http://schemas.microsoft.com/office/drawing/2014/chart" uri="{C3380CC4-5D6E-409C-BE32-E72D297353CC}">
                <c16:uniqueId val="{0000000E-3245-4E0C-8800-CC43371125C2}"/>
              </c:ext>
            </c:extLst>
          </c:dPt>
          <c:val>
            <c:numRef>
              <c:f>'Summary Data'!$F$19:$F$21</c:f>
              <c:numCache>
                <c:formatCode>0%</c:formatCode>
                <c:ptCount val="3"/>
                <c:pt idx="0">
                  <c:v>0.78</c:v>
                </c:pt>
                <c:pt idx="1">
                  <c:v>0.01</c:v>
                </c:pt>
                <c:pt idx="2" formatCode="0.00%">
                  <c:v>1.21</c:v>
                </c:pt>
              </c:numCache>
            </c:numRef>
          </c:val>
          <c:extLst>
            <c:ext xmlns:c16="http://schemas.microsoft.com/office/drawing/2014/chart" uri="{C3380CC4-5D6E-409C-BE32-E72D297353CC}">
              <c16:uniqueId val="{0000000F-3245-4E0C-8800-CC43371125C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8D6-4587-9CE4-5708E38108F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8D6-4587-9CE4-5708E38108FF}"/>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78D6-4587-9CE4-5708E38108FF}"/>
              </c:ext>
            </c:extLst>
          </c:dPt>
          <c:dPt>
            <c:idx val="3"/>
            <c:bubble3D val="0"/>
            <c:spPr>
              <a:noFill/>
              <a:ln w="19050">
                <a:noFill/>
              </a:ln>
              <a:effectLst/>
            </c:spPr>
            <c:extLst>
              <c:ext xmlns:c16="http://schemas.microsoft.com/office/drawing/2014/chart" uri="{C3380CC4-5D6E-409C-BE32-E72D297353CC}">
                <c16:uniqueId val="{00000007-78D6-4587-9CE4-5708E38108FF}"/>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78D6-4587-9CE4-5708E38108FF}"/>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'Summary Data'!$E$22</c:f>
              <c:strCache>
                <c:ptCount val="1"/>
                <c:pt idx="0">
                  <c:v>Q2 %</c:v>
                </c:pt>
              </c:strCache>
            </c:strRef>
          </c:tx>
          <c:spPr>
            <a:ln>
              <a:noFill/>
            </a:ln>
          </c:spPr>
          <c:dPt>
            <c:idx val="0"/>
            <c:bubble3D val="0"/>
            <c:spPr>
              <a:noFill/>
              <a:ln w="19050">
                <a:noFill/>
              </a:ln>
              <a:effectLst/>
            </c:spPr>
            <c:extLst>
              <c:ext xmlns:c16="http://schemas.microsoft.com/office/drawing/2014/chart" uri="{C3380CC4-5D6E-409C-BE32-E72D297353CC}">
                <c16:uniqueId val="{0000000A-78D6-4587-9CE4-5708E38108FF}"/>
              </c:ext>
            </c:extLst>
          </c:dPt>
          <c:dPt>
            <c:idx val="1"/>
            <c:bubble3D val="0"/>
            <c:spPr>
              <a:solidFill>
                <a:schemeClr val="tx2"/>
              </a:solidFill>
              <a:ln w="19050">
                <a:noFill/>
              </a:ln>
              <a:effectLst/>
            </c:spPr>
            <c:extLst>
              <c:ext xmlns:c16="http://schemas.microsoft.com/office/drawing/2014/chart" uri="{C3380CC4-5D6E-409C-BE32-E72D297353CC}">
                <c16:uniqueId val="{0000000C-78D6-4587-9CE4-5708E38108FF}"/>
              </c:ext>
            </c:extLst>
          </c:dPt>
          <c:dPt>
            <c:idx val="2"/>
            <c:bubble3D val="0"/>
            <c:spPr>
              <a:noFill/>
              <a:ln w="19050">
                <a:noFill/>
              </a:ln>
              <a:effectLst/>
            </c:spPr>
            <c:extLst>
              <c:ext xmlns:c16="http://schemas.microsoft.com/office/drawing/2014/chart" uri="{C3380CC4-5D6E-409C-BE32-E72D297353CC}">
                <c16:uniqueId val="{0000000E-78D6-4587-9CE4-5708E38108FF}"/>
              </c:ext>
            </c:extLst>
          </c:dPt>
          <c:val>
            <c:numRef>
              <c:f>'Summary Data'!$F$22:$F$24</c:f>
              <c:numCache>
                <c:formatCode>0%</c:formatCode>
                <c:ptCount val="3"/>
                <c:pt idx="0">
                  <c:v>0.57999999999999996</c:v>
                </c:pt>
                <c:pt idx="1">
                  <c:v>0.01</c:v>
                </c:pt>
                <c:pt idx="2" formatCode="0.00%">
                  <c:v>1.4100000000000001</c:v>
                </c:pt>
              </c:numCache>
            </c:numRef>
          </c:val>
          <c:extLst>
            <c:ext xmlns:c16="http://schemas.microsoft.com/office/drawing/2014/chart" uri="{C3380CC4-5D6E-409C-BE32-E72D297353CC}">
              <c16:uniqueId val="{0000000F-78D6-4587-9CE4-5708E38108FF}"/>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9141-40E0-A2AA-59C532039A1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141-40E0-A2AA-59C532039A1B}"/>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9141-40E0-A2AA-59C532039A1B}"/>
              </c:ext>
            </c:extLst>
          </c:dPt>
          <c:dPt>
            <c:idx val="3"/>
            <c:bubble3D val="0"/>
            <c:spPr>
              <a:noFill/>
              <a:ln w="19050">
                <a:noFill/>
              </a:ln>
              <a:effectLst/>
            </c:spPr>
            <c:extLst>
              <c:ext xmlns:c16="http://schemas.microsoft.com/office/drawing/2014/chart" uri="{C3380CC4-5D6E-409C-BE32-E72D297353CC}">
                <c16:uniqueId val="{00000007-9141-40E0-A2AA-59C532039A1B}"/>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9141-40E0-A2AA-59C532039A1B}"/>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'Summary Data'!$F$19:$F$21</c:f>
              <c:strCache>
                <c:ptCount val="3"/>
                <c:pt idx="0">
                  <c:v>78%</c:v>
                </c:pt>
                <c:pt idx="1">
                  <c:v>1%</c:v>
                </c:pt>
                <c:pt idx="2">
                  <c:v>121.00%</c:v>
                </c:pt>
              </c:strCache>
            </c:strRef>
          </c:tx>
          <c:spPr>
            <a:ln>
              <a:noFill/>
            </a:ln>
          </c:spPr>
          <c:dPt>
            <c:idx val="0"/>
            <c:bubble3D val="0"/>
            <c:spPr>
              <a:noFill/>
              <a:ln w="19050">
                <a:noFill/>
              </a:ln>
              <a:effectLst/>
            </c:spPr>
            <c:extLst>
              <c:ext xmlns:c16="http://schemas.microsoft.com/office/drawing/2014/chart" uri="{C3380CC4-5D6E-409C-BE32-E72D297353CC}">
                <c16:uniqueId val="{0000000A-9141-40E0-A2AA-59C532039A1B}"/>
              </c:ext>
            </c:extLst>
          </c:dPt>
          <c:dPt>
            <c:idx val="1"/>
            <c:bubble3D val="0"/>
            <c:spPr>
              <a:solidFill>
                <a:schemeClr val="tx2"/>
              </a:solidFill>
              <a:ln w="19050">
                <a:noFill/>
              </a:ln>
              <a:effectLst/>
            </c:spPr>
            <c:extLst>
              <c:ext xmlns:c16="http://schemas.microsoft.com/office/drawing/2014/chart" uri="{C3380CC4-5D6E-409C-BE32-E72D297353CC}">
                <c16:uniqueId val="{0000000C-9141-40E0-A2AA-59C532039A1B}"/>
              </c:ext>
            </c:extLst>
          </c:dPt>
          <c:dPt>
            <c:idx val="2"/>
            <c:bubble3D val="0"/>
            <c:spPr>
              <a:noFill/>
              <a:ln w="19050">
                <a:noFill/>
              </a:ln>
              <a:effectLst/>
            </c:spPr>
            <c:extLst>
              <c:ext xmlns:c16="http://schemas.microsoft.com/office/drawing/2014/chart" uri="{C3380CC4-5D6E-409C-BE32-E72D297353CC}">
                <c16:uniqueId val="{0000000E-9141-40E0-A2AA-59C532039A1B}"/>
              </c:ext>
            </c:extLst>
          </c:dPt>
          <c:val>
            <c:numRef>
              <c:f>'Summary Data'!$F$19:$F$21</c:f>
              <c:numCache>
                <c:formatCode>0%</c:formatCode>
                <c:ptCount val="3"/>
                <c:pt idx="0">
                  <c:v>0.78</c:v>
                </c:pt>
                <c:pt idx="1">
                  <c:v>0.01</c:v>
                </c:pt>
                <c:pt idx="2" formatCode="0.00%">
                  <c:v>1.21</c:v>
                </c:pt>
              </c:numCache>
            </c:numRef>
          </c:val>
          <c:extLst>
            <c:ext xmlns:c16="http://schemas.microsoft.com/office/drawing/2014/chart" uri="{C3380CC4-5D6E-409C-BE32-E72D297353CC}">
              <c16:uniqueId val="{0000000F-9141-40E0-A2AA-59C532039A1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gradFill flip="none" rotWithShape="1">
              <a:gsLst>
                <a:gs pos="0">
                  <a:schemeClr val="bg1">
                    <a:alpha val="20000"/>
                  </a:schemeClr>
                </a:gs>
                <a:gs pos="100000">
                  <a:srgbClr val="7030A0">
                    <a:alpha val="80000"/>
                  </a:srgbClr>
                </a:gs>
              </a:gsLst>
              <a:path path="circle">
                <a:fillToRect l="100000" t="100000"/>
              </a:path>
              <a:tileRect r="-100000" b="-100000"/>
            </a:gradFill>
            <a:ln>
              <a:noFill/>
            </a:ln>
            <a:effectLst/>
          </c:spPr>
          <c:invertIfNegative val="0"/>
          <c:xVal>
            <c:numRef>
              <c:f>'Alternative Map'!$C$5:$C$10</c:f>
              <c:numCache>
                <c:formatCode>General</c:formatCode>
                <c:ptCount val="6"/>
                <c:pt idx="0">
                  <c:v>9.5</c:v>
                </c:pt>
                <c:pt idx="1">
                  <c:v>9.1999999999999993</c:v>
                </c:pt>
                <c:pt idx="2">
                  <c:v>8.8000000000000007</c:v>
                </c:pt>
                <c:pt idx="3">
                  <c:v>3</c:v>
                </c:pt>
                <c:pt idx="4">
                  <c:v>6.7</c:v>
                </c:pt>
                <c:pt idx="5">
                  <c:v>6</c:v>
                </c:pt>
              </c:numCache>
            </c:numRef>
          </c:xVal>
          <c:yVal>
            <c:numRef>
              <c:f>'Alternative Map'!$D$5:$D$10</c:f>
              <c:numCache>
                <c:formatCode>General</c:formatCode>
                <c:ptCount val="6"/>
                <c:pt idx="0">
                  <c:v>3</c:v>
                </c:pt>
                <c:pt idx="1">
                  <c:v>7</c:v>
                </c:pt>
                <c:pt idx="2">
                  <c:v>1.1000000000000001</c:v>
                </c:pt>
                <c:pt idx="3">
                  <c:v>5.5</c:v>
                </c:pt>
                <c:pt idx="4">
                  <c:v>4</c:v>
                </c:pt>
                <c:pt idx="5">
                  <c:v>7.5</c:v>
                </c:pt>
              </c:numCache>
            </c:numRef>
          </c:yVal>
          <c:bubbleSize>
            <c:numRef>
              <c:f>'Alternative Map'!$E$5:$E$10</c:f>
              <c:numCache>
                <c:formatCode>General</c:formatCode>
                <c:ptCount val="6"/>
                <c:pt idx="0">
                  <c:v>1819</c:v>
                </c:pt>
                <c:pt idx="1">
                  <c:v>1134</c:v>
                </c:pt>
                <c:pt idx="2">
                  <c:v>953</c:v>
                </c:pt>
                <c:pt idx="3">
                  <c:v>652</c:v>
                </c:pt>
                <c:pt idx="4">
                  <c:v>320</c:v>
                </c:pt>
                <c:pt idx="5">
                  <c:v>39</c:v>
                </c:pt>
              </c:numCache>
            </c:numRef>
          </c:bubbleSize>
          <c:bubble3D val="1"/>
          <c:extLst>
            <c:ext xmlns:c16="http://schemas.microsoft.com/office/drawing/2014/chart" uri="{C3380CC4-5D6E-409C-BE32-E72D297353CC}">
              <c16:uniqueId val="{00000000-FA62-4B17-89FA-3BE6D0200845}"/>
            </c:ext>
          </c:extLst>
        </c:ser>
        <c:dLbls>
          <c:showLegendKey val="0"/>
          <c:showVal val="0"/>
          <c:showCatName val="0"/>
          <c:showSerName val="0"/>
          <c:showPercent val="0"/>
          <c:showBubbleSize val="0"/>
        </c:dLbls>
        <c:bubbleScale val="100"/>
        <c:showNegBubbles val="0"/>
        <c:axId val="900163936"/>
        <c:axId val="900169512"/>
      </c:bubbleChart>
      <c:valAx>
        <c:axId val="900163936"/>
        <c:scaling>
          <c:orientation val="minMax"/>
          <c:max val="12"/>
          <c:min val="0"/>
        </c:scaling>
        <c:delete val="1"/>
        <c:axPos val="b"/>
        <c:numFmt formatCode="General" sourceLinked="1"/>
        <c:majorTickMark val="out"/>
        <c:minorTickMark val="none"/>
        <c:tickLblPos val="nextTo"/>
        <c:crossAx val="900169512"/>
        <c:crosses val="autoZero"/>
        <c:crossBetween val="midCat"/>
      </c:valAx>
      <c:valAx>
        <c:axId val="900169512"/>
        <c:scaling>
          <c:orientation val="minMax"/>
          <c:max val="12"/>
          <c:min val="0"/>
        </c:scaling>
        <c:delete val="1"/>
        <c:axPos val="l"/>
        <c:numFmt formatCode="General" sourceLinked="1"/>
        <c:majorTickMark val="out"/>
        <c:minorTickMark val="none"/>
        <c:tickLblPos val="nextTo"/>
        <c:crossAx val="900163936"/>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'Alternative Waterfall'!$C$4</c:f>
              <c:strCache>
                <c:ptCount val="1"/>
                <c:pt idx="0">
                  <c:v>Balance</c:v>
                </c:pt>
              </c:strCache>
            </c:strRef>
          </c:tx>
          <c:spPr>
            <a:no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3634-484B-993B-017079BB0684}"/>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3-3634-484B-993B-017079BB0684}"/>
              </c:ext>
            </c:extLst>
          </c:dPt>
          <c:dPt>
            <c:idx val="10"/>
            <c:invertIfNegative val="0"/>
            <c:bubble3D val="0"/>
            <c:spPr>
              <a:solidFill>
                <a:schemeClr val="accent6"/>
              </a:solidFill>
              <a:ln>
                <a:noFill/>
              </a:ln>
              <a:effectLst/>
            </c:spPr>
            <c:extLst>
              <c:ext xmlns:c16="http://schemas.microsoft.com/office/drawing/2014/chart" uri="{C3380CC4-5D6E-409C-BE32-E72D297353CC}">
                <c16:uniqueId val="{00000005-3634-484B-993B-017079BB068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'Alternative Waterfall'!$B$5:$B$15</c:f>
              <c:strCache>
                <c:ptCount val="11"/>
                <c:pt idx="0">
                  <c:v>Opening Balance</c:v>
                </c:pt>
                <c:pt idx="1">
                  <c:v>Product Revenue Q1</c:v>
                </c:pt>
                <c:pt idx="2">
                  <c:v>Services Revenue Q1</c:v>
                </c:pt>
                <c:pt idx="3">
                  <c:v>Fixed Costs Q1</c:v>
                </c:pt>
                <c:pt idx="4">
                  <c:v>Variable Costs Q1</c:v>
                </c:pt>
                <c:pt idx="5">
                  <c:v>Closing Balance Q1</c:v>
                </c:pt>
                <c:pt idx="6">
                  <c:v>Product Revenue Q2</c:v>
                </c:pt>
                <c:pt idx="7">
                  <c:v>Services Revenue Q2</c:v>
                </c:pt>
                <c:pt idx="8">
                  <c:v>Fixed Costs Q2</c:v>
                </c:pt>
                <c:pt idx="9">
                  <c:v>Variable Costs Q2</c:v>
                </c:pt>
                <c:pt idx="10">
                  <c:v>Closing Balance</c:v>
                </c:pt>
              </c:strCache>
            </c:strRef>
          </c:cat>
          <c:val>
            <c:numRef>
              <c:f>'Alternative Waterfall'!$C$5:$C$15</c:f>
              <c:numCache>
                <c:formatCode>General</c:formatCode>
                <c:ptCount val="11"/>
                <c:pt idx="0">
                  <c:v>37.700000000000003</c:v>
                </c:pt>
                <c:pt idx="1">
                  <c:v>37.700000000000003</c:v>
                </c:pt>
                <c:pt idx="2">
                  <c:v>156.19999999999999</c:v>
                </c:pt>
                <c:pt idx="3">
                  <c:v>83.999999999999986</c:v>
                </c:pt>
                <c:pt idx="4">
                  <c:v>65.399999999999977</c:v>
                </c:pt>
                <c:pt idx="5">
                  <c:v>65.399999999999977</c:v>
                </c:pt>
                <c:pt idx="6">
                  <c:v>65.399999999999977</c:v>
                </c:pt>
                <c:pt idx="7">
                  <c:v>148.29999999999998</c:v>
                </c:pt>
                <c:pt idx="8">
                  <c:v>68.3</c:v>
                </c:pt>
                <c:pt idx="9">
                  <c:v>54.199999999999996</c:v>
                </c:pt>
                <c:pt idx="10">
                  <c:v>54.199999999999996</c:v>
                </c:pt>
              </c:numCache>
            </c:numRef>
          </c:val>
          <c:extLst>
            <c:ext xmlns:c16="http://schemas.microsoft.com/office/drawing/2014/chart" uri="{C3380CC4-5D6E-409C-BE32-E72D297353CC}">
              <c16:uniqueId val="{00000006-3634-484B-993B-017079BB0684}"/>
            </c:ext>
          </c:extLst>
        </c:ser>
        <c:ser>
          <c:idx val="1"/>
          <c:order val="1"/>
          <c:tx>
            <c:strRef>
              <c:f>'Alternative Waterfall'!$D$4</c:f>
              <c:strCache>
                <c:ptCount val="1"/>
                <c:pt idx="0">
                  <c:v>Increase</c:v>
                </c:pt>
              </c:strCache>
            </c:strRef>
          </c:tx>
          <c:spPr>
            <a:solidFill>
              <a:schemeClr val="accent2"/>
            </a:solidFill>
            <a:ln>
              <a:noFill/>
            </a:ln>
            <a:effectLst/>
          </c:spPr>
          <c:invertIfNegative val="0"/>
          <c:cat>
            <c:strRef>
              <c:f>'Alternative Waterfall'!$B$5:$B$15</c:f>
              <c:strCache>
                <c:ptCount val="11"/>
                <c:pt idx="0">
                  <c:v>Opening Balance</c:v>
                </c:pt>
                <c:pt idx="1">
                  <c:v>Product Revenue Q1</c:v>
                </c:pt>
                <c:pt idx="2">
                  <c:v>Services Revenue Q1</c:v>
                </c:pt>
                <c:pt idx="3">
                  <c:v>Fixed Costs Q1</c:v>
                </c:pt>
                <c:pt idx="4">
                  <c:v>Variable Costs Q1</c:v>
                </c:pt>
                <c:pt idx="5">
                  <c:v>Closing Balance Q1</c:v>
                </c:pt>
                <c:pt idx="6">
                  <c:v>Product Revenue Q2</c:v>
                </c:pt>
                <c:pt idx="7">
                  <c:v>Services Revenue Q2</c:v>
                </c:pt>
                <c:pt idx="8">
                  <c:v>Fixed Costs Q2</c:v>
                </c:pt>
                <c:pt idx="9">
                  <c:v>Variable Costs Q2</c:v>
                </c:pt>
                <c:pt idx="10">
                  <c:v>Closing Balance</c:v>
                </c:pt>
              </c:strCache>
            </c:strRef>
          </c:cat>
          <c:val>
            <c:numRef>
              <c:f>'Alternative Waterfall'!$D$5:$D$15</c:f>
              <c:numCache>
                <c:formatCode>General</c:formatCode>
                <c:ptCount val="11"/>
                <c:pt idx="1">
                  <c:v>118.5</c:v>
                </c:pt>
                <c:pt idx="2">
                  <c:v>12.6</c:v>
                </c:pt>
                <c:pt idx="3">
                  <c:v>0</c:v>
                </c:pt>
                <c:pt idx="4">
                  <c:v>0</c:v>
                </c:pt>
                <c:pt idx="5">
                  <c:v>0</c:v>
                </c:pt>
                <c:pt idx="6">
                  <c:v>82.9</c:v>
                </c:pt>
                <c:pt idx="7">
                  <c:v>4.3</c:v>
                </c:pt>
                <c:pt idx="8">
                  <c:v>0</c:v>
                </c:pt>
                <c:pt idx="9">
                  <c:v>0</c:v>
                </c:pt>
                <c:pt idx="10">
                  <c:v>0</c:v>
                </c:pt>
              </c:numCache>
            </c:numRef>
          </c:val>
          <c:extLst>
            <c:ext xmlns:c16="http://schemas.microsoft.com/office/drawing/2014/chart" uri="{C3380CC4-5D6E-409C-BE32-E72D297353CC}">
              <c16:uniqueId val="{00000007-3634-484B-993B-017079BB0684}"/>
            </c:ext>
          </c:extLst>
        </c:ser>
        <c:ser>
          <c:idx val="2"/>
          <c:order val="2"/>
          <c:tx>
            <c:strRef>
              <c:f>'Alternative Waterfall'!$E$4</c:f>
              <c:strCache>
                <c:ptCount val="1"/>
                <c:pt idx="0">
                  <c:v>Decrease</c:v>
                </c:pt>
              </c:strCache>
            </c:strRef>
          </c:tx>
          <c:spPr>
            <a:solidFill>
              <a:schemeClr val="accent4"/>
            </a:solidFill>
            <a:ln>
              <a:noFill/>
            </a:ln>
            <a:effectLst/>
          </c:spPr>
          <c:invertIfNegative val="0"/>
          <c:cat>
            <c:strRef>
              <c:f>'Alternative Waterfall'!$B$5:$B$15</c:f>
              <c:strCache>
                <c:ptCount val="11"/>
                <c:pt idx="0">
                  <c:v>Opening Balance</c:v>
                </c:pt>
                <c:pt idx="1">
                  <c:v>Product Revenue Q1</c:v>
                </c:pt>
                <c:pt idx="2">
                  <c:v>Services Revenue Q1</c:v>
                </c:pt>
                <c:pt idx="3">
                  <c:v>Fixed Costs Q1</c:v>
                </c:pt>
                <c:pt idx="4">
                  <c:v>Variable Costs Q1</c:v>
                </c:pt>
                <c:pt idx="5">
                  <c:v>Closing Balance Q1</c:v>
                </c:pt>
                <c:pt idx="6">
                  <c:v>Product Revenue Q2</c:v>
                </c:pt>
                <c:pt idx="7">
                  <c:v>Services Revenue Q2</c:v>
                </c:pt>
                <c:pt idx="8">
                  <c:v>Fixed Costs Q2</c:v>
                </c:pt>
                <c:pt idx="9">
                  <c:v>Variable Costs Q2</c:v>
                </c:pt>
                <c:pt idx="10">
                  <c:v>Closing Balance</c:v>
                </c:pt>
              </c:strCache>
            </c:strRef>
          </c:cat>
          <c:val>
            <c:numRef>
              <c:f>'Alternative Waterfall'!$E$5:$E$15</c:f>
              <c:numCache>
                <c:formatCode>General</c:formatCode>
                <c:ptCount val="11"/>
                <c:pt idx="1">
                  <c:v>0</c:v>
                </c:pt>
                <c:pt idx="2">
                  <c:v>0</c:v>
                </c:pt>
                <c:pt idx="3">
                  <c:v>84.8</c:v>
                </c:pt>
                <c:pt idx="4">
                  <c:v>18.600000000000001</c:v>
                </c:pt>
                <c:pt idx="5">
                  <c:v>0</c:v>
                </c:pt>
                <c:pt idx="6">
                  <c:v>0</c:v>
                </c:pt>
                <c:pt idx="7">
                  <c:v>0</c:v>
                </c:pt>
                <c:pt idx="8">
                  <c:v>84.3</c:v>
                </c:pt>
                <c:pt idx="9">
                  <c:v>14.1</c:v>
                </c:pt>
                <c:pt idx="10">
                  <c:v>0</c:v>
                </c:pt>
              </c:numCache>
            </c:numRef>
          </c:val>
          <c:extLst>
            <c:ext xmlns:c16="http://schemas.microsoft.com/office/drawing/2014/chart" uri="{C3380CC4-5D6E-409C-BE32-E72D297353CC}">
              <c16:uniqueId val="{00000008-3634-484B-993B-017079BB0684}"/>
            </c:ext>
          </c:extLst>
        </c:ser>
        <c:dLbls>
          <c:showLegendKey val="0"/>
          <c:showVal val="0"/>
          <c:showCatName val="0"/>
          <c:showSerName val="0"/>
          <c:showPercent val="0"/>
          <c:showBubbleSize val="0"/>
        </c:dLbls>
        <c:gapWidth val="25"/>
        <c:overlap val="100"/>
        <c:axId val="1565458928"/>
        <c:axId val="1565462864"/>
      </c:barChart>
      <c:catAx>
        <c:axId val="156545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462864"/>
        <c:crosses val="autoZero"/>
        <c:auto val="1"/>
        <c:lblAlgn val="ctr"/>
        <c:lblOffset val="100"/>
        <c:noMultiLvlLbl val="0"/>
      </c:catAx>
      <c:valAx>
        <c:axId val="1565462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4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'Alternative Sunburst'!$D$4</c:f>
              <c:strCache>
                <c:ptCount val="1"/>
                <c:pt idx="0">
                  <c:v>Model</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01-0958-46FC-84B0-46EC780DDFBB}"/>
              </c:ext>
            </c:extLst>
          </c:dPt>
          <c:dPt>
            <c:idx val="1"/>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03-0958-46FC-84B0-46EC780DDFBB}"/>
              </c:ext>
            </c:extLst>
          </c:dPt>
          <c:dPt>
            <c:idx val="2"/>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05-0958-46FC-84B0-46EC780DDFBB}"/>
              </c:ext>
            </c:extLst>
          </c:dPt>
          <c:dPt>
            <c:idx val="3"/>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07-0958-46FC-84B0-46EC780DDFBB}"/>
              </c:ext>
            </c:extLst>
          </c:dPt>
          <c:dPt>
            <c:idx val="4"/>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9-0958-46FC-84B0-46EC780DDFBB}"/>
              </c:ext>
            </c:extLst>
          </c:dPt>
          <c:dPt>
            <c:idx val="5"/>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0958-46FC-84B0-46EC780DDFBB}"/>
              </c:ext>
            </c:extLst>
          </c:dPt>
          <c:dPt>
            <c:idx val="6"/>
            <c:bubble3D val="0"/>
            <c:spPr>
              <a:solidFill>
                <a:schemeClr val="accent2"/>
              </a:solidFill>
              <a:ln w="19050">
                <a:solidFill>
                  <a:schemeClr val="lt1"/>
                </a:solidFill>
              </a:ln>
              <a:effectLst/>
            </c:spPr>
            <c:extLst>
              <c:ext xmlns:c16="http://schemas.microsoft.com/office/drawing/2014/chart" uri="{C3380CC4-5D6E-409C-BE32-E72D297353CC}">
                <c16:uniqueId val="{0000000D-0958-46FC-84B0-46EC780DDFBB}"/>
              </c:ext>
            </c:extLst>
          </c:dPt>
          <c:dPt>
            <c:idx val="7"/>
            <c:bubble3D val="0"/>
            <c:spPr>
              <a:solidFill>
                <a:schemeClr val="accent3"/>
              </a:solidFill>
              <a:ln w="19050">
                <a:solidFill>
                  <a:schemeClr val="lt1"/>
                </a:solidFill>
              </a:ln>
              <a:effectLst/>
            </c:spPr>
            <c:extLst>
              <c:ext xmlns:c16="http://schemas.microsoft.com/office/drawing/2014/chart" uri="{C3380CC4-5D6E-409C-BE32-E72D297353CC}">
                <c16:uniqueId val="{0000000F-0958-46FC-84B0-46EC780DDFBB}"/>
              </c:ext>
            </c:extLst>
          </c:dPt>
          <c:dPt>
            <c:idx val="8"/>
            <c:bubble3D val="0"/>
            <c:spPr>
              <a:solidFill>
                <a:schemeClr val="accent3"/>
              </a:solidFill>
              <a:ln w="19050">
                <a:solidFill>
                  <a:schemeClr val="lt1"/>
                </a:solidFill>
              </a:ln>
              <a:effectLst/>
            </c:spPr>
            <c:extLst>
              <c:ext xmlns:c16="http://schemas.microsoft.com/office/drawing/2014/chart" uri="{C3380CC4-5D6E-409C-BE32-E72D297353CC}">
                <c16:uniqueId val="{00000011-0958-46FC-84B0-46EC780DDFBB}"/>
              </c:ext>
            </c:extLst>
          </c:dPt>
          <c:dPt>
            <c:idx val="9"/>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13-0958-46FC-84B0-46EC780DDFBB}"/>
              </c:ext>
            </c:extLst>
          </c:dPt>
          <c:dPt>
            <c:idx val="1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15-0958-46FC-84B0-46EC780DDFBB}"/>
              </c:ext>
            </c:extLst>
          </c:dPt>
          <c:dPt>
            <c:idx val="11"/>
            <c:bubble3D val="0"/>
            <c:spPr>
              <a:solidFill>
                <a:schemeClr val="accent5"/>
              </a:solidFill>
              <a:ln w="19050">
                <a:solidFill>
                  <a:schemeClr val="lt1"/>
                </a:solidFill>
              </a:ln>
              <a:effectLst/>
            </c:spPr>
            <c:extLst>
              <c:ext xmlns:c16="http://schemas.microsoft.com/office/drawing/2014/chart" uri="{C3380CC4-5D6E-409C-BE32-E72D297353CC}">
                <c16:uniqueId val="{00000017-0958-46FC-84B0-46EC780DDFBB}"/>
              </c:ext>
            </c:extLst>
          </c:dPt>
          <c:dPt>
            <c:idx val="12"/>
            <c:bubble3D val="0"/>
            <c:spPr>
              <a:solidFill>
                <a:schemeClr val="accent5"/>
              </a:solidFill>
              <a:ln w="19050">
                <a:solidFill>
                  <a:schemeClr val="lt1"/>
                </a:solidFill>
              </a:ln>
              <a:effectLst/>
            </c:spPr>
            <c:extLst>
              <c:ext xmlns:c16="http://schemas.microsoft.com/office/drawing/2014/chart" uri="{C3380CC4-5D6E-409C-BE32-E72D297353CC}">
                <c16:uniqueId val="{00000019-0958-46FC-84B0-46EC780DDFBB}"/>
              </c:ext>
            </c:extLst>
          </c:dPt>
          <c:dPt>
            <c:idx val="13"/>
            <c:bubble3D val="0"/>
            <c:spPr>
              <a:solidFill>
                <a:schemeClr val="accent5"/>
              </a:solidFill>
              <a:ln w="19050">
                <a:solidFill>
                  <a:schemeClr val="lt1"/>
                </a:solidFill>
              </a:ln>
              <a:effectLst/>
            </c:spPr>
            <c:extLst>
              <c:ext xmlns:c16="http://schemas.microsoft.com/office/drawing/2014/chart" uri="{C3380CC4-5D6E-409C-BE32-E72D297353CC}">
                <c16:uniqueId val="{0000001B-0958-46FC-84B0-46EC780DDFB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958-46FC-84B0-46EC780DDFBB}"/>
              </c:ext>
            </c:extLst>
          </c:dPt>
          <c:dPt>
            <c:idx val="15"/>
            <c:bubble3D val="0"/>
            <c:spPr>
              <a:solidFill>
                <a:schemeClr val="accent6"/>
              </a:solidFill>
              <a:ln w="19050">
                <a:solidFill>
                  <a:schemeClr val="lt1"/>
                </a:solidFill>
              </a:ln>
              <a:effectLst/>
            </c:spPr>
            <c:extLst>
              <c:ext xmlns:c16="http://schemas.microsoft.com/office/drawing/2014/chart" uri="{C3380CC4-5D6E-409C-BE32-E72D297353CC}">
                <c16:uniqueId val="{0000001F-0958-46FC-84B0-46EC780DDFBB}"/>
              </c:ext>
            </c:extLst>
          </c:dPt>
          <c:dPt>
            <c:idx val="16"/>
            <c:bubble3D val="0"/>
            <c:spPr>
              <a:solidFill>
                <a:schemeClr val="accent6"/>
              </a:solidFill>
              <a:ln w="19050">
                <a:solidFill>
                  <a:schemeClr val="lt1"/>
                </a:solidFill>
              </a:ln>
              <a:effectLst/>
            </c:spPr>
            <c:extLst>
              <c:ext xmlns:c16="http://schemas.microsoft.com/office/drawing/2014/chart" uri="{C3380CC4-5D6E-409C-BE32-E72D297353CC}">
                <c16:uniqueId val="{00000021-0958-46FC-84B0-46EC780DDFBB}"/>
              </c:ext>
            </c:extLst>
          </c:dPt>
          <c:dPt>
            <c:idx val="17"/>
            <c:bubble3D val="0"/>
            <c:spPr>
              <a:solidFill>
                <a:schemeClr val="accent6"/>
              </a:solidFill>
              <a:ln w="19050">
                <a:solidFill>
                  <a:schemeClr val="lt1"/>
                </a:solidFill>
              </a:ln>
              <a:effectLst/>
            </c:spPr>
            <c:extLst>
              <c:ext xmlns:c16="http://schemas.microsoft.com/office/drawing/2014/chart" uri="{C3380CC4-5D6E-409C-BE32-E72D297353CC}">
                <c16:uniqueId val="{00000023-0958-46FC-84B0-46EC780DDFBB}"/>
              </c:ext>
            </c:extLst>
          </c:dPt>
          <c:dLbls>
            <c:dLbl>
              <c:idx val="10"/>
              <c:delete val="1"/>
              <c:extLst>
                <c:ext xmlns:c15="http://schemas.microsoft.com/office/drawing/2012/chart" uri="{CE6537A1-D6FC-4f65-9D91-7224C49458BB}"/>
                <c:ext xmlns:c16="http://schemas.microsoft.com/office/drawing/2014/chart" uri="{C3380CC4-5D6E-409C-BE32-E72D297353CC}">
                  <c16:uniqueId val="{00000015-0958-46FC-84B0-46EC780DDFBB}"/>
                </c:ext>
              </c:extLst>
            </c:dLbl>
            <c:dLbl>
              <c:idx val="15"/>
              <c:delete val="1"/>
              <c:extLst>
                <c:ext xmlns:c15="http://schemas.microsoft.com/office/drawing/2012/chart" uri="{CE6537A1-D6FC-4f65-9D91-7224C49458BB}"/>
                <c:ext xmlns:c16="http://schemas.microsoft.com/office/drawing/2014/chart" uri="{C3380CC4-5D6E-409C-BE32-E72D297353CC}">
                  <c16:uniqueId val="{0000001F-0958-46FC-84B0-46EC780DDFBB}"/>
                </c:ext>
              </c:extLst>
            </c:dLbl>
            <c:dLbl>
              <c:idx val="17"/>
              <c:delete val="1"/>
              <c:extLst>
                <c:ext xmlns:c15="http://schemas.microsoft.com/office/drawing/2012/chart" uri="{CE6537A1-D6FC-4f65-9D91-7224C49458BB}"/>
                <c:ext xmlns:c16="http://schemas.microsoft.com/office/drawing/2014/chart" uri="{C3380CC4-5D6E-409C-BE32-E72D297353CC}">
                  <c16:uniqueId val="{00000023-0958-46FC-84B0-46EC780DDF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'Alternative Sunburst'!$D$5:$D$22</c:f>
              <c:strCache>
                <c:ptCount val="18"/>
                <c:pt idx="0">
                  <c:v>CAMRY               </c:v>
                </c:pt>
                <c:pt idx="1">
                  <c:v>COROLLA             </c:v>
                </c:pt>
                <c:pt idx="2">
                  <c:v>HILUX               </c:v>
                </c:pt>
                <c:pt idx="3">
                  <c:v>LANDCRUISER         </c:v>
                </c:pt>
                <c:pt idx="4">
                  <c:v>NAVARA              </c:v>
                </c:pt>
                <c:pt idx="5">
                  <c:v>QASHQAI             </c:v>
                </c:pt>
                <c:pt idx="6">
                  <c:v>X-TRAIL             </c:v>
                </c:pt>
                <c:pt idx="7">
                  <c:v>OUTLANDER           </c:v>
                </c:pt>
                <c:pt idx="8">
                  <c:v>PAJERO              </c:v>
                </c:pt>
                <c:pt idx="9">
                  <c:v>DISCOVERY</c:v>
                </c:pt>
                <c:pt idx="10">
                  <c:v>RANGE ROVER </c:v>
                </c:pt>
                <c:pt idx="11">
                  <c:v>ASTRA               </c:v>
                </c:pt>
                <c:pt idx="12">
                  <c:v>COMMODORE           </c:v>
                </c:pt>
                <c:pt idx="13">
                  <c:v>TRAX                </c:v>
                </c:pt>
                <c:pt idx="14">
                  <c:v>M5                  </c:v>
                </c:pt>
                <c:pt idx="15">
                  <c:v>X1                  </c:v>
                </c:pt>
                <c:pt idx="16">
                  <c:v>X3                  </c:v>
                </c:pt>
                <c:pt idx="17">
                  <c:v>X5                  </c:v>
                </c:pt>
              </c:strCache>
            </c:strRef>
          </c:cat>
          <c:val>
            <c:numRef>
              <c:f>'Alternative Sunburst'!$E$5:$E$22</c:f>
              <c:numCache>
                <c:formatCode>General</c:formatCode>
                <c:ptCount val="18"/>
                <c:pt idx="0">
                  <c:v>309</c:v>
                </c:pt>
                <c:pt idx="1">
                  <c:v>465</c:v>
                </c:pt>
                <c:pt idx="2">
                  <c:v>881</c:v>
                </c:pt>
                <c:pt idx="3">
                  <c:v>893</c:v>
                </c:pt>
                <c:pt idx="4">
                  <c:v>427</c:v>
                </c:pt>
                <c:pt idx="5">
                  <c:v>407</c:v>
                </c:pt>
                <c:pt idx="6">
                  <c:v>212</c:v>
                </c:pt>
                <c:pt idx="7">
                  <c:v>394</c:v>
                </c:pt>
                <c:pt idx="8">
                  <c:v>247</c:v>
                </c:pt>
                <c:pt idx="9">
                  <c:v>71</c:v>
                </c:pt>
                <c:pt idx="10">
                  <c:v>28</c:v>
                </c:pt>
                <c:pt idx="11">
                  <c:v>68</c:v>
                </c:pt>
                <c:pt idx="12">
                  <c:v>157</c:v>
                </c:pt>
                <c:pt idx="13">
                  <c:v>195</c:v>
                </c:pt>
                <c:pt idx="14">
                  <c:v>5</c:v>
                </c:pt>
                <c:pt idx="15">
                  <c:v>48</c:v>
                </c:pt>
                <c:pt idx="16">
                  <c:v>84</c:v>
                </c:pt>
                <c:pt idx="17">
                  <c:v>26</c:v>
                </c:pt>
              </c:numCache>
            </c:numRef>
          </c:val>
          <c:extLst xmlns:c15="http://schemas.microsoft.com/office/drawing/2012/chart">
            <c:ext xmlns:c16="http://schemas.microsoft.com/office/drawing/2014/chart" uri="{C3380CC4-5D6E-409C-BE32-E72D297353CC}">
              <c16:uniqueId val="{00000024-0958-46FC-84B0-46EC780DDFBB}"/>
            </c:ext>
          </c:extLst>
        </c:ser>
        <c:dLbls>
          <c:showLegendKey val="0"/>
          <c:showVal val="0"/>
          <c:showCatName val="0"/>
          <c:showSerName val="0"/>
          <c:showPercent val="0"/>
          <c:showBubbleSize val="0"/>
          <c:showLeaderLines val="1"/>
        </c:dLbls>
        <c:firstSliceAng val="0"/>
        <c:holeSize val="65"/>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D1-4D95-8510-2A469B462C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D1-4D95-8510-2A469B462C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D1-4D95-8510-2A469B462CF3}"/>
              </c:ext>
            </c:extLst>
          </c:dPt>
          <c:dPt>
            <c:idx val="3"/>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7-64D1-4D95-8510-2A469B462C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D1-4D95-8510-2A469B462C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D1-4D95-8510-2A469B462C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'Alternative Sunburst'!$B$5:$B$10</c:f>
              <c:strCache>
                <c:ptCount val="6"/>
                <c:pt idx="0">
                  <c:v>TOYOTA</c:v>
                </c:pt>
                <c:pt idx="1">
                  <c:v>NISSAN</c:v>
                </c:pt>
                <c:pt idx="2">
                  <c:v>MITSUBISHI</c:v>
                </c:pt>
                <c:pt idx="3">
                  <c:v>LANDROVER</c:v>
                </c:pt>
                <c:pt idx="4">
                  <c:v>HOLDEN</c:v>
                </c:pt>
                <c:pt idx="5">
                  <c:v>BMW   </c:v>
                </c:pt>
              </c:strCache>
            </c:strRef>
          </c:cat>
          <c:val>
            <c:numRef>
              <c:f>'Alternative Sunburst'!$C$5:$C$10</c:f>
              <c:numCache>
                <c:formatCode>General</c:formatCode>
                <c:ptCount val="6"/>
                <c:pt idx="0">
                  <c:v>2548</c:v>
                </c:pt>
                <c:pt idx="1">
                  <c:v>1046</c:v>
                </c:pt>
                <c:pt idx="2">
                  <c:v>641</c:v>
                </c:pt>
                <c:pt idx="3">
                  <c:v>99</c:v>
                </c:pt>
                <c:pt idx="4">
                  <c:v>420</c:v>
                </c:pt>
                <c:pt idx="5">
                  <c:v>163</c:v>
                </c:pt>
              </c:numCache>
            </c:numRef>
          </c:val>
          <c:extLst>
            <c:ext xmlns:c16="http://schemas.microsoft.com/office/drawing/2014/chart" uri="{C3380CC4-5D6E-409C-BE32-E72D297353CC}">
              <c16:uniqueId val="{0000000C-64D1-4D95-8510-2A469B462CF3}"/>
            </c:ext>
          </c:extLst>
        </c:ser>
        <c:dLbls>
          <c:showLegendKey val="0"/>
          <c:showVal val="1"/>
          <c:showCatName val="0"/>
          <c:showSerName val="0"/>
          <c:showPercent val="0"/>
          <c:showBubbleSize val="0"/>
          <c:showLeaderLines val="1"/>
        </c:dLbls>
        <c:firstSliceAng val="0"/>
        <c:holeSize val="50"/>
      </c:doughnutChart>
      <c:spPr>
        <a:noFill/>
        <a:ln w="317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cx:spPr>
        </cx:plotSurface>
        <cx:series layoutId="regionMap" uniqueId="{0E502C35-A1D9-45D7-8779-E2D45560028E}">
          <cx:dataLabels>
            <cx:visibility seriesName="0" categoryName="0" value="1"/>
          </cx:dataLabels>
          <cx:dataId val="0"/>
          <cx:layoutPr>
            <cx:regionLabelLayout val="bestFitOnly"/>
            <cx:geography viewedRegionType="dataOnly" cultureLanguage="en-US" cultureRegion="AU" attribution="Powered by Bing">
              <cx:geoCache provider="{E9337A44-BEBE-4D9F-B70C-5C5E7DAFC167}">
                <cx:binary>1Htpc9w40uZfcfjz0o37mJh+IwZkHSpJtspHu91fGGpb5gme4PnrN8nqbklljTSzMbuxY0fAKFwJ
IhOZT2bCf/86/u1rfnfbvBptXrR/+zr+/Dp2rvrbTz+1X+M7e9u+scnXpmzL7+7N19L+VH7/nny9
++lbczskRfQTQZj99DW+bdzd+Pp//g6rRXflVfn11iVlcezumun9Xdvlrn2m78muV7ffbFIESeua
5KvDP79+eze8+lB2Ln71+Ta/a1+/uitc4qaPU3X38+tHg1+/+ul8yR/Iv8phh677BnM9St5gIakg
BFNMmRTi9au8LKI/+jGTbxAmSlDMNZZa6D9pv721MP/f2Ni6rdtv35q7toUPXP99YoFHXwP9Hz6/
fvW17Aq3nGYEB/vz6390cDC3eXL7+lXSlv6p0y+X7/nHp/UAfnrMi//5+1kDHMlZywN2nZ/fS10/
cOvzXevumuLVg33+x/hF+BsmNCKKSaIRoho/5hcBfirgolQMih/49W9t7WmOPbHEGc8+/+O/jmW/
wD0rm0Wi/mOcouKNEoxoDn+BWYKf3yz2hmJgICNKYqSp+pP26Wb9Kzt6mkH3M8/48suF/1/HGLh8
d0Wb3xbf/jye/4DSg0vCJZeIwBUhVFACZ/9I6bE3nHKiKZcaI7xw7iQWJ9b8a3t6mjkP556x53gV
/Nex523ZuHjRdR/vmiaBKzT9eVT/ATZh/YYprBkYJsQ0xYI9ZhOlb6jQkiMt4XYR/ifpP0zTv7W1
p7n11Oedce3tx/86pp2QxP8N60TRGyQ1J2ChMGEcY3nGMf5GEQW4Ce6WZpyC8Xp4sf6NjT3Nrx8W
OGPWh///LdPXf4p1HlqmR6P+XcwHGIJLBdpNELhUChhxxiWwTFxLApaLYKYYXLuHXPongvN4S0/z
58HUR8P/H2C6f473/sLHwa273azA+gHke753/UxA/WdT/zivJ3Xg6Sgvvv38GvSaBsvzF2BfFnl0
0h9WyP/g0H6Ye3fbup9fY4bfIIS0AEVJFzABHBsAhEIPUW+00gqMGeJE0oWXxaIYAfqDGGitGFYK
7qyi617aheLiFqg3CGCLltBOONac/uXg3JT5FJXFX+fyx+9XRWdvyqRw7c+v4aOq06jlM5UEUVKa
UEklKAVwJpb+r7fvwYeCwfh/pTLpaOLl6KaNGpPZxDvYOVN+0XYscB4uTTUqFbQJbrYPjusJwuxJ
yhK+XMARKKrOKFcuTdVMRnRTZV2QhJPY2lqOO5omtV/rCG/SyRNB24W3pf3Q4THZcJVVPk2lZ8rQ
5Tun533iZfsp9qdR1G+HrPs4sXr0ayTDbZK3kUHzhfLyyXeh1/ukQ18G1rK9akVjZtwPviwt38lm
S8ZkOI7F7He823kx6d7W1NsPadwbUiQqSGjm56pMN/GE7oqp3nOt+UZNtPJdj36by09hXI9mzPPB
HySzAPb+Eq0nzgpU8xmTpORMSMwZQxKA62MmVVUk0sKp+UZIdBEXwhovjAYz55HxallsMSmG/fMk
AUf9QFIiTCkjYpG/M5I2nHShwwbdKEfTgHnNJRlDvtGz633t4nH3PDmCnqCnMaOCCQY3Ay37eSCH
iPcTQShDNw2d8k2bV0dMRxokdq+nCpkiLE2pNQ2c1NI0jb7UUf1Lk/bVthiGoM9D5bPapX499dqk
Mvw4RDzwMuLnpCteYAcGW/jD4QDoAW5wjGDDoKQfblbM2qVRW8OlkeMvWa8v6ji6QrOSW9XjaiOG
S1e1LCgrMQYiMRNLxAtbWI7/8bWVEvwSBsCLK0zVssMHx2UpSuew6NGNrRrs6+mzx7+l7BaVsTas
8Zg/hd6vPS3nF+jiHwkrUBlCgkAiyqleRPUBYcUc7R1ou5tQkY9xSIVPed7tRTgdRDmZWIdslzVF
6BMb73JFfJwVzTZSc7XL52ZbCY9vhqb0fOw10kxDdsmHQvpT2b50RPhHkVLrH8GRFAifb3XK+2qY
C0/cZB6tAq9B7+g4vMuig63k5zHtf29FmZgw601WSxY8L9A/ajcFGpoLzgiDG3suIry0cICd4zei
HgY/lOXvtvGkiRTzEekD0O3fJTPP01zE7rFQLDQ1ghgEwURg8pg3yaiFDJOR37ghbPwm8VQQEpH7
miXTC6R+1EgA7JUCpIgkQT/cAI2iqeTzHB/TqZq2vWzroLE7NiUmHkWycQMNX6D4w8dRCKlgAToC
cUnwEgx7KHhRq0ZdpX16rIoaFHs0F/tysr0vw7F7gXc/yDiQUuBgMoGR4JLSx6RQnsh6bKb0mIxB
JcMvNBru7DhtZju1RgkcmwE5o+TH59mHweA/5t9Cl4FpB8CANUHnaiXUBWuoTo/zOIz+6C5cykeT
ln1pOpXHJpys2nhCGTUOmQlTbahMDqGK6RWOo/ekrb49v6NzIwCb0RhjhDjEtDgny4YfXPap80Rb
NmFytB2tfcaHOOjHzvoxH3vTpONL2oWcK9YTQcYA+UDQE+DvY4I1xlpYoZMjHmxlQhwVvtRfCytq
4zKZBqJGmd8O7ktNdq47SJ34rI0+plmX+dHUzAaQxhBM2VVW4Hhjuc18LMh7OnvcNPE0B8+fDz9X
MYojDBdAL3E/RQVAsUcHVGcq5MjR5AhCf+Rgr9zcRnuAVNPG67wgTvohiJ2YjReLMICLeyN6bw60
Ih+ajER+yqbRoEFf8LqgBo8sNq6qd4iKwYeL5O3iFgQgae4K0sb+QOZym9lyl1o1+HOKpoBX6tDN
PQlYFF+OXXbbVrwwTrp8myfxRTaFH11edCbudW1yvfEAOQVpPEZ+QX6r0jIzpFT9pnSiN1xHF3TG
xwniLkaW6TdMJg90Y/uSDVn00AM9pYQmDAmqpEIa1Ag9syFj5mllbTjCVXa/Dj19G+fArawjdlvo
1rix3CnVxIb17Wxs2kX+1HudrzL0wk7OtJhSGPQIIE9QKIwzjc90Spc6p5o8G4+pTgJNii2nTRxE
fe8MpUVhZnv7vMCcXaiFoGQMIvbgCEhwMc4IqpKFgxd17XFOxWc5oi95M1lTZPUvKM+bF77u3ACe
qAGy12AGwVtgZ/agy8A+UW9oj7Uqsemdt61pRH2b6840XjEb18nOpE0Sm3bYDjV5AUM+uQGOFOZK
EEHQCvoe6I+24XRmceSOtG3pRc8mbFTpGT4BaTHUm3jsfDoUmYlR9SvV88Xzp/0Ee0G6VrxCATye
69NMTnAJG+yOkLNo/TH3Rj9KbxJNFow0/tZPaPc8wafYK0B9U8ohSAk8fqwOxkyMNq2VOyZdf0lB
/P1MFr3J6/myaJR9wSKemSlgLxwpIDAIGJAVBj6m1uCpiUB4xyMXMd9wUTYBRk1oQu4uqD2kHK78
HPF3rU3xC4pvhRIPr/BCGxAo2CgJTirYyse05djxPI/i8dinXuj3tM/NgJs6sJ2+0nGS+JX93khv
Ew1hZ5I6Kfyink09ZpfPn/iPLCZIEeAxheOU4Gw/3sc00qnRWTMewfsNKtUWJldFZIbOMVMX7KrU
9gWhWo3e2afjxTFXQiDOMDtjcjQMGtwNNh6HvKV+6dA3x/gnW5Zw2vj3sZt3seJNIBg4qwmyfpbk
ziSiwEHNWAn69iMbYhEkY50ZXAu76abkV79IUAsqiO5dE+JAYrsF6Oq9wLYnTgtD7okhxACm6HOu
pRmO+xa56VgnCRifpvrSjPxdNQSuumpL174goGeQbRFQDKBhkRU4JzDoj5lDxj5jLh6mY95HylR2
jnyJxPeYAoB7XgzO0PaJEsOAViApAGw503TgfXSRx4DSqIvM90J85+pN2RapoV3QckAHuH7p+j11
mAJLDlCdAgw4lwOWtTUJBYbDdN3vwqtMsnxXZNHOsn0mmpfQ/ZL5eGQ2l+MUBAA+BgeMk3OwAdqc
xLIQ09EbAemAC/3dVXsSRqHRro3N6IGrmYfhu56HFxHu0oDGxee4SG2QZ04ZPpQ7ktrajFk2+v2i
EstsSP0pIVejBMHs5+9JM+R+LbTvpRfAPWsmCACA82/AQL50fk9+zpLWBt0MrDuPMLhqFErqdD6y
kLaGl803O9fKb/qcmqG87sb2Y9KMxf+BpECEQYB65pCNXTITDyFtGE6eLYtwOnbjtJ1AcYGlbw4t
q3Ijhh217G0DSfkXiD5hCIF1WoA/AYoKPLOzm2DrPGwbr52PdUNyH9U9M9Esd0VeMZOO7wc4JrMe
Q0/Qu5iM2QsbeOqsQVsrrMAMgg91pq55G8duyNV0JD1Y/MxrA4Tm39KYJcbK/iOqvNlk7ub5S/nk
V2vJAO0J8NpAATw+60LTUlbjPB+LIt7WbXQBEe1fa6zfs6QKkkTvs5TGBoKMdw55wwvo5wnlsyQz
wDuFA4cdnKnpXJJRyyFCR9mEsZ9S6gIuhDbJchde+NAnLDGYYg1+GyhVRs/t/lzzKtEuQUd4cvIb
m5E/DfRrmafxJkfoE3Gy8qvOReD1xx9mivyoSyFyFx0xgdhAD2E/ky6i389gMRIKyL+8lKovXziR
p3YJgV6IHC+5U/jzmB3pIGhJczYdp4HUvohKvukwp6apaRCO9pc5KrZiCeKwUKHtC0e0LH5mNcES
QMiAwefAtSOPiU95R+PIVvMRLnkYNBximFHUBEOcfEsTsitSDH5JKkp/jkZtkPXiQOa/v7CJM3dt
MRMEiMMDDCSWyNnZJiyvy9LGIJBeXe0bUJ2+q7AzcfihlRIbCCIxUyIvaPPCmVDazfP0n7iFS7Rd
C6opoJZz79aGNfHCkM/HchAXFsJfYUqs6cNLANAlQNPhU9Or8QWb/xTXlwg/0QJepkDg7vHBJxj1
upjC+chn1JqIFiaOwE7Z/ve8CzcQV65MWhXbrMXJS9eCPcFzDeZYQsIeQpTnFlJHOWSxZiBNOhuZ
krbUkDABHzPOTctA0GoXXmai++Ahdxh1u0mSjS7B569LdpWhXrywoSfOn4LOB7wIYJHR83AGycqh
qy1cU8b6wqjMQSS5wMKPvOZ9RgdQwdzduLT8/Dzb+ROqiIILBO4eZQtUONf+TSJD1Y0Y3CBLgrz3
IhNDWsKHQFKiKUDjMMk2PG7xrnH2Mo4gtO/J6psT+nPjwGdKqjja15Rl+3p3QcOkvoaYw+A3ef67
l7SeqcBgMU+hoJ2G1rRTdGOzHqKaIX4L0bGLJOe7Mqtyvy8BVkoxVX6rcwhPz8gGyCu1j5Mp3SGP
H3CMLiCVku7hU/Jd7CXSjEUUVC2vNxWt5yAMY+uTAhtejMWO4yoKdA5BhI6mm7Gn05aimpiqy99V
c38VpmVy8fxhkh99LDCGTCvJIS2x+D2P5Znnuskxa/lRpCQ5FKkeTMii3VxKuoU8V2risrgOwdyZ
GLzKbTR4HzUZf8X8t2TK0GZcQLtlCOInRQtDql9m12TXk7Clwao0PMuSTZYgZkjNtnnepoHUrvAT
/On5DzmJ22OVCCLBIVQLDyUUgTzY4y9RPMN1WbH0vddyfaSTKiGVNfyms5gaOrn8QuciD/Iylv7A
OnTlHENXMxK5kcrFQSoHLyjkJDa9LpVferM7Sik2Xb7nfb8Z5lR+asaB+1WM1cVgI/0x7pVvtbeb
YtG+r2SmbiqZb3EofldwOS5o1MmrAcAHmkm1p2P4JR5m9pGU35QqCn8WEPzzy3gkO9lTuY3AiTCp
B9AzcdzbFcqLffA8kl1s+27ZNzKcDV9ki/zZK6Z3yUjEUVS0hPhlWVzwyshubG4aYtWVLsKdlYV3
XSn9PVbCBWGWlLsky9K3YZrWhtfJ5147eVPl/GOHEmVmMs+beB4DCF5u41beSEAhJk7KIOyRuGae
cIekjysDTjKEO/rscwk+AMTn2kPb1hR4H3/CPVX7rqFLgjHnV7POPxdpq8E1SlkgIKF4yZZCRjgo
Rje9E2N9CVJkMCm9GzrU3sfZd2NYbCah7EXVQDaxH7Lcr+brshh6v5kHEcypt80cqzepA6vGyi4J
Ko1Df7LBRMr8MgGz6OvaaZ8kqvfbDkKYXZ/cNcjLgq6QHgRdm8xnpGmvJrHPKu2um7LoruNu2ltA
fRczGr0rXMxkQ2ZsP4xx/ymZMTn0En2aG5VcQ+jjdvDao5ij5lfUwAZ5/2m05fgp664KTpKLgmV3
6+Qope4i4xoCvIW0n7h6x6v0rUo6dyhbBTFGnV+NHa22glG1C7O2gBRrNPm9QHbrWlSBSxxPewHK
I8i4DDeNHdGhUOp72c7zDidxtMnDOnvXoB485qrXmwpZcTGlMwQdq+iy7idy6AANyJC+nRpE34qh
EUb0dtwRWefHqYCIZTWQEdJH5a+tFfRjWqXgv9T0OkpbfEXHKMiLnO4LyCObJWVyQ7HF+z4Vsc9d
4nNIz3xMEuMiLd8tavtQCLH3utngKavfjgWHbHIz8UANbed3NAM4oCiRO9mpDxmG8JUMKwVqIsqu
PUvSaxK53vRyolvd6fFtAlFsv45dupFoYAblU7Up6wHSmRx3+zJdvOEhkjs6TtFumu1xSULVXUmP
gqdTwNIeBwNnyXXKtsMECQ+A7Lj0q3Y7hf14icMUcgAae1cWTX5HyuQa4pyR3+fVeGhYsecdDIan
BleynT7lktUf4mw4LAJ0xHlHfBtDvHNqo3Fbze6WQ6zj0toxNXNWHbCI5IE3TbxLLCp9HrnhRlfs
0qq02niaqwAlcXKp++i9aMfiSrf40ovq8kPufknq0V6Nb9OxMW1li8CrbXmVlnkIEkoPoibTb/HH
spm/da6xl8k8DTfJxL5Fqp53czpMV6GetamIKDbgHqbXgAyHfaXm9z1LiutMMXsqPFeDaorpNqsG
dtDJho0QaDOjGHchAJp9AXmGQ0YJMbiX3p7PIDBdH7V7Cwk/XA/RZeQiL0ghD+Fnnsz2Yxh+qLgo
jKjHoEmL/MM4NfW1JnDJIIl7neD8OEKM4SLDdrqKuy9TBAjPdMTt4enqzSTC+d0Ecd9r6U29b+F2
3YqxeMdtlXyy7AUTCEnmH0AdpGPgkRCE36iCAARakM6DwCo4XWWF7Zh/GKSYNzy5YhCvN2yM862L
yTcUTl8LhRO/bZvGNCLeJPAS1si5LzfdcBUnWvn17KgPyPC6dX23LQq50X3VGkZlGbSEXNdYVX4T
DfDmIVnMRLjJo1kYXeFfPI2qjRMyyGYBzzQ0dofYhcMhaqdqbxndQN6oPqyFlgAsN8KPRV8dvHqq
D470xYUdCjNlsr4ERfA5RoPdZg3qDho13QGsebaZ5smZqUMBHaJy36XYT6a5OKxFASG+Q9bGYWZy
yOr6UcIjn1defSij+H2RdfWOJ7rx4bXBJYoZN7HDw74O0Q7zNvI7CPkHEMPLcmPDZtrnWviTgzcb
XtrNcGJcHdhY2KCl0eiTuyqM3oUVx/tuVjiH4Apf0GstfnVhFG2joqSHZClieZtTT/pdo6kf2Rua
T5BzwkMfRGFWXupwFw2ROPQt2G9R2XrTZlG187C9bsjQbgeCjj3N6tlPk6o8WM+LcjBmUA1rmqLN
PNbHMWduy7qoPKwdkBcE01tweAmDgj4FK6dc+WUq4L0LPGVpD2sRx2LKAcTBb9tUoSlQnQat5QqS
tuzjnISkMAMkJUxuB+1DcKSwBl5cwNkMSQwWC9g6hy3wdpggAsQk3QOamXZD3m+iPMz2tv8KeX10
ALdqV+WR3c9TjQ/jUriWJHtUu10WZ5OJYpxu5gkyeTNKs8266FSAWlprvCmrQHkYwhC0jaxp5z62
JgV/OsARYUbICiJcXTJu6Ah3u/DKyiejx33ExvbScp3svXnJhXbtARe2PRRUQEx6/f2gGkJCzPc0
YOYIZ9VlRV116TU0yJJm3oPhKwxD7eWYwkugKBmvajzE+9FGaEPLODZ9EteHumPVQYtfWllD+q0m
8Ayn6j9Ndea2OLYAoRvEDombTRqF0UXcgMgjUj0s1jYXZ91F0t7aqKeXNaS8/L4ZP7dJ9kUnnXcQ
3cDNhHETqFnLnUL8kGc1B28RaS/gU+mM7uqj5jPZ6oaCrLQsKw+0ceUhI+mVQyra5ctFKXMLvXzp
cFVFdrUVO0/24wHNbDyQpRAAFQMbkgrkeuaHxrYQPPV6iOjnvw4xyi47O4JfEfLCt8P8dsROm4zT
LCjBKp1olknSGY+rNrBrm4cOvEuzfQp+nukybTeuHeUBVaz207GFJFse1A2ODm450/uCLEflqVLt
7Ky2s+e8vVS5H0e6282QHL3oYvga8CYLAWFLxOdrPKHvtGRJMOCiPHh8ML3O35GCfclCNcJzsfkI
jsRkMtVtIKffbil3E9zJcbBD7fMZRL1uk+IQuk5N/lqVKpGZGTm3h/X3WluL2JYabtfS83T1fvzT
/Q9aT+sn6E9Sc9/8WX0w6unqae7Ztp8eamshMgP4pzh4Y/zEJ56mnZ/BSuG++GHt8/EPju9EZqX4
zAJrV1RL2JFKQnt47vOdHb0dpLY2WDiVmXL58AfVBJz+P1rXrrXIvRqEfx05ld7kr9VoHbnu/TSo
kP0MiYLH652WPm1wnbCuld+PPc39i8C4cm4ddCLwzIIPtn0ae7/P06x1syvtB0PXrnuqD7by4NvP
16N5KZrL+6kP1sP3R3Lff38sD0Y+WPTBt62bPm3yfqWnZ63rPzP0/quQw9KAvglols/V3sWyPkz1
KNCvCUmbg0157qpgbV6Laqoi8kGwuTKVKlHglT3I+FKQtvUyc17NWWpnP1MUcERUA3poejClp+ra
isIqnyEB8bj1NO18sQcknh6wTjgRWyiSde1kqTZWAvEH1XXoSnatrcXTi/5A9fxrfiCzLlatFNex
P1RZHHa+7NvcByNaHdYCjU11IEux/qxTmecGTAVAprOuB/29rGDU2m+z8MvQR2QDjyhgIQnYj/Zg
NmmIKNqcfi89a+P609nWlft1+H3jaXZHGdqgZY37ifdLQgYBz/4/7YYsC3Q/2MZfZF0/wXZnnDbB
pHOIlpU5qJY4BVXkerwojAH/WV1bHwxYu9SiUkMiw8n3FgV2mrUOhYiR9Sk8rw0Q/rxyANCZnDcr
z0UyfCsorTZ2pbjOXWethfaaatMp8k3b0R4QhAYu2v4yqkV5OB39ygWnPodN2FzEOktz05CxPKxF
WME4b4hm07dVHnQyboq9B5FfwNfZu3Un4brtpVh3s/5cOxRpdwjlZNevNmndzanaIuH8Qi+Zq8Xy
uUVdrrVm1Y6QVM72TBabcYHo3aIW14Is8GOtrR3wcPu9VnW5jTkglfSvYgDOH9gyti5tH7C5b00e
kRJgSVgepJwAlc+pluBDnuTpJCULI8/YPjZ1CmFmAEhhCqgiyqDgi9xVDFDFWmO0JaDvvS+iBWDW
LCqmWTrXn2uRx/MeZZDF70JqZJx4e3hPWx/WAjRDc6qtP4vUCXiL7Ck/73LQVUn3RxFTUh/WtkyE
ya5T+pLmqDqkyzBW4hBtShUvkKPeQXJouVzrjVt5O6EZXi1bHp74KvCcAJBdGLuyuI37eQ9pZ9/O
k3WXkni/ZHUK7wIXxaeXYmUp5Kl0ZiY1MEirDNasIntfrFJ3/xNdVLNMHzL1nsnLqzPjNQQFTV+l
sy+F/BTlENhZJaQkLtpmov60yutarMsWK+xYq87aIMWx2/eL4NwX7SIp68/IFrEfQlbW73kKmnuV
l1Uk1ppK4n4nmNrn8L45B2ANwrHKz7SIzlrLpuJ6dODVrJKjFslZC7yIydqWR2kUTLaixnnIwokv
GuVUtUOYXsy6NKvEsKoBTDiwsoSbtcjGmHi3kkbTJnRDA87bIjmrRVpr06zBXY0LSGTWbXPQS7HW
1kJ56I+fIr7Mwp5dsN5TgK7RZ5cMfPbBvQct21S9UfPQBKs+PWnSk9YtLfh849Qe7yXg/rrTRWOv
P5M83jYh8nZusV6QXwU3YLE168+1UE1Ygk4Ka/8kGuvtP1WHFkJbQozbk4qL9AJ/T/WJNDfwKKDf
rpyt1vt+rwR4VpSBzcfB3F/z/i8lsPKusN1w0ZB366VfWbrya62tbQ38r4JKTdF+aqfvCaQpNh4p
unmzSqiUzm36gv++0lxl5bSHk+axKjJjRPOLldT9Hu41j7IdvDnLeBysauae9lpb20Dj8i0R6poP
DpTpqnW6SsGlW+Vm6Ks9OJkznOxiMM5UjmxbCBJQlvrdKjCrBJ2qtWoaeJ6Bg1VMcObVf8jOJB1U
w7r8ONVKbfRiPORfxTgzo3At93axP2v7WiOLygYIVu/0OF7cj1/b1xHwhAj4tv4+m3Y/ulrH3P9e
a+eN6xJxGw67dmj26xCIGbt50+m5DDzdDMY1eWtPXXk0aRbvXW03g5iyU+P9ltfpUSuivbZ0c1os
rgF1r9U8jOHWn3buWgXPfIUeAvi/Ltgf09gzYQl6T82LCsQKhL2nbktwFO5auIG5cRgs3zoGYv/1
fh5QsA5bm+471zbdOxFECIILa+9apHKxn2v1ft5997/QVtJh3AO7/HXsPcl1kWjR2nWVeYEEb/hE
57TxtftB9Z7mqTGd+/00JtPuwcB5OYAqycm+Ya1/P2Ot3W+1b3ns2wSQ7FnH/Yx1X/c/7+eubWmv
96IU/a4bAAGuTfF6Ttgiuo9Ajaxt9996P1+0dbJJJY8NrwpAi+vAU1UISHuqkoPgZ3mQXtISFOVa
wLPoP2pPtTXcdrmpvJLsCVi9dci0zAjzdk+cRrv7JhtV0aYqSWr+6ZqaQWBDQMgqqNaF14GnauG5
3VhCeOR+GyfiE2VuDz4oAEWg+0fb403P0/9m6syW2+aBbf1ErOJM8JajJEse4iH5fYPKCJAESAIg
OODpz5L3qdr7Ii5PcWSJbHSv/tZKri/HGixoKe/vfv2I//MvDC4YfQj0a21wCJ7+z5e/vt2K+4CL
Cvz1ha/H9PVv/e8j8fJwqYY8scXX54Y+xrPyfx7817fLr8/+79/8n0d1f6R5DuvCEUeszje9PEHA
IaPunhTk/afp/ubrvQ2rcPGDqSRqu21dob2pZLrOzEGGy5aSjRF5SOa9SaPFnSPtxqtiJDOFIvN4
7Rf2/9+Y+4dfnyM+M22UxB//+8WUJTjg7UbZy6iX12DMxM0LoSHD6pfrZs+YKbD164ttTWwT9s4Z
qPILHj4PB3uKVPRAjVyma+KJv+vgOf0YduY4DUqkl3DQ8whkHe9G6GfjMuv7ruoCPsdndfT+JTz8
6fr1Rom5X4qvdw0hl0R46WlL9XJO9vEchSNvs7uhYIHISCruB8tpIB0WoY8Ly8gz1hv589d7C7Zx
2z6r6xat5DmORHpbt7BNIvHfHbu7JV2cvaFYDWXEEu+cw0/5hgNe1mqOkkaFA3lz/uGVWz5szURJ
gFUXdl0PO8tvBsfHE2Fz8OQyFzzt3ta3XUTTYhpi77KO0es2pfxNQqquiGJ5+/Wh1WN03p3nAaPD
V2M1mW+rGgvmHd3b16c6N8DDEhB5/fpQycOrZXoJ3GprDkXy3TuEbHfmhv/5MNKWn7qdw8xw/+q0
jPRk9i4vvz6kWC2f+3D1ij3/8GXSfx6dlxZobPTjFNv5xSGlZzbj8JmNPmx6JqAP/hqKt9Elt6/P
r4bL2oQqOQMRUt+d9Ut/2/eb72l4O4VKWkqjoRmzLf7R2f1TgLV7XtW+QtobP8T9014PhH00xrQ0
M7aleyQqrNT3OkeTctpymxV2NvxxOP7sC09PTG7rCRE8cRHA2ZNLGChHgjYB5oX4uSMxK4aRrbdZ
DeoaT7/Bi4sbLlBRxjMDPRd2wznOsrvNTRcyDstwyPdLrOa+lV0+lDZfVAVdVZxnuoFxGafP3CNn
k+iSsG19ZF3qWiMjUaeHrWQHD6qf8r6SO2TKUa2/6Uj0JeXHO6NghCzEr0+qhwjACHkWMVABuQfz
xewMYA3n3mVTORZPLlXf+y5yj6nY1HNidjCeW/A3YjACrgDtrzY/tsfu39d97afdfJVOPEB1ZicX
iK48En9rJ2KzdxqdrbQgFPvpucMGsg63VVcdtocVvNN/4GQYnz3elQPL+Ks/pPN7vC2XDIrMc2aW
+X1R03c43vZihP8FW8dQn8fuYQ8OU/XmaT3rce3rrZPw5jJhq9n144nsgXnz9i6BASYfq0QnPUxH
unvpANRSKvsCRyL+7FjdzuFaDtJeEU7hF0r0uo4oXctJ43AJJz8oI76Rd5tvsLJ0R636FfXDiQpl
b60kaKUynBKo2/N0yicAr0rGU01oTG8rrMX51PuFBrJ2m2hXs9jAk8MtaXffh/UoDKth+U1hMGyj
7JxmkNA7jk1ztCrekAyKApMZK1ObvwYTqocMMVvEg/y3grU9GaE/Ze+/QuW2jfTcFUyWrhVWJDxI
vnvbsgLF6ZrcmePlhUSBrRmD+ecgHaDf0L3tvRvLngZ1hlVP6el8Ah4ymmZn/B2bgKWl7Nt4xO4J
tDDWQ04DbvFg3OWAiQZeonfoKpnZN7L2c+HtAzagyfAcA++ptMGCkEmKBdaqg8owZavhYwfIWJG+
Dyti8TQ68UkOwIw4Z4EUHZsD3G6elh3r7SQPX2M+XkF4/+fs/ndCG3iHqiq9jJXz8m+rD9RBTe5l
WPV7LH0fXuIB3eSx/wYZCw/XmC/1oObnngivEscU19yQGC/hu+b5WNJV29PMpiIb1gx/TcJ+ui0w
rkeTvbEhNFXQC9v2DmNeL1FUgFN+E0JlhZ+MqhTjhkXJik1OwpOSq/yo6Jg9b3aQlYzFXCg4JZ/2
OwGErT7M4C47KaZhaO3PrMeTQYxdS7Uvl2icVphmuglq1jYUqya8iVz4zQbRVgRy/Qvs53k1o1cE
NLL17uUPu7+EZ4tJ09PGXkLbFYZ4P6c09cvY7x5HMBUVT3hQxj0YAGPStT5G86kPcfX1ropsBDHX
e9NSdyt8XknUXVzKChFiIe167BqzMw8lAJ00fBqDvK8nFPdGLQXbUyw24t4/p2CLSrmoMsyhTJmk
8VRMLsDPzkmfFY4koDom4V88fVTzXz+a0bRPO7wlOwjWdMbsLfw4A/HFb732dOVt/GgQfFD7bHnF
nnLAbKlIox+zXD55XFmY1WNWh2R/BVTuvyWZxjUGIwhH+E/JmDdCuQNQJnJ39bQDCRLTnzYZ+8pz
dQQTeDXQZcTKOgnKeVz/puIQqBdWlL3I+pNIUPI0qWe6/znG8Q2bp5eVguUJd4IwCazUxvE4+TL/
wCg21is1ou7n4w/spSDbJTyM2Gx+3s/YODvepIhF6cLknc0jHLvd9JpGXbl4h2sjAgKeTUHdpWFU
sW/w44vSdv10A0shnV9se/ixrz5kt/XedGj2i6ZKNn4sTvCFYFM5/JkDR1s0S3Xktt8O4Q8AgOf7
9b9BDkDSQJEGbaayl9G5HMM4uxMjs2q8lK1lsmr/HM0D3LWUqop7eX496GM3R+bsLxOefnGjJi1E
Mmc3b8Wafo394KHPBXY+nboAjgsRZOBtJzQY//owxngtNW16jz0ygWgHvuLG8GxkG7fCMz+yIK5G
XDKNwFJwN938urAyoELXqbbPcdAPRbbhVobZ3rZDZroGxM3UTSevc6bMHP+x84Ci8NmoTOCLKA4O
ayMXKY4/2XfF15uYLK/ZKqASD1nUQucv9hgMKESwUoYhqUaX9iW47T/c0QY0B+BVa0oJxhE78h/j
0eVFuIdjteTxy5Z4WSUU6mR0V29CO59H021VZhMsijfxKI8Z+g4Z+goA+JPfeXGlMtud47R/WRak
NiRgHcdlY/Xa2QP5fxnqQ79f+lI4mp8m0r+Pbg5Pnv9zcjiXZqnruPPf5zHAJYnteTJVMc6Q0p/8
BkfAerK28I0UNZ4IWYhB3mzy3NFB10eO60r5aenFo3/Kkv283QVo1qc4fOaszkKCnaQ9go8QhRfb
O1PqABLKZoJXrrYXX4nxkiRZk625BtkRutKbaRMbedSaxr/3Zfvhi9m0cIC2XYg4hRXdLcqKK9KI
tiIQ/xzRw2nN3CMQr61MiScrrafnhE1+DcnLLyUQr8qlU6NmxPwx6PlB6p3WLQO27fPuFM2Gwgb8
d1fnKBAG6koCymA7flLH/i0QcEqQkBZnxX5UAawwIaj5CmR3WExTa3PQiW8adpYCOQ8UDNItyIcK
y/rtBAk3Q+bI+gjcNSw7rPLb3U1n7/Djq7Q1QaG/glerjdvMuV+6R97tovHiDo9BcNnMdw2451SW
eHXeAvRW/OgbyXgO/dgvoz0bymQvnUygbEQoP/9l1t+LJccRMU1wwei1L1LJEAyACaFZMMsFGbxl
LFZrY/o3SQpmO3v1lmQpfNi3SuXNfjuxqwxj3JFa12YCfGLmQ7TDDgZB+/1vIpalwSUmKupFXUNw
ASTCp63f44I7ku22QB4EDTk00zxnJYUugdoUgfol3rvQTtQo/nsxY5DT2VqNm/wlA/0ao9jyWOCn
8ggngR63IutjnNPdY5y7lwVjTBuYAWYTESiAwWPewvLyZDM8bOK7H313bLVT6tfOXQAbKv8Ix3Rr
2DHSalylxLmaHC2uRFvMSv/MUh0U025/umhA2MkOE3bnj0+GomLcC4jyACiASjg4naseYme558O3
0SNJgQAYGLHmGJyzzx9AC7O6wwXhxhATUfov9cKHue/BggzDC/HcpU9XforjDW2u/jkMbqsH9PCl
hr6VPKxq6k7jWWxibiXYhwqOg9bseJSuQ89jkEfWhAxK1XgsABYhTTnbHjvQd7ZJfvK8diMhvtnb
MFiwDj92k67YV6qvsHHBmZAhePR549sDsz6vaHxsDd0SOKQT8J3w2V6HScKuHa+2dBGKZh6iNE8g
cEuFgniTqf8qE/buMfiX13TyCwvscgjy8zLTpAHdCsPHjrZeDu7sYKQsEFTybSI6b3LTnyGLLuUQ
Q2XzbDLh9TletMGYMWUyK2OkflRUm7GyLPwzD8d/NKO4uYcjbJb1A7b6o2RpPraDMDVxDE3d6v2K
JOIDNi6GRsJulCbrTYgRXZ4DJDWkD/GFhT5GfA+9ToyRy/ctf9jG4LWzwVYgJvHxCxPHI2RFalnf
OBr7BTNJAkwGqgV6x6Uww+ijJVqgh0LarhQSUSRsLlE+P002uI0s/YFq367jbKp1mRvPjw8AslVH
MPfQfverxBWPeutqubM/bFBhbQf2m4SyL8MYt04QuqFCJEK9eWp5SNbpe6BneEWMXss9Wp9h1ryN
Iy642O8vCl6PIndCNgSgVaVVFtbGsmIdMxjhYxzVXWgAp+ZIAiL9DpcbIDYUhAgz4auYu/VdJudD
jdtDNwpVrCpJnr7eaHXlAkdfl0yqXvCdTzR23dPGIczY8YGucNKPYcgaFObiDi6cARweZT9tt36R
ZxaP/Qn93tsQ5Q+Z6cdWUBxkwR7iBu2jT+sBr14RywO6FD2dr0/2yBCUsnYPJsjQAC4owbnroyIn
015Cf1YlGHw7umfnYY6ZQ5xBY27jEp624Ono1DvBgIGzYA6ASfbgWK393LEzDywK1LTKNyMydSYi
RN1Njp8oFfxFBWsA5CzwyiX0dYWIF9XacL5hxojPWCqJFgaL/s33f8lh+5lCF/oP1PrFi1/zXcw3
pwG8Ar9pN56nldAMXWcwx826CwB2o/9gB8Ma4ke0MrHKK7On6DeSxX9VOWl8s/2EgX57DXuMiHE2
n+cZ+1ThK8QCDHvTL9BSDYS8E5VgHHlEBNJdmGjN22IxtlAR5WWex7TYqe9DV+hPiOCKC9HlKPxw
j548nJJyWHo0z5pjHTixs2bnQ4YnpdX71jnIRxjf+y55t734tcGg5M+BeKU0uyZSTM8O57xe3bsC
o11Q3XUtVSY8CWI+mAmf/SmNzv4BW8K47bKItqSvDqxSyh5cM3JH/pCoB8cNP35vKO5mPy5DGPM7
SadmDNh3FnFSZUN6nOd+/ANlaCyCCD7PyWKWkpa+Qt3pGtGbpZhR70u8WgqDtnkE8uiftu4wNaVz
yzdqKupvc2uz+cZTeIs0DR8zjkq4jNxWB1jPwE8plEHQdp3WFuE0y+XYMhCyu7v48JTDWSJptUb+
jUjVlxMRY+X3//ogSYo82UnZz9MVlOYf54dgFSXO0k5DK+NZFds8Kbp1DMsvj8nKSyRv4XaA+3Ht
qYFjNWyGDpkm1G1Y3AZbq9jGW4PEimbZMaYxTBwug0MpW/RSLEmsyzATfznLumphywUo9o+e4cm9
BxoWIkNkQ7/EwF5DHwusgaGtM/tW5/nIz1ObuW/O75JbuIr4vBtjAZFlVY8u/ClUvOSQl9pAAHxP
dP/TT/0/4S5xa5n00wHSayOEhBWTZ4IiTx0aONhPCpngImK4PSpGYHTfohRH7cxrZtuuA69u1/xj
QiAEQESAj/z+PXlQ+/BiFilHMRV6I62VUd72mzV1oAHI40/v66zSf6AfQvKY7G90R7WzXMOgEH2Q
EUPXzPpT6glZjTS5hNvi1U6PzypIEeXgwaWxwlrYoCPPkBS2Dg9/vO887R+QCAST4RifseFTF7z4
6AWRYOYWU4K7ge8q1xagtNNFblAYYf3Br003WCgIn07LkWM+itAU4HVgGuPqlMIe00GLxqqanfiU
qjKi4yfSjmS1eWMNVxSeC+C3oO/O2RygM2Mj0oGgWlWhHOfaBOO/dJgUpIbhBnx+RxyTiy4sCQtn
zQ27hrg2fPEKFa3/QTRWNRSkRgRkL1xPXqEunsbjpw2C9YSV73/epP+lvtckXp892giQpENRxjrU
YdjeCS6Me3rNmMPnGI17wRPPIqNqKBI/vsVrh15oCyjSU/B7cFhWKu3SX04GrIwMOXBIwzVElrBc
EAHRWmafl/xIzl08YQq0S1ilwULq1KcvGWNBC6weETaZgqU/xCreQ65eFWQwXOMc+yHVtj/r/Co1
zg4kCtXeQucGK2dThxRV+jjYf4vfzaWIQP8rIz56t3SXYf5OMWnc+pwuiNHAOQdAMgTD8l3tE1wa
8LdkKV4uQE2fiHQB5gpheRqybzq5N+J7iYauP689CnLHfVY6/idfZfbT8qPMuvG/IyHejxhzcKow
LIIeWQBlgNgMJvmCKSEAiMkuRBLTIGYGPaIHh0O6r9UwqHd3t7kG/EDAldtgnxylrgjqTq8m7EAh
WrW5UbfAgcUcO+Q0OGQ3KYxhsaLbyd2jb0JCMNHlEk9kdPXiAFRCoGEFUW9fpl0zLuKuTv1UmGvs
5IZWIE3xEsqBFJ5QSFrIFnn50kC7ad/bicfddUv8a+qB1ccClp2TTvIqgTX2Ic7fyBHj2iAUILPH
cCmS77HHpxYNdnfebHYO3bJcjfiRZcgRGCw09pRajV5bzg2FzIQhm6DbFPnRKo3eJdP5yQ0dbSwO
3W7vfpCDqkJv8Dg7aX7uMCNVa8wfYvAHFVlHfe7+4XhR2HSauxSNHA3CaWUdLlEZZFDkcbaFfWP5
SziIBGGFuDBoTJ6mcPoJRju+6t373uf6V57SqJUyw/WWqGJzGeZ+H8YodLQlPzpdrzrMawTNf/iz
92n4gDAWPuN1yE8wvsZlPkQvuZtrDYtHvEZTlQPT2Xm0NV03//HS5EShkKULkjWyQOtygfzhevo9
g/Ix87ymQDkqw9PvQGgdrj6Q77MHgi/1/8FdB7fjMH3YAc/YBEx3E68amW/Alj24qqJphkFBl+gv
4CKpDjdDjf//YRHx3GNmnIE6Z8E/FXRxyaIjqOma8yLzthp5kDBdBYiEgtkMW5RBt3xYrgQRRwfF
thxevqofxr4VK1pE2kHD4JDLKm6nrMQiJq59vrzxYXzscOmia50Q2jJvtQrTKprov0zE7rd/oCZd
hNv4IxRfJC/iWSi7IQgwB3qn2bKxnpH5t4TRxeDuKvxNBVXoL2/mkHkJeaFlzFXAIB6SEJYoEu54
3om4YStH778BR+108NFp+WyX1YPEubVyJXg9s+HGdjtVk4j8xs6bKvqN25pCy9eeF8PDMkEKzEj1
Zbz0XbRW+canYt2HR6LkbbyP0up+mKIZYlidH0V2MBiNNkDSSLCBCRgLLhrAE2OyMwnoqycQDDVD
kCIj+ovORlhcr92BwyGcTvPOmxQIfBuM/KQRmVfJ2QCQPnw0OHq6WB3/zgavnvpxrHqd8JMfHZXI
JrjgccmXVIsPLHSOSg8LGmq+RZBW2CvJoLbtYf84K7huQoi8R0xFdaQVDPc7oE5IuWhnsVFOk+W0
dz3mVIxGMN99elDak05Bkpbsu7bpm+q0QilwsNAvGSxE7jVZhrweGEyiiID69BzOnIXXwcyrnOIJ
SANUAbVUy/GwTxEa57ufBM6QVgfun8cXjgY7WkCU738xBRK8FKl+GsEMtFB1SRtuUdMtGeYleC6M
NF4drnDX5rPCmpv4Jxg3ELk1E9l0dF2A+fBmTZU65UE1L8AuHWzAZcIPjB0BVKsg2fcTsWIrxnmn
GFL5TevwNfBi+edQ5sFFHxnWID8185/kNtS5l7FTwqgPM0//m/qCnNgeYHmC7WkQUXTqGUh5Yfna
rMMKX5kPS3tmcRVmv3fC4tsawNia+OJ2oGBzM9gS2wcM6+hyWhey355cGYoMe0DOC3vxHf2j7fFj
JmvyOHowjrKIIHgsHF6T1LPog5vN69dPnLTjncid7nEa/7ZAp/VOQA3sJpaI3UAVsFGTQDX6bjMJ
nWiZ6w0gE6xze7PYIb7sOHOqPfm2CDwsMHo+DAsQKjgLfoXJLNtprFmOa2TPOxzIZA4qedChVYlI
izj1wVgt4XvKtk/rsKLhMvtFeAQxo7svCRak6WkB14Sc+pf8dz7Pc9MxjuSWAxM5diGQA+4ri9g/
yCmncIVzkekigOVJepCt2OJuX2eMyXr4VHoUHYKFN7ZFd3ilt6+Wfg+9cHibew8Ih+HP2Zgk34af
B+S+clLd1uRRwKuxg/MGgsgBbdCGxQrMteU/E296gH0uanGPqJqmm9egOGt8mXxHS3cfLREVAMcf
Oo5ew/W8vqO24dyN0/UG+3WXTx8TLNj/4dd8Mh79Bkk5qLydmlrZ5dSJdW87NV6HPiAFvBF7cxzB
jxiy4kWKz8nraUU0IaU1XFcTNmQk2yEbokD7+UxL7YfIpIsP1UoyvffbJk9kZSkMlf5wE7v/tjQ9
CdeHGftOKGyuwUKJNBDI/vOzLoYrZW7RC22XWZFvIaf5w8LWlw380YM2AtkPcBVWNAOuiK0hazdl
hpKiE6lmGgw3X1gI2y5vCFuCDz3IPyQO3+Mh2y9oBupeSlMfx56jfqMmaNTfE0cGSW02Z+tAmaxe
scguIC8tRbrcc3rW/LhAA9GigxvXZsMzmpbPMFR1FPrukWV6vS8Oezyrx8OwrP3JmNyVSIUNy97l
aX0gwvCSy6QYsHBCp8xVeYRD/BB1OMxD9QdphPRj2f0Hx8hP5yf6YQjTCUNYT84WvrgVrr2XzU9K
62ANUzN5XcdFfQhrZeNtr9qb9Vsml3/ZpKNbquHZxNrplSkRn7YBti417LQUMK7c4tnbUasHW9iY
bFdCQKY6mX+O4zKct1G3eSbDJwbCcExxc9EtjO4Cw7OPiB2Etw63xR/9izsY2lzCVJ3B6FIEwWjq
DZF2WCx0UTEGBPsyJAPlKqeXVXYQEGm2lnbd1Gn0aWGDDhafAWayabH1sEaukWCYGh88gkQxhU6m
PzyXP+rJzy+ZCbDf6eRDzA96ObJgq6ZkDAukAXWFT5PgFrp2QETgNfI3gjNocpVSFHEIwgbN/Bxa
Pd+yXlTToCK88Bs/O9ZBrvM2aLBj/5GIA3v5PccG2OIl9/k3PjqCwoyO2qwbqgrkoBArUp+eLJTJ
oddbBW4jKinFdk9ZujUmjI+rjOdqn+Gy7bxoKfMetsRlMBG8b8fF7/vs4nb74ksfKjG0JPTY4nnk
M7oS6jSo+h1G5TRVZ+wiq1k8uxlJX4OHaEq5pM0S7uZKI/msJ4Zr84Styngjc+JBQAsGTIvwZFrE
etx2f6i1GircUf0JtPBV7Cu8uMeUQZ6pll3gCLMxut77DmMOjxtaxiJS6/Z8RP7HQA6LPIF4LeLQ
4n69z7IDNWBYjG+wyPCunkD7teCnP6z03u/Gub5lceQV0mS3w0L6xi+CwJTRphWnrO3AGiGNIGm2
cPCabIzGc6i6l94l0yOLJ35CgNM/YT3vvHD5NCxOPvF4kk9YCyDy0iBaVSfk9+SL7Ju6v4mDvdZE
9Bfz/YWjOfpB2OTh2oB4f6dV6IYFn9Dzk4KeilZ4oVgpjk03QdicFwH/OIf43K/DPVkNtQ0HeHAy
PQoOQApSLJx/czBYYxbEGshq9rzE92Fjyq8IgMWZ745mQIBBPQN1eckotJFNpk9JtGJL0D0FHkGl
kCs8jhIWTeS7mDP31tPmkrQ4KKanQUxz3W2WV9YSenKTKRD7cXVxGjzAEP9Ek7xvhx4yu7ImvCCE
5kdgOUa7IaLvnIZbabBBUfPCXnfs7XBqDwFqwC/wQQT3YPJ9RBxoPe7kN4zR7ypyqhaHXh/Q0P+K
sRD6xjOxXHkIbUV0mGYWF38HOwwuaJAvfSy6Rlm7X8zSZaUO5RWYDlaRChO3TuhPnBbP44r8TY9m
/0BCdW0YcagDM4yoo4K1DuGUu2avwzDROpulqZD9q+p8sWiI8+QtW5fsjKEb8uI+BeeJGvxmgbpB
qYcQ6fXHJdrVUxji04cYjsrJJb8EmK7IL9+lByhe97THHpYVyfw5dQj7hPVPvyRbFXMy1TQ25COL
sjdK2H7xmAR44KP+BXE/tDpBrANC49+AOYjHEWLbRS9QszE0QE3zsqwiy/EodhniJGe0OTx48HP3
adKOtomNkCO8SoqGFDQGY2DztJ8WhAIMWY54KbLYamB523MXDzCgeQicyENT48gHwgUS7YxNHmuz
/FEg0+E2cYwviLwsgYGg9coZvSQBAhKMLrZslaeYsL+HF2VFj8CZy7qjgx+wkArD9SQM9mjLOmJl
BY59MDIBDR9Gjz+33nRX/LcAU3EoLMLRsH9i0R+WVJA/RGCMQ7IXOyNh/1t2dM0y9ZAY6KDKheS/
jYb40uPwQ5+HNiFb07EiCda3kMEZ6vH6t0PscjsDtzG53B4m0TeTCP7oFTFIw9YhQkOlf2J/rTq3
blca2iaFu+ehs1vYzPSOeMIWjzA6eHSER7J6k/o+6LO9Zbv3MrJ+avd5+CuJOq8wcUL4S0UDTIHh
uOye7Lb8WwZtgO3zz2Xa5goJNHmlwEWxYGVFGMZoKuf1OdZIOtjuWZNyTK4HQjYKfWwvSJZb0bOi
6x98CcARsjI8GzNvqWG24ne3t4Ol2BGHMOB+AfzoPwwxprigW94wZnyHWtM33It50yMphYsEuns+
/D6AeaQLjChHwP+yCXi3gRjYTpMlRYclO658WLiiOX1HgOxySvCyVWGMR5BCVEAiPXnxAh9In6Cw
JyC8frUwOhx97csxvye/YQSVC2Y6L2kG1N0i7ha/oUgkeoymsfFYfAaEya90zD+ncd9OnpseCCzg
j57q4iokBqoj96I7x+KKmMGM4W/iFxpBUrs5CE5owzGVyvkKA0NFZOy9TWn2RwIT4zb5/f8IO8/d
uJW1S18RD4qhGIDBANM5qyW1gv2HkGyZOWde/feQ8t7y2XPmDAwQTRZJtbubFda7Qq68UBXMV0XO
HF0RrrUd3Rzc1s0ooICd67pMlgM6rIVXUsDW8vgn3i3RQR06iKQB9pRmNW6FB+5eOBbqXMpuO1kU
2saYsEPdGqK9Ykx+x1FxVFpW46qi3BdNeHHaMd6H2XPtmu3OFMO1SPLu2DLK49Tg2WtyFrLNaDcP
yKlvdqV666Zw9I0KN8JuvPrY+hsvh71gV2ITiJ8Njl9rL4h5o61ydmNXHPFTWtVBqO+DjtK052mL
ZIh4K1l8Sny938epsR3taFzXSDNWHhPEhdGIg+G4xZ7JBTTEKN9ZkQYZkjlAaGf1JfIAEq2oNw8C
4yPP/g4JP97ivFSt+mKZTRhlGSQBxGPnxXGZKveBr64zP7s1yndFFN0Owbm6cP04OAaDA5auFxsc
v7b0LEz8AXG1ysRQv16GeuCjkaY+batX5k846MMsWjZm+j0eYIviuQ6KPJJ1kOUaP7YeHKRp1iaK
lb1b+Mmq94Z2M4R3bpZm54mNkLoOHpgJ3iCUWfTwR6BlxrEO8IhmIUb53e8xg0rTzRhgH1WM+QV9
7TJ07rJkDPb2qO/TVDJRMZ3k6DzmZXrESRBpe5vB6qFpPabRUWcxqfdno2uTtRk5yzJrdpFQ23VM
XsNgVFCuyGmARcdyRYlPJU5CcSu2Ig2+mxUQlHDraJlJFwy7YZnoIfI5pi4/6TJRL6UR7VWzm760
H/xIq21QF84ycanTDp7GEqWOLqASVBiafeva3TGMWbK5IjO2cDhY1foiPtbf8J7rd07Zv6ejIw61
Gh+81vc3APyUIWqFryFKx70zyp0DB6fJhuAh0qJNIYR3drXgDo1/xRivUnU2lGVS5c3REQOWI6Wo
qNmr5iYaQIpqS8keQZIXIoKwhYkDUjLsjUVHSAdsz4Yapqs8mGFyFU6A7j/H9wS0pICwtkFH1G6g
0pzKpH4xTfT0apu0+zzYKpXOACo0Yx30uIeXeQS8YEab2DeqrekW3oryPctmUT5o2ICI1B5PYTJo
C5kEb7LEaiiObokXSpxpjYnI3lBV6F5jhkWvg3TstJuuk9nS1ilog5fhJmb6DP3FKYr8cWkOasVc
Vjx46oAWaYIxU4oJoqQIKYAR11o8uSXVIly3WrMbdZfHdmDNlVoGFXHcvvc6ckhfSfcpdRGoDgCN
k6yoFssZxiXiZtibmbpJJipE23d7M3RZr4Z8KMLyAHLrZW+B1WuO5yxbFoaywFSuU7/3Xvc09OPZ
K9NymdXlJO81H0ZYk5tI9ND/Rgv0aXwBH5jqJeteIt836WKTWFOWVN0/4ra4F/3wbpZatvC7ToDq
qi9q16mr0at1kiuM9z7Pd5mi72P6jFVrmumyim1oOFG6cnJ/WGnxJaulv/ET96YlslqoXqYvmefB
0G/6q+G53T7zGHXEgMUioxyu9XFSbhUGNoJ47K35izeL53gYj6s+7dIdc4rv3pho6zYK9nB6IBTr
FgBkOv5gyMNzJRs7aOx+DkWQRYyi+1dkTDzP5o9Y7cJD1DvOutf6A4ypmxcIc6NW2PNA9Vr2Ec/i
oDvfKZ51GHqYl8ATJcOGc1EL/Ev62H1WCfbYU5Lm84PF5YzGsA/4JhZVSZ2MkDGoApls1m0efVfS
DM5HGRgbFQ2bVdFhQHXxBz46FTNICPYqNjMQYdaZEW20hqp6PHV6VnSpYMcV9n3SCUhraZUCqgOf
uoK4kMhlHeDRu3Z2cdLHEDeZRgYLTL6TQ2uEbx7D5FEZ1kaneGfQGa95yZT0dbD9aDvKEn/j5IIB
mrrwE+ZTfZXQY2jptyz4lpVUN2y/FjuYPIUzKic7wfHMMNK3FGuajRPD7CsCqrJd0KwMt/w1Medl
Hh3bJvpo7AT3DW9Ao55BUg9VB6MzI79Tx/yXq6g9Pjwg7nUPgVX55Ztyi/1FeM799KdGCRqW2rbJ
IcylAwjtZM02pNSPG31c5najbospWrVVsgf8UUolODRZZr5omfYh1B+Rpe4xO5J3AVVO6pXjprSa
R+x8wyvsinCpVOk7fN1sRzE53noCXnLo6+t0KMuTXVKTi5zwUtc4cvRdewACkQuMRfC7ydr6zIzk
URd5u3eHGjwSsFzRs31lS2/DEGsti1QNdn44mMs2M94k0CVw6aDs+1BJ7mzt3W7d4t61i2ZteUj0
PQseXh51Ax5h0WrE5+N+cFUB9aAbz6RyVisZmfaeFe0uLYeXAlBxETTuNhpMPPzERams+Jgit1tU
gSAM6BSGobptFMDSxs+BHt7S2L+vK5acbTaIPX7GTGPwcxl9/Hyr2MzWshBM/kfzwxojPli87ReY
ITzwA8KpJ42eDZja8UgxsIGbv+6kezfq2LCWZuYtRRUP9wlCoCWVbyqSFHyWmIEf3QxKXe5f8RSy
thQ7cbPsP5lno6vUwNb49mm1BOBu4emI7FX6rH7Gqh723avWJfoqy2NWYBUM/D7HiKoiuapuqJYn
tfaYFUNwP8gPX/Mfynykk1O51RiBF7ka59VGtR8LGJ2VI7KVsBokcPGjEFLfhMOws1g17lj8YHuO
CqNPUnOb18690qpiYw+byjb1E4s0Zvedcue0wtrpCesuXcUOMXWBRRTHMLYF+mb8Bt+FJeJNQ8QQ
145PbYEtXdnAIaUvB7XXm3RFmsI26QxYA4GrHjuQskBtjCuuVxtG6yWmaymCaOdb6FRyW7ZNuyrS
+DIotrnIh8o4ak77S7T2uNSGDF5EEPBld1VwDNuSxAuzooAMno/l1KFH2pu51Piizj+3oNpG04Vw
wKA1ttQ6y2jI1oWxlXXy0Zl2vgkNgABNdcfVGGfeCvGJd/BVjapx4J/RKjYLlIW4YCsY7GZWf7Wk
qiwqBmwAZuWxDRX7ji9rEbWTEicEnJZGHW7V4aJibL9iziv8yNwxKWYdDbVW5jUrJtyJFBUbw4Y1
ZT/N0hInvoz0BouSlfJWFGLlQ7dv4kekU/nWDjH/0yxWBG7LJ5Im2SvGsMFSUxpKzwHmjLcE0dUG
f6pm3aXPjWRKjYkDTJk4vjNyiRmCzix5gOBnRwIibDOGV8GhSE/VUyaNbBfWYbG03S7jP8f5FWjD
A4AOZPX0IQlM72wbvfrsBNGiavTgIQiLq5Pk5lGBYAAkmmRTlzpsskmWptQm/Akj6Tc9S/YkVdV7
z7Dtc6twbht5yffI9DaGrj9BYq2ujqzjcwt7YOlSRHmjvzhXESXKyhv8defVyRY/QfCoirJy3tqL
rojLxUCf/gNYjheO+tH57Y8qVvwXxYPEkkHxvpO9We/iqBz3IXKyi0aNb1170Xiuo/jVt8yIyKPB
uVnwpFdtwiIC72kETGEFHNdnFT8MnyEU77StOSTBKQ7MnJVFeUnjBBjbk/VD72MBWLIe+Nn0z0Uz
Bj8CVTItL0VwbVuRbOVgHDqEsWvPMutvuWbeXKfMH3LiNC+uDtBXlWP2LTxg8ByvgiLEiL11tBfN
KU4SvtkDGpxiE6UtaLw7LmK9IMeli+5SZyyvacq430fOkzB2qQ/lOgJRilH53+J7u6u1a4t7a+Wo
3b1H3WkLTT4GB8ueqARHJ09tkgfpY4glCctZ612zdtKsdxeKmQIMs/IA4ZzMDxVzW7jmT6ccVRSU
sDn0sMAFlk7lkLXKNQQ+3Im69vZxU9+XtfyZVnl48AsNoCNxDDgEwaYaomDbWma/qwL3kCfdpQnD
6Zk3u7U91WRM/lt5XG57qRUb4JRsWcOMPdQJjvJtXCD/LKmYUIysV02QgfFbZbBPxHX08mvCzJYR
JKonOPsXusluXVnRT0PzX+w+NNf0xPbaI9rKThD1yTIOn6mE7PISxU7aqNWD0b46DY5rDUoFDObd
3QC+6xceVVs7Atj2JGC1SSROlOlbsYuNNL9ZFlMFD/pELiTqHwifCz3SxEbxe5zSqUL1blSvqyLe
DxQyKAhTA4YArCNoPVlhfRQp0W8Oq6oYCzZsvoHYRe+swh6yphSJu07jIFoOg7BhKcOrtQpkXhXL
ibfyHDNwi8R+DpPQPcFgr5EzdQtAh+G9HPM7PR7QKgUJJmBmYVOpjQFU9K3fIhljisNnmZq/iqJ4
cpgGHIAUKgQ2NqqPMfrWqDUikrpsN6aKqTDKl7kLd5ddLF5kgBhvTNyPURmZ1sKRmvzW1llmd4dY
vCINAV5nkhORcwKWyc8IzA1Lidp+0u30eXYcrPB4qc3qOVRaYhcTYwuSC23LBT/VvfZSG0JOWrmY
NW9OJAa2zg7E+QNeOJsygd8dxurRKQp7W2tmBXStmZuG/t9PfKgMmgqJJrSf6xwDKy1qxSa1+6s0
iU8bw95f8aNcUW4l2cBQ5SoVGmMXWDXhSMMjKgbAbNnsZOk4GzcS8aNFQgo2GN6irlzlqYcsvcqq
xroL8trgT/NkK6xz19qkqkoLihg4NocvvpDuRvQpHF1GKx6nXHw3Qzi2JK9s67YPqZUHxh2VViqD
EXIfuLfnPG9yyHFDuwpN41XTkmNhBUwcR9wAqNvo0MjK70bsr3WliJY2HJSFiV3Eug6fexs6Te+1
QFTheNIUApJS9cMIlW5Tqz6FQDletbBzjlFzGVz9WcuNhKlgwNpOaC+J2zwPQTDgb6goa1c2P0az
OddZ7p+gfOE4a3g7W2jtMvbMHZa1CA7Du9zR32s4KbvWPfcNOl+tZsGXV/1tSOJ26UcQdk0oX8Is
f9odT1fcvVsgUgth5P1aAonVCXbULFU+pASONL365PR2uCoVx+KhexQhq2i6xO1Qp9E+SI2TUGMQ
yPZ3RtzvfNgrkoG/001/ZPlQUpetP8NO/97939uPbAqZrv7XdNXX4X/f5aLfN52CXf9tB2FQQAJK
81EODx/4C9b/jxzZ/9r4byGzP/6MDf4rr3dKX1Xxn/87BvT/Spj9Pw2xRG/xV/D9X5f8DpaVxMdS
aCConmhQ28IHu/uYc2VV7V9kyJF7wBxM4+HElv2vXFlV/Mu0BcFTPBKw4J3JDb76nSsrjX9Z4LQ2
ESx/3fGv//q/ffJE6v7e/zNX1viH175FLBrvziId0wB6Jv7h3y1K+aHkQS+N/jjmfnlAx/WAtbvy
ARa61hvdecOJBcaW8MU9Qxql74qZXWg46d6hVBb1SXUfk7O06DoF1ofSV/f8gMvPY2WaNjtNaGjC
kIp1cPqPwu5Yc1UUIQkESn401B+93GYxmCRo2GzKBG4OkmAnWv6tHlDz9fF4U6JWOeXgvfRDUfGt
9rGez3TbPFVwJFduAdfw/xNX5PzTvdzhw9CxLjeJD7IxcP3HpwIi5sJ3yOMnRyvEEcOiCQIth0Ne
Z68AIwGFBcXeRn5jrIngzXclXuvpBkxgFfhVg+RYL9ylTpjCvtJQV2t0Z61dj2+JAp0Vo0pxRTMu
TiH+vau5oQqUraXl3otlYQyu6gE0aXV4Gyw934a5FM8Vgle/fW66Tr93RHgsmkR91sc2P0fQAsgG
4JwUEhCrrEpZxvMleChsFNyOcLxUf1KU61dZ3/1U0Z0/mbZhnYE7f8oREgYot32e2goWRlvbiBhx
jRoNEZWNb/945XdxdC1dxiJ4/vGZQQzMkEXDs+cQsVTl7kcuX0JMufeS97OOcju+9EnwWHZOctPC
PrmlMaQhtMr38yEoIcEyDfG6bjRtE2hRes31NsVxOMGP2qyeGrsqLtiPXLwhQkKUwV5vBa6/OOM8
E30qHw2+mrtCQTRT5UAEYW/vI4oRPunICbNmxa3Xfzzg/+GhIYiAp+KzW/uMY1axqHf4Z5o6z64x
9RB/Gvu6qYbweyzGEz4tAOCQRWxXH27kdsSLzPCyDxyWiY2I4x9l2VE4MkROtTJq0bi06g4xJTQd
KuWoEj35HkQM97aSfaCDBzzRXfsWal2xwUfV25CuezdGaXpFVJle4ffcOUD+x/mQZ+A33hRGsWqr
Wj14XlOsoukRafAIZtVbV3cMdvK+G5qXQO/Ue0TILZHLBsv7qMgugeFml89XkLvKIWM24egveISV
a0VCGimsVn9R1OH7aPv+1Y4JK1L7KF87xXZQ++7Dx12GFZqZP42O3641v4nPAU5Bhwod8hbILH3o
0jxkwh/qb2mhbHoxVL/sQDmimo6RV7ubLKFCk9kmdgVZXi29HFP0+dVIONtTb6Oqyyic3mR1yoLW
u8UV/BgB+Lecd4NCGNSIrTVMMu82H8qd4tVysvwMPuFRbUSJm4YNK+rpcjoh8CBRs6uy/hyEk2zx
eMWZF+Nh59yobbNtfbRlqZW7DXNwDtIbrVXIYsfPvS6uxCpRqbdKSMkkwbiwA56sLoi/KQR+7lLH
0zZV3A7fq/CZRz36PJxPh8c2tO+KrAPNRq0SVKP6kjcJlq8CXvLYSAg4Un+z+4osvsL27+yc6kbA
1OKbk1FPb3FO2GMT9h1BwsOQpVZFRXwiarfJvdTC9JapabishTLsSQst11SHS2qhFgvyMr6xcvMf
Vbspj3lbYP0dtqcszJJnOx/jnaD2iZdarb5IPCU6t/bfXTxumC0u0/FWR2OwsfqeSi/Li1sP+9Hd
yCa0oXoWOK2qTvlm2uOdi+745vgQ9wej1dcG+vG3sj5JQhO+F2YPnasv+p3W2vI5DJ2to5feg9Uo
k39c2u7QA4cLTP1aMkH5tS/bnO8uNhzvPG8yRItnHMT8z10zx7bBMpXT3DgfjzzN5gsxmS9Zhnee
N1agHjoNd6uvQ+EEMXztujGsEpdF7spzHfmYmmR0SpsKWa/28nHehGm7HMJoxUhGpV70J8fy20cZ
W9a2mVKjQ2E6lG11FiBa+Oj5TfvYd2W48okS2oQ6Fai4G171nJ56sBT9UvdMRG3EAQGOL6+jGME5
Va0k9uKv05gi/vjvvZb9z06LKTdhNrZjEuepk939j0EtKGXKj8LzT/jryhNe6ROprZPmMe/6VeK5
yjOTSULEY7Pfz7tjb33kuW9c5j2o64u2C+OnOk3te2b7x2y6Jk7T4KS6GHdIvVOe27Fot6WXYtf6
9x3pyIbPOzIL+dDsddEGJi5xxN0gGemUM8i3cpZRQ8B8yYrBpByG8Gs6ODdTF1bWA5kZwJo2xR5b
e/K7EAJwpOCPbbTak4dR+OcuMhF+V4WPoA7ZyF1RWFsAlpEyO88LCLGbH0VkiUdZZfEOk2JtOe8q
aU/mU76xnEbgk8EJioPs3YIZsEOyoT4mcIWxabP7xdcpiN9WjpcqV3VUWLICYe2SUl1SHdNfqYwh
7rPjYFf5cTKBpyy62vHNzyYtRolrdWMk8upnmDD99++ZJ3mOYf9jfCJUAP4kFigqCWo63/s06/vD
eF4qAyMxBd5bK5G5AOJhk1MindMx3r7Av2xXZtKK19GK7kQj+49wIgbr04BkjUpFF9Yjee8asOBc
9d/Hanyy7b684eJT7I0epoXljdo3B1qWAj55xaTeNHYEWFpY3jyrUIg/wM1Zi4Wt/jR2IljDTsU7
Af3YXg96zMcw778SB+xBn8q6Z2Z+/QqcFzWeIfxHX9rU9RzGJ3ZQdLKmCQN3j/t3slLVqN4XBTMl
+nnYoGM4XCT83GcdbWgBF/mme2H4YAbOoZCN8pxZLTRKirXTwNo+VGhTWrMfT/20IaR3PM2786uu
G7Z4Yuj7ea8Is58+Y9hhsFPEmAmSHVkFN3Jug5sHy2+hKG14mo/VuvA3DXWJ9bxbiFo5wYh/G8aJ
YqKL4Tylvq36TtWOJi6dV/xCMThEaXzRRvBz2fbWSck64pQw5k9Rr00H5ldYgP/eVdAWmEOgL3Fd
Mr5ZLEZxEMphFWnRCvGWfWq1qr7LFJ8E4qlBDuWpp8LznOPxuIXHCMALvPCMncVRH4zs3aqTYKnY
WnFnjqbLkn8ki3BqyKHqa2IQ3+wULGtwPXUf+X73CJP2fT6hDFDfgid6D6Zp6QctbGtMWUTzxq/8
89YeGFSLyOtYil67VmjkmPFzaw1HFd/FWwmbN2PnoGDeYPoQIjnFVGs6oTTHAXF+G1xqxqyLM4BY
fDb41qbPK++VAD5lo9Ua/mqa495Emj5+/s0YDonAEebqNLp5rGNynosocF5DICeJryReWt20wEDH
zpBXnx1oXOd5d36VmkWwKoQaIaugYd74U4jL13ljj9+UqVRwSgzbQOD7972gdCj4GcPbdpgZLb6u
++M2SPU9O4iOMKSoX5fGXaoH8uiYTVQuJnldN5jlPi4jyJF/tMwvO4wNoCYh5T3O+54p3oLBHjfx
dIv50OfxRhrHr9P+OFb7YLfe1Mz0AISxQSw/nzgfm0+cd7ORdRxzj12SKCZxI2yiaWMGYclXJT++
jrdeAV9q3i8qnQSLr6a8y6zPi+nJ8yX1v2j1da/5lY051k7x48fI0opHOtUTtjfm62AFyPsA7eDC
szua7TMGX+09Qg/9arXam4n3/WvgEFoLhqNs57Nc5NiWndxnjYl+o/OclTWSOQ/tdTiPHtWs+VXq
m2KDf4K6qYJAPeWG1R1z7SclG3GSsOpD6j2pPNrlgwzaEYpu/eZDWNuYg6YdMJpw2wIhRRDKYWKK
aIfeNkltikei2nIPP70S8nPCQgzPvMJZt4rQn2Jd/aEScLrqbFyaRqv/XjLMn0Clk0eMHrJ9rdjO
wpSCsn4KPqx7KVUnRyaPMdkEWwlVCyNXTv68YhBY2AqTCCUOueMQbSq+TXg+7GpWHQBMlw6GJUZ7
iUpqeQuHIPHNaGJ2w90NfWtreYMIPYP2O7fPpwpRt5dmANPF0HHfoQq/lAMZrgvHKXDTQtz4eXHp
1+ZWVdzw8y/Ml81nZ1nJ8D1u+HzkIhHVsFWTIoWlraZXHX7mUam889ehEjscJ8eCpFtATqjXo5HU
DyGJMMumidrvnpWdAyMNiAd2QuIW9PQn9d+MeGLRPynQSQDMjOoimiTfjyq9iIjGF4csAKxpm+Ju
3tR9WNzdKQ30LBRuHEUJz8b6qShJcLH9kvFgPjSgIbLt0Tz5/JrlwrbBIWq75jePSxUCRnERnuec
anUoVoZqme/kwaEZK98tzUQ/VPXZiS65vEtSYJLcqMz3oqGcy3zktQZM3JAsFR6C3vQfIHYUCAmm
M1J5n6SevEqhH1VkMNCnzXhXjVANoUU+j0HUnxVVwTUtm34XNoZCpeGFBwrByWMmZQ0YC3ml9IBK
l52e/SAeJNuInFkXJsN2fRoaP9tmHeJoqbbaYxmX8X0xep97c6Md2r8sLY5O88aOWl6Vfnzsgtev
w1hJ/z5hPkbeTxytvi6Q0QP+N/kRIjcKrq/L5ld6TSgTah7ugP/yJkuHfY2F6hOUAKR9blfve7cZ
nrsKOwhP683TvCuK4q7ufPM674XyAb5F9aQEvvKgg2PMR82+0y6JM/yY9xpyM45WwzJl3o1L1d62
Js4j824gRpayHuSDXOv2wlNJnq7omw7F35tSKCasP1Iv1CykeW6Z98UA267FhHL1dezznPkayc82
RfrP5XN7MqgYK/WdIMOGqLEol9qh9S0Jobn82bRCvrmlD1uolJjiqVkG6Zj6w9wQWuMqK9rmNYyV
hBp5n+wwyBLPdYEAYboy8gOVpZ4ynFWp8xFprrOYG8gAfdSo0hGTRYQg/VawcX1Hfvf0w9zu8LCv
47b7/VaquPnjrXRhY05wCFaLcDfQ4IXmm89b8TFR++dbAXP/460Ugzqc4fyDuwjlo8zC62Ak4clS
Rf8MP5mATAKrSV7vn3VWToQG+behb6tbFGA4OB2mCh1eozh9nC+JNVmeVMjWn43ANvGe0En4K9O5
FKvxdDHafBORsHjf993N6EacV6LceupSVouaU8FTiUYN0y6owUkORBWaUKMjLS5eg9R6KgmR+mWg
XOvb/APKzO+r257psRXrv69meZLsyrz7fTXBu/lr2jlPeAkYv6SEEabgtzXgjKmmtvnUT1fLv6+e
/3aam+Hn3x6RRf7u5oawcS9pDuFcau6If1Tu3zQiLknwa8KfTZbvkza1X4eyS9YKdLKT6Az77JHm
sTJYwr/RLaHW5VRDrbBfousmoI9yGUxq8Xm3uMauaT5l1Io/7oYzT3KSauCcKaZRygyTjevWxr2n
sEHP/6uDdjS5exv3IzDwPeLObdanxWU+q9MU56oPx7lpPmmy1zsVTnVx29wPEQsW9R4BKjri6a6f
pwxGv0kdE01+MXic48CNICCLqPTpL8zn9HWMuxjDwv7zjUwXl4zyIjGQWcy3FsUHkfHVdb5xNsbW
pVUYK/6+BXSn4KgW/vvXm8fiyNlmIY+hIc1z4LAigCOEt8xI/QgBHjZVA6jzyBSvMlz3Wy6UAubq
fz5DiUArE4xMSE2SSgSNBKaxexElAhi8yJqVo0j3okybucHRJ86KE56/Do2drS4wOiBByAqZJWRd
coqV1Lz1Bp/OKIpyF067QUgNM9ElZhyDoLV3/cMYTmzJypI3eJ/FpRXiab50lFH5SAj33MREDe5A
gAVlfgud3nvB6Si4WhF+GCLyXuKqwCQuULvlvNtkFfaDtRg3827POm05RrqDNXmh3w/2sMN1RRB6
2PYQGJrqLvPw4JpfNXSdK5eUDwhVsrqT0+YfDfPJUvH8RdR3Bn9i1I++Y+tHM06IpasTpVjMB+Oi
f+mRU2z+ODafM5/9dYlijeiyv/Y1JUJF4Aj+b9OtVVzpqZEtc6XL8ODv/XRXJmhn4QwM1y5PCdEi
2q5CwHPVy3q4zse1BoKKrSMq+32GK5NdZbA6mZvnjdsZA1Ohz0spBPxK7SR4ENDlNfqQvtBfNdx0
XkC6UtwIO+3O8KpuF7sYXbld0V/8XpirMGiIJjN8E9O4ujiGPJVHZFd5Tmnzr32Hfm6Nb1/1eWxu
qLK6+H3OOJ9upi8I6vQTIl4LKghZZ3gqKgBRuay3WV5js5UXC73WrLM14nPYWxYTpDI2ro7nPYYA
4S+mokcHFxHrcqzV7KVBfL4udNXdzq3w+nPYBb51FuA0qwTwZS3NsQcijvt1qcN8S8fWRHIlle48
b/q47NcGaA9krZypCn6gO99Xn5l992fIQO6xTvHNUyUAk1dW2qlTX71GV2+EJC7BJsqH3i7Um+Ig
qCYbQD/NjaZpUgypnWQ3t/KX4q30ermaWxVNVscgJBZ9bvVBwpHocL+Ypf4TIgWWT1b+rQkFvBHd
xsZr2gXxwoQhYekKUH/OVCyuSDBpDiO63nUkJYmBw3Arbakc4jgYScrrhu/T8TFWhhuOB8ohLNq7
rBlenM72zvNG+kGE3dK03wZFtC8tIgg6WWcv0urNz1eVjwhyPja/wtPXX+mubm4EM/wT/NLuRDxX
e7JjH4F8jS2Bl5moE9Sx+90ynwN3ArlZTMStl6gYHU3X4S6lyzE6zadSOOGEr5sqsQUOTxjFYj73
q+GfJ4Z9UW5hWTwmer7AZNK4aNNGiYPfmzJpdRiYfbr+OlZ7vYe1R5kx20sbHikGg9ivdnrb19d5
Mx+nVAd3Iqr9/VcDtahwV7Z0+1/HstGur7AXV6Znhpf5OOgTRPh8HK9G2u9NylGvQdHhLSkzJpJ4
4JxVCxe8MPGaNznpvlMt/An7m/SA0LLuvczz9p2uDdveh9dRW+1taMs9oIj+oFlB9Rio3tYgd+FF
uE18ikZpL8xpt69iYxMyRdlAbuzvI0Wz2oeh5tm009I/Y3+a4Vw3wldBdrkMvAZLs87aJFbiXgys
dlwcbE9wxGGT2AHunsUgtfXcmhI8e5lfDVFr71DRvH8eNyVO5FFzVrs23oWaXm4TQ4oXPc+3uhcF
76mpwSgpHe08KsK8qLi1LGc4rnPbE0N98vwfrpxP0ANPW/r5qJ3xr2w3zYCtIJVU7Iu+ZqtGoLeH
FoRkmgh/HZ4nvnmY91schmx8MKhmgrrua0gt+fStGydS8IxTNm3mXYQv2ADgEbSk/BYQ0OM11VEL
iB5lArwyqi5+8i1N3fOQwFYgDeAJOkxIPZfxoJx2sZ6QlybIb3OjpWJ/ACxwdRMEZXYRPPWp6z9p
eBnEOIx4Dke6KCSUZRiuc1NkGh9qLggWGXTO7uBPGSCzh7kxxugVMqBqbOdWKsY90Oe40GItfplm
90b60nRJcddr8r2a2HQYusX7JMLueW7sUcGvlDw3dvNu9z+Mnddypci2Rb+ICDzJ6/beyJdeCJVp
vPd8/R2kqkt9+54TcV8I0rBVJbEhc601x5yDjmlewhCEdMDtMkNJHoZuIhTWWe9qqbHcmFsxzjD3
eqn0IUjx1NGKI8nEj8Eukbc69bvmkyAUY0GpqlKNW0GFMkZ4z74duO+Fm7NWMlSx0/MgeqX+dy37
W4rMIY5a9ca142hh6Vqws402eBzw/LsQ8z40KCIpiXRcquLnIibPAaGikYy9iZxybtAQ3ffOi64u
gEkE6YG7Le3Oxgt5il5Kp7rwf+++e/oAlVdT6xuSHesYiMFeacXw1ikp2Xazil4aMhVTHavfzFiJ
t2HaJFvZxKVvTSiwfm5sw9+XFR89qYZ97zIVbhORju86kB6QDOqvYFS/B5advrDtbnGZhCQTaqQU
NEoPN46DG3jm5fg8NZ76q2gvlpHXPzOK1BeWNTorryX97EFnvWgRWYlxzpqEYP7W7YB+pIgM70lR
1VU8DKjVK1sH9WeGl8QQ/mOBBh3H0hiSLbjgR4fyYdX1jWcvUkKgyA7USRdf3CRJvlnzS1W+WSO7
EDujrZ5kS4WXOi3kC1m2PWgbC2cgXlO3SsAbzVLAFBnUUbLv3yrCG9/Lfp1UpvhmzQQYg7DwtkZ+
QRIVkGcyeP1DWxQvtjdUp1wf+weo5MmZp+ANK97+QXYpJhAHDOCh0M59nxeFlALbiXkCJb7oTd0+
yAMhod9nX035DUdVRpX813BgDdvBjLOHPFWM8RQVRPep3/dXfdzp0Joh01WLLIKAF5oNpUyTBbFd
VR+Tueurv4jwmoUfiLMOIuRVoGtrtDr+aXBV/VIoQP5zo30rE2pyqVrLr5MQ9d70KwB7jh7e7Sai
lkkL848a7iC/Eu/XkKBqL00LEbbiP+LaY6CGRGJYK0mC/THEgn0fY2rc9zP1lDzWm9Vgcc8lxqER
w/iWdhfLc9tXOasDGIpcSRnfAlVBFYQeByk4kFE9Z2XmB9op+HMQrdpvlJG6gVgrNbBEfXOKWjgQ
QyliQFZAd+DQJY/+QAHhv84mVN7/n3nyU6b580iH/59P+frkr3mYmmYV72kP9sWN3Xl2S4lk3CwK
iXnc+UfZFTt+eBhJ/S+MIX+cUL7eis6wXkbskPNEIUdG6UjnG0f+29ZLNUTGSS+JVcsmvLYJKonL
8n++JgPBsI4GU91yZr18PnWMflRPiVuomFvMp2MiMLq3E+2UigJfI3v6LvqZ7AsRo0hYonfQx1ae
n/yses3uHvwAPFpR+q9Dg/I7Hw3/lQWpWAxznzyTfXL0v87z+/qUohVfQAPmLbwg6QarT/B7jEDv
reUCrkvwEUJx+2o3frAvfVa0VDmN70TIEETr/+yX8/VmuBbGrFlJjH8ugVC81VtfM2rq1P9eGyUZ
zMDAay+61Q+gktSsfM1jIvG2U1INGTv1OONNn41A1Z/7Nl+kXeU9GhShylaWKO4j+ijjOaN2JkRl
vwJYKrdSI1W6Zw388dfuSm62osx0z7qT83saoQVF5nqwC+qRx1yfUwnZGzcrN/b4VhN2QlgJyxnv
lh7EHpX8XtH+cyoCTuii41s0mQFeYnPWridphwRbX5SBD8I/Fc3Bz0afmgaLokaDV0znJD++ZlDz
0B4KUTEjUqPXvkNakx+6TonE1sCPaeXFlHkawJJAr8ZBAyWviaAxlD9tsIL3KhnisxYQnZd/ktGu
f45ga+6VoJiongKiRfMafJ5PRZp9x+b8v89PEmCznw/YJvsp4kogwoOZaYFgPauC5fSfODRrINR8
OulZKiFjhHRmeCjaCg5SqHGXskz5SDvNhRHklfaFoOxDA936uaP6fgFHBgTK3GT3D1HXvbe2Gj8L
jRpQk3rznfyDKnX9uyn/2kVo/wQaj4OFW3zL6vJZc0y2kROyz5ryDbTEVvltRD2zatXCPfiG2b3y
KFvoCr+lz4Sq1ky87KkfxNiNv8sVEv5Rx/UBsLZeQz1NlGsczxWtLJooexj1nWzqXTtuTDKnTjle
AQlke9EbPyglKWzuRn+6xj2VVljGYOYmp+h5tUFmSREAXhLXweEBopnXCqQKtwYB8z2JQlY9AW6d
s9pzQFfonW2T1bcHZcIazO5KvJ7iQPanx7iscNKwqCZpNCu8FeRCluRa9UOFWvFxcCcVwAWU8AoR
7WND9msrOvdjyAf3asfTR1z2+l5kOjI2DOQQDRnmwW4AZVJ3cv06aKylAcWW873+9wAikHHDY+E0
tH5+RgSXUyfLWRs6zi6y69tnv9e3ewXl3U4jqndvFdPfByFWjLIpD0KHmoQIoiDawfe+dVJ11fIE
Qy01ib9MjXqVr+bE7/VQ9GN1JydvQKntEUVgxjzOB3lWBRVJPzwgj/LsP/V9DcjLQGOg/HWwmJQD
ZK+Dpa856b4qO0+92SOMAI8dJnRTdwBf5MfcIlFXoAssUm7askj2CsGGQ2PWADziqvyWkADkjW45
15mBfqfm8V32m5HI1kTnM+qKAPBS6Gl1D9CWzKOSQR6EDJ1BKcvB1lKKjUSf72ab9T6GKl12Gd3Q
2MGm2YNQ8Y7yUGuTXcG/T+CKxfYl83yaduH+Hh6LZliIMK9h1JKdgF/zw27McVGbw6x91e11xHr1
1NuBc9CrPtvCcVPveaA1S4I4yTuPuDNFcyZEvmJlgof84QCdIhft/b7c9yzrRLTFObCRyrZl0EMJ
BAYMXVfBpg3Pbj9Jfp999UWtBQzrqy3nsDuDFKZq9y5UFlWa2Xz5XOvzIJuqq72Hdji1lFCrGJFk
oqcqMXlMq97cyZY8ZDEbKFSq4dIOyQjF/fAyDKq4uIP2ga3G8OIOVKUMMKgAZ9PE/C/fTW4CLmZu
GmFqrg2TNaMcTSr2cWZjOLzYouHFx7hg9sNIz3JUt62zArbl7kGmXgYCkWcorOgcUTADNCACz5Ty
v/KmBEbx3CdH5cC/mkbWojLWAPXG/sRjVUsA00cFuE0gVogEgKktFfYRR3mAyQxtArFJRe09p7I9
5AUMYdTBOaEV3/GjPbKx7rXWnVfPDtMbuufhuUwabl26y9iPzrlQRnyqeBa6sS82no18Qo56/qyq
4LFyks05pzrV6fiEy2MAvwLNIPFxgpjiKF+m8s3p1uqaNyTZ3Tle6QC9hIVLHwtbCDGlB+7GCmfZ
SrRuEQjd+/kg+5JYIaA0N7PwivY33Gu6m57goUMtJSRzQy8Hxq92imfFFeqCJ7Pzbvr+PSn6Gaad
3HNjGoPFAKvW1JPhB1WoBEYLVXv1W0xrA8IhDyqlLdRZtsp54L206zvCdOCdUu7VTKE+UWtuwfxj
BOTVf/0YUMj8mHj4x4+pJr3/oYkgXLQpAPHBR/Jl9cI7jni0HFPsEUh2EwruW6IB/xqQTXkYqhYx
Y67jHj8oq1Zk7bopkhq0d2WZi1HJ9N1nO02ia0hm5ZQaKPG9Qlj3dyNSeGFPeXQaMsHbAbTFCvhf
995rziPuNaT5g1nRJYS3lP1t3Lz6lWk8BG1AQdRQEHGqre5dVPlHCoD4+LlEiWFcUKa1tRPbemzT
rnvKtO6nQ+H8qZ9bIgHVFOYqZrBzs26chmdi4izlaNKa/sUNzGcrna652yRLcqQJNBFKy7tG6KyO
cchpW2t8UoMougL7vUbz4OSF406tuM+pL0nIg3AAgzjiLxegCfnTl45NcivfYzdTrhYIKlLnJxkd
JPuf1StgFK0emCeja5YOFmqLJHXxq+kL4zllwbP6ao65G6zKXPs9WpTm79HKW0RqPSfmXHGPNDbk
lMi69+DPmR/Xv/vk6NBeDBGLF0VtXwgBTjdsRMon1oKI7HXjtbDT/DiSb4TsSHNCP2x3/nCMevvN
L9JkZ2bpcLbng3yAKZb+F2aZ0xJ1e3sf8/pbMb9SYnBDOD3wtZZvEju+ZHjLvYW+2xw8i5Ut0Vpn
n9u+oEoCNVjsEROTKxQrD72jEOB23ZkX1Rht+uReoikIPs9RpEAa6W1WL5l9sE3NO01sQVczAv17
YW2HNJpeGHLM3VTo9854FnB7vxeNbkMO18xLkhAtNkZVXxN20F+dWj3LSOHoYH3RR9FzOrH9Ls1a
3ddha51h727ID42HYRrETaXECDx2nP4w9GZrR1bPfePZK1d7KtDe3z8LaW07wq4ZEl9TA8AYLONc
Drp2CSKTcnwqHt+sHPrTiPhzJ5usprZIgPfKhIGQaYzvWtVeu5iqXVHYEDsI86/ythjfgT78o3+Y
ETl/+pWuSw8TECSoT9VwsEYNiyxew8OhdWbsaRaTPlAQlG0SWI06oftgi8gSeUdvjJcwgiVRGgW4
oG4CyAVqmaCOQaKorvYTDLi1hrvGezN5u35wuuci1q0DyMMRIbOev8MkeIhVoqgN5gAn02f1JRqg
J1rn/IoGtboHgiq/mWOzkJ8zBeUFwsdHFBY2xflAw5eFx4NBthNZot8KlpFj2/89btmEimQ7kuP9
n3ER+fvOB5LdOSUqbjcp1zlxLJ69CRQBeRgDf1jxHiWLIUdaYSQk5+r0YnhgBUcx48Pn2V8Dstk3
vL27UveOfcKqBiZmimUeqr9RdV4VIhKPLiLTY5z71irIzPRDTaw1T+XmlTQBMbSgATmxmiyoSSK9
1bpNNMioL/7gOQKnj8la11XrLse5jD8fkdAOWPY0tdCfsGz71k52+qOznfe+19onzyPw0hL6GAj4
nAi/3wJlREKQJVDokGPO5NkwfpjSNn5IDT4/161pJ/soTh1gMjTObNJTbaZ4DK+kCeE0DLzF/n0W
s+mwcO/qtI40jWaX1g7x70NLSHZcIHTEGcR1L76fj5A9Yks/aYpvmbvPJ3JFJXmhvraY5sCOMMzs
moVtdoVnvRxKrTg3JI5/D8CEvZVGORw++6omyq9igPNpN24Mc3ueiNq33QOaHM9Nowzk2pQ7Jdr+
Z8tLyhACmfOWRR473jTBSdAzLmOqRNT3qZCpI2V2u4pEdHH0nRxMpgTvpAkYaF/XkbtsqV49fp5i
caLgmkIy2G9TRN1B3hjXoNZWJZ4d52QM9rqvGru57oispZ8f+QoJvunzaVhbHjv6r1OePj35RAvI
7twpLzIxNIPfPl9PXC1eYeERb/sk6ZfG4IubCcJm1yFLwGNixOIo8qEft2rwrUn8K9t85VdnAUgm
SfmRqkTGcLGJ7kRiwl0qNGwv/TG9Dul4V7Px1cLe5lFMLQ9KPFhMyX/T6/FnpPP9ZO9uPTpVa22A
HGL6Ns9tjMi+dsxFQp1WABTrnz7lRYdxsMqdvHvbcEhvqNLCDY8aYvrzPSsHImA7y57wLIoaUHtB
AgNSPpbCMeyhN/Xa1c+a6D8OJFMYXZWYK0z2IQcvVEyczlxxtYmtEGwsL8QXXApGOPieMHYloRFW
tcww+V85iwENxLIhkor1JqnHCkaNqAbtHLXO7wO8ah2XyhpCQiFMXDtVcsGyU85x0FDvLds8NHOU
E8D1OB613Bmp1eMgz2Tf56GLp6M8Q5JUlgs7A7rZF2+moxDLT7zlZIpsk6C0eSUBHC+7OkIkJrwS
lY21c/xOwLbRg8eROh7ZjX6MPDiskKW8qCyHcsMzz4bBMJSvODNY3IZxd5Kjvgn8OKmVR7N2eNkJ
45Cn1d3PKue1EyQFGosvp2waftrg99ZTrjYW3IfuhLAntJalb0TPemqPVzKYPy3DdF6NyR22aGHd
tbxSGWeWbTWEZ9nUymUGIekV5ap5zgQlWfIiRxkqQEJ1uJWzJh1wIO5yzsUeTeUZQulC9psBDDTA
O3yj5n9kzvNzjeNNNQP17de0CF9sXTFuqTFZjxGMUzmLvHx3yMZ2aTtUroCWIr+mTIZ/zgnanQUg
yDMAXG1JPhIDuz8DihVBUXD4FVkO1nzsG5qb5jbhbbAw2pVZiDwzo5Va9JBnfC1/qdvZJMnXvo19
km0tNhnbXq/rczl7KkwDGtPcY/dM3Dv8zjP5B8KTkJrUID1YWPStXXIFHzq3mxDJ3SYRtBEA2I6V
SyF5ltTNuzdQilUl3nfIMWCO80y/6EWgn0yt61ZV307fjb9MKqueYyN/cyF6LlSlsL+Bgf8+dp7/
w5zKs9/bzV8e9UL2IBQK+4qGauW5XVt2/VfAv9Zqm+CHM5jfWQfZ34i4DAtcnPQb+l6TKs84v7RF
l194Z+YX2UzKBz8zy/NnY6Z9yjN5UILHtorLs5wtr5PdPNuSFT5cIxVzZD9V4KmIMqLrvKh+kF15
hdULi19tLfvceVrbzIAZUV5kq7ey6gh08KecgNy6f0AboSw7FSL55/z50wSQkkhtp5vXOcYGoYJP
LKnU4MgDSD6q7u6zpSZNeIqMQaj7ORG6j+rxM74vegeDGWCjWxnuz5Pugeiid0eMYN16zfwmu+Us
ggXZVuYI0r9nCVIHqtM7B7strbM5H/gC4atDVfcaZCJJasxwfo9kalWQP1p/zZVjX01SSCBFYy9b
yk+SA1+XGynqnxbCwmpQFJuIfGHf/Bpj56ABDyCbcgDKq79BAYAiwlBt3pgcrLjg0WyH77Il5+Ji
MN6w15INpBsFnhvm9MKKVDnIPjm1ralMxq+m2MjP9siYLEBdJIeisqNDApp+YQq2W0tNKQ4iaoNr
URb1Y6qKbtOUprmSTQsXkAdNeZSNSk5gBQRSeXC2BN2qR1fnASKq8EUOymm62fwVt5VzlC3Pauxd
38ag5FS9pw4cD7TWIJE19sCrld6AetmzN7mQEctXXY93dkYJ8+VzpJhPydOz+UHSsemdcHYo0chT
ymtSr/mriINoJ+fJ62S/PNSCR1KWNwezbLVDYZpHqSwdqc9QvKK5fEpMZ7EpKgML4JjjLuUMUIT9
AopfDv3SyE4JBmWnbD7IsyJlBZliufPV/zVNntlJSTnln0v7noqqFFuo5dfA12gLzmNoqGNO5sJD
1aFUwQWmfY0d9gimUtRvmHU9tMKN/qq8ftXqSPrR6CmLaRYAQjVNtp6rjocor5Kdkwy3MO7CQ6m0
8cYgXv2Gvm5D7YDzfYidcNlGqX7VrdA9Vp4gOYyhwUegXnOjcr73Wu+vQIKx7TMoFkTT76CxZsC2
fmqxG37EdRutG7saj7XXhreoL/E5midoI6gSvUrfiMPjUNnr6MN1nsCN3bYbovHleUx0Z4keja0x
C0QeXHNn3hXlOWg4Y5dg8wQpD5WmFsn2a8Av6odc9Yk4xH6wCmtHv1SBtrEaR/8YGy1cZVmvnoYw
624gpPqFHpTGh1XmP3I9EA8Gyc8DZU4p7hH0x+qtGbL2vVKoI+2yBMhdpgfPQ1Lc5Afy/kiXTsfv
pcgoTC8rQ1zatnYv3QTUsxsNBAaBezFbjSDv56iSvrpFVpPoZu7nABa71jooUSw5mp26q6JXBirf
gUhV2YhVgAfH0MtxHOpdC5plX12Szg1vOfC1xnEEimwTCrKlx/lWrUF7y1G7netru5HfumW8hC5m
K7JLDipgdg9Zmr3B9HQyCJd4G9kEu7efH6VXmX5WKN0YbCPdBFTHEj41V9RZlq8DRVEn3Sbbr+B2
8KqifmSrYGUbOQp+F6NfPdKOspl1085RtF+AveIDxe443IdupJ/K3OBdl/P2LpFaLUEP6ic5MM1n
X03Nrc+h5Ztktyr/NQRIRNDWbT+lhUkPytdRrSdVWOmDhlBNagmVrC9P+PaaC6klzAxII5DumrUV
Ujwy+qmNwY3viHWlg9GIki4GGgZjWagtddxjqH0PNe0ZzpTzhOtrjdyoQZ/k+t1LiyRLTug1Sofs
1jFvA/6nuwbHx5Tg1YXadOei4bWm5kl8li0FMcYl8F3nMg5Y+YGr9hDydTZp+TSpj6hX9vJSAend
AFPDRGHnf01D1+3kB8gueca6iC1BrxIKl5O/fqRpsrwBzoOMev7kKsfBGdE8djOVTelf76UEujRx
aKpaHHBGxB9ZnsoDuI7CW8vxQGm73ZgDgqFYYRUEZfKWmUl7wCvFX1Hkm7w1ojSX2jS6BzkKZnSJ
N5H1bEdVRbiMX7CZ8TJlL9wu635cC9FXeC5jUu/nAEbzNPyVV2hlAhtUF7yx7nOHUQX+r2GIqlOa
E6yT24/W9vTPwdCBjMeTYCc3I3IGpIsfSaK3JyB61mPiCX2jDuyz5SDK66Wj6yxHRSeAJ1ni5Kkc
5Jk8yAEAPTjRWx4JhT/z5GhblhM+YXNnpVsUhjft4+e1pqkfLT06YjGjbbRMT1MogTzRcAOj6KAf
HiqBoR3qDX1hx2J4sLr+w1CqgcqzLH/GNOMDiJt77t0pf4ZGQApXRNZRDqamWi75p9r4xTJKkrRe
+Z0T7uBYDstAF5DgfdeallZnFgfialQP+nFQHmTbA3p2+Gp+zpRtpTNmvA2co0WKmm2f99WxxKt3
Ril/M8s0+ssd2m+9TS2M8IZh2ZZ1+KDYQb3RtUo9EcfIoNpN2c6vRXxtgL6scE2PnkefnGZeddH3
MTD2Y5s4/sIi/pZ4yviLtOx3my3qWxUVOvueWr/bmGxtTNcsT8Ax+gNpKFRYqttd2yZHxK7647bG
RX3pqcIDAWZy+80p50oj1a8DiST727MsH8SCXTk1GanKNDXsPqeZJgNyml1p9XOtLAxlpLS9Ntsd
Jtzp1U/67CrPRjCTy0GLweJ2CX3wuE0URbmxUjueR3Li58h8XU6EalMZhFLjKhVAGrNipVOARXLS
cl461RGbjKzVZsKB4kUXGp6KBmVr2tz0SlS62mgUl5EQ90vLV6pOhXjEXMG8Js2vRmvaY2zr7RGi
yIDFPeEN2ScPk+tG3lIO913IKfuS6CiGp6Sf3Rgw5H7VEYVDQrF1JPg0S8Efs3CLaxa51rODyk53
E/PVNkl//OuigZqQLRySf1xkQY281lZcL/zUjJ+wgRbLuFWizzPFquInpAjOUo6K0P599jUvD9WP
solOMkadmWR2AWvYQCZ04xkfHWPL3WKvqlmHrUIzzir42CFljktTJ0TaVrl3Clrjlz63Kir9H2Jy
yp3g17a0KmUHIA9S+DxYhuGwcBFmH7Nk0J7MEapn5VCuntQOpX7dm0G044ceWx+WPZRPaJ5ZJYWu
2GajYn9NcAf9w8yM4ErW0F1YZYC9JzEyeYgNrdtS/TV7CRMyk32U9xRLkWJ8+Rlb0wDHukMM1Xty
F9NoeQcTYdqLOmIDiGjpLapNvmpK1y/Z8IRvYlCLJRTICubXQR5qMu6fZ//qs+HT4z7zZzhSGncT
RGl4YLuP2rlJAr6YVXbqlBJ/RTX2nmod8Eox9N4vZ0swN7t4Ka/kKZ8e2hmuUlXNWrcF7moKuFS2
UOq9USkq0/A22xMmSS+ftathT+Y7GEZie6UJMS0fGm+DfHU44w/3MI5UgxezRYP8DsaEqpdugotq
q9j92xPwBPdA8TMELyd/13VleILgFc6J5mAHGGN6cmzvWxBN6Y+4rt6bdPrnhHIYW540sb2G8XeH
4IGsLSnqa+q5xSmbDH1t1aik2qYub7lA0OyUXf6ulFAgFNBDKQEZnKDEN8WuHDScSABYNjSw1fJl
4cQPVatBYyvR6wu0f8Ulp9R2OVNvrn2e5ntCe8oWBaV9V5BqL5H6VT/SkT9CL5pfRgbQM7eK6LkW
IEGEh6WNirDgPPGaXzdtlb5WgfWstrG76xN8ZlGpjkd5SDrcp+QZFuTD55k/KP1Rhy7HpLykkIoF
G7M6TE7W3YBzVtPU2oE6jQlnvTF6R4iF9+ngPrDh9052lzRUwfgxiTOLsKJnhre2bvore+iWRRwX
UHqN9VLXd+e6EMUDFttv8oLBFSVbdT0+tnpTPqPR3K+eCh4Fx9Ab83PiOXyxSjMtzrJthSZlrxMc
2UY1tL07hO8x7+KnMnUyHi2F+wtXCMv7hQFztsAB2H4acxhroqNGOoByZ6MbAAbDdwIT3G1KVeI7
Bpz5Git6bw8+OnpxTWfLb+B3v+cq3n5yvPCFAs7tyK4R3KmacWt6+barwnhD5Nl4Na3YgJLD4wJ0
tflK+qyEGv8iCMUsdWsQK8As5jKqq/D75E2bsZ3w/oNEuI0oRsaCpVKezbY+ywkUpcPZcYutFeb2
1VS1ZqX0tvUgz2LQKv/nDIgCvD1A3DJXJw+5PdZLtS90HNr+rvZ3lVrZ1kjyyJHdU3KFD6YFdKiC
8AL8JKLAp4BI5JWYPPLHx3ZTK9pNgzBrEUnChmiwJVCoG0a2iq4zDH1rH8miAV/Nvnd92px7x4fo
3xQh8nv0SeGhntLgB4++lD3xfxofx/p3ID51eZcTew73A8GZbUwZ5UsZmbeAhfAdInW/TLWufIUw
VM0sn5R637PpowcGYGC8jlnbbTCcEJtiHnVrpCQ8bsKLQp31fJGc9V8vkqNoKv/rRcnAViqJbeuu
z3U5YdthsRrhVupZSoaDZ25FO19L1YXTFbThurOFxZ0ayeMhd8JpayRpYZ09re6XEWI33GSvHlHV
x0nrIvOUEOwYj5+612nqcQdRFeobhZMgIpsPWinQFf45yL6h7sydP03mk4LD55aC+Wkdp3b+WhWm
ykp3GA6yOfJAQV9b3F03Fk/jBBeycfM7uqGjjIfzBUo3rQMUWobMi0nFFtPje5b7wXi0qkofjx7S
k6WWwU1TZ+jWSEkrEhMcxNiWUQ/4v5tfoxoC1ucEgPeKt0dIXX2nraIC+5Q6M6lIoAjiTjSexHWa
YU6edRQm5ZP9u13Oc+TE2C0Imc3XyUsmLarvX33/+ixVTOQ8bMIFuG7NReXyoJgkRmoE0RtZveXY
TnmfCmzWyGfk+NBm+qqPVsNLg9DguVAex7YOXsvJ9K955fxQ55afQI0PBWwJOVi3AwKVsVG3k2Ex
Gvn4fxdbxyjKix9rBxst7IEFCCmBuav8cxaKDI5W2p1kv1lSmqxmQ3FIxjFdT3nu4sXiRM95A3mq
C91gXfssbjEtr/a+TfRX0zW8tA31IFejlvpQIJ57LTWrxLQFIw1LxadxyqyAamVwbbkRK3AlPHfL
RqAFgN7Fj5bp4dwa5eaPVkGME9TNG+7RE35lXXn0rTS/OridUCoRwqMSQ0uWtXkzTbBTGMdU+zRT
KN33q/xbiLIjKkCBj3ZDih/o1bmx9OIapiCkBaC07301noQ55mRHMP+YSJNduK/8K9g4A2Tvz3Ru
TIbAXEQONtr0kZghpb61in9K6c98XtFdMGXaRRrQWdMN0wfkO9SjDOOw7Gv7d9/m5Ez9iX9W9Nb2
DonfynRX3rzs0QYyPqbqlyfZFNoqpLIJ7wwjWXAnFLduAFQKHs1+UNHZbiv+oBQgF+IyKUW2Cru+
/gbiDd7O1P1qSc9Qtu+9aVNb4ynVDReSt+UhytxwC8kmfazcBr74AQMuXhpvpo3NIWRuRMXYe75g
drdICXK+uVi37otYpOvedmoU+F2zIYgMhox39kkWYuq5RnZRE91RCdz8QA1M+WrFFJ8DG36iDni4
T617afK6esXxB2+wmqpQOYuyqm5tprq1laN4OhWYAw32Ofipjre8SInIsO87w6Aazv18kE15MBOL
Wv46JLKbV78H2q6MyELNE+15+OsTBGWee5Nyyc7RgYgOjjcduvlghvpEPOdn4whYfnjtpFSK0iUP
X9MGeZnsbFvtErKbO6NR7feei6PN2Dbas2HqVFKq7AST0tae21B39nhMqBRx8G5mld0EavQSKN6w
68wIc825WXphhsgyhaIbBPGLNRGV1lSC7XJUqXTuDcpEtnJ0yjNlGTbUDspRYwLJiqOReZCjtgm7
bNK75iRHR8+B/LIOYWahJACyQzJ1JVtTFwtEMxy+mqZJtSO5OZQodvVIZMt61OYDrve31HeLi+xy
tWxYpwO5fcdokEPG8H3rMXcWttUnR3V+jMpmBGJk78UUboPcWcjiFcgR2sqcUBIhBjffKnD4c6Fu
nejNHn1DtJY1La6pflfa3L9Xqhbd2laE7KmY9nU1TqJfVxte0+whSkbrvAZW3bKjWwUKBvJ94Vmb
ZnSGN6VlOxlZ6T0J2v6OdfP281Xh+9gk8+ubAXyshpSjBY5nKd+wLglWvLWAnci3dBFP33Pqwq5d
s8iJ8xyiMNA32HMbTzqer4vcSZyfdWBjZmsnH1asE9mO17yJfdyYioqIhmELAm/CTZfajKQSlXkv
CgSZLOwn1F5II6PObT+A/Jnu9BGSriK/EVl7Le2bJz8KH9si7zDFLXAvmpls8qCSsO79aNzqOWzp
hWaGHeDPITv4bnyy4GN8UydHLHVk8FewtHgwUxSw02xoSOrYUcSihvGFx5jBX4UiNqrPjRnrxVJ/
iImfziXzTZvV/2jKUbPNqHjLcL/M6g5GZIutHtnjcZ/PJUpAm+LOVd4crfL2ut2ZuBDSDZIroEwO
hYSh5h88KZxFOI3o6TNqjOMowGRprh6uczU/f7YFnGaAyYO7kSPygIcatteRsjE6+HbIoyf1FLfJ
R+BpxdbNXPXkKlq/6/i7rovcf7eGoimWfqf8AC4anSa/qh6LKrR2ajZlS4/H1KPsy4lgpPEw3Fos
RR/HqTHWEU/DtRwM/I5ygKjCEYFBeZHFG76MEV55i57Fzs4uCfguyIAF/0PYeTW3zWRp+BehCjnc
MpMiKYnKvkFZlo0cG/nX74Om56PHM7tbrupCn25AMkUA3ee8YSXIQi8bvenuuEnauxYEz/Xor9j1
FFFWG6UMqElE/S9e8MqrwYZ336UoTPWNpry2hjmsVbAGWzlqzuUUqxcJhWsmK5m4yy0X2ptedwff
cFB3G32wEaoWdEvg5uP62g/M3l7aHcbjJtZPrDfqKUcNo1Ew48OQ4Cj7IeKIS61m023UFxmGROuo
p6l2Bc/0cF15VnyRzWhP30wk/u6cKU0ujjMLpLvPckhGLGGZe3ZSYiFjbuFjSHxdoKm1jVdWGZCY
YIvQK/2wyUzbuNOmybnTdLvduFbpX5x0hGNe6ub3MQN+FqTZ3i4B3bv9pN3Jpg8No1rIQ810tTus
rkmXWdHhNkXGZdcq1sGE/0yDjYUx2uVTpGfVU4tWXU3+6F6GzDHrNxX0m5U1zyhDgSdeqFsAxYTx
4EbnWtHt+0grEAJzUB9caIru7xCJNR6S0At3HqnjdawbLmzBKUc81Xc3BVXKs7D7P48CNdE3ZIce
PHMIj4kofjfomcKhxJvgr7gyT5OxWLFUUj7BbIxkkMCdG6WHkV6bSrAFKf4p4zJ0a/6KlZmP58Is
i+XPqltu6um7KbMvsockGQpdc1yZj2QXCQwTDvTewymV5JGMm90vYeHpCKciurfnJkShcj1V/IJp
10b3ssG9Or7XazxzciV5kSFNQSXTEUWxCSnXn1RdbNpQ5c77pwncDBVeMz/cQi2P1LUC6ggJUqFu
IZvjRs+dcm7mBnX/F5yRuz0IaYHTSKZj3VNF+ibxI2vxR1Ce4nMHlYU+67aCEsqSAKXjxkTnAr24
FxRIf0lF3Tx5SN1u+rIiLMGR2zD26Ou2y4xy5KKuy/gHJl3krMoee4sQkTiTByg7jm3cddFXWk6f
o2eHH7afBss4afpnq4Jm1MMSjKcyf3GSACftHAumcO56DvX30qpQtZy7Y4FCRKomrwbL0UvUzaST
zr2X/CYSNMq9O5n3kvFiWRb8zBpLmoRX1iNg6WTdh7G3gl0As2iO+aJOtrqd1MtbDH+/Ya8MJvSE
eYocgBdXH1tI4beQr3XDfajiZDLPusVTQ1kgBZrc3+KsBR76vlXuZEheEKArS7m6CxeVkqcwlzPs
T12PbKFqhxttUhN1m/oWUI4gjDZW1de7YRoLCDLoNxXD0OyDkVxd05YmIE4zPusYPG9QOGge0qpG
gosa54WFp7PsbLt/ycCOg/MN63et9FPIA4i4ZK317GfV8GVo406DqIfxJNkoF80NuAq5sSZ9n4AW
B4UZN0b5Wmo88yEOIwA9d1EbDlCXdoq93ybVa6FTnEpzDdTuPFrX9i/DViC5zj1NB0kXxN5DS2X+
lXXdUgFwDmGrVu+82tfW/qAmG7uMtGdbiGFfhgquzqamPkdY6Zzdyb/IQRmaQcPD8DyhwwqNzgAD
+Hstkah9hkec4u9w6cKPZ9TI0BVo/7Ozik5Tgvxtq/hPuETZX25eHHvT0N75sOwVBG80vrpOXeWB
f59hT3t3azBrtu60uRGmkdWwMiLAiDll19scJy+RxynVM6Bdajs26iqd2ekvcWY7124946utwIlW
LHi/AntsVl7S59xdevuQKSpSgZEafg5u8NoWWflcWVO9r4VdbeApeC+FGMFYJ8Ap+bf4b0cQuP+P
0QI7qwxqFBj0Nld/Ap16bke9/RZCkqEgpVkvHWtPDLNxSEM6OdwkjuWc2C2hmF6Y0yGLcKEudNve
5k1mnIeEha7mBONFDLW+7AeMVnGiwR7HDLXvABvvR2NIl4HZvLVd69/pWci3X9IxJBNDcjJkwzNI
0wL9StAoNO97bxnxE1SEF08h88nH47FatQYw3dH4aISJNicmjR8FC0pQrv7WFqMBoR3dg1ZxfMxz
/B+Gaxo7dqYm5tOz2oHitfa6Rn/yOq+xJ4uaOc+bo6v+PlcfLDhvVnEgY0+JThblKtQJDzpq1mUT
e3/U+P7qiskNd1PX4yAJ1Gt6S8hprTJFSdiC1/UzeNizxCXWE/lryydHymdZPxuDc43L+XBFwy3v
6c86qDvSE+ifu40n4Kf24jkTwIoL1sefXoRIrEHFeiF0tr+tOf0QNvmuyLbHF62s0acz7O4oH4aY
6W4RZ3Me5SYU0fLfvVnIgHJFs7BQRTk7gxXtphjrZtntvcE8y6NxPso97wX77mYPoAOZ2DldGtZF
deK/gUTNnCRlvQkjpsd2ndef8aYgIognblGejaafkLrVi2M8jftuhrNpadQuAY3l5741inNeY5ID
4yX6BCC493TFfc1y1dwCeDK3DQJfr1Gk7uWE25m1GZbnxFf/OBOv1nSZZa3K05kymVqxZbIrqAZY
ryPvUVH8RQkD5kE2vCRwTu7loFdqK2NSmie368oXBKuBHXWvaj9Wj0aeHM35ArlmWie1bGMA9Ax6
NRbMfjALSM6j6hiEFFFrhD3mUdiIFsZpMHLkaEtNeQEzaQFsKQLapofX5tblU1+WQYUSwzzjFr/N
NZ1XO2X304PHxEnyZSr1/GU4arMezhLI7qJTC/Wp17Vko1U+lAGB+QfZ4PFYBs10pPhHurNTKHDM
MQTfq1VIcXiZUTA7Op0+J4sRrp8tuWVo0kJAn16AD4zsyxHNsOoDNbGG3TqlkzFPfjfT3A1Jne74
ViTxbixdN1xEwbLnd51dYYI7GPr6Z5w5SByoxfiGN16PxJPrXxCoFqQ5lWATII6xUcGAnSDUxXie
z4e9C2cz1PjezFseJyrKkzyS8+RRqRvaWnNbrP/mE2SsNWKwF309bON+CHYYkU1r28+Cd6euSOxP
HrVeT7ff6tM1CnbrGIfYNssu5o3turZBQ+sRlpQUHOtdZLEIyvzXkaXPU2U3PO/Mo+wMbdXNy+Rp
iVIHsNq5awGMORa+8yVn6OQanoIU2G0i0Mmbmo/CqNQFag2ART1hXCzTMJYqhl2vcef2fHB29010
4tXqVffLAmEmFNFQHjrpKDaDSUWNINC19mucpndRddG3gbcQUAc/fC1niHcpACgJJcdTjU3o/TT0
zVaJRcz/ccC+YQDJaERJcZJNGKPyZuji2pMhVWmK0zjpwbC4ztNmb8uyVDctvxZlLyddT7w0gANQ
Sccs6PcRBYf2ACYY16r5KAhGc9+fKh9kIFkzbVfllViUMZX/da48K3rZ3YuETc8Cbii294GG4E84
eQ/JaFLtKMMW2RFsU+WRjPFobV7+OjKjSVmC7irXqCmsoHYhC50jZd3rhn0cR8O8j0vowuqsXEMh
6LFVvfAFnUe4TJmxAqu7NDIMAPwJw0SfHeQ96F4DnTZquw3FR01r7S/VBApRNdnOKvvoTioLSI2B
m9pAlbUlNs7lowytLXiyZz6/ylghq/oNc6SVGbrq+2wUXhgi/IxdvYYMMlVQQuvqwR18+CKtE34i
VfPi1lrzrNnWpqqH6skqnZ8+/nVfqG6SJJtREOrQbYOydz8RVJp5jZr9ErNcWjXIl9/b+vzULOAn
kdYhXRN6Ppo7nrowq6BeCVmudNFq8hJ1emDZB/dZH51NCYVpxUuDpVIyWMvB1eqz21YhBUnkJhSW
SojrP0Gfj96mzOnXZjrwHa9tCyaDZwAtiPA29pJhUzs20KWwUuKdW/Px+kmQL+A2Z0fsBVhpOugq
sd2tdq6W2qhW5yp7HHDTYWxZz1Onhgd0F+D/RHTZUlBHzdUXeerQ6dVTYf2QQ6NIvL1alT1EE/tJ
9HYEvM5+Cnoz/uH15lPcs/34t6F/nzMPJXCRz7UHX8MIJ2Opp6J/V3T9TTOQ5lz0n1g3YAhuRfqz
qnbRR9I2w9LCBOmxFirsBfYGkG7DflWaZcyqGigj+eXwLFoBPinu0kWXFd4KAcx0k2s127IcVJ87
jvFOmI7FnRMFZw2AzroGMvKSKLOxuO6HP5XpfWx953y1kAmVoNxq0COHFTcAMgy9oj7kCtaYTlI7
r6mix2hF5dGXnWJapbEaW/RsMpPJ1X7YiD6RdAyHV1dDIiRIFfGQl0g61XH1OVjFp22TlcS70vk2
BHzUNfKIixSxqTkBssCk57l0xuYjqVq+FknlXFBA8dbx5JUnjEBhwWNcu5uqKN90Y+Jt8vhtyLIM
lbq59uOApslhbbQ99RuSItjpRA4eGa3xWpZTtcs6BTopFjsfRmKTDwP2ia43Fmegvu9a0QL1Noef
uZtP36uG0mBVzFx5PGyRTerx6tJO1Qz1yBurfph7cmn9T093QY7+rsRZs9rwrL8HvCDf5gAM0f5M
qOzVyK3fB8lFq8ljrDP7lxX5BjvWpyBwLZTnXSX4jHEiXIw24t6+bQVLsxbhhxhBgOHurN4BM4rf
fAMlBEDzHwgjZ3vWWsladoPGDheUNYMZN208spJ91efTg6iINrBzgp1KzmfTkhbe6uOE6WpO2Ymn
fEKKtQ1wM+VVyqoaeUrZRNSFVx3bhU2v4Jm3zFynI3fk51QeUus6p8qCc5q5QF3kZaith1OHCMCY
l3uthFnnOQmqeQgU5/ssK3leKBYVthqeqFZnj7mLE1DfT8WbU6nlwhW1fTKcoHxTkOjBFgPyXW6b
D3rngONvy7fGzWf4tuEsm74atlmJ5O6YtN79UJvcD61rb0LQQvfqHJMDvfktiTX9fAtPHiYbbc6H
2ATtMgx0UBX/b2pQJg7/mifmPKKaqd4+teJlaenzklnblrAPrFPbdu6mjydSflaQPgywOsF7a/W7
qvRUIQLrV2A+QVPJfxopmgRTGlkvfRpH6whDhI0honfuufHB1aCfavwJgDLwnXGb8XuklhlChhSJ
UWdG/avC6KOVO1LHHHEUhS4SWcBkea6IC8Ws5uAKKkOyKxsrE/ZSdBMOkVGA92FiCyQKQtaf39Wx
+uJDFHdibiZz+N3UEOr+6MqBWwxL8RG70PkURDtR880N3X9w9WE667kV7WPHUdK9l9TBGlWoWZ4+
KzcglSjxx2yvUJZEK36wMrSM3f2ISvnb/z9jMJViY+fVn9dgA/+KSTvCa03mPWvBvsRx5wVF3VvH
ChplLbzxs+AIAJ1So0WHXZGoanEfGvUbghxkUppcwwK+mOVZQsTsKj+cjkHVrkpcrxXkvKzvPcq8
Ozy3/LuidcHjlfqIRY/pPk9sipZDItznQsBxl7Hb6O1IzpOjw3xGATFgwixCVnSCvgy3KZKlII8o
9/hmmT+garYRk2OSSVCtJ29GjxbeXWFF8DYECK7drFnY1INz8rPcOUW98/tIxtgZLosBHdK/4oUr
hkVfOWSih2djQmdTa1xxVIWbLqWcDquUCGPAaLpWjGv/OitxR3GUAEdZSFaE9+esqH7xi+b3tRog
yhBOAT9mIor//Vq3WTY6bABAH4Bexx8xxBec7vPkoxidaiFj/+2IZVa9KHC6XJhx7x1Tp3aOuSee
LD/TLs7clBOmayhG+5s+ctRrDERFi9/Ko4xgVYJ8GIsXqDfMZ5XbrJJCUVajq6I+MoPNZOMYQw7n
sbGfgVHOCktOcvSSMTmigrQwBVnvYoifWstiI2aPOUBoAZ8K/CyoPgu0hD4H5dFfsU5OtDpU5Qug
GPtQS6LHMJv6O+qaTzay7cEy8bmVYNaaAG0SdN3e8rGqNnqR+/t+Eu6jVmHInkNR+1Hk8EXjzn/V
JwGMocuxpytq8zLg5Hid4WTDo134/gtq6/VWuD5k0dp50TQUZxyU9k5qXMendsgbjIt0F4F4NT7J
ATMGgYIbWpkta7KCW0rY08lU2xCqQ/kY9Pp0QqyI8jVGbxEibCgt25ofrEGQ6m9tEvdLWMAxBOJS
fwstOBnd5D+hSx88QrubDWT1tx7m106FnLqSJynYZrOc1LWDMBGmzPHm7GsVSCo0/EUn2yxO9GOH
7w6KC+MXH/CBu9N/x0QCRLoLezbwxHjU9CpZj0Nbv7MrOhq5NXxVrvfqbFFFQx+1z/1lM0XiztT7
8bWFPBh6hvgwI1x0bAiOG9nNFTaFntCeWK2Op8wkuSnj+MbVS5L907FNJ/c5yctd27MjwWVrUzdo
4ZEbyPRFaGfDGWfS4TzyAlwaUzOtryMyKIdjJJDTaFTvZOjWWI7l7juhPtwuUlKPvl4O8Fu3ghZU
ruQJugOtgsPgKQ+pnt/myXN1F+OTuoSb+M/59l0n3Bq5p4IPmqeZtcSpMH3nhQy+3+z6g45W9Lvp
ZasW5ewXLYD7WE1htkiLDsSIYzp4ECKAFfaqAvUgr1+MIttreZ5984tyWjdqWrDps4J3H6y/CK30
m+rXHhIiCkyGeZou1koRDR+gPMSuaKAXyrOrFolfSzVfLSsOUZFH4/x61S4+a2WfPnda4Nz5Ib/n
9apD/xnaLH3CIbNPlQA1JOerhsI9GjXdvSE0/17XyV3Jnxs2mP0YtlmfBD50l7Lz3+WF4O1nq6yq
ggPSr+U2cRLlUTbRXOqrlRDRdld5xPKxOnWVfZRjcc8zRYWuwp6UOjsAJHxbIjTC5yOtz+p9k5pP
kS/E2e7imiJspuM1jLFEl+CPKvq2PYeVpuwmu32TIdkM86A8gq4h1mXrIEgzGKZGamEzfy9OcrBn
nblwbaPcmKbVnJ3UVsxVEFunvOuRdPvnIvJywmiMU2yScMd0JQb89Y7/Bt7G/mdgNXAr8iQ/BQF6
8JkpzKUc0M0vqhaUdRszWI8gEu8Exs73Gpy064RcRQ0gioOPMGTRbs2PCrx0veVUld27SDcdtoAf
OeCXPdf0Vs3cFV4dzlpR6UObAgYYEnavc5x9SQt5Ft/3ti7TDwj/Cxfi9FujZuWdbcwqAmmafWhG
D22loGJudEX3ZELrkZdtlAoPxcQQ3N5cTdHzXd+FxnPYGfEJgGG0lHGLB8LSKk2k4TPde9FHYzWO
A2wGRz2j0+JdYjNJ8TLIeehavXcx4s48s7Ley55svKb3l9x+1VaegBCY9pDFYqnrg54vDc12Vmiy
Jhs5OXMt/WI91piTXa6XMEtvPZGiWMuuHEh7RIsHK3yUoQATPvzuZtbbEO/i0WJ5jIoIWdrOPtlz
cz0KzGSpBXxofw3IyZScJ0xsf97m/3UN4LDxyvF4gMiBv36MjOkjFR7LP97OvE3F4b5gQw0cXP70
28Btck/lj4d0tS5tLN5hMx7y1CzuUtYt0IcQblqWg1Jurv0W29UNWVQFoSUnvI8cG3YvPkY9SgQp
SiUeCVAteh5z0/+VifqQNUX8yUIXnE3Rti8ZuYZVgaLHfeGb2jaMNeXQBwMV6slMAO1HJCI6hJOo
2jWv/ogPdm2F+Y8mC7fgQlBuN9iqxSIsfqb19BmDaHtvIZwuJ7eML5aA8w4q2Dt2tbizqnrW9s6K
47U0Px+RCS+Ot5iiWZhkB2q5nQKr3csB2ch5SB9aqzQf4DK6cdUsOs+pjiZqTscEGbMFXEhlxV8n
MU+xW/we6YDEroqo75ZTOIAGledQkE+XXeSUmFN31izbYj2CKtR2bEZBlzbudBF1OoD6sYevsAEC
o4zDp+i6CfWbZLq3IrU4BI6ib4p0CF4yHIHk1Dzztohj6R8FxSNkPaFGqqh1H21oxOtu6lCRHJV7
OdVp9AsZnuCtqI13LZp4pmJ/NCsr38mjrOwa/Bbnfj57KcmjeAoElT33STRdglM6use3wdu5/y0m
z7cCV8A4Bj8IF28LkgkvShsHzi2c2IkvlZdd6rlpqSQDfNS1Xe4a087r8nCtq+O0UtTeXo+9bj1q
XmU9Vi4Ayam3nJ3sNuE04wjdN7D907lM8+lsjOWB5b136CqlQU14jiWuKNBXy15lT85N/jkhg1m2
dFx104cYZcCpDZ8MzbIe7f5NdtQ8K89dHO6nHgT9VT9Nqg75gnpiowSAjNDbYMv9qiUB2U02sGcT
K68l2k/DN26WfGGW9fhgzwP6POD3ZPhQ6YgOEvMKve8pVkc+9xk0KyGvlHrIhhO6AWW1Ya53lvy1
ZuysjP8vIXli4+nmMe7FuS36iGQANoFhC6MEtSnM/ybFB95sFU/o7Henzh8ushcaTfHUJwFE7LTT
D56blk9TXtag/spuIafImCa8+yYx3JMMTahfbFtUFZZyUMa0dBYl17oze0bU8EsFK6M55zLMjc6S
HXDINQKfayAVQzOVKNzEzhDt9NkLARdLTa2oWlcmtL9IifFYVyJj/Ue/mvvyo1BqXmhphwoRpJjw
Qcvbz1wdovfU6gvWiBUb2rnb42C7KFXRnbWmt19s217IuJY6QPF6EveyO5bwgNO0xU0G+Jk71lsf
cSxY7F4RIio9op8u+7ME8i6wcmPhOa6HS03hP7RVkR75ZVkCmZyijoP3YGwzL7AfbpPQkL3Phetu
o/lgMtUHYcUaiSvenZNDsV925UAROuE+aZV8MSGZBIn4X5PrdSCq8XqijMYmSXOc3kGtzTPlJfwh
R0UM4PVSduWA12sjtCnjkISkTc3CNpbj5A8bu9Gz5xYwOxgH0fxks+91QfPl9NgA9jWPqFTLOhJm
lr0PDZHdY44VYnWYKh96M+3rmbqihgrAntQ+g6F4jMwxxE6xCBHoqaG2i+IQK+7v0G2wiKp0Gbfm
uJZz5UAynyqP+HXUTeT4lELm2G1ATq569sxxkq3cHx52XPEisC/Ovw7U2dJ7jrg1ick00EGsjaF/
5kWORVpZ3MverUkT4Z+DTL3TTdM/5HNPhuQMZ4yqlZEVX6zhwEThiiCtDZLUwFwHVfOrdcHNGeGP
fh6W1VpvYuNqd3A72QT4vLlquRbgIhZwCMeBkmudrRv08JfXvh924sQ3HZDRfORWwbT3gIcUvc5s
GYOLKvCQoyncjhKRHvivPbYA2WSU71Xjom/g41tpkIz+VvY2vNUe45Wgm/bU9pq1rbriW9a3O7TX
zRdbN5qDp7A2amMnhUiiPI6l1m466oWLBusKE3GUtlvoZhpRy537WkaqiKxGWITsbczOCXdlC4xl
CMRwFh1yl6us1jFyEfyV9UYfznIkFNYX9xFbzYL9MuhO8xSakHiMJqFOPgXDwS75y4nWplZqa+Ym
89FDHHDNXltYscFszNRln1TTK27F/ULgcfKtH7Q3PWjbr6wbto7iND8DHl2UGNZGqxuP5sgWsBTx
j8aJP3W1NynKzyaVqL6tcpytj7KJuiKiouf82RW2C80zb/Olx71zskxkcPsspaAcKOqhcvJqSfKq
fdW6UdkGwHOcVhxsHicQZTqsJvphlj77z2NUwBwsFCD/ASugkafcujmVy+tA+s/Rf4uFltPsfcNe
f/id1f9yXOtn4Af9K4Z0NuYkrTjzqJn21lhmuxJHpIeyDTy2N5H3rjfKY0qp4Fs/Yv3Qpof5CXv2
XaFdAnIjB4RK64XsdpapXdBPs3CF9rO9jNklj7DEyNfs5LWLDNWuMqxzXccbwSFDusyrcFurTXY/
IWF+6YtS3QMamBayK89A+gHMGIX1vbyKFyUKz09vKwflNHizALUKlJ7r6jHv9GeKe9b51ohUWOfE
cn4i4wk8pTJhbYlZKVuzjGEXB+aXnAu8GKBOpE0vVRx0+2u39fxx65t+yYs63tTqCD0k8opVlIwu
IomqcxZYtC1hhWifkB5Rnkmd98AZ802JxO7eyWz14sV2vJAz+la8D1rcPGcFJPKAjPxMZLgbbdt4
sMLMfCi7EeSGgYeMjMkG2EO6GSoT25R5ioxVMDNgGUOSPaWR+g0j7m2ELOB3pUcU0fZ65aGbdKAf
flTtmyoXaNaXycq3pvAjq91z1Jj+zxCsM6/3+LvtT+3SU1vo+vGoHVRL28Sm5T00KN08Y4YE92qO
y+4QoTbSjkCsAxxGniMVV2G/sbj758mw4qaHVucpMA9eQyxM5dUCI+qey1zVEQYq/7yag0/SGtQO
tr7WE0Kkf15wrCtVXnBK7PFu7Cms9bUT1f0yqtt23/jiPMzC2CGyCkimo1UCnit7kLFaBDneCCPP
NFT474q5kUdapQd3Xl6Ed/JIJHkMh+efvpzz1ylNm0Z8A7TsbGU1y2d/MO4ChTunodSxUiLKP4ib
LwQSWV88NHDp8XrxWObxD2NIfrjUyNHWK/PnrG77bdWi6YswGQZmOa4WUtgxh1mGb/X4nb1EioVV
1OL9ZjsLcybvixGEZu6WDtaXdGUDeOYz4uPGAKAYL0WVTqdeT863CWkN0ETPNJdk4L9OIqG4EV1R
3fNENnmyIWOWlZq5xrmoPkTqlF2GiedRnNjtp+l1H0USRc9q44Z7hKrMjVWwTrLbaAtA13mKMRpB
yn3w9iRz5zpb+fsIIeaBBXzP7100SBIKSgykR4xDZx37Shcg/nxCTauIO9mv56NuSg8Jshm7NiOn
Dfgq+9H3OwVm3WeQAUczEuRSywRNeB3ZUNapqA7+54TAdZMzq/vbhB68x7dOvdwuIufInyLpiv92
kSgQ5rqAg/+gtsEPtR+UN6o3gL6KRn3Mk2baeLw4jxa/6KHWdWUbKUZ7n8GCWVX2iLwz+UzdU4aF
qSXTK8pi8T4oqnzFJnh89Xq7BMNsdRs5ig5PRN4C6UoAOVCEQgehCMe2kN6iCxLhPlEr50EOIqoj
tKJ/wfDPuuDoiSYCczScBc+K3vyUl9f90TyMfVEtZTcuBnU7FEqxltdziy4B+9I+FEGJXUCRUUSK
s+rI1kXdow3Q7eNw7I549kXbVNUNJNFHXqa1LZ5KGw0NJffat1Ynlz4VCoLnQXSvNYH9q6nahUNh
eqWmcXMQVt/Vd8pQgBd2jQgjhRpAi9eQJWM5JntdZbCPSsm1JLZb7mSMSpwbIRtz6qz97etaUhCg
zsYHMn+DHWw3jpadvk5kJbNlFbfzYzjaCJH7KzlD3gq8uNEJ19QHGcqGIdnDuAQQpRTYudi+Ry6C
FYFRRupjFNXBgZU7lgSp7j0CZAYGLpRX30gj2HqJSQ1waP3tgAXcRa9j78FBDVdB3Q0kVomsNWgj
qCmBb14QGssOVWUNS3/0/UVVFc1F611xabzJRZfDt3aym5bIN/oBGRv+FywXEdfZmTO7XDYIKoh7
xU/+HJAxtcW1AjY2IFKnpMDj4EbVIgBykQ2rk+00jvpZ9hLIFyfYzscJ6tnRUiuB8fEA0hpC3nac
Au/UtboLfjXHsFIfO3NrdO5TFdXqWzjZxXZAmnFrYhb4AcN4MkL9G3hGe9NQL9jFVRh9dOlnG/X6
tyQsG6qBWrQ1bWfHCxlV6rlux87KW7Wtg6FMhumA7E4p8sb1POqnPJjkqJzcYbXUW8F3HpjRmy0a
JEJsDBvITu76QgEXJpJnFYbcLx0I1FBRgG6oduFS42Nwhtf4SkNl7L5E5mibadmzOfAq8d0kpuIO
NtDDbe0eU0FlFXk1EsKW8NheJ+G32imedW/ofoXRV+h1CnrnqFc0g1PiT56gmVXFymsZx+wtoFex
inb3RjKO0KF04z2knLPox8w/eThPPgvF3STztMwIenJ97kAtmK7hw/wpM8O4HzrWAUY+3Ms4Rbl8
q/Nsvp7leu6zF0X6I7zNEIoX5bRU7+BCq6pYjn320MFAPFcjjo6R3dWrboy77YBHHg50rDEqZN75
KVOCZ1CIsaaNQLQ8FVOMD+iUGEvNc528i9aZCRVOXkkvbeXAX7tbXEcnt8PX4zomJ9QIeWEjFCh3
8tpVHbnr3Gn1tRytUPI5RhX4Pct1JoG869kq+Ir2Xv+V+7gq9fFYfYAx3iGw7IDSjqxjhM6NFJD8
UAaRLJM0CE+xkg3PYMT3Bs+CBbnuaUdmewnVLBLrwoDt5kIGBMw747/4po2bUgUTWNZNd6qT8gDk
TX+oSgCI6kwFK4ULBqPW04tfWBSFbAsxlXkg8dulgXbde9rz4MvSKNlVKNO9Cb4jFFHLvaJ3/q6C
6lZTcQLZw0q9r8DAJuDZ363OX9adO3338S9FjTGDIF0a/iM27JC33IYfjJTQvDf2SGNMR58k30oJ
S+2js5eIOiQfUcNjXhuBn/WxoX240fAUZ6N2SVysKBxjdBZ94KgfPpoKJLb17KSl6fhkm+aZKiUp
NmFtM5z8DsXcyKMyVgttKQ/rOnRTNjJjd/gdTSFY2WwUt60aK/u49cQi6jEwWrZVXy2FNjtv4TB+
kU3rkwHog0vejugk5pO6G4c4WLppQR3S7r1NqlNj0ofq1eBds5cskWto5oZoUw5cop60BcRTps3N
BI/LWBhtvtLdcjwOsiuHI53dlNM4GUsTJsrLyAsOY9ifEjXiq1/b5wq6/coJqmBlYsJ9Yi3zu7GC
Mt1l7vR6C8kjOa0mK4+xoY6tTh7E4walCvrXaD5fwoid8eChLmdX+O5tr+N+P6BC2rPf60lXDwd5
veHkRxRTr+f+cXEjnxyq2ojGBB0GecE4PdZdNj2KSeULhrzmVnblgBoUvGcwKtrLGBlA5iE3DQYn
vfsfxs5ruXFdW9dPxCrmcKscLVm2227fsNodmBOY+fTnI9Rraq5de1edGxQRCHVbIgiM8YdHkwph
Laqc5txxZIyWHH8XqMX4FzmHXsGja8KXx3CfxeoM+H5ngjNDZ8Kz1SOHn29yuPwMxVb/EDhBiIvz
wpqfcvbuqLq6DLV0OMiqV6nPvZX4V7BF3VuhxgsMUvL3JKhgrLAzuFexsxA7AtXKSvbOPKGVp2ft
Xlad1v90NbYSU+sl7ygwz5+Dr3F74cj0o5jns6K03tch6m33T61JGSg54vayGmms9U6ZZU+yGodA
6Ajxv7Ujmx4csG/yY8bMaA+6D+GcwFP+LnRWIKtmAZS9JpjdRd/OZ7G5d4giWIaZ8pJkTnWzOu0w
ObiIYvW15lRiXsxOrdaxCeyznqtijC0Y6VyhjVcsilhtoAH8V0fZftoAAJ4ezaTd80PXJIjRCQ1x
Xdc7D4pbI09odkgO2d2t9tXpeWjK6dn0Un9v5uox6xLjFAPfPLd67hOtcX2+bq/eTa3+XTbNlA5c
WuZefqm70ZrMg2mRc5+13Aula45mPBhP4ejZSxFMw5dXfYOKHv8qO5QMO1coVyzE1L2IECodUiN8
yyvrRxiFz/wKwk0rEoQelFh/7RDVOftm/ZlysnvttSZ78YffsksWVk/OPqiTq6xFejUt0OEIj7I6
IlKKH8sQbGW1s7tq5zu2cp/aMANzFjgLFnoyf+lahoGJVVxA9epnvAK8G8rswx7bL52lHrr1UvOK
X35dAm5pHcLamj8bmvlAC6NOzZdd2gMt7om14sfdkWJByVdVM+VE8k45OXMxBGCrOs8l4zJ3AGdV
TvLqUUXaYaE4esZTVZnvpHLIhoRoVqoIhb5ng3NxOk9/DrIheBl4ncpRdl7kBxuI3EpWNQ0repX1
fJ8QrCO3mr40WW8evB4UIEQ1tt1zIa9kITvkEOiGztKPSm1tKEq/AaQ8bti88ai0QM+CUEzHyu6z
d9LbB6V28pspzPhVpBqoTR+BxjyMzr6h9At5U5EnhNKrUIOWicCLXYh2HTqzzVGVzS6fbdyjH8Wl
rMsxyKiJdeOwqZBVN+nD8/1qngGmHVZbBEzJA9qFch/zr8ke9zgqNODCw53y/jFykPwsOUZWzbCK
1k5UYbch5338K+QYJVA7Vtr2u43G/C+f/ejN7fCnslobBLRjhD8LRU+fQ5DwJ7cg2WuV5QjjCqPi
oDIRmAshK6dI+CHc07HlNsjAg5IOjryvqHIuOQVpgWw1tbBjROQ3xtLQzQH1focqIdBnY/yQfXJU
BLhlY4y6vUq0gk290XTbKMhSWNRYY+q1/hzn+a8cnNkfOz0juKn88kLMrwZLbV+TCtVGtvfZqQMv
ejRCJds0Thu+EolmW9UBvffEp7y5CMSPsISeIfoY5VL4G09jOmWHdFBmiHZpgRsiGgaKUv2BPOhm
xJvij9YmTzbMxO8emuLL2hlDwIgxRiuYFe60TNMuQ5pEcKQD5QMq5VXeBGhgrXGIvQikQxZd2aQn
1W5/Ol0hXmRhWe0nYIjZglWFv10hDjI4AmuPeQTgt+qFEN2SCEfwLJtG8ntrtcuxvpg7zaRQr07N
23keH0RJuVZUw1xioMaZHhmD+iiLSeFMH4zqU8YKskUGsMw2usPhX/b+azTODPUxgwYc79NGJ/kS
zxv5ucrifkENUDm5pDF3QTojHkcXPV+wsM/4La3utbmJj/0V2t5wst0ieM0B963DoRvWckSv+dmZ
X9yH7JRN5D428JrUq6zppWUB9+vJb3X8oobkgi1AfJWF6sfJtaxYjdw2NTaPjrifwSEoewm3CAHl
WLa+6uwSIf/QXQScp4lmlOWxZ0dQ+zmWUki1HB+F3hNwWunOVAAG1+uDoSOnzhOpIxoFSjBtAu9i
e3iCF2Uqlpab/e57vJvixjhYsxtVMjtW5bEwjjXyG2PlsyP9T7Psk23C8fEXqHTAwfCsn3McUzy0
9wVWL88op6UnAFSvsksWsSPEtrfcAYxT7z/LtjFGfs9H3XUj7+K3qu3v1iUQFmcEYkhYK0nyZyA5
a2E0+avhqdlrhA9CG7rFk2xKLUegvqJ2bKoZb1TZhKkx68T9BsPMnosGx6LSwRwudLtbKUityrG2
4oLcQUs8TCegdADFd56JKplR+pBB0ePfon5pojlGJoHNLqcJM3cX3dgFn4OI3qbJS/6EOc9jItD+
zzXINH7T/hKm9lMrGnHFb4GwoD/LqHJcQ9QsWdlZmapbWc3r9G+VfWl+GDTru9T0M8v2VY/U4Q2g
CEsGD8VuGBX1xU/7P3fRPwaAQvs7wKgBiWpK+KdKjPFGpAh+IJlV3Wmnm2zKpqpZQeXFvJPc2c2b
C631UFGrp2tNKukJdw0M6AmrRdBGePERQDw2eZbia6G+mlMfrQJXr75xDq0XausHX3XVnIDIcILO
9/f/PBLwx8KLxFdPOJisw6B+S6Fs4NpVjM+lrhOcsrPs3CPls1dDeIW2ER/Iy/Q46/jGeajSdBtZ
XrooyBLjvzU3yiKcr6IKTE8YhtlGQ3bEPxSwYKdK2em6dixd3p4ocpYgR+YCS66/V/9b9dGW/fe4
0fV/T42BkbWOxnfeqNHKg8B5jEJvNu6aL3PZqugjQLEs1dYw2bH4mnvGrBTd5n7p9eDHRz9aFaib
YQZNoasObDxTA/McJvemdL56VDW/hdb0qI9t9+IMQt3K+2W7vOMxZ1KKv1MJInlrWMP40c7O0+U/
ha1jSY1oFMV8hXM2qTGkIOSIx1jZqVouBtU+mJ+tMLNfcghKvNn2jgKsLFANtelHO7ajcKTqrkVF
6p/6MEK2WIvc+NsvgdN89QvHRe0U6m726k6YW4at9YmoGA+ihjexNtb9TXZWCWe8dmqHg9GY6APO
kkRkeMan1Mz8DTaJqBlUfWoDAHVHjoDmHBcscb2axxiBUSHcUuvNk31GdknbRL5TLlCL8MCfzyj+
nEfEX8rLRsp8oBB0dO5SIHOdf1A2a8svFacAMnv/mv/H9yq/bK9r1VWKY+xCJRBdneUvpHTieqNA
/1rlGca9ijKMp/9xlRcppsqxG+3k1f/oVeLUWxE7/wK6YZAAjPdW2zbXRwE5LUFFd0r/1RGCg9z2
o60uPMjw/xqsptMSkFxBVMf6O0nMCNgW2zEV0bYI2aaUufOseWl06+pBv45p/1nNzQ54qU04hNVW
bo/+GWWnmX7tkDAECP2CPZmHRwAQdK9OX+zKtc99HdgvPTjodeIJPBJiXjMshWIBExb/Z8fpb3qr
ZsSTbGMRhH1/8+a2Mo2ItuVxtJdteKvGmHn8lhVXz4ebEvrZtjFVZylGTYEXJ+xlk6X7UukBU4IW
OSmI0zZgFEK/WciGSjXhjSJNy33GB67e3enR/qjKq9F2npTcykmtVSU8egUBU+FNS+QZ0uO9Smgo
NErrrQ7E8GTMjGLZPmEmtSlU9BbT+a4SOxJYkAG8QaSuPWW6meh5XScTU2gTmfNyhmjIAq3KHE/b
tNzLqjsDOPxQTVfx2LtrO+i0a1osfEcTlxkFRej2T1xj0F24NgiuezumjjFHt7Os8eenYyzFUtE1
BB/nmx63p0OxSkaHYNjc/uh0h2rdup2BFuB/PqmayQ5T0G2QsaghSv9nHtluqLP+SonjxD/zhPNV
64q9F9Xm8TGPbC+94FgZZXu8/7tFN35GuY6jkk2wLI9d61vvQdYi4x1s0rnaJKjgWXXY7keItN8s
Y8oW5Ayqg6dWR79vopcsG7/rLLRsdv1wqebe9BTiC3mxFN9dqHNH35ok17vpVvgA5fFNGlay3SWK
VBkjrEEIATsC8/pmctv+Mw+2sr+romCjd7nYAwDT34SKxk1kFj/KlkOaqbn9KS0iLBDZ1BDT5oNM
FdiPRmDs2o/1cCZFhbLd3CEK5zmCMPLq4it18HRLrOVMuTei9RgRvwjiV0MxnLM2FyR5oMpm/Dv5
mVrNtjXr/KxGezmiGjTwXbNLcFnX6hKZnWKd2vr0JIusCNX7FTHQheeh/C2bBDBKVurK6LZuAWZE
Nhbz4HtPnvKewP6m3j7mklfTACvcLobFfdxjfrWoxFr1ctgo8zTRoNzwWSFGNEMa70UT1KuuMOGq
cCS/t3mtlqqQHhgjG+24CU8eTLR/7pLNSgU4Urb5d0ikPgMjLQcybjZN02rS6qhZPEbJm/TBE+lK
lIa6t8ph8+i1epwDlM7bqGCUroUWNISXYvdNd+sGrKhefsVFekBVD22YfrqA5rT/RGP6aqeq8z0B
TwNFh41gyUMApkF7wu2xPVh8wy24DWc2YNGeSg/ZKB+V1fW90TI9/xz7B8y39CeFP76+kOO6XuGN
6Bo2umWhC41j8DcKapXH2Dax+M3LXmMTmrJrTXQ2X25MIyYf8SYigbKsmhJ0L+IFW/Y5RN9TKz9A
1USgQlazSL+l1s9prsgWtXD+JIlen8zcj1+xgtPXas+/UVZRgURSC3oqsvX0yrtsVifUQ15kS0XW
fDGRPz7c+9Iw3Pq+qq3k3PhVJk+183esbDIaVO+yRLuqik4KxfOwpu5VC3NE5u8BIO6acVKXcja4
nkuirf1RzViH6jQX6yIYvQVwhgjHVdpMgjn9v+pK0zWzNhzv43/GyIGyeLShzjvB7VXxmK1sZrjP
8xhUDba7qMhRrR9t8upfHziOoNdCBLbIm/73v0KOlAUHjB++SYILtwzIVf1nNzj9kXxOf5RXOH/8
vfo/25Sos/ekDZaPGzIjGY6PW+XVo82q0nXbojmhOYZ37AlU3QtPxAbsptjHWsvyxOrR08LVEdAm
GfmvS1mXcwAOUdd6NFQL458p/9eB+PZB6ZY3CuHDl0uT3eNj5FyPGWQHUJSCX3SnnQdRb0O1Hr8P
g+ZgQTfaJ28McSmfIAbr6Pp8Yt67mUa2mE0LyDq1p/qlqSJwoeQuwCVXOas3+OmWHOivJi6XmW/X
GAp8Q+oify5nXbOxG/dVVMQ8itTQJ00AGXX7CR2CZOlBsN86uY12/Sx4JockTd7MMhmwMOc7ZMf/
MYkcIIvHRKoVYmT2/znJELd7+QGqyhLMcRc/9Xfcb/tooRBQ05Jh+M2b8NkhSfbD5UFd1EEhPhKF
rAiIZ8S3A7hp6CslNz2u2vVouuKC+VS4rfTKOTUjqgF5a42H1LW9Qx5l485oSygOuWVuOi+0LoR2
8rU9ZuOtHWv0DbN2ehNWhWd4GLgfdawQAiVciApCkuz8wkHUtsBjZxG0cbZGcQyoRVYUzSko564B
NlY8OdZ2hNwHFrxfVWqjAIVPkEoqsrRYZYMdKAACe/9AwPcbHoYHFwTfNGe6fyglejC4reIEXl/b
vHgZwtH91pqYrPIHSpeycxjKdGsGMVKK89hZT3LVJgraM3O1j8nUDcLKnrr53toSK20U/otpEDIa
NGUtp1SCQj93rp3fPw+KbbQn9kJkYJ6jGMFPhaHbb+8faPM/ACLmLIDnkB6LeDcZToUqiyi3Jixw
/yuK+mQbq/57Z2Ghu2+bFG071/vtxUr0YoSY9lgN2egIQzTTdQg2B2Sfoyl6wWp4kZn7HMzSV6pX
7nKWGT2n7FKfkL1F93HuUFObfCnZPzULho3WIsQ7NpZKrCn/siE4f+UpQGUsTNSbj1/4LgMxXA/N
SFq0Y1NDaPaLfZS0Vst8K13lrY4kY2lHT9EMvGHp9L/S9qtns/kjA328qhy2Mvj1/SmE3gH2Hmxo
afXZQl7+uZqbwiI3jk5qvT6a/FHVDkGJlnGOTeU8SPZ5OVGakBfSQs5lmSJfxUPabuumD0iPiabe
/c1fxGl7mlrijlns7Xx9VjSoY2sN7dv6UlQTJiB0ytewijXM3PPinKF4tGzA62/qMhiPj2Lqyr/V
MSV5vnz0zLptYYC9B0dKa0DkLYOqNIrRJ7Ia/3B8xfkQUQakghX4xbTyap26lfmkot60S5zWOPBb
mo5mjz5JmBDadPmiVxn+MzBJFBtBtRYimue9mJk28TcPcfGJTm3T6Nc7jZiab8fGVaIR5j6QqfrV
b4YnCwQ7afddXaTZxxRq7jEljLmU1RxYwKomUbiX1QFdZqNKste+rqaLo6l/6j7ALTjr9M2gq0iQ
uyNztPkvRPpPzaT7Cx2vhxdWXLCrQfEq/NZ7kU2xGObtcnGRtbzK9JVpIN7sFgKn17S+kOzeT2qo
gYzu64ts+qc9cyvt+GiSI0LQCWij8Vz5av8cKvm3zKrMLw+vI5i5+XgjJGYBAYW8bfSF+kEKa9O4
jvGlqihHR+D4L3qJ0K2husMKZV/jCzZDFehfyQtSVMURDGZ1JLhWA4PMHPKTRQkpM08EPJpGHBPD
FiVnROr3QY0zmfvWR9atRsEGHdfuRRYoHm0CQKJXWSNbMaDCiqmyrCJtpF+yKtg9xvcJOjeda9YH
2ab7E37H47wkzFNC2+hfsGQi4FCCfp+b0jjM1qEYog3qAJhGAU5mk4TjKAg8VLXhEcsicIVYk2Ls
Zrkf7d5W+limwWq+yBE9D/7e8oB5yKolUnUX60QsQDskJ3suMkTCsO3S97L2aJfVexsgrYVSxOVR
5fvW4vcomupLMHZfI4YEEGvLhHwdvzLDjMp3t2yIWziBt5PVpMLCooKnftRCA7UtGwXWxmrfCE76
v8mYLFIDMeHFiGtQkGFapPSYIpRD+n2KPNzaiH+8kAgK14UO/DOvwebUatYeHVOzDsKbn6y+UZ/K
nPdX2AW70hq3A84mpyrtjbXm+9VriRIg74yg/wm1cmmzJf5TFPBUMseD/xf1S1/Lm2fLn8Q2dTTt
oKFcU+i8UbNism5YvuqbkDPvalA7Hu6szg89KNinOFOsW5qnUKqCDJTApD9V5Pe+iSr6HqVt8uH1
g7csYh7Y3ouHbRt3xqEeivE0pmO68TKTjK7Ai5nDlvfpJcox1gKkN/wSifvWzW+9SjaWVM05HGKA
ly5GiMnY/iHt+MHfU/1gWRlBkAT+cxVN/aZUhDgRQB3ZvI/utqhUksiV6mw8TPIuskh4LpaKWkzr
R5s2lOOZ1QnN/BgRkxxw3zLXnHHTaDb1IEWq4X+tB9Y8vte0v/2O6faXsWhdAt9ujlKG2e+rqbHN
XaGFys5uquQERjbhvYISsbySbciEfi/bOt7K9lEX7Q6p9veWKOMy1TBGlPY3smp5PfZ0swiKrNZl
UR0ItxlvmuHlKPpq6qpPsGYPzJLTS2ojwxF2+qnyiX63s+Ca64E+1tLwO4oA2kboaCZOPhynuwKF
qYTphRDEZwiZ7SOC0rH0MUu52ahngRDVvbMqMCSx2hoXOgKFp17FmBWWp/ns4upL2qtt3juBjyqy
Gu5PQ3HXDk5d/LhVZdFWkEc8u/kkMQ+kqgIdVGaVDzkMI5bH5MY8eY3B/CmMxWweHZrPZmtYCMB3
8bXVwidkOqN1pU2Ig0bQyclc7U3h6i9tamuXGE21hWk44mMUomaVJLwmh2W68uZUUfYcTUN0012T
dwp3Yx3jbjOD09t9VKaz+Gqx8wSqRnvVu2hjz5N5bCz2qC2pKznMNsJg2bGwntiUte+iOciPrJS0
OSr6xK9ynltYwudAiv0f/EEWYp3HE7CEeZaFq6R/0tzRtp1p/G2S7bKadO149HyAkf+Mnzjk71K8
9pZsRpH/blvnV6kXK93X2h88afZSNeviAnS7RMgmtTd6mY4bf3DDTUxSC3WeMkUotERA2DU0FiwH
naYuq616bU/rVBmS6703ygHqa23R7OzRkTlC9Zplwtrg2lsj4JlpV9nRQdc4u61GGkOf4FfYcftU
KO0qM3HXyZTxlOhB8JzWGoiGpCTUWwu4B3NbJ8w/djzZBIowogg6YjgTVi0LPXDEdyKQ31NMJ36V
EDNJ5uN4Be5zUWbW+AehuJsfWPbnRDpl4Wih/qajz7HqNTd6bvNt6oXq2jTD4IryqLYOR224Jp4i
1nU/xc+m4vLDiXrtGRLOhRj+LQhDa+VBTSExNqfc3TnlznKJbrg3Z9VjAKf3fjuZsPLK9C4+CtMr
LoShmlOvGbdopqETZFWe60Ipt4BziQiPOrbeajChkGkjp1si83MfWA7Nq1F3KRg6btP1vnxOh91j
DjaF4THrlZ/yFjntZAE29gtwGJLxLseiGw6xPtCznRwCx38d4CpAFDY1boFitYcQoN2idSz9Nviw
Qk1EwhYaz9teVnMtKC8idVnX3Wk5iq7btvXgHEqooYcJJ5VZd+Of+oCVmBuCUWoSvXgbzEUMAe1V
Vjyc1hQih7fAjcq3PAyfWuxPIA4yEPjLz9Fnu0nEDm40+S5IQhGUwPJq9o4KSihRTxbQ/68gQDtr
yqvpXZ2QExZlXr7omMytU04Ll9qsxVYxdYREHfQA6qQO96xUydlM8Zm3FKLl1qj2qwAnmVcOpujL
Ic/7XbT+j0aI9FeqxRhXwDnnAIwaOel3nNfYDNpt8dMu2HDFCYJaHYLAfdEGV1kURhxd3Pq59xB9
JUlhBVcl8b312A5I93EMztcDWQPHRE1DYQPiLmogMMgTB+8g8tN8nYd+ubTDcdjImyevBjMf6eu6
MQu2tBQeTzHBdK+FuuyFPDIt7DHibOnatPv4b48cLovC3hsEuM7Y6ASnEvWI1FYLfaG0/fiUqwhR
6IEyH7uaZtmH2fgkO+SVLIpJ+aomZdjJsSUqwDZupUN1Q4EwuAQOBnILtcyCi6Gg7hsUyOQ5Efli
TV9E/C2ekrlQOgt63nwl/AaJ32EkppLnBxPZefVf43y0nzhFaoi0zIN12S0vk4HDmF81CKr896wx
qaTdUKR/hqj7gb1kd0XsrL2NenHxlKoDglsCb64RqMXYtfvI6zJc8FZTL04UNi+Vbx9KYDofwozE
DiO9YX2/K4pLhPx6lFh9IV69TGxlu9Mnyi5SwbWjuNotRr2BWlaS6m/nAoe1WSuZOMLfy8a32gWb
Vnc31N4ABN0Jxx1AJDhfySVOWpQ2whC88TQhXCRQ3pg0Tt8EWuJT6GQ/3dHJcQqiyanjP0gyk9c9
8XMpXn0F6irynOOKw0DxajWueu5GVHvmztIMy9cwQMnUM8VNDrCJ8y4SG336WGusvR1GNbFGE4T4
vUiWZp/qh0d7oFbjoQ3JtHZqSoDGwclzaC78/tJb2wAeKYPsRcuC7CYHIOiH1Jhat/fxsoPXc71w
gsHcV64TXBvh7rHmBtpiZxVujNkvnLB4apSyw608wCaa5th23R3qK9FaVg2RmYtQDcqzR4Dhm6X8
mFKr/OijFE1cE9c0Vd6UKQ70wdo+yF6D8wlHm+obZy71nI38z+93NZDOoG6pu/tdiORPdhS9tJkl
rk1f/+hBp2/CKQW5mw1Ifhb538IEpLMYOy/f/I8OOUS2qWqODTgREyiacTMsYqRMhBuFR1Mb3St0
q52uONlZzUvvKps6A/WmFEP7HSJXI19/VEMLsAJlFZDCUHjpT6zveYm+qdnlZ8dt7ZNqaPU16gWH
AQhm+4Gg6VUdFHHtxqHcxabeLbQuyk5V6L90vqtcA73tCZwI8VXp1kuRKN4rYhfqrq/wrMk1VXvX
7HAnB1ilhuknUhtPuAd0IAKqZJnmRXKCn1av67ix3jskk/U0Gn7hrvLqhan2Tcf8Zt37oTjieCWe
qgDq0ljq3ifgvpUcys8IwfOmtrBj8huYBWq9N9LBuvLTSZa6UZe/goscSQgtWAqAJM9BZyZ73TTU
7dgk+S3p/HhbxnhKnYBTsMVP/XGZdJV1aKrJOuT8EmHRp8jwmXh/5gvQSzSIuU+OkoXsf1RlbyuI
+OegHGStbwHLLu+zyYknA7oCcBIfqYVV0U/OJY3hs8ZNZUCy0ZNTEhoQ5TQEsPOa36Leq8lH3w4/
Zt7rb85KWQr0fdENysGpEbnGdRGICYoNr6JU4jVrpfo0eYa6M0aESQxPK854gPGqsEPlJghpLHMU
Rr9ja3eLentEzXPTjxqS1KXywcsrjPdd73AAl5eho6brLFM2CAnG2IkYzbPQo/a5MPxunxoNOfa5
TRZNANuhUat+MZnib5tpYfLbADDlh8dtuJgo55K9iaEkyoldsnGAOYG65KjPUOe24V2L5SG6K3gl
F8YfUtwrHVeBryFwkfd0M+tFZFG0IeLRnMhsghHzxxPrLnYkc4Hd6ItG5GL3aPKY8GyDISK5Zecl
afDhz71aoOhD6ngi58qhL29M5X2C+7NIlDL80XX1Ny9VcpB2Yg+gSAsWrRALsAL8Hfz66EWOE4Ls
KTcEjerfSVjBPQ/iL3+qyHMBHfsoDGHyOk3jb4losHGxNPHSAh5cmelkX7XOBDwbDd2ThcYwhpb2
M4GZfI9Ln4vremHdeB9XS9NhJo6UH6UHVDBPfnaIRRDnMgl5d5b4ijIS4MjlcgBzwwGrFce/FMih
E7F1kiPWM6QqkMbfBrVaX8tMVCu3cIjTIgvCM137X8mE1llnonFSqQiXOOHwG/2hH3EXdx9KBCPC
hup5Iyr3y4wBhPE8Nu+60Z9zH+1zJUAAPDUwBNMxWdnWxtjsqrTOXuRYOUQo6UENhvIDARt9rWFj
fQRCXSzsJmRTjyyru2TzXhzRohXGlVUmWGRW05/T2PaXmUr014p65+hip7OIqyipllmUXNRI/x0H
3otqlMpalN7wgWdNAJt3stmeRcotR8haD8T4QTbf3cph5lwtQw70chhSKOBt8TSYBt/CRWR4zqsZ
40CKclWq5nCE/WO91NH0rJdqD+MEl163hTw4qR9VYdi/Is4+2Jf34QugQ3VbZgOuMDVRbT3JUfrv
8ivqtf3OAavDJ1rZ9dERu/YrIG39IJsQN9C3Sd20q6p+cbMp/RVrPDCcDkwOBGqBcdCQHkLTJOdd
+PXKQ9f4oxntpwS7oN9N6O19jIE+7Sjw0bRWRqJ8Hqthm+GrHuvac1alMV55hfVl4UuQzTcpY/4V
lxWaCcOoLYSTfBbkpuafLDrYURnsZNVl7xK3UfM6v1FRVSDkBsPd+YjJEKxq4n8HOYyn3szT4KPW
WLBdTihL9OyuaQm/LggGtpmxBojdc6wPrQFvGk1TdERHdPiIP724tT5MjtQHjpURwqsM0i2Upzqn
TfkC4fPqs0cblFWA+O4laFAGkEWvWNO2d7R6mUZpcPMMCOUKMmcwWWGXyKrsyDv9Pe18WLXzrTim
obJy8+v/TKMZBt7EevIZc1qKl4XVTZtuaoB/zRPKGYIiLpY5j/tWtsl5dMc/GwKStKwR3E6uUcwC
NX+GnFzrUCWtHIHdceOrW8SxxAJvReuAPpg1u/RYBzwQxDpBAH+pAPXdWia5q5St3nctvzmDan0q
ExZuDl66O8L67js79qVs11pNW2eCFImjlAJ3IWOrepH9ic+zsmoVszvAjXHIazdnXS3sHcFHH1ah
N14GtGO31thqC7Ub4bbNbTw94wVznHDdsiMksU710RE2iFZFcVtvZEeK4N6WkF+Iiq51zIVuXrta
N97+qcnQUJmgK9Mb3lrgqzuhm2tH/oHjgHYx3HCluDqekb7pTLvexL2uDb3kVs9FOjaouNohJIC5
OlVDcgui5swyidTEXMswFHjqwFLLmpC7RhBl2z5SyuXjJpyzawAL+GnKcd2A/1sXsMZNReieRO35
iJybzm4SzWawa3W2zcwRRNSQCfUF9qumcghMyOtaOIj3MLb19TSLy8rexmX/mTcdUupzb6Wn4Mym
8c2OMNCIRf0mm8XgAlAIcCqVN2HgZuFXb+tsy7jJVdVfru6kF0j+8Xv9JRvZMqP2YNQJ9HFRnNk1
kgUiW/7mjUmE1mPwhasxzgFa5AHa1N9kn61xCuDrQxNGz7O1NU3hp5KUK1aD+mefw+ATfVlfa0Sn
DqmHYZmbK+NH0Ac7OSJHIgIGeczBgEztciowigQi+yILcqjkAEkvHBphzG1ucOyAk2OvoqT3IWPu
fXemCnbrfJfDYXuvGo5/HyHvCgz9SAgZ5Mp8UwQ4dIscGnHY+QbZNqGxDpLmj6HiBmjEytGIG+WY
5F2+qVvDfplUPB6ssbZ/xhbYCV4ff3CCeOM8iNaOOVbocur5BaR2stf6kRMl1gzXnjPbsinH+Luf
lcTwuUk11FXtZiQfanV2wvO8W96jIqCFfXksmgrRSJSg1k3dWGxnEQSs2lL5pbLdJaP1Bx2nH+SC
gnfbmEVd8qgFVNOYoIYCbJVz170qMVo+Xewln8BgEbTiIz2et9YsUeglh4jfmBHcVLSXt3XeTYfB
HtszS3e5ju3WfCt0omisrLzm96j/dyvNqdmMx2r3oiUqOR94P9NccxEGXo0m4BdC9/1LHhjNk8jc
s+xs/bx7KVg1ZpvL6jiGkf03I9uJsd7kAxKVmAjxrgrDdJnqkf2W27PIvRMlb26OuInfaMazCj4M
mTmtzcJVP8T+ahwU4zwmWbWQJrB1rbkw0ohk8YyX7/+PsTNbkhPZ1vSrlNV1sw/gjG1nb7MOiHnK
iByU0g2WkrKY55mn7w+kXSppH6vui6LCcSIUSYDjvta/vj8nb4Bwrt+yet9IiV9uMBaWP442TPvO
kp/CiVD4kENZCPtM+ViU5YDx8WReDLWP1jVn3M1Aogjwy88DAsKrZ49fytl6N54Mezta5bhemuTI
iARgwnlS56Kb+U1dOMBgANgYanLwmNRyvx6qvF9nE1lFh+oakW7xqje/yXhVKZCOP7S7i2pXKsli
KkyMVpGfUp/o18qL7+MfsbxK5n2T6ckvTfMqd+p1KlYeApcTE7+JKL2VKqcplzeRTkGbIlvRPUT2
dU0J07d5RqSJwdHcyYRhVmrBfDZDtX/MDJJqkq8NH31JEOFVcZnVEG9+MzyQZwMEc8AamRkcTmjI
wL/ZIywdE6F6vMsGzSE7nKw8G4IAMALjKEly55LAnt4kFbRMA6bOnPhRarnVt9yaO5JHCK2xFH6M
gQoiR0VisTRTOcgfq0owyqf6Fbl3eWP5qW8L0rZORyYSwydJP2oNaZYqypLHSsnEVppI32ihUCg1
CFW38rL6YelVIr0n5xUogD/mg+dNMRwCK67ucTIlj5RsNetyVOX10hfC2LnF5YcfR2NE0bqZVGqb
b8cjJ78aBRpJga6jHq8Z4bE7Gb6zVBklQMu55cfQWIghYkYzssisy2DHyIDNXxtUN7SKTqcWPoGE
ielCLPn3KPWQJ4cq06R537LB+OdYZhPIx3lXOGAR0WSFO42TctJSW30QBcR/MIPyy8S/49iVkTza
GUhbMgEoQANoFtirR2dzpggVU/pOmf+FSZ12aGMNsREG7I8Ss+DHSDVezCCETixCe8Ow36zNfk4+
JZF3yuAyPwdq6xLmNV+tUjd2QK+qtTU37UENVxAtcJbgaXX30va2HIaxor6RQSRvlyagetTRj1z6
z9ShpZ8G/lLskHUKilpK33WvJHSWp596GfW2rCrBASta7cUckGDPxwcRBDOp0eodxZNwixONp+bU
1I6dgNnXrLBdlWnXfmq09nWwwP+jyNoPLdQxlOSfG81GcuZ1TOcpw73ErT/bx8hOW8sSj7WPcE/w
LKhajTxdyCI0I49j1q38tRrKxzCdrLfOD3lgq3H+0US+syprdECCIlZHBo61aUI53bZK+a4MA+Te
QdvWRamRRhIjAX9EFw0hi5NPodZaUVr1g1ZV10SWSvf33/7rX//9Zfjf/nsOPG308+y3rE0f8jBr
6n/+btu//1Z8273/+s/fLUuRhaoYlqpQX2wruqrR/+XtDkuXo5X/FSSt3te1KZ1jSN9Y77bDeegc
FBnpuZ0bgRy8l00MEnQWidie4ZZULSNcQkCCqYVrNhatQFafaw/N1J99sqS7bQ50Z+ij7CTKOnQR
muXkPNL6xuKTK7oYvu9bmhrKpwGxBkKrZHb5CPKCqiCRPiURhgwSc9GToUbZkwdPao1uG0Tb3Gtk
NdI0UalXfFIokTPyCIlbQmm81LX2B8+7JlafvkV9Xq17JfcOJDqaW1BBl15oLkkI/CCpCQClkbI1
+7eQWsOtUanxh8KIDssxZjuSl2QkutpqP5yyXq3dpeM/Px3xp+RijODpr1MvgjOeKo86Zhc3D9Xb
Q6obr2GLcmZQB3ljj2ZMRWo/vs5HwfbND1wZt2YQeUlyPx6PPzYa/BlsWqQU8z5BsUVlUr0em+lT
zToJj7PQjaHB3YJ5Fw7aSPyHxtwbsREf//6CMdVfLxhF0WVdNk2hqXDKVPnnC2YwjX5okTtdokbh
uRLwuDLmQobAajOcxKzOLUC+nZZ9zBzGy/JKqWGSIbn0ddF99nLbKeSk+QjEGIVZV5p7MYz2va+4
kZYjirb62hZ9Na/LcbHrcNSw9E2ynFfBnO8+kTCAExE+LAYs5GGyrW9Q85fPfix6gVmQasn84JSL
e43xB6HEbN16EzNgo3+ZbKm7wLn6qhdN/wJk3j/WAfAQee6MYD/ucCXBjCo34+daOSHlGOuVx7Qb
NYpmrKg5zmN3MOLGYV0XnslnMBnE7UOoz32rm69jA4PU76XxBg6H8VzRp2NcVdSuyLuQOMp37wy/
ja3TyPTXMMoZ6oB99t//Vvr8W/z15jZ127B0gVSbn0sov97cbSharUV98Ig10LspS8OjgVLzcWLO
Wcm29WDNrVz0posisd8snXIz+ReRiQee7oAW5iOquvqiMd6elpbweG4YYaVdszqzd6FJ0l5VPem+
bEIB2QUjn7Oulv5jMdXNfggJ8ad4kuz7PpSpdZHaY1pl1LeMQ079ih6RAtLq3lma8rwvh1o88xwH
slj1jaJtcV00SnML1bq4LvolTBe/9f3ZsjC0/X+cQ/2nc2grqiLruiwblmZpXPjGLwNki1A4SWRi
t2nZBF+VKLiaaB3cClLGWVIJa+P9hkddgz/oOoG3ObVkGVSK+2844B6a2hUoZ6/mSM1HpqMhn+S8
uY2qtBpnp6tC2KWb22a/G7p6G2INck+TLZyQ/NIR+Lt4k3ZjhRZ8LaA646SQOhS6ee8SPIReLl2C
IdlFybGaHhQm12F3K33A3FZ9l2RdBbVWgCGOgvqEWFN1k0nggogqn3C/j6ipUylTK6Ov6LfPdexp
1yASYp3prQkSgYAP5qC7vz+bivHr88bkklcNXTGo/7MNwzR+Hj4iEVtV1yTpo6wp8rZUtfEEQmA8
VWEHYPPPV8s+oQ0bFitUuc+dy64fR6i1AmBp6alMktda7TPH/vPzlKRfW/LU3C076hyzCsWhlWP/
gzKEz10zYaozt1RnMDP7BZPl6qHwsiepEtKLXynGwTMI5i7NApPMTVma7WZpGvPnxWklDktz/ry2
9dKHpTW4Pz5PKvqrEZDCDB8MnosXRYoChuuC3BEr4I1YmlYbHYmfkZmRhf+0bIx4nXQ9er8hMGdm
jrISLG4uyya3kuhSMz9cldM0bn7pWJqqKFqmjEpyQVrqr4pmGj74BuVW4AcgkM/NwgJMk1M6dFya
+rzuqaCNR2jOb6ooL8vuNKmDg2l5mABJKbKYriz2HflcMqLqOx4sKBDt8ZOC5aBjon948Dyqr6ve
aEhUFeaDadgNyCe9e0PMgBik7y8DJUtOlMXTY2KbTwiBsAWeB5kxQf5WknyEG01nyPVx4xJyRBrW
QFl8Jlk8HkiTkSu6yp38Qhzipex85aNVwh9GzYTzrx73r4p9sZtR/khUtd5lXoD7ZpJOh1wGNgxC
0zzDkzLPuHdYIJ+BDFk46y37+S1QAILHcUKZ+mKZQtlElOZNjSTjlkwB0CR5+vytNe+vVSndGjII
baNUOayWg/PoD2d9GlFZmk3N/FAOcSaBu7k0k7QKj3mq2HBPgInVBCUwnBvGB9Kf6ml2jHDxYYWj
YyQ7Zcw9CGmwDqlV61Z/fweK/7wBbYXEtqXrmqorqmH9fAPKbaWVuWcMjxKiMUed4F6apAgtufHv
3zYt6ukwuWEN6d8578kJ/coTsB7iK/3YgxQvfaRJcy8sLJi/qpbvfA3v6oYy86kebw11/rehn6oL
K0wqpIqtqDzCh8p0mrwKClBmtSw8R9qFhR4+F8FBzKivbqZ8La+oT3zxps6EbYkyMJw3XsKz9+9P
hqqaP43uFvNfQ5BCQmFgWTK5s1+HIzmNzVG1o7uder7TGqTn26oY7rVsq9veNzDA9HCfCgnvI5qO
5bfJmFyLLO17lplfgjZXntFmEMNPa/kYjVF9TkMsy0TT9s++/irsxNpGU1JAQOy4jPUCeJ2G3+fJ
i5W1ObdURYmuy/7lVTRVa6HgKrnsijNqmmIqeRASkmWU43DayESZV81s0brs+7aJ/ODSaQ8EbqwZ
3HqZBOvjwlTauxhIyMfQA74aaeOWSaF+wm53nqURvQlKIlI+a1JIKpnqGr0ebON5Dkm+JTrECfgl
0+tCtM6w3RE8J96RgeL7hmfT91cQWDQXZuCcGiW3krBgdSVptB0pnUjhyeJc9iMmpgPFf/VQqNcO
kdW1nV+1Y5i7uq0QRfm5o4qxbIwliXnj3FHZ4U4uk4tSgLgNNKtbl3I6vWF3UJdq9JnFSbjGvzs+
oq4/1YRPDLR3xx8b7GCTo485gYFd90qi1MoaNOVEqEc85LiwPmRVNuBKQyAkUMv2oLUVZfe9lTxN
8ripvTmFZfbZAVhe6C5NTRsspizyeEgLQHlJW3luSaZVQXoa5xvQZAapoLK4ZB3OcFmkFJel2fe5
sqaol4V9GqUKgNBx2tftGK1i35BPQMRx6qHi/aMssn2iRuVXydTfK7+Un2QcVLeh0DBzHVDp2KjE
nRFczstkhjskXh5+AWQyzhPZ71Pczul5yY4AFucaOOy5ufSEdkSmxcsHDAOCXqxwMLhRVxbgGm57
litNlYLQpEY4tHTLeWhdrGSUziJ7yDnHVOiN5OxJ61+HsAVqPTk4XhiXVEg6QaJ5P8LTQ11FTPQU
2x30meiiV+LaxWWyRVuUnTS9NvZxr6d8sdo7qRXySR37wwek/KMbCjE9dRHcFbL6mGp48edUQiRu
+dlGS2wrJbA8QJhpc6gPqiNE3Bwqo7UpuyzY/5dDvr1cDvzxlu+HViOjU8Btfe7DoDqZZaFdJgw8
tgmAxVVsesAFclU/q3a24iQ0B7VP6i2POPNWTXbqRFLTovvh6alHxR9mKMFxtMNP4KBkwsOT5/z9
aGXPU82/Tucti6CDYQnbUkkiMW//eeiuE/wOchHmTz5piRW8GOVjruAO4IsgP8ep3j/iTXQt5gfj
aCpinVPosNPmw0g7dmCYn9IuopIvIeq8t0lJJJZ8Go1EOaU29DiAgn20GrhiLu0gfzOKisPkEw45
1ksykZyxw0k91yHLU+SpPvP/MN7gPhFsQ63NP1gJv37bewhkDCpBC9y5Q8N6nDS8EILBoz7Ynh7C
eZcp8tDV8S7ZLp1xA1pJmiXtS7OV5BqubxYcCwhip0pUZ/I+2S2R/OxGZCW54Be8yZAgJJF8sdUw
uGIj0x2oG1U2AHu0p1EmV0KA2NyYWocfotIhF+1boTiSak/ujCZdJXaHaB3lNHdurH0sgug6tmJ8
lCkHP4vazB2rUgVk6EZZAVftqOmTJFje9cdYoqyikbSeoiQmIgnXlVNVJpjAIWUF7GU9iRkrWzcT
Lp/IeB87EeiPzFchGCDfIzsSFo9/f2kYv670bA3pjipU/s9SRei/PMeaVjAkErV57sMiX2GSoxMG
KHQKg7Vk7c1WoGEBFdCDxfOtV9as6eKTySyVNCI5UKzDrLTea+il2qB1O1jsqN/mKos+1w6MAN0x
mltD37OaawfvgJdtd8ja54LU9rkTo1gx65/WS/PHJtZs/wxvnI3M6shkrHR8u6VSgwApth/yHrgc
NaTf9sWacjTlfHQzuS7P/eQZ8SpDV4Xt8bfXuS6vEjiiAg2BPigvM3kIBX5qHHzFSC5/f1ZN8+fF
n2XZhqzYhkJwDCG3RZXHz3dcloQ2HQHJMUpsMvyc7zoWzAN4MwZMWsEckPbA9btL0zNr645+nbEo
0ld2io3lt7DICGPQ1choO0s05JfgiGoMd8tAmNbBnbybwXrJQqJUT54JWyzy9Glu0LM0YlVdGrGR
8RAIohtZDvmAXH/cSIPnPfWS8sciZ1aRKElW73RY2WlqmdypnzZPFdN7Bxjz+AlG59sv+0VR2q9V
o+mPDWGSvW102TrumOibarAjGBO8cAlL+1xR+GYJlfF1EO3yNg5eluNlTK9cdPxYL1XDOTKgjbQJ
1kWUCQ5nSob0fVTbWGANWN7mEROLupCN07KxmXF3f2kvO5HZbieGwn1Abt7POe25wQ2lz3jfhEt1
vr2WTRzLT0mh494271JTgzWHHrfr5d7LRqu7lIh6Q8WyMJmpumovK6jMi4ALX+tCbddaw8j6gbG8
F/UTqMTpIncdph7z/uUwVjDDurSj7aCo4zHumu8bXcGwXsCvcpYOTc0LnP7mY4yWNLnlIU5k9jMd
RgJ2G6gj4tHQs2YVDlH7npQrmaqH92qAGzNZInoE0weH0+yTA8agyr7udfCPdvPFDtLpkzcVgNci
Gaku0+VonhaTNsRa1s9yHozsG6LxjyJV/DVquQcl7LwzOh/iDEVAYXlRdy7EwPYxVvvqHpCnn/so
BmAW4lfSbsD94UGa9Wspkfw6t1jW/trqZa5i4lXdhaVsv0qisnmTJv1iBVgorDQdmMjME7LteF/i
n/wZ8xJohnmVfhgn4xyomnHyytS+LpusCG9G0HoHMAyKSaoXNkI1NhBhAZr1pCz3lcw8LDSX4nG1
e/Q1/MZAKwDqC3nclUqyDTLwF8pEJyhD5R6n2NSZz7VpB8dMiZkPV0GTOaXJVzP13sYzR+pNRB3a
lsIqaY9/On6/MwJE7z1rnRLmXS98EHKc5gbH7SsYqn4DBA25i6TrF6EJcop1nR7jJqicQBMFIPjW
oE4yfw6iZrzEiKYxx5tfBqZ+Gmw0MJJQ3gZPZexcfrUUOb0jWknf1JVk31kcxEfbqlEwlpV3X/b1
JrJUKxOwXOdDxhpRmYQseGBxnGs3v2rtz2Hpvxqsjt7MLHmfiQ2f/LLDsJgJycenYQ8X/gE/XnE2
1ZbhJQlCCiPmdjbWpkOVxkCpaq2df3R0TzjogAKtJfUghtjgs0YVV5u5vbxSh2FYUwEPqLAakjvA
Ji72OLX3ua3H90hOkruc7FCldreloaOjOIysMpf+VorFSonzeG9aPpJXsuVbqeRxepc9LfsU61O5
SYyXZU4izxOT5RWkU2XdFf1IFHGepyw7l8lLmcT9GoNGb015genktVLf4Zp0a2/CuH1QGLW5KaIT
ejaVpDSSE8KkFRVqcIZThfovq4A8y1JD3CsiqE5r2dKj530dsYk8CEDiONhrDwNd3zfdVy1E77vs
zrphekCbLzDMSGzpCFq1/GgVUu5i7KlesLmlsKss422VpSmomWBcQW0fP4/2e+HV6Aj/3Ehy5U0r
aG4uqsnpuHS0MVJDnATtdc1g5uZ+He2Nqm4oPqEQXRXv44jFet9hPBdmUXrsAi2+iwh/+yCb9DcL
XvlKtezmBtMO9RCYS3fsQDmag3qYUKQeyKqW6EIkLDeiAaMNynREfVjayya0wokqgl/6v73LMqxz
Jitkoi3zNQQbc8rTuL9LdtaeYaxfAsoo7pLPppLEnFs0Ge7nI5aORO92hgpxYmkNmmEdUFwiHpiP
sEyTt1qt7ChGM2yXQ5YOMBAqOZrb0qgqHMj0Wjsp/vS1Ite5k4jeyCsv74KLNW8QJ5BMTrHRCsKE
Iqc/O5ZXedoqu0AfPyytjEKdbZNAXMRFpSUWgkSxFSblgilKuq1pa6VTKKG49VkrbhGVlussipP1
sm/ZEHqrnCRI+600xryPkiysXIRXHZa3tPP7kBHum7TVzj923XtJUm7LJ2j4VJ21Ntkvxy67fnyZ
H+8IkPFu+0n+my+0HFwX4vsX+vF5y5eC0lIfvn3J/+ELvZuN/OsXAotCrGLJzQ2SHjq1rDUgXVBZ
HyJ55IfqhYYbfV2kRCWb0aljqlkMkvmnqUkilgqV7vRZ4x0omkk3Xi/LOyzjx1eJCTEKxvZTMAUq
i78k3Nl6OH2sg53u9/PuBllZiR4a0b9xx9nHWw0zz1UBEL3vdMvbCFAKz3aZfuqmIfgaWvE1k6Py
g5Eg3vKkIDjyNE8JSmA+YLYYvkeBAmUUXdC9nGEKqdXf46YcTkurFb5+bXoNtDiCoDryi+gPqg/v
VpSmkWNTQ+oOXmevv7UV3FExpcPkLKqNbdkjLk2xp1+LTG2fTAlRR1vU1Uqfm8M0zPzS2Fk6kb60
TyGOliMwruuyi5BcQ2Q/gJE1H99aU7CFaaO7S2/a9uXJHCiqX3otbrNH1XtaPufbhyUecM82J2/D
u7NOoSoVMOxu6ezzTNnaGopNqhgZtccCNTZqAjkJDKCyfvlaMoWuWv1DSabmRH4hIEHFUVFny66v
9/1+aTZUrE1hxeRIz9JrmtoRchPenQEP2uhiAMw+v0utSxRkIrshXXPSXs93eUaJqjYY5aaq2/Ie
MCslaqFmH1u8pe0evMqq/+xh387/jRIdA3lwk0psfNd77V4GCf4yTeidpECJkOGZ2S5tLHzX5Ui4
lVXDOxqo9qnD7BBLZXZYXv3Y/Ngn8ORSPDk4IAdpz1bXJW7sW8GXbq2yEPlC5V3oygrBlZL6o/Wg
lZgjGFR0X5WB1GBpXyw1YWKl9hIkfBGe41pJvh8x+dIB+m99XI4P+qm4YgVcXKtAelalxtgvu/K+
xnI8Mg1cj6GCy1P5vGzKz4jcw+csHZicdJ1xMKbJ6YvIvC/dUtAd9LYtd4Rgyl09AbCevEza5FTX
X0UVKFdJreQrArt7IbQDhaAdwJ5/9y2velRNhRdeWT52GERMAcFu3jcS+UE5Zhx/HC77pcXDJv9a
Z5T9OA2sroOBAPVQ5Ckg3ihlTuTnviP1dnWUOj/eZ1gP/Ppq6SXGFe3/47icQvWg25kls2nURd3H
JMnX6uxqoqfEe+Q+t3dAeMoNZWQPXRbzbDAn5bpsbDUpr16FrqlQrgny9IHKh2tS4g4gZX68tQa0
4Vmx0U2XYupLTgTta8ILhqnqUwExaUVoobkHY6WRXQy6Y8MS7RTWer7RQ714xGwbc7s+1U+2KP4g
Yzln4XRWeIZWrnKPBwxPCfUla5Gu4Ypn3XpwH3sMA8yjERfWcXmVN526klmXukM3ft83pVFfrX4c
82s7kL5IbYNccOz+6Apqe7He+IKec1iFwgye0FQHG0105Ultm3a7rHL/6ycNSL1oQr7kxViFftD8
0vzX9j2/vKXv9X/P7/rzqJ/f8y/38f88/QZj47fz4+bpb4+8vHXNe/nrIT99Nt/g+zd035q3nxrr
rAmb8da+V+P9vW6T5t96lvnI/9/O396XT3kai/d//v72NQ0zN6ybKvzS/P69a9a/qAJbyr8EBeZ/
4Xv3fD7++fvlvf8NlEMT/PbhLXmv/4f3vr/VDUoZXfzDUIgQUBiuEDSYAzD9+9Kjyf+wbRvuhUw3
QD/l99+yvGqCf/4uqdY/OBjCFPljnXynwrvq+V+jT5j/IN1MREcRQDLmN/7+7/Pw8C0o+O1H/J91
PsZ/RDJkW1ZY3ZpktIVlLAGkv+h8RB+lRqFY41OkZbPDxNpuvb3ZhPfGtja2gq5ROZDr34wARKcG
QFqn7KdZCi9GR9NjDOTVXdS06zgzt4DI3xiwTsLKLp7a7MbKOKdC+gNO5WWsP41hNVf9n4mcGKSs
xX3+z/YkvDB4LuXlyZMsGEgjq3Fi5TJhhRZMZiEjzYnAD34Y7QGsNShHbXAalNOlnxAVD16JF1Bt
S/yMAHEp+bs0w7lyBBOmpMyI/FNYKfu8Tp9S+S7L/U6E4VWy1PWo99tcjj+ban74y6Xw/ST/VTxl
yeZ/xN0Um508FRRVs0inzaf9L6eVXDmWe1IlPeUAeXaRJXUHNC9M/dJp3OO6HpwJk1HgL23AWsdP
VDkpTyLBFsWjrnYtTzlo7YQ64TQzGIzSjUm0c53kEgKxkihNaKvGoR7BA4vUHtc+TiVaEAuHqq7Y
0ZHm82BSqSapAjI+GUVpGMIcZWMMN1pI4WqpRcZZH6d711EgWZvqrptJ94PkVAZOQcIrlSvlv7eq
wEaAQsfkQxqi2ILqSM267QJOnlYRJitHyc7hPwMTXI/MABFRZweZUvJ91BbbNFXQSVJEh2W6gohm
2hmerH7osqxYN3kp9okfnSX4gQ+hET2Xhbdp5R6knG8WG78qO8hKKUmnxNpJbfbQ8zcljLdbZtTe
SnvQ9dp/lIahWNlyId10C1rpJLyPgpiOE1mxse4qAfDX6t9DqWS+kvgvkhGaDpoN66RbKD97QPOg
ufoDnjf+ps/qwfFjCNSAt3PPtrZFopquOXFxF50NH1uO+1sKe2piaVvIVKPhyKuClYrsVQM8pFOK
gELTGmVw+toXRshTin7C8T0eFTgekccetTH+VElolceqqcgmkvhOy2Jcw8D2zoXmYRVh1Be9i4+q
HNsXFsIUMGmqdjQIPa/QgwYfQOUjda4LPDl64xVi7ErxbS6B7lOntfomxJzaRhC6ikelv3hlclzO
cWOIcjdOWNRkKda8ns/cIccTbwpKYyMrNAc7OosgachLVVwDlIC52WBfBtOvcFu3qo3l5eVRapFG
Ywd8841i2snYvqwqgsfb0k5PRjiEj2MUTBsMR1rgCP626fJyF+fZhElRUgFpS9Ij6i7+fhNz9Slp
tb1V5JWDnVS5NoUe7HIElTGLQCcbwm5DANM4dXY+fSoor3EjFBUnsiGkLSzKfvRQnCodB5giiWyH
jNB0ZD18tqZR7DElTk9+Ow9kL6FeKjvDzzXH0qpkVdpUm9axaBwrsj/oaR8eplqLdkHhh2vbls5j
mlpHEAeR2wvUf0XaK44HYGCFF0B1bfDJwJFKjw4+nvKepUmbbC4h9ilxcILBYP6C1ePRr1EyGfXw
YFMi6IZWMl3j6gHZbH6L8hTmUq1Gz7bfQabOr22bJF/02HodNb3ZR7KUrKUOErWMgfVNEmHncuUM
a9Hia8HC3Z1sUrhTShym9cBAzr7gByrFpk2mN86mQMThRMTWQJWEVMlaH0oM09sYT+CCxOEmjvmm
Q5itmlI++qYprcny2qtMB1ybUPBdKInCvXDpqVjqhzcTG6KqebSjwM0Fju8R4DioIjJ5QyJiwBrA
n+sNNxwGw02xLkjT9MZmDF6FeYiKnZk8KTCfxKZVgzt1oawLo235HLUpj+YadCnLPdJ/QkWT5PVr
tFzHSMYQ71OOddBE8jWOkY8jZP+Mr+TGl2GvoHFRssgpJK4r5toiDNaWF+xsSv2IYK4S08TSqXXH
MF7nTb2mQGkmzK/QryM3aMFP5I7a5ethLLZ9wzGtWMtR44SJtxazkwTSBF2KXCkqnQFkiSrLMwjM
JQRBDKcHXzjse2RF860RqQQtvP6IDyal19m6JEwrsEn1MZqPxsZFCuzIgea2oga7Kq8tGPCAMFdD
UK2Ivjo9RQp5gFxY71ZW9yhVpwwdp6p/mU2g+4GZXoaQpknJxJN7DKiA6XVHx0FEzYKVFb+32G17
GClMSu4KBXclXZzlZCUnh04IV6I+a+CSYHKywj/JBXLv1NUGVyDHUojixLiH2bFT91fxwYfcQDDD
BS/mzmACPTM3ug6xXvO3agWjYLA3OCE5YaGuLaiEtUTtFxdm8DjZ+5i7sIo7/owXHfJJDI9Ng5P0
LJsRGHPdiQs06QUUt0hzBrw1VOb0rYRxlxY7plFsWeO6FB/iVOa0TeXE3DvQdJzMirdSVm+HvttU
iYlyM3FsE5vKLHaK7K2OmH+XFeFlLkeD5J3fOlP7sSYRm1qruDHXhU+4CyxT3CM1x4uup+ajkl9s
7wurGLn4oMqUArWFU41bLbqyjFl5pLozq95OYJnVkCAVD7dErIKuXKlcom3/R61/UjzhHrNYdk0D
o5Mc6ksd4jiCFj98N+tncBycNiipJuaQEVoEPV8xdMAW0xwlklZ6ivS53ChIz7GnQzQcE43mbsWX
ItI2A+TkUWAmRrKwjottJ9fYdUvUhTfo0lQX1BxagmhV1JtCgS1T8sdX2JHDJO1l4QYMVLVcOcAd
nAB9SiHDKlUA0OLQRwGB4Rur0o/dPmXlWNp8BLkG0W+phFkJrisjxAI6eRnFkYohlHPtKlC4kDpQ
jmq0mlCjjpO+xth83TKL83iSaavsw0Dli458xMeVQ4laKm4JutXJqlc+po3qMPojLkTcQ/iAtbJi
lmtFs9dKnTq5MrrmaG6kFiRK9IfdlGurNtaIzhwsAJTIQb9woOLmYfINwjjmK+UXdVDDOeOidufq
BPJkBFTKCVGQ6Yra3yl+uTfy4sQ9/lApWNKV9i6v/JveNoQbEWf2r4b0Mo8gFWs/WMBrK+U+IXhd
hbJDbzC96P3DfCPMw4ue4qVDuX8RSdxQJnqMkoKHah16mTvfZPOYJgbbtYHBWdkI++SecQtW/Og1
yk5bStwU26V5FtSpe0V7LRXqXNpVTqShTozdgJbOGGWmfdVqHmY840GfvJ3MbDzt67Xe+JTkiV1g
lue6x+sNXYWBaGgZPVKKOJqdKGrHQ3mAgmfV1N26gsyZl28J40FJ8KDjNqlk40PQSjwXi8fK0M6v
+Ak/dv70h+4NwEqzLX/+g55Uz+CTXtD48ZjBYxJXNyPcZ13r1rZPviXhj8X3y+fE8ItGeKOlcyVK
CJOZbIdp4kFoOMRuVpKXrSgBclAXbMtC2YpW/1gyOqfBa1sYZ9Qo4JWwBwnrbfR/mTqv7laRbov+
IsYgh1cJ5WxbtuwXhiM5F1Dw6+/kfDc9tLrt08eWDVTt2nutueycnGssQrzbAu7zlknWaixcYqsy
34McnYuUUUFxSQf+TWUXEtAovL8sJbiy+JHlSxu81YAhh6f54oJvWDLxoWwCDJO1TKKu3HVmiSGb
HMVpQGrIpjVxiCDVVkS3hrVVoRHyb4VygjU8n8SFX9F6axElx8adJ+Pqpuvyc0z/z2U4kohsQzyT
PzPaSMkryWBbQx9cwVzzXXymLWGnbduubS3Y6lTvbUJLyVPWvVoykLhgL1+03GgtU58WfIZT9lD2
h6XlkC2QDGym/UKgclJNCka21GlJigpqAVIMWEGFoS9LNApWuFYCtgYQNWRewSCyl3GtLTRgNQXK
bXPSfQkWNUejPlNjeiVfqHj4tQFimftl9x9m+Jhv+dm1blnHVLxK8jVL89Nu50C1u2dqi4KeQwDE
TPRLiWcy4nG39Nc0tFBpPBcTLuA6XzTmj4LZgtONFhz7EIwAGS1dhvC93ajtM0OKZiAvOP+S+bfK
6BQtFZvOfEUWTvqrN8Svjp2PTXCDfX/VWu4iH/RlCDyuVz51bEL8StI4WJkORmG0fkH5U+fANwxG
kTxi822AznRJOcFYj0QBdZnhSzFLMtupTOLqbwpSXy+/Y4PZgOj9IZELdSpoeYoFk2tS7d9cULEi
q4CIxYs8+tNMLD4Musa3ofkj7HmRZ8App3yFZm5ZjCNc9BCHF7+bCcOloi7srFg3yKeTHmcYpC0e
wNRXqN/4AWOiyglgX6oj5Egv8ceTESYIHjyMe93a4/RggJxCKAfzhhkkdimVyE2+cMw6XgqWUq1c
1VG3nvgzr38E2qPHghTrJ83bZQS12IFYRy8uO6aHasVzlCU66mWOqo9sERwhX2DgCDNcBHZNX53T
ESD85NbM0YHlhwLtQcYgEam4dba5bAR55txHzIneRql+a7Ezy9uQfQXjVSv4KwOUccrCoDl3cbIQ
+cPQ0C9mcxjLsDTh28Aj17+y+nnI3vv4mQj2hcaGznO3ANfCDohKhI0AH6bf89DPn1eblxoud99+
DRj3yDvXEXZwNPJNpVhFNdmBXbtoTQtgQAMls9hgwfI70YJnUk9t+Ad+ZN3IV49/pXl1zBpvj8Bv
1ZbaQTTKEc7n3kVQEk3FkTrV73Uchojdu6jFv1Udk1FZWhWmwN5d4YwntknuZHbJDPyrDIMVebRI
pRc8KoXxWbIAW7AFsvmp8chq+Ujbb4fC2aOQ8b576S1qRPzq8CSafgmlFFGcsSjska3v2xCwRe7e
9DU2l7G+kW/kdCSd24yhe5IPk5RU7Y0z6H54arhR9UT33T5fuwQgc+rb4QFbabJfebGxtClraWrs
5bM+Oqs+sU54TtitPqTCqk3msMNKqKbgmYisjU85/IkpyZfSJKoCoyfnFbhpOT40/hsf1RRRH6pg
dQCgmpDg5kuj6ihELBYaTgRjyGYPYsJjisw6DQzvB6fHohOYXFTYxXOxzLFYdPkqtFkkKvHvWzQo
v4r4YVIH09RZJTGPC4JGx3lzhvfMRvCBe8GCTBHiLUgUY+Grtb2oWHmq5BC47+hc/QI5supMSyvS
qH5M+q0hhSWGB35bMLUduj5WZazj2vHHi5eLVUWYPH3jRT/T2oKtS1nkUdu4PIOC4j7nj8KJgMMi
W/SIe+OQaivvsTzGa6gQSMPUpWdT52MbZyIR6e9OAyCyzpbzL2F+B6FOtHfLkYFbFRct6k7c/w2b
e2/75O+wxwifpo2f1/R6DXWRFBNf5lYoVy+HZdLfMutDVlyI8DMl5LT7mq8EWQQLkFQLrftLFWCj
HT/et918w9RYhxalrT4unc7ykcNB2Us2jj6tzWqTCZVMSGOpUJ+gl1rRiUTKUfgB6lQRSN+Jmb5x
Q7pEFwtQ6jmLaBlK3wC1Y9VQCni8bJGSkYtiiD/NV8b77IgsgNnn7W+MfEVpg0ULvl9mj7CmxYbK
I1z1ZebP95gD2DvqlkN3nwgZz6lBGlSYnfNmyV+AMPBQrCXOSZ2GWy+1neaa28bRVmImPcMt7sJf
tLGMa4h3TvxseK1itjDF9MMgWSnNtI0pXzqKs0hhf+ThUvpxOSEXtiiX0Qvw3uuNW9Ubfew5W9wS
zi9aXK1qG2JwGj6GQMHTe49rExnF8Ev1DGOroepEqPnkJKskiFAtjMhpErr00TrWOuTX6QFexq7L
tsRRLs22uoI4XVssqq1eYM7s17R/kEmMN6MlXYDTve3WAHQzXyjfo2Os1UlejVC5qYP7nJKTGheQ
P1SEQJbkZlnUbG+BoWwmfH6V1a4JZpnLhpUblhwTY3D6bIH2H8twxj6XBz/p9GMIcxEMP0lIeclZ
br60tEoXc1NAFGQ0GOZK4VKbZb8TJVl1Kv1Ry1qBa7rKdvqb/7+4zepVrhMUIjztO25wS5OiumIi
PK6IID7JTn2lYpmhWLa1qPt4mQIXKiN9oVPcF+HfVH863TZVYfSmr33yStIN/BPKCrYZF30zb7GJ
sPO9W+l31veLKpALbaQ/hT7SWAbTidHrwqGAHuxrpF2F/gXiNkVLObq+i2u/yp7M6hzrj5ag2zhf
eiPxx1W4BGDUjdiGozUrw84brmEN+5GNo7Q4oH7HNuYx7xQbIXf7AOQm8mP2o3h4ddSD9E6ztJiH
zoJW1pkvWfcC6Tbon9TkUYYnJzuG+taAAlddgJsJDdRI+tOnJ4HYH4U8ePoRT+gQeouw4QCeb8eB
8f9Yb6vgXtpQbk3NL4J0k5rzTvzQ00cuL+ZpRt8GNyU88ObNaTfyBE/NrY5oheyn7iEIIwg4Ikng
a152F+LNaugxNXdXP5mfgfgqOSfbJj3PvKdF7JIeyCIsPpT2Zuonu8OHEh3j+JQV77X6Xuecx26Y
1lHUIVFZ1tPDdRl/cuDMqf5YVVzOiWX1m3Db5AgFOuNqNqQabq3qRQ4Hm7M33usCoZYKRJ+37AT3
tdr8VMpLFDxh9TBz4kDdc9ydVJKT50Ap1DBlduUC6lWMtQCMVHtNDaoWZ0aKWZTh6LPUD8E4mJ+u
6XC4JbeAEGrrV3ev4Pgs5yvhD+0czkhyre2vtn1U+q1PdkLlF568Fs6HjuBCs36dIfJVem2FCXnU
V4XP3qxq2xRke3igKyXKdZNsNIU2xVOdb7IIzB8TCgSlS71eighqlA+qily8ImKQxMO3YIOiYVLR
oRtpA2zgBstybXu+fY5bekfU4ht6s71G3bpwr7RgSL0ZCLHhYJn7fOkACeArG2O8chZmvurMtVMw
LDzkvEU6HAE5a34ebkdno8TbyfN/YVopVMQLC1StTcNlmeCJpx/RLkiEQY8k5/AXQCV7E3Djd40d
vF2ZzYoQGiU/0vFgZtLYh3FcDxx/aVmBzwuWHqN3IPruDqWpSoy5t7AgBrs3czhl9m6cViR2J2If
iCc2THqghniDXtTKlaPfw34XddcCPld6S6M/Mb3aKs8zXdrM/c710zh+mhkukPZVLf9qk0nGabbr
Z09G+F3Li95eB4NhO2DYE+kKbr5Hg5im1xEstruuaM4ZXFc/AtEDt31c9s3WqmmXbNUb2bA5tTR2
C/rPGIWg5uS7AMgLddmwt9GxVIwX1nXkpwgJh3Xer6zC72rf46gjNuV07vSlpW473a+mHXSbsr8A
CyyqvSn3Tg6fjoAZv8B7UXGAusbs0hxKqnVRPhL5avfvXR77rvZRGrcg/rUcTiVP3vhchfBz4bO9
BfKiFBcrPfbl+xR8djBmEYVo1c7r99x2Ywp3Y22Ht87GQLOry892JJJ5r9Yn5cOuiCA7DP2Kzo+R
3fpqpeE2s6GhXVvtESfneLgl2a0mNUkzN2qabJC7sORAtKf8kRzaAhSfffbT0IoydW/ZE80pkYik
qbKcCN5R6GEKSizUFpvOe8dssxz0aVWwZLc1QWIRa4Xi+T3rKQc8DIarUh1XMk/WYP5WedL4SGKQ
vnB21m6G2fAU1QiWmpUyXJmV05ukUIBYXLZ3Wr8m5x+5d8nosBFxcr+3gN40TaF7iGmE4OFY8oRi
+Fbyr8x8Vsr1QH2XePOFfY+f5kNnYo1kuxbLYeAwQuct/O75jdN0MmmfmRYJTBTIGqo0xcbqwjXN
sqXrvrXkUhXFR9j+0v5rmw/G6uQ4E+Yb0rel+wGfgGtwypGTes+Kc+9rIDvsRe5bXqcLR3ttkqOb
nJv0lIOzrhdtsZ6cm+jPnEoH8ReV95DxoHaPug1fY0h3SvI8kkPAXGR6srR7OT36bpWk6mIInjX1
UzWvRnuej+Whsq2116T7Es6hjZ/G6TrY93ik9iA7vUGtWvzW3TbUHmF3IWe8UR5m8d5MF+tDdHdP
0PO/0B6dI9O67r2udwSEj6HtN7G1yKxdHb0RqrrUmbvWWeAPcis1zjIAsoOelR1v678VmJx2p/uV
yotKDHivkK6WHSLmKhka61p5kymNiehlKun3GRb4Hbk0p9kCZi51w1m6VeqXXYBm+B4MFyv+6rXf
ub5Ba2DNSoofLXgP+3cRknpJ21k13pJ5haHfZVXxLo7s9Xy0nDstacH6Dla/yT8LdVh0I/hu50uU
H6mS7erqaJCj3s1dWeJn04ICJXvVxn5WeOwi6TL8mWe02Vmne47cfoO24aU3X107PkjQ+UaTHpwg
eVhuB0pQvI919avWdGjYtwrDRv6yEM60Ad6/Nmvg4HyzSdFQcl0bmwUeMbi9zWe/P12+ggJ9FJhi
KCjNDy05wulwxU/sXY3sa75ry/GpFCEl1UOt9lBbDHpRbfcUJz9Ks1Hz40BrI2OYZ5Pk0rJrxWxO
Y/Epi7Ma3+dPDJsZi0QeSCneUYQt5SCXllFxLvghkH2dYPdL5S7JH2iV6OJRLWH3deInzdLRRdNb
DagOgCZnr5JWhYjfuYFCs1x1SbZG/byCDrHyAI67Wb+F66krWyOqNnjDv5qRwaQ54lOlgf4WRhrH
ZOPNI/sua7tjxn46VsXCLuwX2yzmLqd8UQVbgteUe0+Z5+k2QV2B9Rt4NFZp8zznYAMWejvtq9BG
U5xu25hjrAwc7q72blmCoWBivoHMPY0OWFCt/cycbGW8KIbiuz+6YtzsVjm4Yf3UTMGmirAfaKG1
QD+grg0E/r017IxCqXYuxOFFnWqY6egfm1Y+935SpgLjm6C5Wig56QxRjDUhakqyEaJjj1mUcx8N
jNIcPT9VBYE0lfCNurlXY/5bQ9NZxIB2EQRxr4SCM60zvozpbiz1PQpxOvlByFXoj0JP2Cmni8gZ
nkeDH1nJ1prEoyyq3yK1+GnaRV0bR4hYX5h766WqF91iENV1LOMtGI0bgcHLXFPu5dDP4n8/HtkJ
++RMT+tMLuLNnZAjNt2DyIm1PRDuIEkxM/qDXk5fqkXwHxjtoj+6jfHiOOpTX5nJwtz0sfJMuNxB
GakDeTCRQ3JAx1HKKXz6A2/6SrY0PUq6Gl51wLL7ZNTOUkn3WSUQKQXfWenuYYicR6Y7RZGt67Q6
jqXYOdJ+ihXlXSUU3IrS56lvnudgrKTzHXJW+37cjFVNHCj6Ko9WNLyCLPc2fBc6jQB8mCz0dy8a
dzrZJsJKV20e3JnoQrHk7eZt+aNk62RkzygSSGDGXu/Tl/kr1yMgcbV+DhJ7p6nOXz2qGCHybWbX
x7GWO5Xvlivlzhg8Mjd2iMrPMqCjAJ8gV3jv+8TlQUeYgk1y14rxKauordL0yNTzaFTZCvjpyZts
1CjtKUeVgvPw1CjhxaUl0VW7yerOHEhWaBB2GXtpk5sHokTusRbhTiYMN5QzCXVVKNqzXge+aHBc
g9pBP3hO1eSlkO1TFitU8uGe7OR1oGJ2jqJr9YgCZxPBEcg/CnM6WB1NfZrUJE/jl253RG/6XkfB
KJ2tLna9qKh/rGvDTyD7/mzL4KnHDIzh9JQKogBcRteq4xfhORTKPjL07VBNa6NywNVSHhkrZaa5
dxwwq5Ek53rWxu7wUlMgsoQ15KSbyT7q5dZg1epVc1ea9knYFI05T2v3mlTNzakMY2GbNK7rYe58
+mOr3+exQtdwlmLSRdoTRw+DcKr2XR/GQxZWf2DIPitWrNFG20k+QFtsAk1JF2LwziLQtym5fjSa
z+hhVglierUc15mAZFPbV/CwL2XlfuvueCtL/VklXVAfjp2FzyUOol8jN88BkWBqB9+IPBc8egtb
lcexfU45F3X0ncve2iKISpkoZd8mEv3Ybt69Lnlycg2AG70bLZ4dbg49UuYMxnitKAKskQc+LH4S
UqRy0JtS2O95ExBvoyxNrd0DprzoS9MdD2ClnkI7uZW6uk3rBs4oulNmgVtQ6qic08+eLhzU6QOp
R5y2xkdtd5i625cJ7/L0GxD6PVXLyA5fhEW7YzhMhvnQe4MTxqyNHgEWhYAiuWh06PfwHZ50Ea31
DGnPAnbeHZrhl2TVH+xPqeV/sdIfLC1/8RznSA7DUALXIxLUVOjhcVF10RyjLLxrSH5wOtiXKmme
upYApLS9znsEEK+N9qHoKgMwGm+FWE06HvpZbNtF5zixr5JFbL4I2ZjvvOprVMuXvk4OHb//Kacb
MFVUHeXWNYxzl4MsZAHpiHSC736uYFHkrJrzmhMMzcnhUVMLCIWh2FUDUVWR9ta3nP9Et41sizNp
vIYpQw6295brxsaGalkgW3as6lynawFjptfyI22v/1xE24kBRkKtlMOrXuIlpesxVtp6UNJHSzQE
ZnG4CkJgFqoeYwlSM2KkUpj1t9Xn1BfnjgBGi4KQh2l+hlkl1FF9zad5bNVv8Q4so4weWJivykah
EUr4LuCUJvlALroC9n6bNAvslHMIefea3QBxawEbAYCK3WuYxD9sr68oWM5JQ7FpcJhr4iP0DGjX
5YuW0+tKasRm094FvEiJ/uaUchO+VsO6/sj0YDvqoY/yeVOm7vu8EkQsFK4QZ+zuHF7VTuHIZq0M
RV/l8lcBK4qgZJOwzrS1PJNLX086MP1xh+yB8DGC8tphY5qczircXGTIR4w1p7K8zLtKWx6aUHme
GutFOP1rveoRrCSyPJQtQxAdzj+QEfEIe/st5/qNmXL0LA8NCOqX1HzGRnSr5yWkj++6ra5jXdxB
8S8cSWU6gOuqzTei2RaK1MMl0zgQB8sSDt2STmSwNOiiWqyaQbJFT79sW3nGBQ8q0/GuStzsrcba
xFwKWnoXIzQO2eDtZ7GIpNOpDhPK7Yx+dlYfCmFsG528U7q8oLz1u8yIOcONazbVEfv4QffalWuk
Kyiq6D+SVRcPvzTNSI3ojzO1XXIPStVY27K4wEJ5UTmIJyqmXx6NwRWHpj0qWUQGcbdqR5pp7Xg3
U2cPhdAvpTzGmfpZGy9pV74bqXLzWFMUczyNZbLWoTUQzr2JdSR3YtiPjMldskfdoaT0ytfwjjdy
HFaGkHueFrq5hJU17maOiJZhsaka+KGKCtGRaJk83Dm9u7V6+5BV5PaRwxNBXrED96BH9k5NR4QJ
0Z1sOrJ85E/qsT5PhyQbj2o2vv1nHWRpaN17JoIdGywyjYAHKTnazauI83VW6qtSdgtcvSfBQMII
5WMkhHyMOK022vNkJ9spLXaoSzKGY+6YXkUcbjw3XBxsN34mZ2bpTu41H0aQE+GKq3kMLWS/1SHF
c5sX6q8w0s0UGXsnzEEFig+nd/b1F0PUEwv+FVA9N5Xry7q/tFN3qVLvyTCnO9llh4ETptS9OxwY
RqCjTvaEFnzYw7uIs68avUnAVDbTh3OGlLSqPyBmboE3nJOk/J4XUKcayd5KHvIXv/89EPiwcr4S
bt2z2pAwEytfiBE/onTa1HZ9U/T+7JrFS5q0d0gZn7opVuZorksCX8a6vavES9ENqd8SqXy6O9zA
P12Px5UeWZD1yAWj4WuSFA51ST5A57ITGN6T1N6FtC59CWbHGLrNvBnPC7EkUX2y0mnRqdYlMvqb
1m1RJu2U/Nw1NXTY+GW+1F0o3mJHPyYkqbrobnwxlV8KjypgQVjb8jcBsQmN8F1zU4fmEVltHvJd
1w/D4rttkeX36R0W2Y4H7iwL/DTxPWY6UXbOa2MFby1OhoayOZeIBCZ1wN/Pm7a6kaAOZ+Pp48Zm
We7jcCtrglusbK9Exc0oTA6g6SUcSlbd9JTU4aXPyq3tE0vMYzPMaRjBWyTMmxv40Wx9ZNatATUJ
3hVPvXEfsKY7BMhBsgTJtzEj+xWc5rYmGV4XoV/ygLsCscY4Pyq9+YQTBpRokFwaHXtzz2KT7mXV
bSxSE5XCYPIQ3nvsDhkFDU26MTNvQlVImq9n5ilYJe95iMVtoBNONsQ3uBIaCnBz8t59SKHScdSe
AwbfHUezln8aZzxqLFrIN/LXikKqtBKOEZAddJaPOnWObaN+zWWgQQq6tdNl+Dc/d3Bi/0wnmInY
OZVjvceeytPUHHVRbiZXwgpsr/PHBKix2Cbv3theiwyF2jO4jKepG3yVVDVqak6/NOipgXXYUGnu
nDITz3dA8qSO0mdK/pUfBcceFYLyODKCGBgs8ffNwNp7Gai5+S9FWEbSIKA7zB6RestCk/t0Jidy
ZfklsBBqH+Rygk8p/Tpn3oigIbNDOromdZ8FlXGKPCRyurbIDevh9vJD75xdr8vnwHHmVnhpo3Sz
91JZgxkjzRtjCKNBQV1XT/UvBHMusvlaZ9a9cP0gdq4Jz5eAg1a1+jXMz2Uf3hVHvlR4g/AX436K
zkVjYbhGL0wTjcdWyYwN7OE58PFq2sYmrLLbXFE3ac7t134Q3PI8FwBqb58lxheXZj4mZl3zjkX4
XTrKOczSoyuZIurFc1FmTEmK7yjonuvI2+uBCnmnsnEnxkvs1xszu4WcOzDHrO1s+lbIFUURvZri
9C1ypw+BzjQMgy8cZYxMqTfmJT2rg+dyL+uRE6x26dsSURvdCeR/qecdU+hr05R+CKO8ZI7y1Ckj
LsL+XoXJu+pYp0DUL2EV7g1mn1r5ZLj9y5BVpx6FEl+cINuciT2Xc4OCep2HxsVgbDOtycy9KVZP
5Lr5hIDrRfUA2caR+Qmkd1nMN6wbl882xhg7DdczG2gu75R2OKs8DyIkr0itrko1IotllKfOt20h
GOk74urhB5WCYqJ5h3K8aX7mzXmIuidRGUD8+nWBbw+VlPZEvttHVjLEKQGiDTSg5p/WUK3j/M07
vfqbf+FO/S7HSb+OnjL6PY/kSjcUDxMrT8YUB6eiM71TZwbdNrHVb5aE8RqrmNMrZUCO0DjMwvS2
PubIYEnqAsqYsLNLiBPnaX5R8MoshV5G68yhgdHjNntOIy9eCQIPL4guwk2jC+1Ypnm5CxtWiAqs
EqrbuLvruqoBOjNrSou+u5t2wprRiGrrOmAl3U6nvE2zrRlMwZc50ELATy5e0XARrFH19FhNtO56
qD2HFQcZR4zvKl987cRVu80MGCNaKOx97ZFYqvZfttvIa2SG//OSdv1iyAZBtYZ/Wc3VYqN5UcwI
pi0uYVZYoC86uTHruH9CEQMwgkW/ber6yM0mt2nMBC/vu/bDTfdgyZpPYYz2qtWqYDMyaS5kZj3K
VzB28mEGWgpxHM3Tv8/Cy4HWHWM9hrx/CxyNI9f8omDk4pkFmpRMIUSt//0DqGUFbXPE8mim1wqh
JF+uiaCyr9nbBLHzCMac71iU74AE2w8TOxrTQCQtzJwimnqSYXnBRR/RN7w6yvCms8VeTPgt9L/0
eGVbgzX7xw0MG736YSrawSUH447UXO4Jf2DYM38+1JM9IsvhHrMX7qF8x5TJ9NWzXCMfekLJG8dO
xDHDnp67NurOKp2PrMkpNPAUnDH97cwWumRU6t3BpDYVQTmBP1LlvhWvmWn17tLD13lAWu6sETZ8
6i2uuCCzmGwbCFm7rIrxhIc3tdeUbUfOzilDrgFcB10he8C/D/j27CKexVRgxtXltb6Xo8guWtoG
F0IVLjIw731riz8v/bDzKUdoPVlbCgnzy2kQWqDAb16xE+S4ahiUEt761CdU1V07qe9RyHC8DsO/
HslP325DaOkvcdxVUG0u4DWa+7+XyHkarDp/+feBUasrs0rr7aAMxZKnQdzHBBW+pVdvzsQgUSFL
5D8fzmqVGhodvVQv8ntgtPeml+1Oq2cuqapJ+Pla4E+qcVAdsEJDVATk75GhFYcaXhr4nhwZrOyY
uGgJm4RT7cicYJ96UwIvnCWr7j2hrFrXr4u+fKrpa4aMHy7/PpJtpxzywnzzSo05vwGP12ohNE+w
edahTKLPeuHY+atTxCoQVs86/HuBZEeaWqaILcBwHIfQi1Go4/SoNQ4cQdxoPlFa+xakoQ+OXNnj
bA+Ok81gLAqK6AIc8CcucauHzIV0q5SnwjXx6/K7paJB3iPYBc61UaVnpMNmJ+oDFhJ5cFwp//Nf
SgmO99/n/r3UmqesnDbsaZ0m5sogMAcxmh1d/73Qx42vKA04uVs2DQcn8JEfT2v8YEwKQ8VZCSVS
H07PndHhGrtE5ogx30hwhqvTI/VSm2ISAVXQNR+1ajVvnkTDOgjDPDCyad9kqhL4rFZoBTX5hFVj
/+/TAYQgrBoxPuOxV6hWyX4/CasZGNz1qe9VSbkGNha/Vl7+OuhxdRmlSF4bOnSJZzXbIKxrhNp6
dwNKmB+00XgU80dx1XS3dMRBE7DzWS5FRjCxhY5u2DCSn+mUSpprqIPubt9MS8dJg/P/vTQW0lmr
+52izvp+cDi3vzHUk+nJir+PhOYiMoyZAP6/yMgRH+0SEgaOYf1bMegeWmVzAHfSsZ+7suGYeLJ7
oe6y+ezQeSkMxtR1boAe1xpGnGdckKS+h4G+qrXCemvRiuFhSIDkkHobihDdsRLVlyLjvkuRgJ6s
oJ/geIFsM01Oi1nQeEcIxMXp3wsNRMDXqIc4xL5ZoQVfp4xeDK8PPxpyERGMpdmLU8Ogg4MUXyoX
LVsM3tIyrbPwJvny7wXhyaKdE+qExGmh9mnPtsGLabOdYT/O/FD1wmPnAUadnVsKfH7Kt+zx76Mx
5HTew+FfeMiq1xTm7tmKTXvDwlQsgtquTrK0Sv1bD0kkZfk5plVBk9ge/vu/IscQ6yZAad3hvEqq
4nVS1JxBvHb2ZIyRq8ZjLEhQpXdqiFUCwn5Jo2/O8pyY4vXaLBfVabiWlE3wbQh30cc1fyndaLWH
nEtLwp3RGsj0HSujYI2ME21nZMmUbMuJ9KsVdKGt2sAhdVOEFvS894wh+V9Rr6G86t7xGG8cJeHs
F3jFwiI1GMc/jbxC8XGZLW0EUEGRDqCZMSU1tIxLz7RWbDp05NRk0+UcG3VhAIUJyStxzE0Xd/sy
HXZesAw7ZA9D+VmZjEgaVWxQquF3Cdtx0/eUDQ7b+iqwBhKSucFNvDVru5pqEkd/XFRIG20snnEW
IOYHDidkhr7HSOSao0uP1LnFCBMg7erCeiXSOj+NMLRqCWFE1c/Y+YKmagisRn6IMPvTsZhUxY6y
ljFGL8iJy0J1o1VOFhp0ScZdyJTaVPVoFiGzH2zjWYzwUmrScRB7kuSkV229IlMsW9iO1Ndx0r6E
zUNUc8rwqJ2LfHy1a/Wednl3LOLm0osoOLgoaZ2iVxl5o/DUTNSvhYZ3k/wkD9tJw2jGs3wiPBqW
CdT7lpScQKWKdBZ2J1wR+AH6WHFBl3XRpIx1EImONmGHnmQY1g/KogodY5uKfltL5YL90dnJIkWx
VS9pELUgdfMB0gFV/oSrAdFTCIp6oHH6LNNbFsmSSU8BNjLRGfwM9V3Vyh3F67KRjsMsh6Kn3Al6
pH6iVK9KqdN0MsHVp5nTnKQTIN5NQoVbleKtyx2ENpJlM6EVq7TXumNs6koRLKawLo5e8ReGpgnd
FXkGwjLw9waS0ffERUPItmYj/yzQYmRRt0CQxkDBIClYWOpalIW+jMZ4a2Ue7ZGsXeE30ricwvOr
VuM0TIHF6WFvF8z0i9xF+VtMvummD82S7UJKJfAdvACkncanBU6QpypJtT26Zc936dDlTAXjBFU4
EWooyEk3sJnKB/ZUnZw2H5dW7XQvtaxsv5e4SxRRNJeq+yFSUseIX9hrlAAVCvMGjF7iOLsprQ4k
5i4lqs/j2BXD1crnJj5qy0VkyVulUibXNjPCIR47AN1MIBDypefGQE6aqHi9IGIk7FrpedR61Jyq
qfuAkj7HqkOc2YDZioKb51X/RdmZNbcJddv2F1FF37xKAtS7t+O8UInt0LPZ9PDrz0A5dZKT+91b
dR+ikhXJsgTsZq05x1SQx5c/jX4aNgQsmGHnYmEfUvY0YsbC2WUo34cqoUvfN9OzbUd7b1Dva7LJ
tklsfankvd4Bvkk5mFZYKQ5+YzXfmRJ2Jgl4CG9dRFmEpVBZPdYVq+GisiM+pGx3Kc5kWGMLf3qK
QA9U/mNE2Suys4DZhqqxzGp0n2il8gnt3QzifBflmUsZRZ32XhW/JVp7rRt2iZXKIl97bYFqHXNW
E0VMO8LLBW5lkg4w/JTIzQuXzkrLUmMJJrsvngjQhB/gia1ARFAX7QUjZ3PsB3Yc4quHZekDVcR6
bZVUiAfUmaqJK020AuVE0T5l8ypp6xK8oxKVVqRmp0LXQtOra79kRkKIDN1+QIUh5qdMTcegG6i8
JE5sn7uOK7l222OskoMoI7L+3IS2a8n1pNkk7SHRXAzFx/mDFmGZv8uIP2cmxG1kLtvNFZEeRBAH
SVnj1LUuxH+S3kNkyNMUU5EvHIPfZ1e7KV/e4Ar3575bE6iEa+6IzQyI7ETKlEZba0D4MDQNfFSP
RT7OLrBYoTHmv5aU0VlY6KCq9VKhniavWDjcyOmfYiTRmviFQjkDgNeBmlkr/02EMDWhKceZUxQ7
UU/7zMOipTgsQ01H/1GiaYRo1Pc73iAoUEbv9Mn1VamhmCg77LMbwP4IJKNTj/px7qk+iWdTqI/A
Dn8aWeHsVlOVKssvJUEysdgjam+m513aKE8ViOmtejZEa4RuVjwRQuHgyNNDxMv8/T3XnmyycueZ
QVV9QWgSj0RmSKbmOfDgT0kAicy+WzxBlT8USuA11V0zE4wshP1mucqpbYcXp8w2XovHQ9rVdWgm
4m6StzpBIJKhBdxotf7iTNGDlePCUyQ9tDLxntI2Lze5OV7ZOP4crRx5lTlayI0RX7UtNia1NpC6
mDEZZbpP0R3SC0CMfvDuwe6SkagSbV7DxdzohHuVGlQbPMx9lNzplfPelNXBJDg5VmpAAEr+CXll
5vDTOL1FSqXjFiPzhC9Ng1hDBTzXBkTqzYUlwK80HaytEr1L0eMSK6IOWWVHo4UxGeEAC24ojn6s
T5+s0T/q4b4fvceiGHu8acoP9lZF6M7AilsQXynYrdZ9TqNF2/Q257+I6RcCkaH776m4LmOUmPqb
MBC1wx+xU4kOA9HKdqopW6EX0BgR1sYklSxOZTwiDZpriftGRgLsdIp6IZvuACnBnmwF/jzdCWo7
ugyUHxVyNuEUYiBlh47casV6jcwtZgsUD1fBqGWAY52rZ+MGc/PiNCn1NSpYnNru/F6WxoYpAlFm
ik/MQ4GXPKD6rENpPSCeDjAMX8o+wSHCBEmChvbZoVlns018uDGTMm6tlYjOJiKKYS37dKKxA7eE
3yfVxUC1YuX1aBniv+iojlMZsDvYmVDp66Rp2cfOfCK3fFeNaywmbzvDH1QNlFGNOl4AluAKdDQL
TR40VHpIu6zSvmJJdkZZq7tlyD/KtkHEWUKs7/PXpKu/xpK1TI3gHkhZ3Nt7V5r+4iqha2ZBpkTn
ZCEIlt4mUunqakv6LYPtvfYIS7I2ZreW7Iwlb7hO0Q95zeC7yQzNBN2CmX8q2aoOt3B56dNdRQF/
44LTBq6YElrUhKQhYnVpcLO0dHxFMcT73DhXLPh3egzbqyxoCrOsWZT6mM3tRbTxZ523ZL5+I3Fi
BbxOaxI1FwP7EfKxEO9WUELuGs5j25bvOumvJHT2QVNaJ/JuT15rPNKCfARDjAgrxyOsIsDwLPIO
YV4tZ9fjm4RKPfuJjQ5KU7FytTjE0SHtOrXGRBN/MxbtR74cMSydvah9SOWKvuqmLVXkdjNoMVdE
Zd8zFyG1RURnWVjoUMtAqOY7QjzpVpPB2akSHSsarDdpv3PH6YmaTky1E1s+X06LDm7o6exjAyR0
VbmoKbPLYH7HNlFvp7YzseOlX3m3G133AhQEyVwZBQrA6aR0mSSF/t56eJlo023dybi3Vfcrzoar
KDhz5+RX3BmfRIv0KK8xa+vJxU4tgL6IDSJ7fnLY4ZKv/pFQYmGWMT3lXTf6flXI7C1LkkDgkJYs
B3fZjD3NOTF8mnACtqKrpgARDmVXHCOl9TQl8x0H4upKnJROaj5X5Mmt8slWwwqUbWSNVaNujfUv
fo8m6yqt4SOlRLMBEfkDtwwRGWdMVthAcB9mq5fYYYDbOB2GpzisStD/o4nGncEwR5TLGp5ZV1h+
S7ZpoZk+feONxAZsLp6v+orUnq2KjLYslS+dMTKT03rP0cY5q5zI4VKDO5eGLASbvQZnQyirfHR5
l3Z3oTb8VIIWYBP8ZVDWlcV5zseXWjqvap1V+54jZI3mRzun1ZaT7MXszEc0IwdgkG+qlaPKrgrs
JBaDgCN0NDjVNlKnUxnHDwSIuRTQkW9a7jM+ZG/2QkwQz5lgbNOW5B6MqLfJdOcs1/J+KskbIavn
11DP7wrTucrWkAlxbIOZhB2GCg8IF+2yPHqtSFHAiF4cS6W8twb9e2f1P+2owreerbWKznmGCvdR
9iRCLQ+zR0+6EQoV4shzNpaPJO3cLOuMvTxLsY5GxbVwvUM1O2eitvwMHF7beD4I/V3VjGEtwrHP
Lgs7Ny6deN91kl6V9wqbgkLA+Ktm9thYCgozMnOIey33kzqfog6zOitsit/Ip62W8tbc0busVM7s
2fVO5mquqfs1ar1DYkPj1petgwENHVNmyWyTdJ+FMu+92ngfDewujdc+eLhutp5nbWbQxnVkPtju
oZtZfiimWQajrl1qBbNkg0BqMb/1F7tOMeNzsitCPIkFCXxTKywL53bnrG63BPj85DJ9MhwT9h0W
Wf9ekt6SaSOM0km8Wg0qpdXR33Berx//qWcTYUEwmcX8Rmbdd7pLb9oi6BSj81f6zyoxW5orNLW8
AbYm8YD4RkrpN7HFBUOGEH335aPRdOw5iIqFRTGLXDoz7mnTDwDU6xmNJs6aRbmflUcNAati10dK
BiYIb6bWd8qZB2KcQvDN+J9ENzNCOFeheBhxJg0HjsfQNZfMnulEl6la0d3L27TMQBwRkZf6r5JM
my0DyeE2O/a6PHGhsWSm57olyvyhIf5BkZzQZ4dwRuAcyMgk+cVxaxcrRK5AAb1DXD2hwCutek+H
8ctq+dZNqIHKDJdRg+61aFm20VXvmQjQt4lDMyf3mb0AjzCQEfKM19m9UxwiBctlUAIpZGD1arLp
1JJandr4pqsn23Imcs5O0HdJsCurc6I451EPH8Gy7tN4+QFQ4lITtMPvIFo44fLyAHPQUkQylUnW
3U494z2aY87qCuvxBtUFjE8cpG7RvKaTc9c3RMSBOsD1FLZiJWjEEcJ+OjIYt+VBj7gA09XC6skX
llB3U6d82UYVsVh3tnMCb1gRrzkjh5v0ODXtLPTwA2seZgHF9SbCSZlnlBGECsjFRCZZwGrA0eXz
MrFfHIwC5yRM4l4zTmUypgGsEiKIq4eIXBCfMZa4deT6VlS/paVKTmu38SbkRuSSZ7X1YOJY7ohZ
QErIJA4McJizQ7OgH9Od8ks13KtbI/A16pGo4PKSREga6Cbv1VYvfalWJ75qHd9z8zLpyJV7/ayt
Z5C9OD85r1DmMGWmSnZayN/xwHk3zcC5aMdPY+J+2trZaFJS2bkeMzfB9bu6fSrcOoaX1kfrf9/Y
Ofpj6nV+o0/iaIM+P97uRbX93z+aKUYCx2gOzRCLY7fe5K5RHbvIwxQ2UbYw11fdHltqijJtaqm7
SANwlK7PcxfWGogT+FmC8dp3S4PbJAUCHrnrrRi18ni7GRsDw1MrrS2KqOpoDlRVqPYBJFQtq+Qd
vPhI57ZfHwHPi6AO3zAuTB36A29Tc9bGLXuMHhmLYrGRdob6aABR+uvm92M6dJGorb/TdavoPHAz
/M+926+/PXb7vf/XH/+8DIsQCQHD4fZUuxz5uLe7f25uH8K9/c/tjW6f789///ua23Nu//3nibfH
DGra+7oV/u0o3o6nvpiQSW4/q1Pz38c3aSse/PPz7b9jySH957E/vycqezIoAGiy7qgZAG7/089x
CreBbbvX6ezgkywqj39u3PWgAhDkMN0evP1cioJn3u7eHvzr59tR/uvn2/+zG3it69nzkf+Ko6UM
/OW3u9p65G73/txYHsXxvGW5+uexItbF8Z8n//Vr/jxRhVG61ToNN9x6zpWlIH3odvevM/H3qTmv
J9zvuxhRy6OS8sFvT/3PL4U35gWT2Z1vH8mJ6wS5wfpl/fkeblfAX1/jX0+yb5fIv9/WX0+4/dft
F/z1Fd8e/Oulfz3/z7s2Y2fvKHtR5fzzJhDj7E3KdmB7u7BuH1Z1pmbxbz/X0l5DA263+u0ivH0H
Q6m2WPXWr+P3o+gxiiCt+6fbqzqlC62oM8J/DkWH9W/5fbhKM6LtLm63/8fDvw9Z3sU8u/JOQ9Mt
5N79z7l1OwK22U+L//sMuh2IjibjvP3rW/39wO/X3b6F38frdk7mt9s/h+X3s36/+N93+v0ef73i
9rLbH2GUiI8bbNzt0FbYPsuOJUju4OfJdT7e7TIDqNmbUIbWwbYzBkEvNSYb1e47JYxv5125noJ/
3XVvg6GznmdkorgzZd7//YS/nnv7L329+GJddfj866u826v+vfvXq/66e/sFt5v/x/ORsHFh357w
+21u7zhRQYBC9R//uH9/2Z+3+eu9//Pd3x//9oL6dtD/P157e9v//Bf9++jt5z/P/+sj/vX1Ralg
LVMjoAHaolsd6o8ZQRqRstiOekt9GwoVV7q6g84WSCV9ymF9BXMH4EM6SVg5SYX0J8elaKTvJatN
vNAkBq/p89MMwyoqmjuoC9GpTqgzWqNDET96o0sACBjmtcO6yOhsvISUQlshv5yZtQaGHxVXje3V
r30PDMsr2xeScBPECR3QiHZpn2KK4kk5vWtLhmWxQmVRPTu5u4r1QTAw8CWBpslDEo2wGoDWb0nn
Il0IGKIhFoUAy+VnzObPzqgzVeScM52e0Ikhd7JS6GaGhbnQyxB9JgmgEhrIQ2L/mhV3tyTibVzD
N5emQXU+eNt4YdFnESlMUXUA6tXDVVbN0Epr8G61Rz2t7IJcuM4G5rxBghtrRUHsq7yDffdeA92i
V9L7EfHrG2MtYLjwZdqkGQ8J8HJadeNjpyAcBItFpxT0w/CBAuHijtZPyqw4YmqqeMpUYAQswIVU
pIMo5n7Mc0g1JVLLec522MpwrAjk6jWor3Fo4q2HDGDDJmPjUAZNTcpyBbyzxUXlVS49WIIeRuqc
XvDowMPQd6oRXW2l3WoW6ii3iH+BJERXS21oLsWnRgt0GxMGStcNRlEETUFdtxyi6e2NPdVf0Pxk
mh+lgRvJVFucs5X1oscZNbVKJY8vi0nBWKXBFBY8ZQSqV+GMjVzlpRCJutURNGm0kTGztLuYXsVG
oQm8j+z2QQX9FrnQEsFOvatT6zsRtX04emlossqPndHPbfE+utmL0TeblFg2vWy4I/qQeus7NGkt
vbopw5A4rJAaa2n2VH1COxr2tYvRjq5KjBcL2R0C27POGVlm1D1ZfTozZsWqOoGYg3bdBxlRZh4V
G6Xu0RKQM9CbfgxQW47KUVT+4hEhRW0aSvBPYZCpDiQ8p3c00yxV+BWGBVipgQinJr7jGbAV5tBt
nb1Hl0/k1gmwcpIVfInZkz52R9lmp5RdmkknqbIek+GgWNpzl/fU7WsuQ1vBp5Z3JKWjLHKvgrgc
AIHetkM6TWp1HiwA+3B6Ifd1aSaxte62SL7ouCVbsrn6Y4r1Ucyy980Kz81UZ37crSUB9TKOiwFr
SGm2NBTDDP6OsPC65a7A36eqZy4rN9O+G0lGTFNanDX+eRzapKDXJOgkmfaKccI2wB4x2Te9QBRL
p5QwAjgcNXKr/CMbe5pHJOv1WU1QG187l+2nWZkfpYnHYczvi6ydN5VjyFCVApDgZmz0Q6xYT4ZE
zEgJdABeGHSNJHcKgoGX06tUi4vn2u/FjL9UaPGHadubXqsey4iJKGvb96SAZiJzAamoUO/TzCBs
bkX/dBYHrnYmv7HQmEVZfaX6t/Va+2Mi0tCMMDLkZdHRZ+WeV7N5bJu6Au6DrU1P74oy+0En/1hm
rJlx6qy7RVzD2KfYP1m/SHxMgY7ku0q1T55jO77B2EPtUP9EKscdwKtRVdsBvBa/wAUoXRqcNe1o
koxjmPcLIxF81bpuz+1oXkcO4ywagXwooWOQElbSVNGlyTQSOHoIJprI32AAPtsSa1KxTBF7XUqX
sfuQJRkfshff7Ml40YvoobK9X7YWY0HYI6/Nd22svROAeJp1nOtN/rW0VD0IdqROMTsnyBfEgcWz
2A2V8dklnXrUU9tvXG/XTgvbfBymhmBuqMgng5sUPQsgeAwKOSgMGxJN09l7yJMX3ZiOY2xNtAtB
rChTs+MyOtARQROqX1Hqd0A7yFpYEvJxnHyEPwjHY3atabuguKfOkt4XUbygOZy2vUt5XY07ijXp
4NPTZVSCRmhhuCE6rJJa2LRABCOP5t6Me5xUEo3cPSQ02vCIWQbMP6JIAy+AHMTFctytui9mFecq
9FORP4wWHSXsQ3V3X9ZuyFLlHr38E7vCZ60haKVM9jZZ87JyTv1g+yN0kTmrww7TdNeIc1dpiKfF
ebRTuu8yiEEEEdOd9epeDK8WcHMTqlEnpgPYdx9V/jmySFlSSaMpMu0hVVzqV/s47TdsZje1xZ4P
s4IaUNEMx3wM8wGwSJSClPAec4zha7tiJehVCc2u1NquJYwyHSA3yIuIlxluXHWcjSVkLgnNWR7q
DIqNYVxMu8N6BkkBazSYc88szq5qXpPc+g7o8UgHh/qAE923KjwK+5LjKTBjM/BWDzi2r2zQTpVh
7EcU1QqNi7pZjglUigHDTx6NiMnb2M/II8ju5kQo+xqB7YbIBSI7vFRrvrkNywFXfMwy22qF8qj2
y0EsVkrVNsdhoiWHgd5BLDsqidVCTXemXFR3WHryNPnMIa7FpUsJVBr02g3tsaT+0uE7QvDJLsZ5
AR6TAyajJjfUqcsOfaLBbnfbPjfdTY2E4KC6wzsd7Z3tQfBixl2CTFB0QCpG9G0HZFpIiO4rPGdc
+7tAt2hiLfl7+9OsSdkD+KpQyoGB0pAI41sQqcbCCel9wt5EEwNsDMYP4iBCegZj40XC2URZE/bU
JKUVfdr8sWIZ6JXkT3Zht/t8RC6dFV9m/EbEyV7LqV9pNaxs6PuczyjKavqgxI6C/kuAOJf7Qalw
0qQHzeAY5gGYEHOYnxU3/tkY6nMXlQ+dVh08+c3EQK0R9InwjJ3kW5fZQUaEkZOFXTLvu56MLau/
S/Q16jFF9NmfvI56TgbeTzmnPbGlHOEcKqvpGXuvj690Te+WhsQke9y1qr7FS3qUs3fWxIrus44O
PEoBTGghyweDTiPMDTXCE+3JsDGo/TpIGiL9zhiHZ7ekQl6cIrNfh5njnCwhWs0rkT/nOMIj7H0u
Ue1bpvIki/ZbnpX3g1I8xbTdB2xJqXZXV5dKaXaWHtFCLl5ZaVmK/W2Y9O9YTtCnZMuT1y7BECVh
AkqnI5vbTcc9RBTK+OWI1KVVz4RtSSWcZ+gnSDiDZCn3tuVujC7xEdXTb0In22q0wp2d7DjuPf3q
EupeP+JjEbsiU08J8QZR+pAIevyRecJ0cqpn95GLgUA9ZTvE89HNoQFtNXe4Txct0DmM6FxPyXRM
Kvlkj7ClK5wCfbjqHkcs0/TA73sHRK4Hd0exdhMt7uSQzOPRqsmsilipFvSNUGd3RX6qJofewDXR
xleA4Ij/iIKd7SMGAlGVBzmtTCwC7JnqR4vvIDYI2EaKDcomFVqYWwbjw7a1h33q1Ecvia9FLQKn
+0aYB43NDvpHGc5ZGcbkceTYgzokOGwQA+c9AR6omk1oVXmQKArJ0ZnPspR+wXKWxLy3k6QHUFwz
rbzToz7MDAHszaUHBsFMQrWCKto9eDDooRVu6SfJod8XlRu4VRqiegt773NYMBnOtK45ltENMiQZ
TNqjHXtHp0l2mvPDHo1Ad6vdWJcH6ne7ltWu7YxBTHI98fOogKajYCzS1h6Q+R4v0xG1iu/O0aHN
p6ted0dn0qhUqkfDyi4CWgn27AFEEQozjBBFEM3n2GXVzKukBEPVAYzkb3Lc4thG7QlBxmFqWyxu
iPphJGMn7u2AHG0yNn9ls4MYaCv7BUgOihAHiUGe7kfHqGDDIeFe1DBLPl364vTVNiaA7lECpTRN
zG7EVWbFvvoxa9OFxNd9Hw8BSWVbiU07o5ogPX2bm3WQuzLs5oaRtkfNlPlT6/jSLpDPSdSKCHwt
N+zxo5vddJqpX3dyvF4LyrEMu9tYz8H80U5xz1BAG1HtbLUJjWgKLAjJutdvC5ueJuhPi+iMXuBf
S5l15ooYRFzyBe1BhgmtRh5hH/UCf/KIX5FLZ1UCqPHgk8xxXh838W+u6CJwG282tZ7VDjjDIaxs
OyiFeXBic9cq6dbIQUMSbElkly8kctOCZCgOkDN9pvp4MUC6KMDJXbgTU/+K4PJEP3X0tL2aDne9
FwepUdElFKEtBXugJWRTRT1jCSFIgrj4msaWXezIUmzYL8pHmxKAjP5jLH0U0qHhfor2i2vHpwu/
V6f0zGX60HbGAbvXcSr1pzytnmr9tW2MwEmUA+VkX4ygdo5CeaaqtFVFve3AjOSR3KOgLJrq1R3r
Y5nGAQmrF4WmSNmVzGTgcTH2ZxhXzWY5KNNycRUlQDnvd7RwIudrLPBxG/Xd1DbAzMqQfK5Axk24
as7LNohdgOAQCTJWrVPu00L3a3boRhxx1d45LHJidi3FiE66gvReazs0juFiDD7M0l2jsyJEUKWN
SE0MhJUsuJtC3UI2aa8pS1WLgFMnw5ObabuuKvfpaPlJV50yZXryWNI5JiMZOhoDpHQMe6RjLcwY
ux11MPawh7uKmNZEnsy037OEIqO6hHM4JAIxcPaSgPhp+0+Sk0O9jc/WVPvuRNU8q64kJT1lmrib
NQWIeLqxidQzqRwgtaadZfs2aGq0Uve1JPO0w+lZWGEREUBEF6sa7LAlukVlGZDu7dV1arCe08sw
NVPCICHSKAOnqnGsc9bDGbiNvEUfnwDwirZVhzy9xNNTmkCRkIwB+dJRvDZa2JnZgVxvH+n8fTNS
KagRj7YilFwsUaRv06rycdpT3jjro9hDkt33Nek1gwOnWe5j/WLBMPMYXLH9gsoCORPrJ1eNj7qB
Z8nsOPBe2MZMPQRISPFdm4DGUehsGTbEMt61SKBI0d0Z5uCTub5vqAI05i9jas4lW3mdMLjKREaV
iJMNymi2aUya4CP4uNhMgsTmtBofDKBEqaKFdrfsWCQGegXVy022VQ7EUC3ovk8HpHQIMmncTFrQ
Kdp2oMe0fg7h1Jv6WS4rr8fzkzYJFrvAQw6rhr1lN3g/DAtOonYEGhOUVna1FnSlS/xMvNZTYTj3
KfNHZRonRNvXIRruNCEOigucE6dKj6pG4DBb4l91Yj2Wdg8RqN9rFFJopcEFeSDt603PGfPZqRpK
elos78PQlRfNiI/Y3ge8XJOSP8fRMymDjI8rK/OFOHu2B0Cg0vghb8q3SYVI0Vbn9TECCalwsBHO
Ga/YPUAj7wm04I+e6odJbfapiqjZLj+LiA1Ej/DDrs9eyw5szAgx6BCgRHd6T3c8Nb1PO2J8Tb9V
Ew1fESs/i5ZlRZyagbS/d4WvuxpEh5ksFEiKpXN0UrrUuXEo6+RFqccLQl51xtRbZQ/5EF/ajB7s
SIk6jR7Zp+/rqb10+pqMoC5UAKCfKG2QcKltan04VW0SGooKjTvyIbf4M9d3b/cY1uxTznoxh0cN
0lnRL1hn2cRV1veoNx5xOmVbs3C+tUAxN6bM9G2RfkPReS8VmqQez09VZSV7bBY5wUFXOckyhWCI
QegH0SsXL2nR7WfmfUbgcDExIjBr/dI6kLpaFNHYSSs0nBaCKi/eW7q5+I3mcRLwyTI7+zFb2o+2
HmhzIPkP1BnKvjK0qFDbs2OLcGoGxIxtKBOc0oVgo2MqrorpkZlRX4bPybYI50tQ9lGxumCdZclv
pN/Qe136hh5mmnT6zjL80Ylhz7pAfKbBxW/G2i11UhiSqgWda0RK4SFadQG111G/pn/OaALsd61h
C1+jqElE8TFXiHhZl3M+GKjGGSxBCGBIxQb8jp3PPgyR912Jxh+6MR/5/KjvR/pDi56JnVVN+cHU
5bGate5Q5S3VPOAdiUnNI8clTu3yLm1tNh94EuJJrXelgX9YNV/LOS63Ktgx3GzexuuJCsjgz8yT
uWzSoOuX5HuZ2UcZ4fnDel8AhBiLLRb6HwrRCdI9mqlC09rQCZFHzZqzJ0HpDFlUZjupDb+yCope
TdMXJ465NbPmyUtpEUtYOyVjvh8lwzP+3qgxHseeqtDiAqoRBQl5ZvM2R96lMhprLx0PhpELyF0C
5KZytHUkLKDhukxgNM0+2erSPnZh28aMeJS2pEatw3ae6aMi22pIG6exrAKk3UwV5Zt8/KKG1m30
KgXtOCFQJF4I3i4iCZI8yM1Elp4k2Us/f805Zw+ncRaqRU+tGOU5ANUWotDOKBY4ey5FKMfs9+MI
ks5TKG546jD4bTmcSqXwfEmRtNCozX11LhdsFaFciOb0qE8wMuOm85O8mUJir3/Yev4zirjay4UE
GLrUg2xtTivN22oVURd2ua8WgLWTaAjurV4GVHJB7oCSJC4m0Gdb3eKbDV0HN1JREjmmF9RJ9SZ7
xg5J90Lci1YaewiSEdJC+IYluyMtl99sctrIECq1AHjBBZ09xCiqQTti2dF9dgupqrgzJ5OcgQlk
YUTpqMHHYE+sECmg4KZg21fUNqnfa22HnJ+2wKWAK/gz6QvnEBO6N+tNHpAHkB3wwR0picBJFP1x
VjJrOyUKU+OSfLgWhvBM2wxYhNnucG8U8HvLEqngUF8k1Z/KNsmDYEsdCSqEE+RMjh8YJmgsu1qw
M1OyKICxK++6zrq3zfTNaJjJo+xnb+mkIcmRbNQqYiHJwlNXlG+Sv7tsesASmJ9wEB8HL3tb8vRz
mkFvC0IMxotEmLXV+oW5tZDfJ7V9cRp0ueDKMx/LOBKIuFT8nGbGghFhO/UtTnl8iLWEhVjLjD16
qfQHFd08jGWY57hZdpY7EVpeUyWxSaAcR85Ho8x/Dn3yoJVuUKQE4/WozfwiD2Yn7fYV1bXV57Sn
6Dj/9IqUcnbJan54rOL5uanzZwUVwM7R1iiOaW1Y1THSMCPTN4ref1oVgToE56Jo9ggJIPXpfSb+
cMy9B7ZlSK5qGbB+AoDzbjj5rhyGC/wTC7qVLDZsNQsrY3gzTnx7tMebOyOrULCWcLjMGJKnaJH5
fbLMEkFUQd2pIKz3phbqZs8yEfM/qVSoJ+PyTfX6d4OFR64GZuuo/oSnZrMMukEsC1I8bEhYP9BF
qkjYaNQjHLIpxnBmKdPsN/T2dtKqPlKt08O8JhhF6efvcepS3oVopUoVb4j7ZOsus7pi37cwjHst
N08akqedU3xX1fLOUTHUmTTvyi7bt9l0xeEFz7kzjkW0/MpMpfUzVyNPkgiDEXuL1FG1RZaHDgYR
ZIXm5izEPW2ph8EEaF8wasBFL+ad4XApSPM11jvdz8sY3SH53Dt1FmLL0UWLYkD66ZO5JfCAYUnN
U+hVCv5SmxAmClxU/YBH6PEdKoPHpLmYzRioQ1rBVk5kQHPhogJ83qWmw/QO6Qyux1dXx586DbS9
KBRWKpDkqhig6PgjNTnalmFeVdNCYy9N5xqhMWeBboto12pxgPKwDhQ5HsxJIK5bpseC638rrS4K
sAztax2Vf6VWEFKzL51fX9G2WTtJX12EgTpuTmORTuHkMJNN8+znCktUzJUMWakFuozyx1i312Fi
mTSWzS4DTrGF9ArmM0/YjY6prxDWvHGgkNnQXar5IrCIbFnTgzH3GIPmKbmbEfCV7vzodK12MK90
gyhCNBkSN4MkKY0GRuGNLw7X57wY5J55k7vVq1d7xXOhT8596YiHAW5rHNdW0GvzWw02f4xmRjx7
+Si8RxSKOnuBj9xGttM7Lc4oGPSpwL4zpVBWTePSzKzMCAWBdOlNJz3Kf1lLovqEDV3UkbLETAp2
Pi9D2FBxZiYc7A3+INyT6Pki9afMBNv4rqD40UKlEfrzkLClFx8gIU6ONX/1NTS/XLTfIx1DdMEg
rGRNR1UioqZZtA+zgNPjGU+p00awslgqxEbxYixImlPlVWPbkyYzCgcHkZPb9i+a2GZT+u6k6c7D
yMPmTk13VPuejcZTfZZ5QK+pFNaUtmoX9OqCl2si6HgXZUT1DZO6txAHA06JVzrXET5oQFwwoO0K
NFUWUSovZA4g1tO8QOvWLlq6ixOWE6XqnkpyQrQG9BEQT8YhF/hacZ/EjCSN2/0g7LsLx+LL8ewH
1YjfZpp52LK+erjuHxMunJ020kSZMuVOSzCGuIB1CPcbVQZkzp9ueDeU5T7XTYJgKL36GtZv/ADp
Z6wAQM1N79Vx7e9DbzwpaQuCUd3IxPlhGhmSRNuTqBeTu14NNbunalvrDG9l9EDJ4KDYxCXgG6TT
SoOmWZc0pprVu3jsHomb+ebFE6BfSSJGP9TWpmk1Ohf0KmDR/RdlZ7YcN5Jl219J03OjGoC7Y7jW
WQ+MOYIRJIMURekFRokU5nnG198FVt2+IikTu63MslKpTBGBANyPn7P32kuIArj1Aq9aMty5Kmzq
pLlmSbMIzNDBwTG0Sm2CcQzpH4kfY4De4cRop+lUuQzc4oYQvaJB1RXo8Ch4lHgj6o6jCODMsbgf
ByCLlir9ZdSDcRk74oey6im2+2vGloXbYBJE0avwtOzUGJ20tH7iPNweEEkB2kbKOjYUdca0wR6W
w2tjGi6CrZeld/0I8YeUR0hJwbSzq8zZNHFwFeFH/4non/uklmAVZnWlkBeRwDZVuS7REzoun5Yc
gma6AxTW7fF7HHdtTTGsrOngDc0NYXDgLiuTKKDhEXw6r+vMyTBqPM5DRwuQ0RMTy4kRu+eegpAR
ez+mGrGytQ53mTQkzsGMxOmwIP6zeCxvhE+gl6Ex3gmkDa7ZzJ9CkeZbA9bwwIDPnQDdJ3awMgWi
T/YNgmdNbReadJ6blGFs4ZwnMSz73GR9U842kAlWXovgppR0JUE4YdY4N/pY3rnh9zZ1vE1JNMvg
Jc8AFPCy2Jcp0GMOCDRWkpBcAxsQzxBEi9ol+NyZOjLqoLak5fcwwh0aBu4M7ysRQgQbiPNA7hD2
XZSSk4CPm5FJoguLR6T219SIDrKgj9LoZO7hHF+0DRCDxF/rstvOlO3QuQnc7HNc6k8hko0lSR/g
9txV4fgJYQfjyjLUXgZJsHEUmnkC8i6SSoPkbj4M5kHURLh5yroyTe+H4ZBPYuT9yo/Z15yp7FbB
ZSiTb2Df6Wfl9a3AQxBHDIKLCbxwM/HprAMV9c+4mtZhI+8ocqEYcmYQPAYXNicdUKJ4hMZUhxZn
NsuITslQw0E0ejZ7m9Yrr6fdozhIGJunMVJOr7iPgdwQ5IFLWwPTLHKUmoRNDyvUUfFSueOFoVwH
ITyR3a1GwI/VQX4f7IWlA1QPXCauBgAGBTOg1OLHItOvbMMlP7HEpVjJat0Ite3L6YdpAK2P8+kQ
uCOxySk1fMsAljqymXvhAebLIAufp7K40ieFH43xQJbzQvcN8heUuZuBXMyVX3mIib3kIVdlD34I
V4INJjTUR5iNo7rIsPldsDdsLbQdzCAJ5QqoIJcWkd5EEjDzhWxwASLta55LFGNYQmbgoNGUS48E
xYsW1wsCc+2LLaaBlBjaEcRiPjQu5VXdyq03dmTRFNhpuDV+aDvc+TBf18H4uQvVz8oVNGjAq8uW
mqMNieeL86+pjdi88/mqSDXQmEHyC+LaqEhRUdp7MZQwiEd6ByE97MKeQ8LyZRCxFMtieqo9OpvJ
nFtEUkQbaNiO2gagHvonDFR8QV0Njc+0iBgz5cnK2GyltSwE9haLZW/C2Tl4lruI4cjjsuUwXGTf
ZE5cg6xpNZDpHQKNKdhVkzkHabwIq/q+crFbtS7WlcKAIWNnyWXqZtmOMfgT3XUdkfc4183Dss6x
vpgt8SNjNN57eLlRk1Toy9njnJ53AHYNhme8fzMQ4tRiQyNxoLjOmFymroV6wnOxlIzbRKvutToC
zTRL4bN8pXVYL4D7siUSop40j1FmbUeD2gVdEmetjLAMz/4yRdAjbfdLJTxa3AFVo1nByTJI+XHJ
oKZ0bM92UVRIz807DfcHWxZqYeFlYF4zjIyM3WNF7lSZ60+SOfaiDBpKq7FYG7Z+nOzynkLzmyVs
pmKecwV7FX/sIgbRxtUpduE+vXN8c1uNLUV+EXzJCLFYwCamq3cYQaSstQQtThZt4lj/QnYY/5Iu
mcu49YG2YOzuREQTamqmU5EC4I+YrYEhWdeye7Ia3paoYC5EWpTNeRnXaNQwzkZK5QqOYl3LABW3
AvXGYpDRzybJrpIw+gpxljJP3fsuTVrTgzfPC0DkyjEHWWm6q44GW4TEUdFKkfNsIdWZ3A35FqXm
mmXqoZ9pFL1Z4Xyi0e15w6PnoqZqLIIc3J+xnhB0mCANwgm4syReTQ50+XIcKaQgev2oVUzoKiPK
i74l3UeE125qjEvZ4t4rjapjL9pyznXXReudKoAIVZgeett0dyyDA7d4UuQPsBAQUMGM3b6ZaHln
1ixhkXcFAaZgsX3c1R1JF0H4VPF9LuqeSaMgKqtC0NbbMxOtlwu7+jYB9BLVeMxKufecDN6BT7Fd
N8+ZS4jk3JKTNGxXtAeAqaI1mZkFU1ffW41pL+qs9sCDSdqnCOWrjSb2EMS+cz5r116vk9aK87As
dILLMtQ5ZX3rdVSAWKXrzEebErRHvfAPVoUhTzXRAmdzTPcSilbSWdt8gFqAPcrEUO1FqKMC3wcp
HiJxsc1sEZHeG7FGzKQINjFEXmVaM2GJcYc63GqDpUNjg8768LKwON06vFsXUZBeRrmxLlwjvGxK
8TWr8VWFjc8ePscEhgsptfbCKjFZV3XPiubhSzfa85DUu6Yu2xuCODHBIMswi5U+h1kq33sapT7u
JTY2dutmpbcdoYcNFZQVLHD7n9WEMQ/TUnwRhfyZQxd9zXEF0muA2YHKCU1qwSTVZ+Iz23RlsguS
KdsG1B+01DDUBgJdfoM5q8dPXhrNNkCu0egGajFLbpvRux/KYhFbpFGwIGMtMPwl7IBxEQrtsZ+p
vYUNoArPzaA8scoynM42PqwAd/vtmNJlZTR/juObVp/MlQK1vxxNr78FpuSv68oguwrs461r9BkM
oO+hFyPnsOPb0QvjW5A4itmObmxygQwAGl58cOrBB45Q7FB8hLDp+IuMfPLgtPQJbcJTMDG8sHG6
5kNzy4EL9vEUPHnhAGh61BgMuNdZFSWHKsoP4B6wvkVduMP3CgLaCZhl05WzUuAIRWwjUdNwlth6
dt/F5M242VTthDTdsxFJOIZtY++skO6nWWO9hbaD9zZzrGVq49lJK/Pb2M/n6K6nbq9bsArM3nuo
Jccs49Eisa9kgaQ/V5bDN92cDUaOdutmJN6QzPkDiU9z9s4WkZs0u64iiam4Kdqf/gDVBS0ICqLY
yeJD4G+NrMvOVlmWp5Isb6/zm5uYpZLUXuM8Sh8il+GQYKzJ5mgk8TUF7s86AobPuXTQCaReRBkN
1mwg/DRKNaYFiEjOnVFsKQe1k0lL5GwQiTSpYo/+j3I31tybPgVwxgEXpU5817qI9boy+lnQtnXN
toZbHTQM6bjDpH5VZ6lsb2PAiQsscZ3ndbjwh0JscfhY596wqysYEmsYctb55R+NEqGAibxjbVtV
Q1VcEwTR9+mV8GjKkp/uTAp8VYaKYSKkexOkEPuHrldbx6vnOMx8Ok+hS0CHaxzpaNOpTyB3S/dZ
i5CZawM5miEm7R4PvQVCdqCsW0gTbSk5C4a7T+0xOxpptdM9At+ESn8YtQZTF4+gDCuXVj/hXfHF
APl9+x9xFcGoRKpyx+kKU6q5lcV3Xrz4HvciAjpiZjkJKOnfe0Ovr6wB33XT/fC1ac4xRMpCG5Tg
Du0gRFmR2+V8niJUbFZKP5SOxcYug5y2mPZ9GCbMa+mDDSI2qfH+kxx36U0WZ9jyrrKJCZlREprf
nDlmLvWRGIzUC28zjGqGhPDTkaQ28SjRal8WnsL1bauvapyJlN/KCdhwS/Wz1uZ1mYyHkIbORd2h
/lHRdGVG4/c+/9zU4UNiNOdaQyoNb7FcgkFSoLgnzkzBsuwYX4W1d6d3VJhp420i6P4Y9xmeexzS
0EwActQ3dBEfUv/Z0VxzCWoIow9RxIDYgPC3hDqgTuVhtbZNfTNU4aNego0OQ+dQ9bzqVo7Zgjkb
OxzvTtR8qbN0Tz8aVUlt3OTGlQ97hPm94oxMJK+LOY1DLF+A0SJ41uxmIUmeHgkkqx1vHQ4YiyGh
8i30SKQQ9j3OOGWz968TgCmux9mWnoJltAsZk4BM59Dqvoxj+i0ZhbVJMoLQChuJ0wwr6IinawLV
7Dup743UtRdGl/ooe3CC+cAGR0auyajuIqyfk4HrGX0SkdI6QTkRsi/NenQ1GxxKxSAKnQcUuWHJ
D1ao21TmOxeaxTBDTnPg1vgEugmhqTCjZaUvKTYIYY1BilG/wBls9z7WraWLUO+o0U/zdFnuVeE7
y5Zv1Wp8e607hFpn8F0fIhtDpZM3TEWtYrxl2L9vqXZvcie/MQI6ivasXk8bMkElN3MSvX8fOJ/l
qH1WqHOSonMOTeKyYVjRgyZccGsUFbpt3OUKVALaT4beezcrIsS8TrjKZZvuCWxwXeu7fQW5scRA
2VBeeUGJxgbytJd1y61PDgJ7Wp1D5TeIZz6MaZztK8sl3RqBcm+RDVe0l7nBtC16ISiSSgz8G5iV
w6KzMi3a1OkQH7q62XYtzYkwolWlzQfNvnlKndNIHyim5NUK667sRAuiB2xo6VV8cfAmyIi/GPyp
Iya4qndU6puoL6pl05t3dd/QAVdMe30S5O38Wss9eADC+xxr5ON1I/GDueati0otqo4OmZmMN0XA
E2R1rGDsULLkcYy0zloPMSC+7H50eWeBp6vKpfo75cBmwO3so9Rk9t1W4XKM6wXK8pAMvFJdJv6R
EBQTzWV9Hqvo2BJDmRXquc81VJklGGyCw03UqMsqSe4TvaBcdqFPwD3u10EryQvls2Q6e7AxHlEv
tQgNLX/TdsOzX+D/HziwXvjSRHUStrjBh+ueM91FOXa4ejziJFHBkiBEKULjxaArqF2hQSGpDx1Z
adykXebttK646ixofCqkcGihaCKlX+Ux9LdhRChow8zLOyJ5TO9cp/b1EOUb3fd95MujiRhgmdIa
r1tLbXwZ/jStmZCJGUM5qGzatKk2WWBemSGrdus55wys9H6kP5SVHkpnjWP8aONft8Aq0mB/FFM9
rFsbZq7LBhY5yGJjq3ya/OJepPhCQ/fsxOOzM0WgHyK1lbE88mhEi1hI1qziXOOOXAc1mYDQl78E
toP+iWAwJPmuSnaOyebf0kFO3eGnZTMlCL+SV3eHGPc2i93rASk+s86CoCIH3VwS+/diQrUTUJhd
9PhhR0A5NK/MaOFrbJxBeDukZF/wMqCmjH+WofLPUvSINXOToRJx2l6qX0lUG2F6xRkS9EQIUk+G
0zdjYlmLdGCFIJX8xae//vOf//WfP4b/4z8zF0tGlCz1P/+LX//IixHgW9C8+eU/N8/56TF9rl/+
q//+t/71h/z3L/mP/v2HLh+bx1e/IEMsbMab9rkaz891mzQvP44fP/+b/9Pf/Ov55U+5G4vnvz89
PqUho4AaN8KP5tO/f2v39PcnE86EevmE//qA80/492/PH+HvT1wFCUnJY/b0m//s+bFu/v5kKPEP
pYRhKHJubdNS1qe/+ueX3xH2P1xX8j8eAsfUhfHpryyvmuDvT5r7D5N/7LiWdKSwuYY65xnnN0z3
Hwb/yHA4/UskwZb76f99/le3//9/HX9lbXqdQ1qv//4k5Ke/in99S/Pnc2zXNQSQCRMbreu4wuDi
ih+PZ1iO/NvGf9CiwRk8+cnJICUjctQ9jgS1IiacqZiaCiZz8K1FgRlNy9ud4NhN+UU4lOaX3xkh
EKdhdy7LCfQDvDbgdQOX6rCrWxoOzNsjzT0CgnKPdpZTlrjTnZnMIdrMnjqt9zf2zKyZekSLmkuS
GJM77VJrbP7S5nc08JqNOYn88MtX9O+b8OuHNnRu7NtPbbu246AvN7j5hnj9qYNJ6EMH4/kU8IJz
/HSkfyho8aPMZPIdjrdKM4YNhhkfC1UP+28S2p1oknap0CNc9zokKFMFJKUBjcyNVJxUFRI76Zck
PQNKbHCEnDjZ2gebG9YClzqwGSYHh7dlmfbnrEd+OeLfPhrMhY/xWE5brwHPrmdTdOgEjfW2iBhu
TzrmKs8uT36mrl2v0FZ5wCDYb0DgeAQH0VIOqzVRCzQ6YqwKjYMkGMot23s5kL+gUned2+JaeZJb
3PswNCbh3LFMjZvYz7aZrNlXoKajb+gfG9k+q3wab7DUZz35q4Zu2rQ5kZMJNKNEJbQrywzPfCD7
Oi2xw7rjdhwlkrzBOFdVkZ8ntXQYu9N2oyPPqJqIoa5zzqp3up2skgYZVVkyr7St7pAEg7bSzMT4
nrYPGdyvrcUYExYr4J0C3RcsvkfQTtspKPSfoQn9JzXFKk3hyovxokKV9MBYlcgHVkK2YIVsoo9O
cY4y4c8PjNDfPS9CWMJSrq5c/sZxXj8vsIzdlEonPQlirC2oMjtAWP4D408CjyoMfXn/4JTFJWwV
wreJw2wigfleL8gunNiThVzDcOQNaCADOop1XJFBT1xzYh8boo2CnOjBIBj6dSsCzmEgOvXONi4d
+JhfiE6EOI5BYTKJwekn/eqDT2e//3Szr850WE7w7Ljm608HDS0EhZpkkIso8Bw32Vu2by0IRCJ5
zqoLGqkgG7QYTaTXzwlZwpzTfTwTGhdf+W7sXXdOYR9O9AsQvaZPUcSKQXHn7cPplBGizsCmDS7b
AVWiiEW2RaUUXASWczthktu7JU2HChwX2QA9KhlTa/cUGbT0ychIVhU5WIdKVyOoNfSBf/70Lyvc
6xVQKMtwOcaAH2aBZq39dQW0tNQqWtNlLUCmcmtZ1qVNjwcliUnEIeZLAokxMOrov9XwiIUy2aal
+7moo2A/DhluD77uqY1+JiTB/fnSzPnGv7k0bjczZ5YpdiJnXrx/WZxxOFkSfz2UK+l02yYumM/V
TXhlUmKeROF8Y9SWH17+oot+lYVOe0IAwJOnZmyoAjE3zUFkcR0iNw0DTkwTwTF5QdvQtgZyYStm
MukAYIHT5QcX/5t3xtbZ+BzJ7TWVfPPO9M3oDFxtcarSr6iu9QMaZ3tvOei+GIYN+yZGv+hLREXC
i70j38M2Im7nQlQ+Dcogqm8g9YqTJ+JiBTMHgaTX7hQn0C9oRox/1SWvypJXW8L7d0DqhmE5NIZ5
B9hyX99q0zRpDVVdfuqztqRtRcedqWG41GVkbNgXMgyctLq9NnNYgvtz58Vf2i4beBAYOglgUppd
UYU3frI1Xfuyqpu7D27o+01LwvmY6wFwK4Yh5xv+y9OQlqXlcWzmaSinY15O4ynTesY9HDHwfE7q
4Pc+c+E0Q5bde9us8XF4s48te1q+GzHCl3Sd4ktlIVeYGo5CGUSggxtDw6Dhfwo9sW6ndPPnq375
ml8/w3J+CkxWTtM2DPvN4oLti2q74TFQ8DzP7cQxWGVkaIz7NK+bk4PsMzfrfYOB+qgI6+gkbUrV
8DdlXD8IrZIAkdLHODYBrqamugn0gckSeiGPU9qJL4R0Gi2/tJ2JEZtjbNocelzUFsVOd4PPrdZG
l2ANV2bXQk3BXwNSZgdhtrnTnWlptoBiTOXpB6cN2tWUBGpZZpN58IKQgdwUXJXAu9Z+CgiM6n2j
O7D24rQVhDpkiEJZwT946dVvvmbB8VVnFkfNiJnz9deMpY/Mrq6tTxl75t5XqUaIaYZbYwiWPbz0
hziRW9Kt8kXnet7Rb3sGpSI/Fp71I6sF4yAm6lw/7WiB9s5Xxn1ZoaXj7Mn0sq77naE6femb3oOb
TudR44kuO5+Z8CzU9Mrx2KXVSAKw/AlMLr0aFDF4Xe1cVgmDQyyGOTlCjGuHfBLrTB96OMRC0Sl3
hpsWQiURiPWV3TUbL2yrI9rGe0O4zaURpfpmtM5OTbeiNRkN9N3W8tEj/PmB+816jtVUSEpby3BM
nrzX948oRi+SZt+fyGW4L9pWYCzT+gONYOJjUTbqzbVOH2kg6h0cLYYfVSxc078247o5GPBD8PtZ
0Bin8IMX2Jh3kjevAmc3ZQjH1lkQjTdXpveloxmYQk81LlUOyYPY9BnvQcUcF9iihk1xnnca/Xc9
tnB2p16yKEet2wHf7lfhyHlOmyqUjN6PP98z03RfX5qDCkYxQBVs/+wNhnxzaZ0haAiMEfnM1YyQ
sspgm5pfgylqNxNV+KqyMNnSdphgkNPWa6AZBVZQ7Agt0LCfOO0y5v8lkdp6SQp25iKhKQPGWoTY
fVa+vusojwsAkReg9vp9bRTnwazZVqcW4LMbALwiawcqUaTWVaeTKS7xiSYtD2qcwMk1MdXvvZBM
GVNiHqPuhQ3n8kxyPtkGPfA9jVBWkppgyGPVgLfrZOsqEMbJM1YKuPWhbpDskzSA9tNLvoBhZUZr
EwHt+oI5iA91NELw0oEBpnDXP5NJ0V3gKsFv0194A/Nrw3yq0jlVoIvFxhtt+Mi5twhBMR5826lW
nhPPYWblVqOVDpwYaFZgHyydVqyZhD/Q0RK9DGFZG8dhQ4cVOjWCNz/VkyW0gHvNAcFs9kKsA7qn
C7vvaRz3NB+KTJLpUG5MU9hrPr67r8tHb14OvTTGLUREFOV0v6ykKrexKi5fPpYMufl2amHCGOPP
6HdpPjXaTVInNYDjAAzWoCO3touHMm7iddjmt6YPT4xILVLSCv0mIUPHIp+H2fA4bpiBDkyzPHl0
TeaPSWKGh9rUYGs7FwDjxIbTpbfI823MsFQ33WDFeZOZccdYh7RbAt/GEyPFJygyRxm4318eKicQ
PY8KHRbRSEZoZzduiyupzzALCw1XgdZuDjBEKTW1jDL1aEuiSbZFfn9CLTjsiHW9Uq2E1ujV8T7H
3kWzq9sU3khmQX8HGTxdN1YW7NCFb4ygehRGEMCIb4Z1ZBbZqs4GFBJ0TC7EIIyVNuU39JUtpkTy
c2ZhHmoS6zx0n3tdj850mxYlPS0jEwXxPwhBCY22Z350fzIRF5N7SWO4GXD5UK11Kx0JMHJpwh7n
MDejRuamh6jammqyKIIbItjahiFM/pO0KqQRURAfqaPsBe14ifgJ7YJHP2lJ2w5jossO1gMosCJ6
NW4Y+zsfpXmkVy16BqSMtK0mhhK5v+7hCZPZntgrTTDRR1BR7PqAB9IUN1pRmoe21lAyThq+IKPb
MB2K8OdK8xhHZB2mbrxFWMTxnMXoQoTgetgNex2hzJ/XnDeL4cuKY5i6Kam9pYGo/fUybScFdi4r
tzgedB0D8fSnM9L/K0G3Lf/8k8w3lei/fxS7qWNI+ib6m8JJ0zTWYlkSEy6abp1kOUJNT+4akkMW
XpB9SwdL35Lr0m3qxihh9LBMyVsjKrA4Qj3SjDs9Sr2d6ARYCbI4e/VziFLUQww6/3ypb7cILtVU
JvfD4iBCY+jtFtGlkWpZX9yTW047PffS2zHGOIvf84InE6FGSoXshB66Q3RX2/k4wuCeNAJQ13uO
ccaSAFU7dD+6rve3kAty5/tn2MrR355Ewqytu84Ox9NYNVu/reQ1UQJbrUrzY1IP3xJO50SraT9e
/AFCDz7YoF4+9y9bJ/dF2hbbkqIxwM7+tvaFIiU8XzTjKaj0YtMy7I6rkaDk6Ipx37jtaOOstAxg
qOMDN6ytsF1UmntG4e98cK757aXYhi1omTk06Jw3TxMU0wFZNetZ6BXpkmJL2xRJjH65iOyrOO32
CZLqG1Or7sxR5Q/0QA4p7OZDbzrt+oPH5Xdfi2O93BTlzMf31y+RZwSh4zR8LZokFAEfnWWR1evZ
8ptK/Z9BWP1MgxL9X2yPuGmMD16slzbZ22+FFiVkGMuki/a2eSiGoO4ds+dWzF291CivyIXcKmLR
sVoXJ7yjCCC/g+xxFkqPxDrWoBTU4ofnNx9+Le/XE0CSpBsKahjdNd8+oa6beV7vuSNuHR1FWQlD
qKZeRVQMesUur8y8XTWj3A7u5C9laF+NYRdfzJF0x1lk3YOvj1T/9YMvaG6fvrlD9O5tW+eN1h3d
elPMk3VjhkFpTCe7za8GnQx2T9rraND0mzQfrpJu2uZuF3zOBIk90oDcUtXFvi4Z6TqV+UyL0t4S
yB0tRed5H3Q+zLnL+fbihGXxYuuCztbbSpnBA+1CUpVPkZ/5+1KPPgNZYWbriXEbtEwR9AxWTuSv
h5TdmI5vtuwqUtItjLv09jp9h5GvW2Sek+4bNDU0IEhPQB1yiJSPoAjU/oEyZ4SpuneZ3H90Zp+L
0nfX70qTYztHahaI109/HGGoDwZvOimGIpuEIKeLXPce4xytCDP1bFmlobEea7ZqKuILly7WouuO
rQNA5IPv+XdPn0L5ayhl0uh/eyk9ALJY5pV+Sjtv3JH4AA8imt859G4V6sAFKg5/Y7W7sC8m2DUJ
MQg2fAuZga5PAzXHNVhnpmgf9PZ+s6FIh4UT5QGXJnTzzQM41AKgaETYzMs9igJ8mcCujnztzSyI
JRJ+yu/A5PjXU4/psNCmZVmiPazllSplcx9Q6dugi67/fMPmH/v2q2P9dHlnWdNN+Wbh6opAoq7u
J8DSZKABW/hmEA+0jpX/tSMlbuOl5RI270cL5vtjjpyXBoN5ixLIaN/cDbeotWIg5uwUBjAS+tYp
0B7K8IwR9TquGY8Fygr4wQ7TRnX7549svGkxzXsYxHKlbES40CusNxvHFHvZEGpqOgEJpgivsxXW
3AVssohgAOvBQx23MUOa7V6/L5rwVDVasKE4TpBER7kpHsbY+ezO1gB9FJ8/uLjf7CQuKwGdB921
dbpgr98lbFCtWxWDftIj/VEPANHKvbSUvW6t7lrl3q4binQrTfAqdYt64c8/Xr5fJ3kKMHsbuuBp
fbeptqTxpbZozFPMEP96jAhMzKJxlQ+kBaArYpIEC8ewLONGjzP9nPbpZdnqya7x2p74dkzIUZDd
qslxaSTn4QiPG/BYHzO34qBXmbG3H5pig+mguZ5C3zwOuMT7Y2tjgB69rYKtdfStU9GRNGPXOmHY
NUSGLmbMXysVL8WgmFzQo7rRE4uEOG+wtv4gikXJQHYfdmOy1qKagj/CyBrb8aWWZ6g/+VP/fKN+
s+Uqvh3LtoUthHLeFoixhwUekK040cRV+1pORA+JFaVqcCYOTSOBEbe9nyQtvb6MsDdrCPczQqK0
weOKBIntBxf0fhFWVNRcFLMDakN9fuV+7UpafjFBQzNPhR2NVxLEmBcy9/bKxrrqpVjYDZnBgJhb
hCMr4pPGgek2jLfyoyX4Td+M14vWCjNRy5VS0a99826nnVYNZRSLk9GIBxSM8R6SpkK90WPDoh50
0vRHIeBzKdeCTMVxzE76mz/fDfX+NeIFpxSyGcya9J/evOMzljnkCCNPTVwZe71vW7jCrn4xucyD
jLzZwWZnx5RxtObE5hBNFC6yfgyJkUSo1Kn4hzGGdyV4oNK03EPrUemTZtmv+JtsoXW52LkCdBGJ
I6tO2tpBR/JxBEHUtoe2N78woF3IIYNLQF5o3Q2QCvB6bzwFCMhzvrW+kl9k1B6nNDxmKrXpeCbY
r+woWTiRf5V1tb5rmrzey8FsuX6mly64D9cL9buA2I9FhVti2yO2/PON+01VPS+NLMmW0NX7CZtb
DmZpp748pYXfLB1Pi2/8vDj0o1hLQi9GqG6OXk0PGNNb7CE2V7u1aO7u/nwdL33+1xuTsliamVnM
A793T5HW2qmYm7w0gQrvYhxIOixa4zkq6nVp2YcO7fB1rA/YoWrxkzej/Rwrjd6Popno1MECJpDS
CTUu3fo4luHXbogIcKwAejNbVpsu8lBK2l22dANrOnbkU5B5UfFd+vEu7b2bKk7IWGvMdue5LoSn
ljZUGPLw9GF3n7osNnYKo7FwecPp63cffQ/zxvv687sm5xPeIV2XtvG2+xwRu96LtBPQhxCStXRr
rbTEAFdF9bbhrCxluWwEdm1dWwRW/mgmKRq+arIvnZXRdh+sLu+2BcpvR0gWGKlcRnNvdiUbTza3
dsyv3NBJmKloIUOL3F13KgRhNGrFBx//fR90/oHWLK0gK9VUb7sSQVl0Q56SKhy7twhu21tDIWAa
p52wWv0mdvky6qK96plt0ffS12ykyTHR612clNG2M0hOIoT6SIZtxUCzjYkmj5xFBY5/4ysUk62i
w9rZtw6xCzUejUVVNuekGZOdaZVbZBM9cBVv3P75qTbefatUfowTqLVI77TFS2nyyyItK8GJY/CL
K4WgITC/WwA393FAkIDQL7zwEg3iD7+oh1U4OCVwmhvHfOyDzL2Nx8s/X8q7Ckyih7FQtjCzdeFV
vKnZTRU6Rsjie1Jxe6Lxra3gJOU4GB21q4Z7pulk1zTGeab8f3Bcfd8H4htlBsXrraRlW2o+D/1y
F/TKiPrJ6ZwTc+hnHT8GJpTgSQJ+wwjZTVL73oWU6pUyr5oaVBfy9kMCUZPgqJo3dMAJIIJ6bdoQ
b8uQwKO2nDbhpMp17TkfHM6sd48+F6s4ShiSEbBhv91JaDykmociAWisV61rYXPAnoZ80yXNQ80E
k74LrVyO1sa2i+hgmkRdZQ3WoYJZHPG2HG5TbIPc7+Ikq3Zhcz69tNW0KTXIzxnRj3lbLBl1zOWo
RG+jH1NRyVPueQ+lplIwXSbiVBcNdZN0Tx72iF0d4RzuXEw9xE5oR0uqY6TLr0mpnzB298ukx2yW
MPpgGJr2+yCJQHusSOqBCRgCnGIAskvaslviSw4XSZZgjZIoihEN1petOpt+QOCgHozkBoG6yeq1
a2jx9RhGXxAswsJJrF28DOoi2TNvLLFizjyGxHqKkubLn5/Tl7H/q4VQsn8zreF0SbEuxZsHFaY4
ItXI8U7tmAIUIrBwgEC6QaR1ozkRGkBB/CUkpsNUOPpmah+CEnvRnHa88sE3kCWO+EHT2g2TlR8k
wV50qRxXfi7TpcG8EaczTcQ5RSw+pZNLqGAEn+TPn+H94W8ehNF6dkxb8cC/6At+eeCnEsUNvq/y
emzLlomXd2dw5LlElv8tSUr4Dj0HkKkcCfNyq3ol8aDCjCOcQ1kY3bCYMjfEhpJGzkdX9q71wJXR
dbBo5bHjW+ZczP1yZS05sFPh5dX1UBtAr9jRa0WihU4Hvy78S8vWgepYKQjGqJiWFN57KmKWL9M6
61Pzv9712ef/L2Xn1Rs3tmbRX0SAObwWi5WjSsHyC2G13czkYThMv34WPS/d8qCFeRGu+8IwVUUe
fmHvtREqYJ9yOCatPy6ndW1k4cM83IQ5j7sRqB0hvf7QlhmzmIjslDZBlpZ8nxjp7VJEWpBsYtYn
pEFuZeggm54WoLZtZEcrxrAZUjntPK/e1fDA/LjUjFuNsnc9mbq31iZuY482J1Sr9thaLEzQDvhd
+mrkIwwtPd+ocrqoWnePJuGtK7UZDk4NG6WZjI9i6tT/77fx+9f3dIMhgW3pyGH+/W1Yml5HIOyG
G7BkiJ1QP3m0TAyvyV+VRjKGBienIdKoTtmVVolwz7LIHlaCop0M+i+uxvj8iuBqkCDYy0tC1Rx0
ev++mjmN0jGd9PEGg+QjjY34JsR4yMiZ8vLukBqRdgQsbl6i7lA6xBJpnIbswusar3a/ZtiU7kmo
IneO2OuNYxoCpiThpfFQfueLIGA8Ig9Pm2vMldxr7GER1BVCgYgzk5CDV1rbGHmnkzy3YeXaSL3Y
VD+9wvV70Bpqp9ibhm3CTk3t++w071FTj18IFI3PjwfjKL6LpRe2EJ6Zn99UaBNdryk67aZEhDr3
bX5IawVqwmLOKiPt3Xaafu/m5M6MtYQLhgyOgfgQOIacIHJqd3ZFhKKLD0sDIkPxxswxyoDUEXfs
h736ai4Uu0krnwFN/wIYMONf4uEfxXRNPG3jyHHviOQvFy0fGWfPA2yFCwC86Yv67o/CRGcXzj3n
2kzxWH38UZhEsyRsUGb33x9pNEA1d8Mk33SzgBTuFWYQImrGpQItsy/zVxaZLlhawyHd1eZYSpzv
4wA8/IuD83NTy2W5nAS6o/MeMbiwf9+CQmGlSRtU3mHP+m6ZC4qButrLeUBCT4Jix9nfzS6SdpzH
2zHFAyY61m9G+MUH9Fmf6y5XYhgqL3q6SkrzT11thdTLLfKsuie556fCifeYQyqw0tLZydLYJ2EU
H5yUxORiwLTD+YapbEoRamDcrvQe6/xC96x1zd/7ovGmo4Iz1I/QsKwQ6M1BakPTJa+JnW/FoNeC
4dCIYZOEJMCl3XCTDO+uKGQCVeQfWDCVsznH92qeyy9ueu2P555fldWSTqWvQiD7/E5IdA9iLIKx
Owln8TaCmwqN5GJp2Va8T1HWHsv4XRX2K8t69cVte5rq2t5XCi/lZnIP5B39VS3VhGTKsfOIsu0N
CHD/fWdY/+dFamg4lpOSmeqno7LDT6t6cyPufezkj2HC2J1IzT5pRIezKSSP3cKQc7BKgWuP6T8o
C/eBw7IBhplEgetk/UkU+Xi3Rw0inTr8BHsk/MFUu8AUBk+1rHiyP+a8ma/VZC2ZzhAXIth6/gIP
ovm7qrB5DeaUJDNUcJrBKqseyouJUy4w8UD4IQsoSlICpPTZfYPnV+MyW7NW7m4Qi+yVUakS1TUk
hiEz7lrPE1+Y+k61mzv8hWgVdXkImNBJcCV2TpD0OnHNZJcDO0huNuDFQxr2CIxGYlALXB+3Joy+
GnT9+Qh6hoXMzbCW14HtfLrxXS8GOoeC8C7Ay670GVGjnTHOaWqNo+nKUDQ8ZTHR5JVWpn5iuf02
Nmp3i1v/i6HOH00hU1FaFhoGOmJa0T9WS5Y526kXN3dzwURMdvKz6AYNO0um3irT+ZvqEVq+yO51
qDJUZjTjRbMSdI1Cxpkwt1GTpGu7F8Z6iA+WXah+X4fyPCg2qrReIxfVOBl6PxCcVlrB0DSv7ZLh
bcVYdZ3El3Wsb+CYfDFz/awuXbZlbE4sB28yTQZjs38fcmiv9BK+ZnuXZgr2wPwQ4+iym6rybauq
2LV1GR+VMv1hRzmHbg+DYcJc488QXG0G0rApMJn1v3lxOJW3Jnl5WOuqdGMqNqb+zlIZR8IGSBhB
ffEc/jFM5+IZFlPYIonkf5ifTmitBKrNflHeoQKMW/QQEMmj7gMLJOIRUwnPqmdtCrsxQMLD4Egk
MzH8e22Yts/EYgRq5p5kCs3X8AJdBwf93+fEZxXa8uHSUDkMIjm0kT5+uj4Uhyn2Un245x0qvKY3
ZUC48Br5qHeQtYqxkX0QZLhslWvpfmCUDBuIeQAnzzZXTDgyTvU9JREuUBbRyBdXtzw8/2xulqtj
OMnEnRfc0hD/+6uvx4nYA2Ss99nooKHYyhNV1V+ZRIFtFl29w9Ph7DOH06zIFgmWYIOrmIicoppD
yHFO2izsC37bwMQn8FCMi5TmF/en9nmWqlP38P6jHqcCYnrxqQ4MDWvqdKoD+i2ghZCQbD/uQ2fl
1Nx2caRmW/rFlJgS62ksGJiVSvLVJfxxCCG9tnVm7R4rRmbbnyYGA/XZ5HL83b1BNQO7GJytAkUd
FnAWBcp3NxYeh5D6lGoKaALmU4Ql1G9twTL3i2/sj/eOyYJ/EeezbEeqb326n1CBGuztHOtOvq17
MaWSLa+/dzx00VpXbBYOtFRrs8g2MhmTDVx/GdDr5UjOgCmSE76EqvfZERLVeVLYicBm+1uPQsSx
7vT44mKXl+C/by9ObrZcOppqJmCf3+SxwJg7z6p919WoOg7hqKE+t4m8VpxyyxCb5rL4GLzFxjnR
8Qwu1NnYPfdhlR1SUg986pl8m8QtcuYFKvrfl2csn9W/L89mS6AtjfHvbdfyrf+j+STRppFRlTp3
Q1Ttoi5+NzEz3NshVS52IT8cDyhMDmqG30M/RK0AOsPoe3ZD7023gVCI7Er8G0kF6cRKLML3kTRv
favfB6md0aOM998/tLoHJdN0DR7bEG9PMocnQ4jwpCTnWrYFEfJZeKq9PjqVOAudug1ozpJXfD7t
F7/zn8UV1AWHVoJjz+IN9vkdZkVzmRm5bd/tmQBrdOMg8SuF3ZCR/yyJ8biRIbkiZxUoRwTjlT6v
mazuJnu9ONRa0QMHdfQ1xnP9ZMbJa1R03qorJ3jTXvjVU/fnvU5HgFqLDpARDG+mT9+P64JbUaaQ
bwTZMbsbEp1TzfERtFPgTsWjKRPQx6ZdbeCw/Cilq2DiHONDzP21KVqrPNphHmN7CI+wDIdzatXe
Na3NH+OgW5cv7qY/z1KmRGhf+GpYgv2hoqgw7JLvI5T7bFn4UgfUzyEmZna7Gf2Wl5z0PvsBmXAi
oxbcZTqlTPOEd1e75EMjxCts1PzVmsz94M65n+chw4GsVbYc3ZexRP8Br6EL7LjZTNKMt6qZ78Z+
fAfVMAQeyv21YSfYOfTIDtAe2KdOtxktd9+yBYPfNpkGnkLsnCrCIEInD39GDLv//gz+2Eo6usvW
ADPhbwcNo5h/f2Osa3DIzXrxVPUfcMWzdcU8ySdB+XvrIttP6wRyn4w3EHXfqIDBgWXFIww1toZh
/FXz9vkLWS6GscEi/kab5NmfjkrZGKkJXLmEUsoklJRt9e7VxFTHhQhMO7RvU3YxhjRji5CNd2ho
QZftjJltsquAkIHMmOxIZqvfEF3iBEm+xRSqXzQ7v7U1/zyDEN3oXNyyzKUM+3OP2wpJzsMknzyn
fhGEx5J+gyq1yBMyquMzoC/ngOq+x07W66eGFCbCelIGu3EObEjDgbm8nfu5KDeJMw6XVjfJF7Nt
pI3Oiz5l6J3hbuf4UYMMDwGTa50gGtKSfaHxRkeas+6F9Yp57xTFrf5gXPmWoYb6Sn/yeZKBWlBX
6eU8y11kD58rDcVTakZq5fhQYbb78TTXKzXN7LWJPVCUGLKlDilwJOJlC7eDE/aFoRCeZpkdOo9p
9hc36uea4vfl2LzNMfOxZ1Q/3RulFaYUE8S623qfbywdxI/XdoG3yC+8tcruBS8ExEBcExmYSO2L
Y9j5fLSh/UBoz8yTgT6um9+Dn3+8eryRiWyoDNOjSoxlko12PAOWLYXhsudlJT2mw1pTI8QD/Xue
ELanDTqR5inuetrHvqriXaojAU56LhCT4anGQ0hStCRd3mwdKEtTg0Em7ZZ8DyRTWwAf9co0zfxa
gMmCnNuleyPJqHx74z5WIjz8ToByvYpsSaa9fJ94y5YfzbgM12pWWhVouhWjkGKvdeN1xKW7cmOv
gjla/qXlxtusu4fZLIK5z0jfQYTnq2qhnHQLBnSGJYQ3YhoYevacWOVGNAS7LSymmfF+A2liLlVc
nZ7Kv6/OO7NvN3yK9XUUSRGggiAi1CQjyka220RxfOAM8a2OCUGTDsSRE/d3r7t26+ojXYkIN0Qa
fhgqkrm8mMS+UOVXeuI/eg/+eVakaA2pIKjyf++Z/vElKnnhUphH88PSAS+1pYjXJOrCXEz60+BS
kGUpsi8tfmdz8HNuh2Y3LXEBVfZimQMU2RIHReiReqNNpR99Udv/H3eYbWhMcVHqLuPaT8WNYild
7MbN/BjjrZaCJdYovdY2noO8xgqYqvHRHthOUmd+sdqzPHMpyf91qjm8lbiZnN+a0D+edir2GI21
NTxilXw6w0hXrjq+eGN8oll6o2HmP7CnkrnCdL8pA3JtfDGGBxdItOXMsFOANgDOEU+O/os45gTW
J0WHZD0CE2RV28ZWaJBIsqp8zPNsbFtwZGQ+2EP8LHSSE4xehQzP/INqS/xapN6NBgkcSPpH1OpP
oEKeRwnKDucJa4bUxGuLnrro3rQa06FBJhgp4NbaHAj16yVgmTEi2l5aP6BxakHvqUNQoTeuqE+x
UVTlRuGgX5VM3MB9zlpgaDwpo/m3mYwE91U9nCkeHLu+zAbXT7AczO6E4Ke0Lv8WjbS3TKfdqtW+
O1W7hgwuX5B8+HSP4FJDknJN/GiyjYk8alMG8YP25hBWuSa9BsBYNK1UYDAPJhL9OrTIdBHpGQL7
vBlxfvYWqObRtXnoRBVIJHZYt4kHxMqOCOeXavf7HH+FE1vDHmYdsyXFYgvRyYPVMPkh2M8+iRra
cV8xDxzCR9QyJhQFD5apzivDEyLIdLjVoZoeRz6PqotVYl6SYY1t5FG2FdmFjkVKTYGZWI0kqj6T
aHrE0FUgzF96i/k0zojr8bqzmUw/7CXnK5b6o3Pt/FHYWKY15bBgG1FWjn5CJsoqzAiWjlmacf96
hw7P+CF+Z9kJoLmp8Xj08hLPyRsKvnEn4ZUcaljVMDsZozBlZSdvC7ERGNNWBZFdsuj3IKoILVTI
GGkMHo8MqtuU1rj0oetuuqgF1r4Xwgx3oQvONelivNu1Ji65SpWjOLT1y6QxMxIAWSqAscj6VY+a
u0zZbw5otE424/NQxjWgHrBxYhrFauBtvJGuNq4AfpvsNdR+BWv2AxauspGQmNymIXUDGOSUDj8q
3q/ruoZzP1rFJUpUztJ+FkE5sb0Iszi/INDk9O81KHGdSuB6ZWm8wca7o5IxQYxUxZZ6Gm5ocPPT
FGLqNlhss3Lf4w5tN4OjLayxksCkwdSPlfwZdmVzbZKx3qDLsxerY/+sePXkS9Jezq0Ozy2Dv5bH
8I9YAK+rySaByvlWw6dda26rHfTCfiJwYE7ONmkNXp5z8RmeZMPNvuklJPzC9fCBTqRk0PNZqY5e
TeoBPmGPNAYeFb1jIUky3U1z013sNTqJzWjzQAT59uiBfB45es0J0EHiQNLm6VJWc/YdVKe55pQF
C2T4JiSWu2X8rfRzSZjjCM2/mTwAm/LWp9PWGxfOraP5Rs+wVktJSaInCTkOxuac1yRnhATV+Yki
XtuBBRKxpjS8RNMoBB2ooT9r1R5w90tqWDOJL9i3UCNXcBjug8Pmu+qbNfNCYmIddqrIVlikyw5q
EFQfkESLmwiIwJ4e8ZZ2/a6KHGNX9sOSk8VSyo6KJ70c2LSLOds3LA0hkUalKfCPaXypozquzHEs
eU61CKoLiZyNhxJHaTS0fuB3yBqwz6pJ4KZJBOyqTGz16kqmiZCXj0XSXNtokCfWdy94v19t7sbL
aDjfTPMbAL7nhHuOs41KTBOI9qJYQ/EkFXKhaIk36mAbD0CDvsueaq9JKz0S2pW7I9Qd1Y0D15hI
OUvitzpBwaqYnDppu6hKrS0i0wZz6gaH5KWox/Y69rs2q4tzF9VBMjQ4BtOZdM52+oYXqB435P8i
bjBRxludvokN8SA3mxS0+leiGjVsRAyEoYJWSzIiLo1KBM1M+dSDsdiSYYlozpXg49rlP/1QOj1a
YVQje2xPbsnBZjgbObwjkTShvZ0BdMPQA50I0i1VrKDE6GvEIxSlUQzrOjN9GmIf5JKyHtx3ZIDT
Klv4k4pTe5sBJ0hWy/fIQ1whOpq5MTUPDkaZVVsXEhR5g1ElJlHRILZIYboN87QxzkOMz3PWbWxs
GuqXMUcEMckxIwGLk1xY3cbNsZbnOtYjuvyWkpkxtFOptZ/0Lg+OanRY2RyN0AZZ79w+zIEBe2Jd
OX5cuKU/hoq5Gv28R3+Ie40qsy0PobXESIYg0pGk+2IYODzoBo5ke3yPE06dOD/KpB1PidYcFfYu
Ow6LUwr1a+WK0mJFjxCZxFDjokuIuRzJs99GFVAYIiBUhW6zMMqfklN0q2femzEN+W42m2sMa6AL
5KBMB5mHwz4qi2NupBmTWH7YFP9gItPQ16xYnIHgi/Pv/0VDn6NE8GBzcUasxpzYrVxx9evvH+ok
5caDGcMWXfFOKCS3sP3c57YlNlnTOu3Q2a333Am796ndApgk6oa8geJBhCK/HkneR0712YeQdsgW
PGnTed3DI+avZZQD/NSJAiH73C8cHKpeXUZHyS4GsV++nCPeJivcH6pOgkyiFrzaQCBnBrZVAyso
lWtyToWNRTbtSQHiR2Pb8kje5X7OPffQhYN9sQ344MCf+VDYNOtK/yTjpA6GNMzWzEmsu6Hc2tq5
hwTvfCNi78PuevMlhhbfF/oWAlt5YS5vRsQl1m6drTXFJTNp+aFOSxzN1DQsveM3NYnae1217q0o
++/oPtajKbpj5DnyCm8COBqy/6CGueIPtBzHwjIeLYHSuskf5t3ccAO0aHHJsYDNir2I/NnmQ5De
ggOD3zatavbn6B42ut6/V7KYeWlau1ZUzrby1M6PFbe/p5DsVxX5OztLG51NjcEZbram3aQVFSe6
JL/B8XWQ2TStCr3iSVSbgzBRqKFQfB5bqHN53PDkt5TSY3GdFniObscSz2Q9r0c0SuuwY5KINT3k
VQvmmXruh0hdFyOoddBJIB3nVOMUJJpA70n5Q7A2rzKAAxdJn+Ev6rXj5Bq8SRrYYW6CYi/lt99V
YQdQmB7v2GeUHFMpwqAiZraxnWWYOMhtG/b4nRKgpou10YhrDjCDTnNyJgB15fBBMtV4ntrS9KNk
kFfN87rraO6Yyw7fRreJjpoqgFJ2VMldmpwTQxmuMPAR5+c3SLoZaXA9kYS16d5QgedntFEbNJ3W
0Vx+eGBw/Cq1tFUl89p3OnCxg6Drm5yfqTNjJwTk7zWK7duTs5myJGXhaKwg3M3wGrtko9bkVipS
2Ae3VEglsoBGQ2C3t3WnbtzUZlXRE6xWwhuSLsy4SNcw3AzqwAuKAKIeHsQ5Lu10O1d9u2rpwC5O
1wCaFUxiCmLrOy1icW0Y5zxOzHNsWtm20vObUTmbFoMhvlM1h9SHp2tX1o6zqZKBjBg7Ljgy+kde
jpBmcoLw9AaopVMeG6KhbVENhzw1vKMjxrdMym5L4dSfykau8aipV7Wasi0IkmRt1U34lI7ttvcG
7TxELXK+VPVw7PT2refZvOFFRzo3o8+CdVUFNnXDozZkfHNFzIDUnChPVQV8QVn4uhz7VamF/cHp
m+zBd5U/6xQUBcQ3btnoObHDlgwGaKu13lxMZsXbKkoI8MwSUtYaiiGM50VSwM1K+vzIfb+y2wmh
txQVmpQtCtvu0ObhRzeB2yfWjERk2HVxYhw6fSb1ZBpxOIU2tmmtdptTYlPN9qa1wxxY+6qs+4c2
SeXidclhWtKbW7O8FgZniWZ2jAUMc22kCmKW2LxWfaVdUhutQSGjbpcq+fysZkq1zUWhr+Plj5XW
ekfLJizh9/+b3zzpmVfZiZtapeZLWFfWNS3K++8/jZWjXntV+d8/NY2F6kDt9R3WiJ3lxcNzITVq
S7Xe4HmI71Mnh2d4fASQlA+0dM3RJVH4pTMTyN1kqR0ohvSzHU/Plj31lyyLKTUtuhVVDRk6TLQk
UaHhgMwAoNgavFaEK+Kttgjuql4I3aov+FB4MsxoXLC1RjKvy3Tu9urgQrtsiWUg5ahNoCWiEWYZ
V3lXXHDzllRz1Td0o17X0LwPle7YL2kNklt+jLpQvrM5E0GKjs/3RtqIoZj1O8G5wBs1yPCp2dS+
ZVbOmYYF6K5dNdxd1pOjdtAjIxLX5sk86APQSW9o0++FN2xJuJ63BlhMv5dVfxnGPNxUakGSL/Dv
m0hEf+tMya8WsAWLnoxRTnsixgwyCJINTV59ByBODkFEBE3GhKtNxWbs+uSCbtQ31Xz4AOexBDa3
RHcoqrMRMk/ucPJ+1Fmk7mrEQZs5oe9qnLC4DGrnnqMeU59MxFM8k0glp7bjtJ2qg/eAkogwpgyz
S4zLCLgtbasCDIsaPDP8OW3Mm+l9oAO0Xow8skk8oXCy+9RvskZ5RDzd1DDGK3yICziTmcCxGFb2
6DgYH11XwcQfsjHFhXjmbMl2XoNAopm9c9EPd5bb2YEFZX4px+ikViZhMdN0nU3jVajK8GgEAigt
/Rlin1859qH1tp6jdK+NcN/J2pp2tkKpM08VVDXigKFKaGfBcuo4V/GeZZyx5Uhwg6RR+rOWUsXb
CP4HdvoMkUGmeS3YE0Id8LoSwtJPpOM4Y7QJ6+asd5a79fjeg8Tz5jdG3feIvIqPqAHAgyPAoC86
4x7tdqNOBkVR8BhMvcpfLKJwl5BhH4ZsHY18eowLhSYzUM06RdceqV2hAKQ6N848DKcMmsRKwlgi
OAwYxJw4pzaahosH2J0vHRqDSQx05w7aNyS69hrZ9Ql6XHeoOrPflVZTH9Sijk+TAr67V2f4bHOT
3/upCmLJ1HEczjMi3B38N++q27lcMa2zD73R8WYpnfHMDkwjnVujJqvilyw2up/4+vbj4Iqr69W5
Xw20emZMDlxTIveWuE7515zeT0yQ2plFsNDkThuPo/CeJITcVJ7jnc0KMQuv5UDpTOMN0H1xJEMd
YQ0MTFfM4TcicAiIbqBy1HHuK1nXIh9O01PBouc5VdZtNmfPuRI2z+zXyrL4wevPPsaGMj3B2iXO
ptKafV7e0TVzJAJvPTtE1UKed29WTmpJnGQMpaoNrnxx5+9ijtQdHgK2dCeENpR/VoNcVm/gG7Y0
jUagt3v2as4VMiC6sMbblhoqPUwthIBao8qKDUB91zTxpU2MwSdlgQSLaP7l5PUHwQbXqB5qiixB
7o5eGyviFMRblKt7Sh6XZXtRn6hLPqqR5Iy2JkINgXa6r4mlQYfjvVAStmuBnHWNh+MjD732G4lt
bsRQkoFHh6AAmhVlT7+2JkXf90Z+iovqpnt2eC0lMfdLQHE4VNk+1yh7o7nA8QtmZcKO6cXRdeKv
bbsoi4FAju2pjNNNL2zjbqtHLsm9OHFlnkYyftrYvCdapp/0Uu1umHRXyUxvQmZ8gUImmd+0kAT6
JiH/scySDRLs/tIkarVsHdWj6MpTbsftuwucsYyF7qf0BBccQvbKqthzd3zweID09NgQxgpwCBxU
Pr96Sa+QR6V0Bwuy84bcPhBuedL485KUKDoY2WQcYS203G4vKw5akc9HeqhVyGsb0HJfn/AaFhqT
ZyQSH5OqwKcg8nqra1SVw2AnfJ+650tDJ99JqvFJ07GWRZgnA6t04oPpGvlzBjWRWWXxjK7II2m7
id5Cu9iW0XDqiW69W4U27wyDjAx607XNg0h6eT3tUfz/7LX5RtNk7bMovg+BdNrkyp492kUobrUG
0nbR9efQHsD7AoYfpeoeOEa0QNTlc4EAZ0jUFp0xyVWmWe2beXZPYTxZgaMRD5RppKi1SXJkl2dg
7ebwdA7oFvJblVkkCtkKg7S8WyZ4LBrD6Ep54XVKcZJ9Nx9dZpsWnrLb0JLPLZsUTn4FqCh3S+1o
5fVVcVRzT+blza1bcVIEWaGKS6JqNdSPKi7CQHx4ethtSUU0n4ex+zHmSfdDVK8pXs4Lj9+6apR2
jyWWUE0cQeu0yYFGhzMXxMBjb7KqqdIk/tbn4hBlXvbgZfEU6l24y8cmJF86LAIqSEBAWWFxsKvv
v985kRmfONa2kzd25Hen88FkBdmRIJa4uLGR4rB8N6PARHN7UOa96YEhbXsKMU1J0bmB9/UHL75O
Iv8xNx6qBENG/sIiJpTN5p3t1mwMo2+GM2mPzjL7rV0TQyTtJMhQI74zwvjZCQajhNFhZRV5/MA/
UgVeTK5Wni8oSCtrbiLiDnHNRKyKCK7HUBTOCZMeWTGtPR2jeDTuGh2E+9yNhn3IuL1ho0uiN0ZD
v9YYmbdqauYbHdQSJBAbaSf7o8rYaBLzmkpgdNbLa6vDS/eaaMlqh2ldTYqHryOZbtT2CXO6A+ZR
5dCUnuWHjJH93390fygiD5+jqoCTZhgBjhC4NrZgi0R9HTTZohjH8E5wdTyDOyq4oeMGbpUpL0My
HxVFm2AFNe6V6fl72h96FW5T2QLniqGb+l4h25PWqSFsffeFD95egSSTO8UDQW2BnFfGhf0TiY01
pnAG+nyp8QJj8qpN0hJxX9FP3q36vR5kcYxcanujT9zXQSra2a6XZGN3cvb6pMWbVoGzvGAZwK+n
zc01RYkXM3HAGvSXOIaEgHuLhBR7Ko8hsba6ouU7WQF0Nir7pxjKb2beOe/KaI6rolxDGCM0CSIa
E/EOdYtSdhdDZVwV9fI9HGVO7rgS7ZWubTZyyhj8YKT1W40aU5nn7jSDI/Lh9eFuEUp0YsQhtq5J
6pmSWMa6GbNsTfmh7SokYmR5khI8eb7SzdXVHdLxGNdECDbaS+wM7dXAenzUTXluhTddqY7tTavL
7xHKs5MONMvIJvlguK5eWYMHxPqFp8Q6SSwHZwWzV26TKNKG+SsfjNin47TunVDh66jAdovUOE22
pj9ZpfJK6/raMo86KCT/GcyuSY7kTBl4f2U194lBOx9FJjMOpROEVjDH9CaSBCOVtwYlmvoGgYN4
0a57oRNwrp1b/+iP9HvR917Pa/5dlbs195RnxZgPel3WLxPjgNgzGWx0NqHVCV1y2U3o1TIKTjg4
xS7sVftczhKPkRhPQ7pUL7mZbMI5tq6YKckbHVNjPfVWuyHuO0HaL7UTi04VZwwKW00g6OkfU37J
9JzQSt3N7iH5KXEaorToqv4UY8Ld15WWHnIkM5uqcorFgXVVu3q4d0SR3Mn6LXUCc0wnEm/8kwo8
7t5En5jbd9IntT1bKBKEksif1Da/m72b7GN031t4jN88mVU7pPcS0TuUehJYo1MHT40s5aJ8w81l
shwYAvIiDPpFBC4D/vR1wzN/rGpjwrO+1D9NP7+QizFuoIOZgcPj92IRyegPY/utY8wYJDLuX5fl
3rIWS3dGGiGc8Wx6OkysmBqDOZvyZ/5ivEV1gj05GnahrJJHrVLn2iXjZ7J9urPnpu160Z8HNcYL
hE71eA9NUiqq7pkAv/ajGdvvTKv3helhqBz0+CkxOBoJcpWMcn4WbNYI5g37NvwYEq1eubYgnA5i
WNd6WJwnlacjEDgvGAVo6SZWatu3qk5uaI3UoHGZDBAaFRSlZT0VbEN30URahtseWFX7BJQDUjCn
21iFr542K2QJht5KjWcZDGRMHlDTHT2X2ScyEqS3WdU99S1xChrRuzHzKAzRuL9c50Ob3eoyVSnE
uTF/DQeC/EKb0qsY0ASG9Bd29RIOw0/DFvVayUbnNLAkkqHKSvAHIbbuX1VOiJWFjHfVNp0aQLZc
WVqtrOWAvpO3iz/3eXukKKyeDDGQAdi55gq9lX5N5jgOmPbB6h9zvHM56QxxTXs6YirvQXxu4r+S
cKpIHKH0SUeKRJUDmqVcfzKkMa3zdI6Y66WShGCGJcgmrwNyPCdU4VCAApvrs83LaoVK5iiAyTsa
rtbQiOYg12OXw88kbK4X0TYEGLlm8Yw/kliujWKNbDir4V5OThtwNKeQU2dsbWNcr6NyZPEVxT+J
BJ/PeqMfrZDLmybbOGRW0V/qocXeYSO2QZQANIkfgkq7JL6ZsFamUj3BJWu1F+0e7KpJid3/6jI2
twrBCQGJcPiPy+kdBp4l3Im4RaU5t+10APGePLGWqQtOF2B697LLjIeZ7alAqctkyqDFRVxbMGzY
aGOZ7jKXyA6pPOaxRr8feZzUGrZJJvzOnmUBWnkNT3qv/6DhIzV1KYIZq7wwdWuuXuCwNUZhYcZn
d0l89Kr4o0h1ssTdqtz9lmtZDY+QN5C5oJH6bQ3sHCJ9r8WDjtC713xiomyS+nLVT1n9dAUrWCcx
2NJoxbaqSHjJwqJAxx+f5oLnIXbdX44ROjsmA+XKiNJvw6yhUdR4JojLTIyLl5iBahCeV0W4QFD0
kScYNtMukUmzaq3of4g6jyW5kWyJfhHMgIAIYJuJ1Lo0uYEVySa0jID8+neSs3iLKZuenm6SmUDE
Fe7HDS7VlGS35bXmrAxBLKqQEru+ZAkAdJHPt67PT1MWHe10IOt7jvpVjU/23pV0A60y12TolQeC
mbcEVLdUj8VP5HV/nRyCPIDEgzt4F8Ck+qM1maKq1jgmmXReZWoNezvw2q1ZzOOKUtY5aQdgGf66
65wub47df+K8Lx+NIhWFYEjjuCh1a20DuKSMkh1DPPciyZeOKn3JA2xBTpdGO9I6XyzEiz4n+owg
9xi0o7exJqYesf/m0dWw8kw2i1MZ+3IhrahhIDMqb22IXO7cpcPPU+f7ODONrfkMawK0+/qveuBP
/VcwcWLzoc1Tm3kcYkO/r+khQg3TcS2TpcBWSQIvUhvnNHUvWujh1OKNNwXpIWi4oT4wmLLyfO/7
5XfnqkPVfUZC5v+hhzvOTQ3SrLUdOC+6JSNEDxAh4+PIPNmrTX0ZGTrSbgZvqYzeomQqHtmkjyxe
5zB3SArphvmHq5h9O14fXJcg2PtBM6/rFq1bUEf3qWmDa++6KzbFS1H+HQX5NXH+BkAlXcWWIiBL
pNmRXvS3Lvt5UyaYQtJilKwIEQuZxIPZvf9K1TOuuiI4Os6wYAOEWbTot5b9Ktlba5zCD6+wqqtN
qhyhxkpc1ag+ctuFAVskJ18s9mZgWjwkvVpLIKc7LH7xIWCXzeLIqu958Ykf7rooh5A6JDsrX2sK
qIEUTd9MV9m8jPtJVn+JQO6uaUtMSBnND2P8tKo+vRdGYazYKv/CcJNtxaRhiCISKaaRJN5UuQeb
u3PtDj5ayQzghqmIqSny9EcEiGLPPiRYM2dHIUoZgI92/PCjgjho5fqfjnaZDXdbMx6Ld9/4VCqx
DkvtUCZrbDkjZpMlH4q93wdk8oCTZRBhZpfBFI/My6az4RL0xSwCaYVLJhhgGZKUPMp2KR8wF1Fm
890gL2zJBCJ+bkjfTA9QYRMEO68Dh4OgF9RwitmqkYO49Y79Uw8xW5PYA1Q4S3hqxVcsa+I6CQ2n
Ck1ZwDTzmY70LXV0cBqTEfGMm+a74rn7rmPXfsnJaQ44Q++1aTLtiJS7JVoQAZq7fLmFH934uEPd
97syi9r7RHcSmVBO56DUq6xHEdKib+MNDsS2GPtdJ3pnW2vUYXMX+t78cwnkyBQaTigRifJijUPY
avIQhNm/ZQI+K4h+/ATR8jso3dduKtYUqOY5MIBtWvYE4x4qMN5avndP7Q0aviOb4u42s5t1izxM
26m8O0zGDeAuhwH4MZ3NQTqDcRsD9ZkG3TGw0+hUN4Z564z2jbL1zA3UnljtsZccSEfiTruXvi3W
iTLaVRXofd7406atkpL7hTgnolASENNzd4O7zDjMuM/eHHZuDrihcL9RqTOGUxlJcfOAO6ewt8qD
xCqJ/t1YKkX2Qxxpkg/TiwHIHle+/zdGPLXWanbIE6aBi1uEpsx1zwyX8jvcXfQCqKKJZZ7rg8zb
P8xE/5uRMr57M9bOpvkUmfMy2rNL1lSh1/4CzXJpUd60c5Le8uVa86tTaCc9Iwg+4GcUR9Wj9dIW
U+dWKvseWN+Mhz1l8oezgfANfu2wcVjqnQPLw5sAyhiNCvUTkWQzS0yjcwemi1zJXbaI9uT6LEYI
MwSSK7uCxTTLKGirwYbbIw/FyL0zGvG8ZtEmzhRIBVdhOe+6yi1Ww3M46bLFgvfdbfqpuprP8IvF
m6lHbAqCRflqz4AkJanC61k+PHHmtHyJ3pd1oF+Szt66ks2dPxLGztlKZvA0Nrc8QZhDdce+C9Av
9M5xi7qf63FhfZ+MGrQ/14KVWyRl0GMy3By6VfJUvWLmM/dOlXjrhvXvrlFOuo9K4LESNxap1vau
zbLdUDrFGhxPtx8Zvu7JxDXWRUlzhrLiWiNOWaVeOV1bOAqbmk3a2PCp6MhMflBIIWWpWZebvQnU
oJ93fUFYgkHy7bp0ZLf1CEHYdXM7XkyM+Cu7cz85u4MdALDHkuZqY2ec54ycrVc3sW+lMzhrrNh4
rKDGvdqs5GVOLDwhl82HP5KImUX91hGTxURdFDuK3JTuu7tHbvwdG9j3iA55JtrSgrrsaBWn6r5J
26+s4GD0e06pri6XfQN0i6WlR40X5P6mgITAN0kci/kk+5lRV25YOianOiA5KB/9sylGdSYscBWR
Q38CShmF3Yx4z7cia28FHqpVVIFOc2hYUlz+nWiL/jv6RXrzyOjaFNgNV4tV+vtY0EVGzc+xMJo3
j9C2oRpvVrXstdvIMx8rtBDGi5Ady22uoB/lwFwZe/2ZnxJRE/nUviM9du0tILtmcsGAPKKNLlCE
ToOl7o4xUtKmi7/rVc3f1F22SnnNQoRaB5bzwS3QUbDrY9s8cgXJlS5oMVAUygaMxdD2Bz94L6us
v5lVcrOmlPIun26ylu8LxeJeJizivKLRG4JP43C0X9j9x+fZH2MCxxyBtgMZfx8pZHiuBC5MzVt5
6bVySfbwMPXsx4GLiHkTqNouCeMsRi7twNapAQqdfPplBG1kzNgVmL5lwFqoaJP0yi5JubSSnn1O
xnjSiOb4kOvsQoCEgbSxZik8NmKXFt61tcVmwMp6kKq5DHzZx3+n5yTLgyO6BN0bj4UyFsCJzTKd
UkERgyxokxY5Q2JmXqsuaFOyDqNj2XAX+MlMrnjXzaE2ovgs/L/wLNc6aIfPYHlqq+UrMD91OkB1
WV67DjV7vYCaanJxjzO1nEaWB2BAaC2jwhXwWFihWHb+u8bDC4r6kkbiYJZRTuM+2rw09cPrSIAf
i6iCW4xyy7CNP45B0KXXmuzPcwbHZU7kF3kXFzOpUOj2Wb6xbMNH4Ja+1o2a9v+6E4U6hDBZvjPS
CPOrIPp708RFt3ZzBPa6bkEnk1rwmrYIdtlmrVoUvQdXRd6jEd2xnWt9wshghYaZwE6g+jgFiPE3
DLfYOf7bQEekzebT37oJujO/vbWJQvuG8O85BKiKU1kU98IlHh1v4Lg2fVBTo5j/pKXdHJ2hW88+
j1wSRxfmSPNOlTSCMYy7HckFsSEigikI1kQ0597HXqb7uutAbJO9CjGzeC8aOgg27V3/ZPgRtpbN
KroFX4gpaSpTS+6XSEKLLX3iuJ19wdBgU6rIXtGHZnyEPHtVyeRG9sSitUH7MXjTuct7ioCnEAHz
+nqYEaCVquXPTeXWPZuCso1fu2gxTpXK67AtBC6FGtfQmLXr2ih/1KKcePNIuMlHbR6JJaQjLNeR
YcXvkSsnLmSCWtkgAWz8BrZgXofSBbWN/Ja/gcE5W2RolebPxpq89Vxm4BstmuqUz5SuitupKpdN
3/hXjKkUdSXSzShoy3P8jJ3sqh+afdEBWbq9AhKr9zJNqJI8+49klPnWFIhMWVPu2o5I2Nl0N7kq
1QZU0xLGzhjdmQAxFNZwdcqStfqdZ5ySMy0vReR2R4rHYd20jXOYpN8eR0KkEPb2h/k5Dy6c3v+q
cvIz/Q8izvtrn/Ecl8QrhTpLSHcnbhr6JReUp7yP1iumo9ynSd+dW1MqEqYQz1ttJq7FsnCm+tfB
xA3gOeicaq3d8xLZ2d60mexSUFfvY/xwumVtTtF0mNwiW+E+KNGl1NlpHJCHOcFbUU7+KVuiep/5
EPmRNq0yZi/fhqgOZFfessTk95AUcb0aliEAl2h5R5RiD1pe62ayebT8qbvYhW2fYxRIAt6AlPNP
HEP9QZNMualnHmmLj5eI9NFcqzTxd+Yyv0+Mjc55Kg/NmN01QbCXtPL94xi1DaSseTpgdRzWZjpZ
x7mOv2SirJNuKHGtmYqQZMidAoGwqSOK6SBrVoL1B4V1gTEN3evQy6/FTt47aRorMjO6tVExNp7K
wn9x8ubS+j37jaz5wmoDg8dWfxBmf2Jua0IcdNbZTYmxkpNl3moIq9uesfqmG+8+QKVHDJD+qofx
ZKVd8JSXpAej9k4DLJET4Yj+ASfOFVnYfM4LguFVY4TdQFmUqqI7xKn4kbe+ulAh5tui3SCMsb8E
UjijBL4z9fZdpfMYqmVy926qt5PIgPlF87Z3rHwLGYloeABdWRI7KATSh6fd7CpNPz4Mvn3zvc6H
QVk6V4/QKugVjJ5Kyz0HA31qr+t4DdIh22ZsoFflFOcnc/DlPrMIZoFFL9KpeRGO3JUGRIKolDn8
PUadSILDOJl/q6qPr3lWf5AA5rb2Jjd8ex+kBKYoNTwY3WRIO/P3pU3tQ003vWbQGB9GEgdoLzIL
2T+x0qXH4i9JiaQ15+xbebF7FZ7+Nm3/VynG/HVgxeZrSlT28C0rAYtTt0WQlhpV9SMmK4At9nhJ
pEi//Gw6tIrg7bqKmDS2wVcACPJIPgi1UP7I22y6N4I5iu8v+ebfj3IAa+olRxzxWPFEWjFZkM4x
Y8/MDMYP0cDoa8J0CNMUCZ8OyTmfXhlth5Q0CRVbN4aJxcnJx7vyFqD+WEbX41gZ33PNR4FpfYUZ
ObEKpDXtfAE0IoClU4MiwKuFP7zKLAjbBcmfgc3mljCaqxTkf2Ia2j4pQilz/8DU7s8c9OrujYO5
Nm4Yp4yLII2FbMBqYwxpcIrIt117ahQ7jM9fgbCK166UX5ooeMYRJQML20h+MVNNwily2pviP4T7
4nZDHRM6NeNdHN7OemokceQp1Yl1IglMoIbLs2NkqumVsfyZkeE6aoL6I7F798RUfU+PRnsGq+Cd
mr9BtreccCfIh8gMKjJ3JOxbU7IvPNWrqY+QAfjssBo8K6suR29o505C1u3EGBnBzqG04YVNojU2
fi5I7nGQZlJ7oclqIO+MtQtU0XwOB4WFyLyurFe+O4J6WvSfrMY6lKaeYakXLHIssqtm1cvJ5vOs
viaTLZdtVnfkT/EeFtVXVePt0gFTAvkkV1vJ3LNsL6+VNf5vXDeTs2mwiDnh5eFms7B09C6rX8nt
vo5mnxSOmszVvvt2mwa7gGY03kY26TYzV2vbpCsKn+a9sNqLUOMVe0P7EINkjEcqHDhJzmU2dvlO
ed7F8Arn6M/WO4GD7U1PrUZKaXw6Ddp5hPB/hKERr3bjsnftuMf+BylZ4iA1gu7NyIS8EEpKfzS5
oaoSGRa6rJAcDCjrCPpxjNik74UvMC7OdHXKF4BHd5W49jEQHASzocsNRk5xHWSAbqxB7JjF5kl7
h7G2V+zY466yb0LP5iVqui9GbQjs8VueVVIYnzlHaPGZWMr/iB30OtKafdbdhdp4ZvS1JCo+0OgA
ZhjkVcb2sh6Q/i6DVxy86SJJj51Hpc5sqJ6lURbwTJVsZEHhbX07/S961nYVCeInTyKjzhXB9oN4
DlDpTvfLTIhHbqGHR/AVHAanl7h85nIfJ9XNQ2p11m7J7nhR82ERDUO9PDlFJvry3iVHwRDzDVGv
PIxyeRD3mt4b3mMyFrqc04kt0f/kEpIq6GyMNnPqOIMNH5FWhkB8CjtrErusRQvSGJZEMfkMKYFi
8sUVwjaIq9/WcM8xiGMFQJo0OEJBbpqZYhIaRgcqx1uVjOUVSkBH5ewdCmUXALYohAl0zUkoJ/+D
Fs05swvzwjYt461r6JmJ4Evs+8QNoo04dRo6dOtMYVQW4qoTsew600pWLoLU89JYB+iWoMcEeelM
gvVJgE8rvfqZIUQD6kbN7ylX9ZYexkd/Y6Jr8PHj8W6DfVd4hrzy3A3ln5mo2CnglfTrPriwaidK
3mLqao98dQzTyt0kdc5CWOzd/K1pxYsBt3gLE4d4QyLEj0/BqZm4wWFqpj+tcOZzgb1elW3Ois6y
w1zh2Bh6S7326XyYHELexhpUioNxmG+nTVb1WK8mhQijQHK8bxByr6tgMc7AbdCxMqxcoW0TB9io
J7ulr80qH2oRtLUlNpAwltkrbMT0xYzGT49USqZhdvIZj+0FrBgb9HaBzTkV/b1qlz9WwKxzortw
pxLSXMOU5ZUAcKN07A31VLAtbbxDibbHE4boK17mdNdPrNLUwFUAFYlCiAj3Mq7v6GGdfVtU73h5
96ZiS6yFe2Lv6J6SjlPbFbziRWO9S+viJ5P1JvDk18ocD4uhOZbIrjgDnmn3GZ02XB9dEkCdBJe0
EM7azTrzV9zG69JQ3b2qvJfFHGMGQF58dQb71kke/jhy5tDmRV/XUeocl+y5flHOJWM4czSrMWA0
MXQ7JZ36nkXNO6l33bkqWvzIaf/LLpJ3BSpqKOb6WyfFL6/xzBc0XuY+Kaxr07TMuGpHvP6bpJDv
sDJF/BIBvqWxavDlJEXFwGRA3llgRPs3G50sDB3IfMOIeSnr8CzdDHNvhQ59ajjMBi0JqE2C4IWF
8H9eyubY2NnJ9zx1LH1BOiV1HOKN6Ucm/fqSNjUlWtV2u2lgzu3ZCqsQt8RUxulJQ5FaFV2Hrotp
o+eRtCXdBEJNbt6xapjn0mfgUjh5dMpJvrMUEwUnfaQK5tXsiW0sP6c0nm9ycD9zSrQwsUtrZ435
78QvxSEnJi404nQ6JyydmAHwhswwudqVKM27kEZ3zuMpXUkdc++TF7L2LW+62USq01VyDQYskzcj
yitytY07OVrVoTAj+0Dql7/vh/mFCUR1IKINy08wlagl8GtJ9tGlmOxPIIR8LEOyBxpDI2FiosLx
ywhDXhDR/efF/QfP+hi6ThRBKgqsW8nZsp686svSpDrlA1mudKUDD9r4ZdvOfDHkiFvro+9b71sW
+Vnw/B+HImPZMSzWqmqDFeTK7ELMSV0E+RkRJ755N31vsqw7QmN7rmTxsVtEdLd8lodq9rZidpML
yyJvExcpcEP7PfFZvcxOfpaCX0S5YMZiBkDKck9ybOxzrzU2Tms5ZrihGBWDOej09DrDpNoby5Zp
OiIsbn4TmB0+Ejq4oOPSY45fqmvtkkFSxtXVY8yshAjNxkfe1wxnMQ8U9qSiQA+ToKtw5YoGR1o6
k2LeLLS/cS5Dw9fnMY/ApjXjgxzIqPuddIZ/mIfsoiL5xaAG0apwvE2L79gmjussqCRWaiCEO+v5
iPA/RnBWvYJOnlS+AoaSTz99zAZNQ9kSGWYVkuBjokB6wZc/o3ELl0EcolKUz1KW3T75qvumMq2N
sIQiRy36VbR4EOo67a9DWOfBLkXTGZOvum81OV22X75LtHm3n9FkkmJUNM6uDfz7EMOqR5xg8+V1
G4TJ/OPQ2TdFwuivzu5k/iLCa3lZPLOjAVaccr7F4mcm1tCYOnMv4uqPzpMO2wr2zYBppu269QP3
8Ruo/auF32w1m5L8eLepTklcibBc8BFAyefPXdWYjcGIcT001YHibJe6BvzUbvnR9XZ80CO3qAD0
9UkJq8Paw9Tmc/6KVYK59SCtpjnVxMevchZ9W7lYfDlkvGzGecJOQM7jxhWlhU4YgbweszAv+Qcm
2s2TqorvQWXOTukpJdnVSDgyDXc7e+kp1YqQ4THzt80Ij8Yj3WvDlm/cG659yih8Xy3HJvdQoc1s
cOuum2jQ907tdVSUP2bXvevUpkSzljcBIHuX9lQFiFxBeXfRtiyScsUcOjjWXlXdYZZcULJRyLOI
xonUh3Phxh9AGN46jxKYfl2/mCi2QIGYj4Y8wkLo4IH3HmMLGiEHwfVxksHwacpfYrGMj2Vgc0dY
3GPoUMrUi3uJtMX7A6z0pyWbg23YmpVR2u+nEbkKhWe5nSJBQNzkOvtkSH+KWbT/RVTCvSHv0+Th
85COdZUnl9H2xTENe92akHyTFqfXCmYp/wdL51jeLL3ufO3BLZ+ZhXi8NYaxCJDs3T5wKnny+sg7
ZWn5YS2OOFSq6e4xRXxgMHNsvMa+k/j1VPZtzNpfXofRq07KIEyGxCILGnQahSzUORXJt93Z5IyH
9X/eEts/Kkf+NLNEnqk6BYjYYN5mOfbnHJC61bg1a8SRNs/Jb1je/eOcGS8WVeO6VYzkwb4eUFBN
pzqNypvXi7c0UGgop06voPF4Bw+VO8tR52XsJ/uQVf1MWQ2OQIN9XdcQMp/jBwIYm3L6TvKbx76N
ZLSCcoeZKOko2JYWFj580M5b3cP4NyB9GWn25SA9utVZPYYwWkIituWZEBobxYm9XNRgMPaSCmOd
t9jboJ4eOWjHLTNq55OIr5l7AUFGBJDrgdeJGsSFzEykDeZRR24aLFyha3lm6Koy30//FH1PwNDT
3Bz0Xb5Dz9avNCU+2sz06cNpekasU8zBRCqPRNh3VBO78F7jTHft4VeSmreol85G9UTBeTnquKor
XgcSfW6FG9BUdM6RanR4z+Z+OIwGb5Vkz9KmpnWrZdTse7bQawRF1gZ7YH1ExvZReI7DY9LPdJrg
ai5T1+2CI4Y94zo3Uf+KYbRkCCITbiNCzINl/MKcm7J5ivSjk3FwxjHzkUcxWoSkVgfm/8WlLtQz
8o6hPAUM+LQsqE+wrGLKXzh1qyxr+hPkAW/DeETxmHu/80wY2FLS5TXJm0PQWLwjPH5bFHMtQyVc
cwIaFiMiEH5VyaR/tpGE4/CfV4Hm9nKfT7afW95pbD2I7gpbUS9ZWa6auDpW3EocMGa182svOgZB
wOosbX8si8MiNwNgWCKlulLNwVWSQiMTQmRZVz5uQ9LSt2XdPJkniL4KjyGJenqQ/v3govS3LltN
dH8S/Y3nE5cZB8uLGBCQOI7xno4E/7XoFbaDE3Bg5Wg9Yv7EN7tt5a0Z+unSPRWGBd9xPt7+/0dq
FmLb+MbPdqzPftDHjNQt/xChakU7Y+HRtPD908Gs+yfRagkcBLCjz9XZhcMk9CXCFMpgguXZAvmM
snoeLnjsp22ssH39+0uvHpewtqRmY4nddIhi8lQaY1v4MvoekuUKr++RcHJ8R47cO23aYNUd9Gm2
cbgiXYR0VlAkmCBbbrZg/WwFk9xJh2wCLAHJcUz1DQoI9y8E9bMzMwymC6mF3hBbNmwJgFxA1ZEg
P0buKyLSWx31KCFTJNGkL0zTgpSrFf6+woF3WkglWff4As7CU6ElcNU0DIDbvr8NiIMoi8rjNNY/
gAtg9Ktm41dAhDY7eyzCrX7LMl2e0DHzkvlpcJG9z+qIQ2uVLzTBniPyT7tYzSMXSqsY0uZmUbyo
bPY3jK/tkK+jeHFG1Lw+ZAoJfBaSypR8VzhfCj/7VXvjdJrLQr4Gk0t1mr/MaWWt86xQ9/T5o4q9
7g5tvXH/GFNt4SFMAygMgGWi2DB2YxR7hyTmF/C7ZIQS1X/igvVf/v2QHolfnfVoooCFbFvlH+aA
w7MbUpSOFZ1r7nOBaqdFpKa3eeK3J3uYm93CBGBlOs2ZmW59yS0zY5OL4qZMmmuKLOVC6WCtAslt
hab1EVftCr2od57cwViVAwJ2muUCBFr3d0q77ixjhV/ejj/Yy/JZtdxGGSTjdvpZ878+/NrNzkYx
QGXy9ovhOTdlihKzUFyxMi4ChihEcBpFCxnJIVs+kOl3wvR7nP7DBafvJOTYrKD87VJawIiCWvxU
hbHPCPu9xcHwr5cODQrgMOY0C/M0KF46DC6YNn1nk5kK4IbWAcrpujsTcbvtFjf5GJLmV+O8ZeS4
PSIXGURR8aHgNN3bXaT3tVX49zrmkKWBZIzGrOAQ9T1DUxJah95NfiJUSlZZ23+Kto1epjG5j8sz
sqc2g11eQ/FqeiSr0bxMK6W78swickVGwsLIoG/eE1YXNEmfaTwNh9rXuFUEhkI+PEyjdrkJen2f
ZbkDRuXug8ybkI+zx4yNjd1PpMgY8jXior/PyQwnxir/TlTwm9g3i9fe0vhswdLNMoVAzBZ9L3ou
Jj9PjIspEJD6tbxNz+WwI/PsZ+xVbzpN7LDFPHCYW2njPorRaz8rhaCJXYRqTxbZONZhkFOl4wIn
gat84orlPCHQw+dX53KLiHW8dBYPo6+/oopfUqfp/JJXYnqpVAZGox/1cWq4J8bnSLLsRnVNng2A
lzxHXoX3AwJQuWZxmZyAlFCLOiIN4YQwfIaAhAIjqjHzqwIyigpBVLPAff5YBrbLmtXVmnEivHl0
C9v+Sc0CWLYpOi/7wY68X2dDHB9MT9z4raVHC2zyucTttlHTR8uu6OKOtnuqygFRedL+4fWOzg5C
4W1kBmnoj+SGqtrmYbIdJroSwkk9l0ZoZPam0MGM1ZXVGuF8wTFuYrQHdVKpUFk9w4+hfkVS6D8Y
g1yrdgQ9gCnzKGdp3jNR+adSuled4p9pjfY0DLw2iOL8CB2Q3nZW2mxab+HAWkzmtq1/RfS23JsW
fxEEznNvgtcse8PeBdqpwXoQRL6qBg+4TWJR7ZOqfp2wao7UAf9+QHU5tjGvKqSAbpPW2r5BbSzP
plEC4HjmwVik8UGh4ShNATl22VB+JC5eFzg5jP58cz9XUfLudV59qhM4Gnk3/PYClPiWFRkH3+3t
NeBh3D3Il/a+4ec4Lq56RMSrcS19RgkXp06Mr3mm2S2KUu5L7d1R0/XnpfAttKs1Yeg2LdPS2WgP
q2JaaZ6PLaZm44Qqc+Uanjj++wE84s+Q8Otouo9NpgE32lpkOy9q283Ut+5Wtm6zKUpL39BwF48e
8AklpLWEqSH/+M/omPXgmrxey2oyTH+Phrz6qN2ROxQcwbEZuMIMOgQa+WIhLMv4QYvEGnzu3TDh
uQs9Ce/9349EwdIi1BKRqR6ia1bwW0okE5/GdIxTWw/GqXv+t39/qZ2pOyXVMUZlcRhUsmskpmsR
A/zkXLnBCCkPNhEaexb/7ab2xLy1g9LZzcqaMbHJ/JKhOtRGQepShnQjmUS8mT0PwVBHsdcho5L+
b9H49lY+19EOrBaTayBUqFOPZppGH/j2w3Qc45/ZwO2ccwqskJsku7Kq3K+hoYGySnI9ZvoK35jV
RhoxHgczidB/sJEe9d4cASrEvq33tuyXOzgRICKUDQdUEqtqSuqfYjJCnK/iOGVY0kU2Vee+LggN
HtlH9+x3DzAwT4hy6zff9xgZ4DRuHLtbNZPnfxggBwIL0+rScLlhMi4u3XMfEnnJgjLUhnBSaZwy
vaFOjYp5rpioH+LBfjgI7Y+d7x38unE+0FX/YMpVX6J03khGCieSxyoSGhp9IDYLlTVH/Aoh3JPh
pMePFJdArqNdqtrsW06o8ARUFA6gK1gHa5O3SxsWLUy83jPxRmVF8kin/rpU0Ay61kB0CMGLjV4w
f5DkSZIawBvW0rmx9kff3vAdsgzyx7Xi0nxxTS/MEs98xMUMeSMNvDBdMvOa+E+JNW3hKhDFFR33
98jpsK+mOrkSHxmFTUPmX9rriSm5yg71ME1bunZYW5ORnnuOj6H2g53O/L+wUCbNunkgWjVKzh7h
wyzGWHpOrX8bHKvgY6AMKtJpU4nF/FHbKDE6Y7JPE7iKyI7KXYASYD9o8d4WaA1Ipq8fY9Ojskfm
V0u+8hkzMqPbH1SC/Q2sycq4tLZZfyD/SMKeiX4oncQJkbY0rw4bDyCX9nis6pYDYogPTabiW2b7
8WvA3pkwR2S0z+nUNsZi/7VkVMokvjrXnBT0E/3LsOrS/o2EMetoR1l+96M+vzNsfEkYm61FO/Rh
NffLIcYLv5pFJjG1/GmNJb8McnTWeToaIds7gfI2p8XvjOY8x5iqkbD9cqwsOfd5ExAwTuINud3u
hXuG/AXxx+37b8ki4tIOE5VXsPxXuBUcfpqRE/rN+FRk45Yc3+yIdCe5JK37O6pL9Jpt9ZVadcqm
Kf7rlfMQzlU1Yf9Fra1479ZQvBndBpzDVLqY56Ekkaduyg3/Mh72JgcBCTbG9szh4pHxQS4dC9vE
eSA1uJXcJIfFefa0PRmHo+y+RZ0g8nrq6ephPNgqPkPiAl2C3nktra7aTzr9yUWebpAsAOvqJQP6
HCcx9Kl4V0oMdZiUDay7/kIyR16vrNHXN3wfaAJtd1iJGP3ELHIBIMw6IXHLsYA2zhqjS7RzSmpG
5XdPuCAJa1AQj1KRhM3sF1FTJC/tgoAi2TZB2/wfZeex3TiWZdFf6ZVzVMObXpU1IOgpUqJsSBMs
haSA9x5f3xuPUSllVHZ1twZYIAnRwD7ce84+t0YzYIKGKYBIL/bWdoc4vBm7jJFj/EYUm7Mo0Ljt
5gDF2UM99/mKAnp858k3DsAMB2PC7eBIJ2pN1pHwwg9Lzut3Ftx2JDzc4wd5KJKB0RH68qFPyzs1
YJTPqY1VAVVS6lWaTL16FbOfEWKCmViSySjiZpyMs22vwKCNErmiusjYCPmoekxb86MfsnQTSqBb
xoyfrCE6ugn9d3pOkLblaBlWoXNjQ4RdVXqpHEOK9/mRezf1IMfWsz9AZneKStnEhPIuWpzfjzAQ
6Op76wRrwAJAPhtQMYHu6Riy28apTvU8EXNO1N2XmGl2TtftMtnoTxxdxR0xcdt2Tk8WjxK7m9b2
YFMQNrF19aP6NPgT+zbFmqn6YWlFCShgQsZaSNFVHb+BzYkXWm0VV0FjSOe+d50YXWgblz5Ga98/
loMqXfVJbi38UovWkpNZJzGhWGTsjLK+s/n4y1OyCYjKyafWVQafpiQBRZu6HF/hv3fjAiXhisa5
dMrQFexQGvRUTuLqdqKgA+z53lPklRW11rnVkSeEan4vEbW6cIah3bLl4quhoEvh0VG8qgdUrGOs
3jdoM186J+OKYZnOYzboz1FkHoo8DV+zuLtmdKncTz1i8hiyoidfWRSYSJ1kkvbK14l4Trz6+cLn
cp8vfD6XRFyoLItUEYOvvx8tLdtjOv05J54TD0strbfIuKSCNmKfrFOpVfBN6FgqkUwqdljsvdyE
CacM+WXOHwcoFuRjY1HuKPCnWbHHNI9aWcyKCbLuW2KnSwJBeLWy1Ry3TqGiT1bLve63TArp55x4
bgiesiGtd0PegZmdv6yYyPNcbw4rW00SOuUjag61KPc2+QhrVIDHJG6mfSnHd4ncFtgwbQ0pY5+E
KMc1fyUrabYXEy4VNsy/Px6LOZRGP18mC4ZUnqo/xniR963h+M1hsAOFezbr2Si0bHLF2grpGEEU
hMqDCXqGbvFdQt/zkVujva2Dbh+UrTvJhbIV79ToMRsX81bJtWPHkVzsxSTxnWod5/nt6MAlGjta
KovQr+pNUmOmQJ28n+Y1L+Zsy4QW1gZoANLeIZVt/ooc56wYnUFS7IQB91EWrrUxbvZirgzVelua
xtKX6awYXBT32jwRD8Wk6ybXtGt1C0Gcz46nHs27pW2zKOnnk0iGPqpQJwJ0y2Bj19bBr1j3nxvg
MjcNBGzFKT9v/mXEDJXEK6nYL2NtTp1kXV3WnS9xgx12Brq8foSXJNalP78uS021U7RviaRgqZgn
Kpt1b47w5j0l2yh5am7EakYIVu4p9zBeF4/NoToDAWjXuSq16AN6bFH4hrOxrPdiwm0490pViJtK
LVOGZJVduHEzk1QcI08WlBxKjCtMlHkzdsjvker29lJ8OzERh0no+5DDEvQFQY46T6yq2Anq/edD
IOHcHJamumjmbynWcIaIAQF/LztLjR10YfkmJAyTdjhanGz/uRXFQzEpgsmnyGkRFTcfBpe9dT4C
xBx9Eba+OCLEY0vpFr1ixqjcymJrduC5/jhaPw9Z8Zxh+XiN1SK//LZuPpY/f6WYE1tLbJI4mMyl
3Zocz/MGNcN66Wl6w/7E0V60OrvwPFfNcxKOUcILvbP4Tx8n4+VEIR5W6VhPbj920pr7raswz6iL
QB5ZfJ6RPo908fkoOXzQWMbkVvOBIyb6vD/8jw9TMojcAskTWht+lFGbePf8ciNOiWI1XY78CQH4
IsureClOoOLI9zEFcEcxn25NO+RKYwzhO6Gd1Ursg798pniuoC2y0HD+L8XhLTaimPNq2rmumDUx
u8QMfOod7Sc2UU4v+6+2p3iOi22GNoRBTBXLrN55ovpWwu45H1LiBKD2DifXkvUIt6KPvuxjVjod
ylION2L3EYetmNhBG+ziCqH9fIb7XBefJzzxwudDP+3iVVri/hALixdQDbwNsKJXl7Nq1QMB7CJs
PllNFHQxT8TcLw8TcCqAFIYHzYzRWxWetxKrSXzFhlvWn2ewz93+5yts8M/nxL9clhZPfr6FePi5
9tORKMnLISVOtr+8hXj4f/nUy/t8btC/ep+CduNaG8brrpFr+00sgrl56u7E/2ncm8bX4lsgvB+6
O/EtL7MKZNmFTwYviTY1q6BGn7P/l9nInq/SYgHwBfk+1SPwd9p8osSRyu8U/2YMNPVdsSzJj7zZ
r7NfFri84/wGv773v3yM+ETxAWLRf/Om/+5TxRtcvqz43rH4Cb8++//5NeKLOHlLo0pHy0B31lfv
akoZezFJIiNpEFeoXOkGsq7kb+JplRzkYttBFLa6Cd7qvLv2hpFeJuBIOd7FY6TVoL/EWeHyWCzZ
Vf98/a8X/fJ+YtHL47/8LzEm+/zoLx8qZr+8v3gcKbJeHS5L/fJVxi/vDxmDkc6ff9WX9xO/5/LT
xLN/+X6XjxaLfvkWX2b7z9+WlMRn/Vxjf/7U4MtXEcv/mze8LCu+zGW1fP6iL1/2r37W19/+ufEu
39UynBV9nnJXYNBuD9PA+AnH4kQJUncYRvm0tikxwo9dp0N4R9WjDIYFSWbLCqDk1ppPks4fE1sM
FT0x/XwpwYPPFUJcgy/z9nyNFv/29T/8iMuJeOmyVAAcZqLjykdc/vnyhFjs8hllPIwTeJ1/fonL
/0WKMu2c4CoiSBYKndTxCxLdi3DYI7Xf1znNfzcTT/zL02IJMZEzht+612jcYLUbAkYgIFbd3aBM
CYL6eR/P5huNNpWxAInZy7No4XgtF9tc/NdkDdW0IgYo3V/ehXaiO7YkDoifRiI2YxMVL/eCrpy5
vKyWP1YQIp/w50q4LClev/x8sa68PxYVr1yWv7witsOXD/mygJi9rNXPNxD/9etCE+MP/DiQPEOZ
HybWfusFHPhiVkzEFhDrAAQSC4kfe5m9LP+X/9pVGr6zEtrN51oXc5dN9vmk2BSxr5JEO29AMYlq
bQaFYrD4fE7MiYXF3Je3wZfrQFK2oFGwr3xZO+LrfXn86+ufq+TXPVcsKSaX1VghbF143D8tlfkg
KqJ5JJJVSuCmxji54sgSr3xOIG2yi82H2S/PIeFgnxVPimXEXGsVvOPn+zRNsVKRgVMlYFDczDce
7Xx6ucz98Zx4iAuHnUzMfi4o/o+waF7BqfvzHz+X+fI/aESReTmI8/ik/o+JWJYW28/n/uqhWPiX
f3Pq4kVFUryaLAbD6nycfU7Ec7JEAIHRdqAbamtpTdy4iI/xqAjFC5jXXLnFpxk072zHvxxY4kdo
4tAUK6KrS8PNcaVcdtove+Jl14Q360L4U7biCLDFcSiu5OJxTU0KMRwAbXEFzlXGyF0tU1VTcbOJ
54x5cCAu1Vna7GBJNptyXkydN6k0j+jFQzFXg/1YlUr58rmpxZzYnprNfWowIa22gxzKWHtdjbjH
RunKN7x3wv3upG7EadqiAevCp3BMDhFq+0THao+s7TutVypQrXqlIMqUy+ahkivMjhlirNROV4Di
ISEl+OToj+EDOtt1mWLNtE/qVHxI4CDAeCS7blakxc4jnWof5wnQTTilI7w/KL/ctGNAT+VjU9ZP
peNx/rRIj56JF3lSnHFe3KYkxq29wjgYONuhLWQbjZ7ywlTLezk6N2oWrTN/xqnQ5SmUktpQMIKr
7IigiQ3XCKA5By0F6XrEOVc9lp38TQZTYmgZLLA0/JGr0bWcNA+hicsDtSZ6AYgOBXFZWCdyN57y
CrjhBgY71EgJsSnARAQNj2Vf/ZD8NNmMbi0Tq1JEKreKKSJlrRvW0wAsBiVSCD0ATX+WRDPOLnMj
pT0G/vQKJAALyYhExEqvyhLRolyf4Nchhmlue/oXLpu3WhUKUsZKA4YIDZ4CpLSeHG6Ux+ymKNPH
yspjFxER1bs+ulFo4MrBNzT2952cot314403grTSGm+v1xXKUQqfiVFsm8C4su1Tbi+7gMtXUHNn
ifzwFMtw6jU0xe43JLK4rUmpqJrqTKMicxPqmAuvqNENmjp6h5SiIuhMWsA/MIOBVZu2TkOYBfbM
JVLzAdEQjjWxB6UKeFYTmWTgnFB/0vr1wF75cr+JTFSShfZsNBi3yEurKlpP43mQbqXyjJcX+ZAp
v1gJaLbZg1t3Kmhnxdw6tbYkY2bZ6MobwtjYLX3s6O2QlisIZb1bjNltG3NeSwPwiV77HhAi7cpT
flc36ZOXDi9oCp8olBzUxLoxa/+uRJVH2ivxsgRcrgarfAyVvkAQFL2D2nmOYLdH3UszZRqNa//I
XtAuhrFeSh7ljGxCM+Xl+R3yIYpTGOhgKU36N01ZQjUnrVpVjiRlpLDOiBUpkz0qo3PJ8eg5tK0i
5LOZ1547IqzcwTCeC2Sajf0eGpicPHt4KGqrhWNNaL2e1Me8rcEsaVGK+UQ6WJqRLoaG781FgzSM
Gf2uKwDF2sZeKrl8SCw4WnFVMWLR7hOtahcw7n8MHtCDyH+qm/KJn78dHR11SJocm24TycNGteRl
VTlgTvGQJ9kqHS1U0dIuqLMT1VLqetN9iZl4SJ2riigRBzxijiJpcCZKLuZ0Ttqj2chvhowdsUps
EFfZDKtpv+ud+qI6+Y1iJAjAS5AQ3mNpeCcFh5E7qg5KxVID59XaJJkQGWzp8jPR2j/KTmc4qZf9
IlQtIhpBxkOOuwlxHS84XO/t0dlkcDgM+17NkMaWsUPCrX925OFQZS4ZNtkipZy1mLIkXU4GknTP
00C46rt8AFOBbL9Bf+MqqfWGjdydiijbJorzGDbjg9leoYFEutx+JH6IwCC/g1Z8bPPpWZfTK4Ng
cXRBkC30cEOve+b4pOVi6Di75Yni1lr/injsAZp/SCAJAGb69c6qQGoqo/0sRvKa0QJkUNFl0lW8
jJAZI150eoc2PAWdIa0R3cJ3IKJ4EZYeyJURjWbpIxaYyLvxTmkkvYb0cDg9jW9tY51U9dlBI+KW
iIbWdRGDDUaDG53Q8UDD0O9j8hEWpVKfFG+6Rulw11JMqEEgkFs4rGmI4hHLu/eu1Q9FR4MHFXPn
6ga11ESRtorWtq7Gzl57eGXY4pH2ZibhjWOOd8gXKniQ6jsmKt0AtKZrTruWau19CH5kiYruMexO
ZiN94Oq6GTzSM5wKS3auPjcSpGUP/e/EwJAjIV10tn2MGlqZ4UdfN/om83xErvpLXJI7o4cSjKhu
V8kjmAAsdyXMevy8dAxrUquU6a5Ow3aJYKGC4iEv8e1pEC0MmF4gNiQZ47usZoDTwQW0JLdkYMKp
VdFuRANFktiAUVtCSNCe41i/gjGJWvdVw7eK8HKn47daUv/bG3OP2wSV7kkG3WOHzqY5kY7k2oax
Zx0h3NEKDBEADtjJbu1auyVV5SCZ5iHJUbRNJK2YRfOsWcBjfTW81qqebhMdlArW+Nxf561jOFfq
C/6rZNWH0TvMgmNHgXhkf0o99aiiK1taLblItn/Mks7fEhC/sitqQ3Rqx9U4VpuW3XtpqdIqDR0a
49N07U0Ab70oI5NAj9/7xMIUPK7tqlupPb4jdYJfklLL7oxg1yI5Dzt6JqQ0u4mWnTJ8L6RudAgl
iG124rWUBlu7MVZ43CDqT4sUXkKXdtskqT8KPUVUNZ7UnK7t2MVvZJMvyVcOgcUqH55s57D9FcqG
pBB0lQwrUgZQrM2rsuyvpGxw3Ek74ZV49n10hAmNahd5l2u0ORntQ7rWiMA0lAj9filhkcq7rSnn
6sL0euIJoncF+V/RmFfpBAksGRCUejOZ3qabOQbK+xBiSUTXHy2lyjmiOeRwI0aw5VhUsKHLDz7+
ygwM4AJIyGJs+mcnaQn9kQr8QsmhaDVnSdjrCez9Wlwevc6uXdnBx2TUzxbok0VYc8HwsmLT9jE6
cu+YqPSSK9xbo0ycmxWhZLRDxBBefhXwo+dIkjkLql7EDWLLIB7XmT4qy77IucOz8KcYIdzksjpk
jIfwWKpPkupv1BKKnDqAEsp8Z9uYxDrRSFUWxG7eD6F+E9WzvJlsIi1KNrkivcY0htZN79zm3Y2a
SW+SMrwn40SJUKkZzJHCEqa5v2oM9lLCmQdOms9myQhYhhBmNNUR9LDLGIoMHqTknoEYJ6QAbA0F
cs+ZLt6jiRul+F3yQDloEb5fJBhKZj03XnANfhdmDzI9lY6Jhcu5t3RwdHReF3gsb6bEsJYBMnxH
VxETczRMhbYBbkubt6M76qGuZO8ks1wrw++s4VNZoNVXLRMBXEJIHp4Y1xy88zDqDwxvUWUFtMBN
QjPw1XwrzOwSHfqfb8N/+R/5zSUYrf7H33n8xs1dFfpB88vDf2w+8tNr+lH/ff6vP5b6x58f8k8/
33T52rz+6cEqQ801ntuParz9qNukER/Hx89L/l9f/I8P8S73Y/Hx+2+v70DelyFKwvCt+e3nS7v3
33/TDDAWX/IW50/4+fL8E37/7ZF/yKvw9S/+6eO1bn7/TdGdvzmW5SAckm3D0SziF/uPyyvy3yCh
Gzypkvmq2IR6Us5vgt9/kzT9bzIxnhr9K4TTANcJKq/R0YvXnL8phMTaMrBHsswN3frtnyvgT+v/
c3v8R9amN3mIkuf33/Q5HO9rfh33VzZ7h4Ju3pb5+yUSXQsCOfa5Gt83XoXQo8dmvjF8aPiosvdl
XJZrveWySfp7c281DHFJbYBToag9xjULpUY7cRjYRn8fm1ARA3KqQv+aO1frfWap5TJ3ONgT0Zn3
dsvYhDsu7jqHHVLUYjeL2wZ9U+hdYFMRV7ON7sO1QkaIN66KwPrpnen6mBJWUWJBG8+BKThD3i0l
4Gor2i72kqzNgDTLrF7HquX/L+mZrO5f4zwdDAWqZenIpyxF0WT2hz9FJ0P6a0pfGu5tKZYXQ2Q+
Oarc3HNfkq2mAVxQE/vVTlY6vk/pjpB8r7XU23tq5C00dHTLLGbY5XvafQtat5pVbJPG4er1PN2k
UsoQOO3BFuXLUdGndTOWQETUN8dTtFst1LRF5fUG1CsJZRu29CtdM3cF2rODF3u3VaQOYO6NEma0
lKNDQFDo6WZ8yvN8x2i82IbyeJUVyg0nGusKyTXnh87SaQ5r6nYwNQNrBgw8rAKmE4EkJFW+I//7
CV3FViV0cA+KNl34Y6Bv6L7SXk1qqlF1pdwYEzdJQXh2RllnVFg2a1ppkinRYxkVTGFkjSkYLW+V
lHsskrizpabOvGEDgzEAwWRFjqe5MWK7cTF7p7tGdx7QJk2bkm7BbcDJcePE8CIlqSeYwAbNMSRo
LKSckES14pRG0+kG52AI4GKwbhUi3Zqh7R5bzXxFxs2FIZ+GK4NtuqkZ6LtTFlkQueTuHXeM2nMN
G2PlVqvM7s7wZgafUt/L3qqHwHbOsghtHz32NTyz+mwQx+JmWES2o2zupD7TblSOnDVKK39DzNgi
kiv7EeSecUjqQHaJIo13dGY1N510+YbE0SDI7etANbwliF/SDGmCnPKiVFyj9oHly3K37GtF+hYB
zhp9qfiILOVEGm//rQ6lcRmeDOJVT8i2wl2KjHMbwfQ9sZ8Zy6gZ/McaNBmICN94L1FiVyaGFO6M
wutAwllmUbQ4ScNouJ3llzd97rQ0X+V4F+ZadV0VdbYMJD6psarbDm/KDwk5OKI29TvXFtLcQisp
T9AF5FPapCkaHkV/DTB6gaKOHpShTnYA8au1Ubf5Sxk/iddHje0iZ7hXGpXdXMnNq64P203HFz21
JqwxiMvjtY+Ub9VpZnBmUGwvnTyebnP4FUg8XvvY8V+qyn+r42Q4R2FfAi0YTCzmPK/UPXdUxYTt
ETnpGRnQ96qogpdKbZAe+hXgO00iwkVB1aFE2zHFPdBOTfbYF4+RF3n3cu4N92XBdVk2s0fgoHho
Gyvf985wS9BOdaUYpX3GPeuco12YVvpZPNE24XjVYZqVqfKeLcv6BhwfIcE0Odcl+RWzww11GSEq
YuJAdtkNWvWRDt7Pp8TznjrsVJ2wXQbIJB3KsXaq50mUYLEWE4SWSmdnlwcaMRM5mIut3srtPg+j
Fo999XPuf3zOfAgnPInFHLVsKzZJEnoLVfGPh2JOPCdepVDSLqcBh9FoDtYhguWyyJWCM7RfQgkW
TwaNyddVGaWkzijtiabAlipmK8uS0ACl8rrri0L/ZmTxUe7iHA5nyPEPQ34lIcAv/TRcjmyfazHp
iqM/FXCUJt2DtJd4s8zXO3SZ8kb+BekYA56WWtK+T/KUHsSk0aeNncjS2czg19O0NrkvDMGBkHRD
dO9GpQGM8K6U7szKDkh9aAwEgQVU80gJ9p1ZbXPJ97+XmrMjI+U0lVrxfQqlmyDPmwdNy5pt6MkY
o0mjqxljHbU6Bx0TVGRH1P19ZJUjYQrxzo8MA+tbpeFqR3E+yaCNFomDDwewl71oKk5fVEJHbt4y
dGC57Z3HGjgNitiIhEOfe4CIGCnuo+DpAFG1rtRaiha6kb4pHkQ9Na12mTWSzhOhoubmwlBvoUAU
bmBKKJH79k6GIuCPFqkA9FV63fmQEp3oukwlucRRjnhhjjbisVvHqwni6npjC1/LcmVjJNwnk5I7
Z0L0Jufhle4lK6XvEeYXtb6BpsMZ2ZSK9aQTUI29yrxtZ/snI4n1oFgVqlqeCoZC22LJA0SIaFq1
pxfDsDwCT5GgZeFIbj0KWi6DMNBKz3kBQP2jc4w5LxAWK3b845CGL2YsOedRgeZVTAb1aIPsMKO8
7SjSnXql2GJFyeD6Dinw1wyQ7Sgj1qJ6zA21l8AjMH7gqKaypzdHX7UJUdTRZJu0824J+1wgi8VQ
B1LcKsvypHIJug39LYXz+FDaDjfC0jYY3tqi/RHr8+B7NK8tPbqWbn0iuW6p4b5BLY03UArugNVI
txWuHBTm6QLGMraejFwUzMcIYpP6W1Fj7ZE6YBpTT9Emq9SXzKo8qilzNAlmM8RW3FdY4Qj2igLE
To30caHrqnPrZVO1A6hnEx2cPcoY8hZlbGUrKyWLs0i5zcjtAG8McIs+6sJd5LN2sYQc8ookmUJ3
bpqCmrUUAmScgndKCvGVng/NXWqVSKHZ/VPzXZfSdyPye5ebcOra8yQCOEaWj39tBGD0Cq2lt9bI
yqbLjTmCIozvpsCK74jjW6nxdw+b6nU4jP1dU1F1TXG2rSfV6+/McuiXZE3MdyDnuI5vp3SojyFG
0bvRopQ0481Hw4OHq1Nf9NrCOg7TMtKkV7/gHiWden+pk/65gBBzM2IXbEe09RhGWplsHtBSm0pp
tt0wetvAmmOyOhlYQENNglDWkKLxVtaTHXRDHHfDJg9aA/ku7MKkA/6aYipLvORZm61Ept7MMhcq
B7pZ3AL1C7hrbk6YNgiPaVYAMsAL9c64b3T/w/Z60ny1EtfFsuwyqpmW0p4dkrOohtUmny3ZvGeJ
x9zt0wieOHAcEzG+Oedn9JSeAtN4hnkeXmWtioMsvXIwOCxKc5wBH+GVnw+7wQfpYvtUn1LOlOHY
Ii+VYJ4p7Fpxbe1jME+2pWYuTmF+LBYcKSKuF10UOxYRdfmw0ZMO1CTaWmDVbEAD8ipItzfSug9B
UR/jEl6lSviu1LUPVX2XZiT9VYUMyqRpYIMn6iFOrRbFbPXdmnX9m7Lu52C0dZOR2xPSx3Hlrn5E
o7oI7RGEdAZtMU45B6XhMXeixk3r5sP2ob5Cy1wD+dvTajjKcX1jVy99iFZ8sIpTydmazBn7O06W
Da57zw3D96grKb9rfrMoqaW7uDvuc4A5sgW9IorhBQfbbvI4zQFYoX5aUIMi/GHXKdlBG+xj2Xqn
Gr8IV4htpeCJNFqKAsVMrbW08GZonT00DKpvBocrl5k3ToyziSIpqJoil50mbxclDJXYLgPDJ+dH
C6jBoabQDvJrYZI+SlHtaoAvtZcM89vQmFyRsBDI3b1RAvu1Bno4uJunzn9vVQqWNGtKCzwhgEtD
9XZ9Xx+wRD2ifFgYffJsBMX1qEc/4jnbGeBl66crj4IZI+NyDkqmkmcn1BAoeMcEVPOTVXPR6N37
1GDKinKd4oD8IjfTKdIx0MvJPky2GFKaQ1EwCIf6DVtIfsqjjQ//bDHpkrKmOI7R8xbNuOQWRfBU
I+oH8KNybk3vJ9j0bqJyrtSNVnKlhezZ15ZmqVxQphdtyB+NENdoMhbrKmgIDO3ZSrn8nhjge3IC
DPQqw0+keRkOQR8rix4Szqbe20VBGdNob0lWIoFAkeSFDH+L5kmzrDW2qGY5TzKR8bZnPTnZsNQb
09pMSoyqPDO39JteibMJNlP8ze8hksE5XRkWfQy/iX6kUvVI2vhWT633NB+rfYS/mSL8Tduazlbz
k5OJ04GNU6nrmtzyRSWrS65Ig0sEIA55o3v0rGpaMEpn+NcHw7IZiSJK6BNFfvyeOVm268boKp81
rh5rdllSUFoEVf1YaeCUuD5f54ykoqIKN3nNPbE/6NGqKLIXPK/rJJUojHomzJ5pNstjQJsLdX2h
m0srO0+qfupVUPYq4wkSjGXaPQNClaBuG6QIEl5GeUkuSEZV3FlD9n13MKnRycnIw63WUaI/1yO1
dn0gLw54xt7K/C1UboqNGYAovdRBixbLVIIHairJsyUTyG70Ze6WJqG1iOerXP1h691DB952Db0X
o2IOWMAPH+f024XSpzosDu+t1cdvJW7bBWkm3Ob6zhNdTW+RsmfTcc/LpdnsbarF9HnVOyt0nqMc
VwPEOhLbOABCGh6oWTWEpHKSzkWlbQ4EeDEoBPiYyrDMjTLeMRyh6MSdlT5E3/zA6JejllGfJk52
aHq8DrlXLX2DK/Bk6Eu5LK7DLPwgbn3VImndRk6dLKn1pXKwDGE5LJJ8OnjTMK58pX8zSn3rGEO1
Bp60gMlD1bAcSU4NX0eFKD6aSuRpONZqLIotmfQWkdgEhaXGyma4joVKswGlgEbAH7Oc9GJY6TmN
Yr+YTn0NX52MYm/p2Q/tpA9umSiUPy2YHPR6uFtb5wrZtkoa3EsWucxW32CSocI7Ua6zp95x9ZRs
ERymy5ocrU3U6DSCpnWtFT+sw6CQQ11OEgcIGIq1XgHJy+u7KR6GnZlFL82e24VuFdB4XKp5vxpQ
hiw01XvjNHUN6SWmU3QgOPJbWkk/UirCDrSDudkbbCgh7xWpXzWazXgiqJ2VxrUAOSmOLPk9dLKH
yD7blNjtut3aAeVwh2FzU7otQX6L3o6UZaZEBw6+ZyNW7iOD1rzfIX9t10oNIEkNuHnKERJEIZ9b
0sgjyDgDUfcq+x4boqNY6tDYbbjY0uY/kB8b0u0hei4z5XAVSNaVN7vn0+iDow2xvs2gMvyujOV9
ThioqjFu1lJy2mkQEPqU7EvD3g656mw7dp6ZJFdM9OnR97utKu30UGZQSctgmQJcIFcr2jS2TGTD
dCwjCVyTlLyHeOhcVSKQSPd1b90PZwlQjStTpgIIgE4mn0CudjA3BkyrXLikZtFOp1Fj0BL2SrJv
CuwC3GkQYxyG/rKbjJkc176ORkJQAoORFOm3bk6HpuZav+3a5CjBXd5XzXQfshu4Yy2va8dZxhrY
Vupx6FZVtNgMcJfF4GwIn4+nuyGXgNlI1qYAFDrG3Nlz8kldUifv9WBLMDZllpgGHly0ibukBWy6
dlmSWpoNXXvws/odoMGpkSZ/xxikWjlxfYRtHtvtjdbn70NBl14LvG8mjHMYbEUPqeehog9Az4zq
wkhd3g1l54peO9eZZnZ+KiHJNsD2jLKikNxRd1bJ5MgsqIZOGRUrzTlQSjlQpbnGh5i4pUrKX8AR
nVp6uZrm2Dw6FUh4zFXXFQbOa+hnnj/UtGWMb0S8wwfwcvh/zgTiYiSEDy9TZRvENdOXpP5xLgsi
BQrs3Og3NrIUQJeEHGJoRC5WgfWKb4bTU33Vt9pd1jovkJOfAomsFM+S3goVrEnRxkTmqXpKA5gg
uu65nEzi8+S50ihhfzcGVV8qOO2xe0VuM3EuTl4BcpbDx5AR2yjX3iNe+bOvvjNgqje13byGPknh
mE9vChN1d0MSuxGlJOqZdBEJY8S2DfUC/sYMeqJ3uwYNN9dVGNOqGVByRxqUhS3BrLONfar6p0Ql
f6If5K1EOqLL+KZdyp18XdpF5JaM+maJOq0MEHJcT1YOvj4N5e7SkzrwHGGIoTF8VnPXqdsHy9J8
7JIY39Ugd71QetQnbLZa8hAryBAii3h0T7ub8sJZe0l9RqIRutUQN2vOzSu4iMTZ5vVLVzCSso3x
Qxv8A0lub32Awo8Lf62RC5fk6yrKIcTK3/UREcDY0BMj2wL0cEDXpqq7DU0kV+k1xmVmd0wGC3Zx
Ev5oneFgqtQws5L+iKEdKSMmS4DTElIJKptVpi/juZuZWt8tLyN51Lk1zOlt8EYFjBA4sKJ/wqwE
m3jOEzHTcxj18crsaDWp5oMUcYhOk5au7Slfkzn7QM2NNOdMkxZlFT0lxmCepVg5tz059oNqtGsj
jJ6VLltrUr6a0hHvZ913V5xi3NGJy4NO0hba8ZmlTZMOFY2uHufqJE1dt1MdZS3LlbkmWCq5mynb
HZxDpeCKw66jH9DKE6GSHkw8avt27HepLPnHeLBgcYCDvqZttgiKsTsMDiyiGiz8Vjdr9EiWeeTC
i7g+IOWqoXVPuYBbi2nM2esJeV/ibQaHrjTqyi/1R9Wq3IKdallwA77AKMaNTWqdKVIB6tGuvBSZ
xgy7qVTuXIlVD7m8Q8Cwlft4htOl3vRjShuAXr4Bsnk4eXISzeUL7s0pyIIg0rTnwaZlrNIFR/8y
xxMZN2Wj417p7/AAcaEJ+1spsFXUDN1LrY/cjJWEuFMCfqub1qaQMRIpHsoLBgerOGRntRAg0Pij
F89XrnDs0N6jt5jH5Kz1+Jy42ydDcaU47TPEqSfK2XQkOL1CI2y5sCgbhhH6QsqAEAZ9vtZ/FHXw
w/C5XNFTQnmlg8mRSTTKIB8kloLHjesKJ3djPnQjTrwqwJdKipalpTyPHfD4Yl1EgBz1/6buTJYj
V7Lt+iv6AKHk6IGhGH3HYN9NYMxkEo7e0Tvw9VpglapuvSd7Mg01uGEkM/MyGsD9+Dl7r53499NY
7HVrv3thHm/Gjl8N+WqGfAfwseOyxP9erqRGk4lcyF+nSSXXiAyeqnh60vXwAD9hTeIZ5jp7+lUP
SwZEyfDOT7o9eZTD6AxMoeEWa9AbYNxJVil+Uanij5vMg0TlceMFukeeZK8FeVs3XECcR3HCHeqa
LjcJGYhuknDd+WBBhQI0Dk3g6sfELVsGftIhj1PG39WwIZTt2cvrD6vnjmgqgxJbX9KK0LipWIkM
e0mYvsZxYeO0h0RBtmpDXjSxN292DiSipd8vwxn2tGth59HFr6Zu7gh/e5Wdf2cauiYfL6J5wemg
cALy9TTnJUyvb0ZF5QbsYV15DgEPDhROuoFTARAalguRRylTWX8pJvkidK1jNcvfZo5MaqoM/oHd
gorI/NXcZUeUc+lhthacKaDbpM+JoEnBuAFB2w5sHRMBgLQKeOKl2awaMjjWoacnKD7eVxABoU01
eS7aeYsb9U3S4C7uieFltYnWnvT1xs38JSrbBPRMCJ6V1W9z4fRrP8DVTn19o9ra3kdJdVeCAaJK
T58i+lI3RaG+Q98pEHT4O7pL5GEwTMabalLNeXLrlc9T1aj1LHN/7Xiku5f5zgxMojfr1qNGjjd9
4hwAJXKaoQXDzv2ZZI3eyQYfs5Ysf2l2xKBJeRUEaOWiPwVG4im50N4jL2ziXGiqYRMZ3Fh6zJGB
+U6/j0Nj7eQzmSeaqtlV3IUTkUZ5v6sjsj9I92FOMv1JZPrMgkC+BX+fp+uuZEBpW0AMu7HL5MkV
XI/5+Gcq6YghFDAQjKAVYVnSjQ2k0n9qTBQC+PfHG+qeU7+zaw8nFru4DftydIfbgME+BeWqEjXM
HooEj4p79lJalXlwUZ16xdSdQu+av3VPH8xo7IeABFI5PCHDYZqGRkfbhA1URvVYxlhAh2GpDlkt
yWj79vtk3YVki2X43CSgn5vWtg5uAsKqCY6xIfcUAJ8lEwxE1U0OuyCit5d6R4Kl5UeKSJEqipCc
+6inTOfSBAfp8zcm9u9BOC+lTUy46ap1zDtGcm4PH/cqFCSivCcYNHEtNCdcEdVkdgcXH6lXak48
Fomo7bjo+ztamkWhca/2n2jEPtoq8w7xh2XoveU1t7ZEolHmvAAkm0ntxut8Tn7XSH6sBv917Hrv
tBom5F0koKjAeCMibDtxtrhpTUE7yY7h79F8G3C+Zkn0Pfps2qYmuYaeVsTYDpascdF28kZiN8Sy
prhUEmbJ5DGptOfhS1mMIVwDsHhRJS4FVUSWRNDtwnT6YyT1LhPtGbk36sap2AGla7ZwxRCXu+Zn
5qWfbC6M3iDXeRak8YhjKmhLUDpQvJXkCEv80EDFPH0X2pGrLMM9ljp3kWwj+D/GpRkqmu6KQ960
UKZNbl1AlsB6kdm5zqWWVKV+N9+5w1tllOQMzR7t9Nx/kypKV0Zv01l1PwoPrU1K3UuZnSWHgFD4
gJheaxzPk1ZrL/I3aUhSt4Ewek52ea1Pne2ymc5bSczJDfk080qRM2Cq/jLW3d5Kogda/ruAOIml
BxaV+b0o4zNj7zmZLqWSz0lmH4KEas4JjrAIFrPXwQ7MQ8815n3IxNkWLferio0l1xqEW5fANmDw
x9C852ZX4EFK2V26NtlqDwdRVp3rSB6LyFwJr/hKhX3JVb3PoztvXjAM8z4gGCnPV10Ecd0iDsXA
CxHflW15ngSYmIYdMonvl5815XBKxXNmWDcx1ZyMnpCfPKVm/FuLO7dM2OaTF5uO1jxlJwsfnw16
Ajv+6yzie24VGfaHkI2qd6jCpfsg4m+VOy8DYp98iDZxmG/w6R9m2V8dMgP81MLxp8EI+3ddGj9C
N3wKZ7kp5vzWd/VWjOaRfMJ+CD9Tgg5a8V1aZARU8RZf6aZG7pI/xPBVAgF1Lcx3vWECZDO3AYxk
uI+0QDR1Zk4YBWNS0uLtEshKCDccXGNqmDuHAVs/3ice+S+54lRKErjDtsEQwa/bLRSvU+WEeE1p
kzbpBgM6kdXf9pKgQGAKJ5lNTj4lGqN1NYLR1lQmBFq6FTMV68PoDZJj5MZHXBnP7daKUQ5nnDob
cYoX5nuT36m83JIIsI5bROD0GXgdEY2NsiURe6z23XweGm+VlkDugXogId9ZGXpqBd6EVI3GNe8Y
Jm1kkS+qC5bofBfNHGBrlOvufkCAUJHQJPqIY6rEuF7vbM7CuQPerLSOy8sVDXxAIjdNCwCHHewS
y94aHpkZG9Gbu9T1d1BZOX5A8xy8nY2wAv3S1g0V+3hwQEALri29p9u38lCXW4j/kbTd2ICcZJY+
liq/pU1wMMklXSAZZjbvuv4rycxTPaTPI6cMzp8bCdS9/XBhdHayPvXlcPTtcacXWDlyKAlE0WnT
heOy1T5sS7nA1zpSgobH0M0BmDobHWR7gtzXQSovXgHzRYE0am/nlwE3yjQjiyecVMGOE3O4ZTC/
nm0kB2YPH27egT9c4xTYFiPD7qrcgKYCcHV1aODUpDGXGo3fmG74EAYbpi6bnYXfyLSeE0ftSq9D
Asab1zYH6CBXB9Ku1XxLl6moSSBESVcFPoXjicNAfFMaD2enDbYlo+jYspeR36XHVEokwrFoyheE
F3lUM8PoN0FMXwUslzKe+vmoxu8cvI2hwwPQz21OvlWYPXZSPDb5TLPAPoCTu591cka8ty/ZAJ3g
q+mgbeF4H/KNo81VR56e8Vukw15G43Ya21Ui/yxQEABDu4mOBsmCPNtqTazZLrXL8xCSO5QMVx0i
+CAIddYnV/cvIaKPxNg5KoayNV4ImP6iNQbxbafqhFkazGoOz+QErzoDCXTsrMvKOcwzIHSnuO8G
Z70QnlQSv1ZzwwIWX3pinkm1PVNw0VWLbpiIbGcVbJefu2TdZJjfDETuhfswJ84KLtuaKJDNUKmd
51bw2/kjSJOIZVeeEKiANeUYLO+qXAtnXQdn02OltbI1wYVcPObNh8on5g7FzpHzySKRFOgOLxnq
GFC+Blzx1Pq8inST0Plx0aEGcNFzh1Z3aK04xdDE5WJiZBbl41ZVxp519uL/lj2FWjZvEt9FRV3c
ApZfu6TwhtR2mfyqZp5b6jP0sEtGWvFeAM8fJD0eU18oUagD10L80cDNZxKG4mOJFIUAiu3Utsfe
SQ4dMXtUc8dwKtYNUK+mJtgSw4cMkpUBSz4j75y31J8M0mloiPTc5MmlQX67pNHaCjBwpm/DKWKV
djZjxnVVfOhOg2GJD+2SBN8ahCfh4EK+JQZqUdBrwOwO5OSsp9rayu6TySk/Do8ibo+IJc+G4zO/
nLfLc5rBlnThF0EPu3ZId9y6W/gSe5xpRsJ42mItv3dIxFkQYrbLZhBBmjYQdpbjDl7YtcmJwSOx
oyHEnPb8OaIJUBh8Coax9spsazoN6dHdTfAuQ7XtKRFatg8nS45QwmivZFyU7Xok+ayM33RW8tFE
KJshM/QklfZMqyz4ZcTy5NOmTmpeh30YXP4FvqOCSLQJktfIBL9ALQWfL9fTXovokpjjS5bcNqW3
0xOhYySbV9CGc8Ywjgo28TQevUIeCAU1EN3QeiabFI9GejdG85Ye0o1b7vpk2HpQQpKyfkxIdZQm
fH6mgbPJeGS4y4DBkHQVM2BcFlwqWbP3HsSS0ljbp6RyeQdhDnLrDhMt4HLtA7Me6HsERFQreiAj
vO6CmbwVF9yoJHx18QYKOR0Z8tpbls6JqiKtjd1wsczp7Miu5OzM8Diz+70cIbA34hYXIXwM0kVS
eMQL6aPX1odjeG+cWDwrf3EsxK1Gw9yWd/WaAl2M0+mRPuljnhZ3DbNuzzEeRaTgj33xtrz2ZXVW
dXTBS8OHbB9DjkZdfmIIsLfG4Ykx2hUgDjCrmKrWomgUp3JedK7nKTfPZT3BYOxgmrtHUbVbLIPn
KRyPmUetEyy717gR3gimF9i/tvbgrbcR0zLZt2fAfeeGRm/QnfKpRVcH0S0IL9Ltr33fnHA67c0k
3wE/kbUP8N5/pdiyIHZD04Cc9Ap/6IC17X4YpydfRQykxyeivVD3yjolvSo5+F5BmHCxV3yMcZ/h
7lLjhhyAU0MlpAV9OpGJYmM4LYOn1zbN/6TjQGSnB6KmzR5LGnP4wVaEAX1ZLgAjn7UOKeONPUK7
Dmr706gZu7M7wVhverXSub/zDLlpy0HTJ480XVxmFwh17U33C579e58X0UY34VKHZGtVD5wCO4Cl
ko1Rv2QME0WOjNAPmbl0s8sEZmIKHXG9k6R8gxSgW+lWv5GbGty0I0qevMpAL/bP3G1ASTpDrUpw
97b5oAR1caUN0J5Gviaolt4GA0uMRnRIgIWwqs+QqxHBK1Me4kL1K1QcyY0IgSsq+eiRCS6n5jfu
BRqNZvMmkN3rMxQkZBGS9dQf0mu2sjwsBTmb1VhnWwRTRJQL2PFUvUAQK9veIwIEo4ZZy2AXiJ1t
EHbsu86lrS+8pLvGp1Bos+GYZO5HKJzbyMkx8DHzYLxEhY8yey9tm3a/t47xrgnl7bzY3Fk9LlBt
k1VsNJdC6rvFf/Zji03YmMPo2CHayCHK9F34IKLkOcjAcvn9Ds7pLu7EFjWTKzYd/qXKRMAO2DHh
k8nse2MYmHXX5kdiF+dSB5ueUT987QtD7Ts1vGS92NP+jXOm+JXCHRRfcaSdNduLa+KWcaMVKV0s
QxP5daTXB8EpmYgSGJO9CrqPLFJPRqUeA0/c5cgjqg6HKBoK5ot0RO7dvD4VE520vUeRAy3pQtzR
UrMxyPPFSk/dQ9XSdySB0sz3ZHJgWjKWzjKdUQj94OKFnz94AJCNifN5Nm4Cg1M1qlC9DmqGqLRP
NvOU3BkMmjDeUTcGDL5LZVmos2u+sgLkqC6bKlk7Th+THBBTmZK6Pcq4v3EQJW7gTR/jyrq0mCEm
z0HeJDIiY0eiw2FwPjUpZSNRcu1KKsKrAQHetCh2bEj+qIrEEQXmF+liBKZbtDbaifBm5HS0XzFi
ttkfT3LRRiOr+GC/EweWrc29b8ZYQAzv286je5w1z+TevmUy1RxMGStB4nZ7iyK67mk4u90TqUev
5NcxnUiZcyMZu/WwTG3IQ+dsWFFSa+Kdu9FBUt+e5dLoQAuOOiuLMf+R/xrQVyy65B3O1MYoqVVj
uul1jBojju0vp+UAH/mev5kNB8lIui4UcpTedL9nVqIVocuQa2nI9xl3W08eXFGkn3ZypQPJ5LpR
5UpVdFIAXTGaKXLUK4vxcXSqfdB6v/VkrSyFCYWo61WtaGH1rt53pkOydGrT+svFXcNaQVOM5k3W
tu8RLvhVZKuHEWFlXKe/iwnRWRR472Z+iYAQbceA3UgXxNC2pFzMHb0Jp/6QhvvoeGR40NwfOF4Z
Ub1zBXgya8zu0Hw8x5P5m8zaL3qSeLLHEq2fuUvG3lj72W+DG4MkCKbZAL9pzFbcSnIvRUkYpUd/
UJFqF4ZYSWTg/lFdei75j8oHXvc0fVBCNUKcc3j1KKI5qQ5QI4fK3HUmIxyG0ejyYnGREH/cakg3
LnWfmmoS/4LyPKdUTsRoOj2RN8ipu9WsqpCZSXcgPqk5WmO61YL5lvJVuIozcdJ5cEtbMM26k2+g
KyW6gI+HIW7smU/JcKhL98ElhWlRirXpyYbX29jpozmlx5kz7mDDrIRZ1fr7KZ92JAqvYjPZwNBc
p5nc+968nfFVgdyFakev3iYfOk9/qXDY20ghR7nxQuLIEUjLls3Aw1nPSyEecQNympp22DIJ2ULq
Pw1k4Y7aPpdpebAVnRUSl0l234iFTJ00N53YJzMFQSZ3pH0SMcIRDQ4eLHbDTG71r7gomeXTrysa
Tjhaf1oA9ocgfW4bDEbuQKdevljkyOH5zPybbGw2dhO84wUllNua14VX31N2DPvRQY08l4SXq8HC
L0dD2wyAS87hc1aR0qIMBFm+7/4J3ZE1j9eCUcWYD1Ymr2FkPdPWsfGnTPmK9e8Yo/xziz+xBk1u
Ln5WYFrIDBW6sA4MlfLcZpWM+RctOQbaLdl3bfiH7hYKxbJdceK7bal2yRa5hbZ/qYy+XJdzfy8C
Sdhn3tsbM3GGVRBsMJMjVarpmQ4N6ZoGw+/Jkp8h8VF0uuhd0tinlxUGxDw44Hz1A1suqQJYq4B9
4b0xU0q90f2FovZCS/I3OwflJ8Oc0L9G3fSQVAztWjcZD6KVJDzgQLMGEt2TkmvTjRXDvO49EFcx
IKFoChLZM2rlliI8m412O8k8XHnk8zilcHamxNYTDByKLPNGzqiX9BAy2kBUqfHCroWsXmdC/kbp
fbdlzNCI0E3E/v1GQ6HcRAH1eS8YaRfqxDRfohdfJIfANBMx/nIqGkylye/XsXcKuxKt/0TYCvHL
BBsP9NcbirEgY/g8+I9jJmNOJ+lzUuh3aSBbmdvHCFQvygok/XgX2+eiYyHwQwUUgmlKv7VRR6KY
r/+YFUUNQqCXgHFataznfTq9jeNrh25nFeYTrCdDRieDUQZe3nZxzeNMsbgNS0G3xE7eCXfM15XP
kLHx5W5arAvMMiDc+vFjWgXbCTHPmIuPonfFq6u1ywmt28w5Hqw50fc4KPFll877GJLI7I1oVcrq
6FQOs9pJfAfxdPEz1zz3X0UMvkHuGb3EcdhjjcjxKQBW71t/O+Nm4SgApk0txLF/PdCTjo8Gae6k
Oa/JGq7Z8CofhwXM8qQFeeCQ2LtP6QRYC0IsnYlXA1Tb3TQLW8xZfiaciVQSswvpvM+3hBaUeEg0
2QPYeE6DmZNaBzm4xuedDbWL/Bb+kDunRMfODn3m5YGkb82R0NspQ1q7H/iT8wMA+6FDKcuMd0Gc
nH9+5w8PSuUFe5BL03gb9PU9We3gIUkfXusRz/ZNQNCWD3h+h2iFlDuzdW9kTtZDMMv32ehfVUfP
LAcqfJLtp/b87vBDr/sXzO5fRDsbDvuBm5kRsXCOQtIVwKeM7FcNz07NlA3e44Rc/uVfPDfm1YQi
FzEHJHOUe17+mYDqGT98c7K5AMhPTOd91NjragmpM0SmTlHICZhlP1pZpPgeU5rWaC3+9SXAYtb/
5Xs/lcfcDZM9b1x7MrVBE9yCUj2LITyGXTBuSPAitLMi4T5hrrhu+PC55miEsTIZnJ2cpmJ0ELXj
UZfZePz5ahKgLAzFuXdUbEsp5kWALN2uZUndj1NN+OvyUOVxscc8s1NeIo5F/DuerWzvcONOpph2
NvBD+BT00X/+p0kXjcecSfNGEfi66FIKjO9NE66GaDTw45CRiArHeRL1FNA5yVO6wrRhxnJmkiY9
muk/X/486DKfaIHk702asFKJtQQLvyuHiuv9h76xcDnH3OGj0fV9CMlUbH7+IEd2xi9f/k5vw3lm
CC7u+eSA+ZvFhVS8aud1Sy7hwlSgy+Adtb2rlhCtoW2GtZVPdG/zu65hd3Sh0q5iH69JZR+Nggc+
63jbBvYbk27JR9YAYr8WbHf7LjFuTQRDMfcvp7p107rBMeJWYu0XxUol3oroWXJCrAVI1PtFvhZY
bwg6EkyounGfVUxMCOc+OUlInyDr6x1K2QdHcZyHjcDfbEux+jvPkhbaP3iWP+y6XolVShjQXvdi
reeJlVTSVXKjpD8GApuGmdckAmGN+YleyUHYE1lYMrAE4pgvuFEKEJU0cLkXXOjPQ29aG6OZ1D7y
yae+CQbvLs4LpHL9MNwaMh9uHdPrb1OmiLiZd3GWiFucRN1LXMlDqvP4YQ7D9iWi+7Ky4jZ7YWRg
3SuaspUVOy+2MxPMkw4krC/fYvT3915jQ7AO5vpYp1RnjV89mdWQfMRzF2DYqnrsMgLWpBGO1wIx
Ex04zta2poAcZwXUYjDtl4nNetsFzFp8r/9T4sRPSi//CmsuPpxfh3Ru/G1l0L51FPHVswcx2ymW
sj4WZIlng3Er6u+/exGVnx+jqCesBkv3gxXkr27ANlWJ3H9AltKvggGc9dy4j1F1kvWsn+Z6zveh
8cGouj8ag/yNbtu+913rd+OO6iHw+k8v4LhW+5r+u9uevDDj2MZ6vaJjeU4mr7jFPaBuIlc7t7Yf
0f6TH17rm08VW9ej1K8axciGBSLeKMLi7ke/Co51Yn70xDVuUWegQpejcfp5sGkocq2p9VCGjAIL
1Ps3Qeo7Z7w7L+ncmocOA8TVZzzvdrZx6QnJXDuR1TBVtubtACadVmIXvJn5fLZHRrFB77sHMB7x
xe4ngnWa0UPazsjcS4V/sVwORvgzfh7KMNgjDfFPRgABuQEUzEdiLq6z30Tttte6btqrWYdbCJHj
FZL8nwkG4xnddoztmMR5Bp/E//BAlcaJuQS/7XSoRn75NvwKTYr1fRu/g76ZDnaHg9v3Jc365aEY
p4OXFOr6811dFN9Nqr5ZlvR+9sLhjbXpEAyJ/RipRR/gLUuMbkZeZuJvQi3jveyxcqd5HhwD5ixh
N3+WDn2gJoz6I8EJFpEY4nsI5dVrI/fWMHoSlNkHvK4Q95IMgEcrhx/RkPu7cdMOwmFTnSvHFMcA
z6CZdZmzmqfAw+ti3tlQJkCFzddg8kvGGSUzVG3pdW/Sw4dDL4meQzDmN9p7bMm3oqnIQX0egl/K
MN31mGbEGaSEH6aRTndobuxrTNaiTpy3CCPCJWyQqodp0AMljdLNAuF+gJ6/yieyostwHFH9Qf0e
Qf3gw7NolEkPsdg8lasi9p1TFlkTjfHe+YSVsApGtlVktGfFirNmcOrtXWaeT0UwPvomh6g4IOIQ
FidT48bXqAhAFby1RIBwLhfZ3jL7FDyFxLOQOL/aTJj4a6PiNrbZIq0qRZCF+eUyjcsfDN27lq08
Tm4xPxOw4WVMnPy2p+efV/c6jtBdFwi1EN/79PoYqRlZZT8mXYWc3jVGih2+hbyM7SEVnwU5dFcT
PQhZuGjUWB8ZxJ+B1QpQMyZinTlOX+UXeytnUlqq717HSNMyaVcndnjMutF79iB5h9K5cWZhPxKY
7T2b1vfgOs8lYK6DNZj9rZwqaERj26z1EiEK/wCZoI2d2ZKrSXX1uknS5sXKAmebY6jduOqpS4vq
3nTi6iExdwX5yCfXxs/FBZTeN4rpO3mJ9i/tQvuuMZrEzVwdDdLATulUs/irrHvH+WfdWCZvZauV
vSnoh60nMvZOPw84lMaTAWhoRC10aXX6q6wTzjfevJee1Z8Sl6zdGCm6404NMoa8uHbu9GhznlnX
UEXuS2nfxcAZ9NAJMt9dsrIbaEt++lzTBV1ZEffUj8tM8sGpgJmy1hx3o2rGmI2w0DTaAXR+isqo
ds1j06Lx74DUo03rEEYg59wl6dxvNcYqXl9ov5bYElfRnFB+upzHHc8Pzz8P7oTsIi9nDonS2XSB
cvaWk8XnlElNRCl5gl9vEE2PML7oe5PVBGBOqVAkKwLBJ8ZbK9D/NfvBEu0ZIqufkxhBYELs9ayX
Bh2TppBftanDFGaMHuKVxKq/DW3EBdgZGnIWmQ2r2uN4ylR6azfFS91SJOWtsUGDR+N/EjGTeS48
uCeoPbrhATl5t254Gz1nmGgnj1hsnOVD82v0gqNRFbf9jK84tKyEufd3PIXFI3Wy/VQgmLMIs1JD
1UOYS817I6yJtvS655wW/M4aCI+z5LiHaqYuhd1kpAQ0rzXmW+yv0WMiOu9Wm98kvZBb4Yhzn8MU
UY7LeDdAHjAmRvrUhW564+VIW2oXG4Rli4RLX5NYR+uUMYINeieOmNZ4mtAPB6l04DkBcZV0t11f
1DvDcok2nbCee7xr8WIiDNtBnKqBSCMihpxTVXkTiKQGqQB9bU6khr9NM5IMyTJeEYKYHv1xqrAP
uOnJ/abDAvbJSV4tOTkfBYEn0rFvESYlT944M6sNyAFBBIAsx+2JjgJ189gqomUjunUIQuzbLATa
Y2fRphaEqw1ubl7DQKaXIdLPLTfjONfTEx+Le/Qk9xhW2IeQYBFmF17z6HfGuCPZ+LWOmmsbgMIk
O6W6aSyD3Nm5b1Z6EDl+ZVVuOiRwO6hW/bId1uSM3LRl2Owg+GAUxJi3bgzjAGAnfhVdgAXTba17
Ln1OMXQh0MqMoD4G7b+NRXFrV4bxILLiUnCn7ghHJVUwd+07M0QKiHTFf8Eig8YoHaK7PGq/Us3A
y49TJva19xzKatxGFVl4xdAyDpxc7zJYqU/04kgDt0beFCO1pkMd3YemjynaKZ6LavxISm38UuIO
HXv4ACxgIDSDBwed6lPnYy2iWCPPMuMdCBt2NSKhNE3zrCd0lXnhhJfzrbQ5vbLiVfvaHdEfID1d
V7XEVWy78hjqr2zIOd22HJXD3HrMyOOg3W4c7ZwxUSGb+XVU9Ui0m7/MjZOrQWsSzY8nroQr+ocZ
7f+WoQ4aGUKSdnmHpMCla8T5J3B7/5I0iHi7eu5WqVDuRbXBm8t8xCbVD15R5+MKWQqgUV5peg+n
RPTlmYiNflUYTrztgZ2iw4y8O99NGEqkITmpteY9Z+V6Kyv9YLVZdwsSxzwYVmtue54ihzECYe0B
PxplYels2ZaaVa6YKsvSQONRtOe4HREpkQGZ+pHNYZxxi+1y8/o4fDpfhPiB+mKt4xZda/48N3n/
IAKPzEPmgg673xVk6FOiA4QWadX2F6MhEqKeKj59MV5TpnHZhR5//RI1jnUW0v5V0eNlK0lOKWnI
p8TXEUGadFUNQ9NWd6brPFJQNn68xr6waWbWLaioN21VeAzLon7ntCRie4PuV4gqIezb1nzJfITf
Io/3JeLKI4mnzba0kXdXP15cxkUbIB6PbosXGGFU95HgQCnsbr6UqMBRSnrX1uz6EyZSE7m58WVB
6CHMNnZp/5nvts0LU8NwtLzKvY3B2oOnpyuVue24Tp28O9M7RXq9yEannkk8IZTOOyYwfPn62o+u
/qWHd6J3yn1tOyiSVOXf5ZB7VorvuVCdFbVttgqmOWXwqqZHh8ummeuaoTqvMzAz56BK1nO2g5SS
iQfXLj4R1SE7Lgz3oa37d6chUDHpkhdndJ6wHagHI21bqu4kvh19amcVWSYZJs5TNFt6w25R7SLh
D2Sz+iZEW+K1IOyOLyU0gq5nWOZl1s7vRXPHpm5frAwTF1SsfVt6v+iUoU+SSXvXFk3IwHT8sDLq
lS6Y3BNb/6F3GF66wWEqaNrhsZqvxoIkWyR2bjBbp85wnlTPeIb+rl/UwyUrYyJYC6SRFWKD25pK
L0kr7zX2aw7P5Gar3CC1DNnQIejIpqLpFhPgMja7NPmCgmXvC18Pb12esBe7yUvqjItAmTl4TSB8
VRjDLysyHlD75fTYimYPRDdfe3a1j4w4O7uttFehZaQnNZPXY4fTB2cXjeh7Am/zP/6J4Pk3yMw/
8T3/P0N+PMsG+sIrhEf0D4zQv0F+Xv9gYG3K//Y/+7ZrPvP/QPv5+7/+83fajxUC7nEDn4mH7Qeh
8P5J+zGtv4WmbZmuh3tS+ILf+L9pP6b9NyS/IRkOvhnYAdbHv9B+3L+ZpuM7UIACx/Etz/t/of3Y
/J/+SvvxhcdQ0PdN4YdBwLOAOfRXmA1g0FCoWukTZDNtb5aEupXJtHoV9mX4y3e/0rHKPmsAoxtl
sJuUHdGodazcaxfM7tUTQ7rNO3PEh5mHeyckLM9NJ3AJXlofMPzUz95UTmu8gtvMKNRt6yOMCSIz
+90L3EC+B0RTpdEqaovyEg3G3u3hLYiye7YUfiP8n+NHNosXE0bHI4ULgRHaDOWp093ZhDux+8vn
+I8L9a/0I3OhG/2FfuQL3lHMXYFr2YFvW8F/oB/lpGeZTeExXy4mzt/zhN+nthHCkcHJIUfd9d6Y
nQypWKwANL1K4kNKBLgce8JuU0UtgL3k6f/ypEBC/acn5blcDqSXCWa0/+FDKurKNYWNJeHvRznP
MLpVpfx0C/EGD+Y9FGp0JW2itrmZ+HcFI8BVnGTTxg51v5Hhazr4wOt64/W/fmKW+D88scD0HQei
lSm4IP/96hlCskBmOIQn+tj9wZCOPivlXwcjjuhd2gyLWt/tdlVPnJtFGGM6W/Vp9jSC/zEIQMOm
JN1xk2QAd2y+fYuFyh6TpujPoiiQeyi/efyvn3Pwn654PmGwW1zqsLLIR1ze7N+fD0kZQ8My/7sd
CdNOBgM3ZBXtAieGqZaMCBbVtE/K6KxNI8P039T1ya66Nwu0+b1viHmDySDbyVjs6Aclb+VIxGsf
FDXG4KB/zM3xa84ZxwTYnEiricNrFsnbZFYlDGAGPAPC+pye17Pu37xJTLegggvCH3PGOo4k2VJT
CVEPMdhCTTzjfjm6ThGQWeyV70KmzVZa03SqPdRHAJxIT7ZBaIm2GA6pwL8spulT5tU6w2t1kbMa
Xh1mp4pe53MEGZ0kRwZ6Pd3E2zRMq4tM3maTwKYcLuKuwcPwGEqkxJXJgTIcEJLN/RjeFw4fT4Wm
7qaiR3sZkqDfOrn+VaHy6Gwz/CXN+rtHL/r2vxg7r+XGlSyLfhEi4M0rvTfyqhdEqa4K3nt8/Swk
bzfVmuo786AMOIIUDZCZZ++1w8F0mFG20F/22iuVE/SwUstMf/c7gSRnU9HAeegN+bGOLGkJsGjp
lqTe9QG/Iacbu1mcVxel7wdkpJV+llK72vzzB69//7LiVnPgjsmoLh0ZRS+X4q8ffCNFhKXECQal
VJmmMuKWiGFHn6V2aC/1odFPovEdjxEmwypfTi5FyDyrlFqrQqV6E3UmeZQ1/0Dpo1CuBwyaRL21
F0up/9KsEppR3CJUc4M+P5BZxghM9S5SmabPh1iObSIRGmTqdqbOHSq/e3Oa44rXdTV2x0JnSqli
EmnLqA3FkXEJAq3be2MUkGM6Hv/5zdC+X1JQqhoycDNwc/xsaf7zzSgru5N15DYH4mYJoo1xJ2Fl
rj4ktdiODYhq37cA3g51dIyp6R79UMdK7hCWW7dSeJJx/J7IRy02qpSF5SzslOCglqb1FOTpUXfb
dtHIqGcI9GwOXep90M3Zj8m69IfwOhKRt+1d9X0cxuHg2VJ1atOiPrVW9NSPGKZc1TlUUwOySf0/
rvDmN76dZRjcUW0NWpVCIdH+fs1CKeYXcRba+yKOgTLqrnH23Exay5GK9l2hXyzubNRhMIenbbls
TPLDa2eTS4N78C29P4otoZp8VH4drPU6R4bgeX83Wp21e6XddaH0Rn82IH8uApEJZvdohRp4ycpG
VcBMjeua3rwJ6YN3UyPpwIhryV87bjJPu848eRhBSyNLHqCVuSuMVcg9q7E4WlmXHuNNYSEJJvNO
TlepQ8qs4xdXbWoSX1PXqln/xl6HWFJKumM/PT1FJuco6WQ5M6WDv6gZGAkWETRKYK5L2yf3V9Fl
e54nRC2REzMu//lLp6jTT+zr3dWgbyQbKhNDuipriv4NnSebTl6FRuEf2rSO0dxE6tHUy0fdK2Bu
axG11DI+2mW5dhUnOiVe/RczLBl20qh4SEf9KdTAV9q61qzszPM3Zap1KLjI5jXxHn34ZXKRBxgK
ZpGSPysXyboYQpIXNagPiXN2TMwQaUFkKxYA3ASFDiKgjZ5sB1WnZKEEtPN0gbsO2zQspW0N4voU
oOJZ9JjZ+EV4HwgCwr0SBuY1jfHZUMNstvmjxXT3w6ijMjN97dUgjGWjOEgr+HfLKyeotsheS/Av
mrmmS5nMFacwrikjz2VNxl2FXRffbpREyArkplvzkeq4WnDg+8ydrEvGfKtAcnbEficfEjCTmuBd
swzQFiNKtVVELnGqw0HCEoPNXqMA0xB4fGEMe0pSpbsyo78cmTl8zjQHyq6TAnDHU6uSLIijX7WW
rkO9ZlRy/xLzbLNUk3+XnsLcxGT9cLqAZw3lWcbtetWPQfnsqFRt6qM0YAAd85xBhjT6DEvSfib1
fkEN3tB+TRrbMsn6Y2AyoMkDGTS/7LwOGeLtEl+a40jBsSgRzfP1bKio4h+hkxKvhsDL+L7rBCAz
AUNWtXyE+HSJivIpMJvotWjHd8dgWr5Tmim00tAP//xNVacv4rcvqm2aMgxOS1UcS7H+8/II/qtG
wsiEAMP2j4qAuUOaNO5BgSfhJKW6QQYNgCnp420maW98sPJedhjWj7yWJZN0zd5A+b6WFQe1FQgx
5oEl80enw/ZIu/pnLjnaZHSXVv/8ug3F+d6Bpe+q078xdYN6n23Y3y7sTO8gKQua7FRQWfWb4KVX
mCl3QXxcGvx4S7UJsM6kg3aRi+i5o0uCRLrbBA25qGEN0LeWK+1STk3h5PUeW+NDKgUvqhK4OzOQ
bPi79MxCpktPRqc47ozwDG1ShxC4amcdJuMXLaqDS2CE6dXpIAQ1TL8zIDDWRdK2H9D1UBcZqXQi
LB5LXIChtuvsM4nUOTgNLVq4eqKcs1RxNxK3wplSDAAeC089Z4H6VsZy9ZPZBA998Oi89x0kFaPv
sFcZpCUK7J6uBeMZ1hOpm9ZGUUxmBIa2f9HqCKhA4KbntGaKVLH7auVFJSgOONTLIYCTY3oo6Kyh
CA5J/OiRZLDHiGndGin615IV9zt8tDbK+zJ4mHBLaO1CfSFWCZYOHiIlamfQQrptHZRQIXtbJWC1
zU5D224kN/rUrKp6JBTZO0cELqqahygGyfAjIvafgXWKB43q0dQ4cmLPWi3qNpmM5gUC9MDcqF68
aATYzgTEKmlG+5yFzbnS6oE5hzR+llKdqEWnPyudAlLGm+YphrpoT4HxlhT6CK2m8paKAfOhppd+
Do3ogPI7xt7dxk9Z+jkpX/O06d+45VvLLi00/mO3o6PTOPCSgIVTLdPXRf9edHn82PTem1Nm2YFc
cKDoZEn8yDX7QPjOWiV6eVvlWoUskobyCkAZ3kEs0Q6gmTazqwW9UEgccZit9Qw57xi72VEhb2Kp
pibfqmnVztKA3FXspnHt2fsht7Zcy8YzUhIZbTJLeT2kG4TYc7kbn7rG0I5KH+pHbWqc0AiWzJNz
kWWEsZJ0bVxJTdftGbNDdUjk9NlUrpQJ65csU/NtKBWHhi/rk2UyVd5lXrmos/CY4OsvENP0A2oe
JFGBrSY/De41DVb/he8Nn1gLomujdt3KKD1jngCyu9YeudHRqF6yMv6tj9KwZbZaY77RMU5GmZmn
YoBUP2RyuemM8DHXSwmim3O0EvMjr1tyVlI13LWpplytSK5PbjEy0+8NJ11RhpNYUnO3XztW8uKN
5NTmgfZG171YyxY+Cb+X1Tfk9q8xGRLXtjZeVOC1y16GwSWPPuyHui8/CunV5hf3S475BaRmB9E8
cxTmX3lfAIxdqzSJ3kyTq0U9YlMQq2rnw3FsMEubxArEIDaRJpVLCPTRD6hxCUVJqpsl5UDDS5Vn
ta4i+ogoozN7VJ67Mq8PA9Tv28xDZAQLkxKUMXHqIqMlY15HKMPIMz/aQZYf82n0oAyolP1W4xvb
b4waG2puOyfR5KqLarh1FFIpRhQejWNAfE36+tSbSX1SbbRRxAIQOGA9pkHrPeFiRBMsp/F+0ALv
yQsbdyWB2190anYMjGg8k03I1SGz9HmLImA1hKa2SxtFQmAzLYpGr6PflEGmuXdkTyDmUaCSz0nn
d/piFfyCp8YlHPiAHmgV25J71teqEhVPbuw3T1ZFwT1r/Z1PzeAw1FpwGLKCvqQlFfTrOidkwEBk
FR1s64SIJZ6bUu2vaubPTwgBrZNYIiZ7a2UDGVmSfogxBlmLNO+Uk49JYuY5ebtqvEk3EWpY7aal
JvGwQ4ilqfH0sdzQXbjEvZY8duC/mkoynmqpNJ/GKl4HoN7pXA6PSpeHm/u5VFluKG29ChGDaFzB
htawq1AbPohNOc5yvy75TUvNRWdM+CKVgX2AWka4YkFJAr/Bxe+r9gGEbjIzYBrtRmpffW23e0ie
TwxlxgfRSKo1zWBOusSEZCJLSy5B2Wh41cvyhzsOW5eIQX52hcddrdBx5fW4WquJbgd8yIS9Dgsm
VqtyYyuxdxk8cHPeWGLZA1GyZ6oKqWUwMhCILaO8Wkm7SqyctzCAiTyaaXEk9RYkBCS4mcMv+WoP
iFo9RMzUt4ZyKwYttwaV5MzP4G3UKrnxZQCSgws1+u0UA+SmorcAesuw0a20m9SM0lfTzZ5jH+Bs
PsTmErE0hW4wyCcq8vlcjVxcqhWT1bOaiYO9WbgDfhXjRXGdcK+6SbRvnBoDLFfiGLwaex0nMY6F
aeuoQLBKyTIMJCWnpqtjPQ9daU9CAsnKtifPQQhBvFcdCRephLs4pQ74RoLER5P4w19WjBXSUxVC
WnENehjGQOd5ytnzu/6UAOYEuK85P8jq3lctKQa8hHlhAxhsrNynvzRgUx8pCs0V+P7zrJL8n4Vc
r5H36Auf0vEuG0ZjWZo1/aXO8N6UEfaAuEMMxYDt3FapURvjwC2bMfTKRnGfWQcy6SmH5UXz1mPQ
PLaSP5AopElnifSKpZNBC/Cj5rFU9WNiFNl7FHAtLLt2XEdtu1clCV8ElvN5HCT1ztE89bnsgYyM
uUFus689cb0v9Bk6RzTfo8IdOVMZkHEfbTPKFlwszD2QHpQ8GgyGXNb2CnfkLfMxxoxyyCR5qU5l
mF66hJRsqHrW2rCdlyLVaqDLoX91Ca2aBQr+LXCt6SKniHvh/9phRUz3CR6kuW8x4PN0WOCwREqf
gHTjrwkw5Tp6srax+JsLqbOaA/qNRV47P8AnUy0gxOiJUVgxV4MYx9K06iYhNUhTRmaa+/jbw+jZ
4Ja5A+DElxJ9z4PDTyh2UvMKW2slGaSNiLVeJuBKI6pl6MN3erbab61cBE3OT9xp88e8qct3H0Po
rFKwk+a5+c437fc4Su4lS/yUO5FNYmhqGe9mTOjBKHmfTp8gjHZVSrK+WSMDtbGqBmWt84OyWn0d
oYibDVWsXrqpyR3XnYeQVBeumTt7uZe3WR7pG7e3R0pDrefs7WmH2HvbWIKzoRbIhdhUkcGHVGiX
Qp0imhJWwzJ2oPOJVRK2Q6w2+dKoB3KGRgWTUiiH21CB4+0kSk9pyDkprhb+0sfJgTQAA1W0+C9P
0dpzqisfmmLWr4peaxssDOaimSa0mgLW0mjRN2Yawp1hERof2jSRj4qXntRpTWyS9A5AkwFT3PHA
02S1Z87zFj2So1prcYsSNyZQds/92ChHsZa0Sgbmrc1WHQPSK6L1RcuU1CUMs5Xa9sYRNJB1EY2S
1O1MIst3I1ajaW44Hor3Xk2eXYAW2yC0h5fQhnzItQyspdsMLyUcIHQM1UXsbEnS4i7uPtmFZzGK
LkG4l3gSvCoOP0mc0mB//HJSSvf2ONTX2oHbl7dDv5GNqLraPUg3xsjtVY9SggJ6PhQwiFylEVhc
vZKmCcKDT+L8MdVV/Wo5tQFduxo0+epNzlPuPT5030w9DD4uQtCX9tKHmEcQktweQhUvRuA+l0RR
8bWlP58gIX9uOhVHQu77a61iYrFNopPXNi+mItnbQknaczY1Yim1MxLrZSLcemtYdEWJgUmTIphB
/24kU3NXrWZN3Qqt62a3gwLQeng5Alzx2bjrHazdVN28fy2KrYYV0Uks1H5EhtvO0bPY6I7R/IZh
3cE9UTrGZf+xKnZ82+Y3LtLh254wQE+OrkcGXXf0/Tg4iiUzMNttDaxVrN0brg5/HyG2xU7yGub9
Z+qDd5aqwriIps5LLhTKxImTlb+36ZqC3r2sZ+KI+/ZB867UYJQ9NXnuq9B8NsboJ1e95J0mtcrY
WNOq2BY2+Bw9ycC3lqakIxkOBtYMFMdSHKOgMzmOqEZbDF1HrImu7Bxba2BeYhzwvsyqiktBmDTe
KoP5yq3bcY/iWCcMpcPQ/PRFKFqgu+tsCgiogiR5MCbdcVomZ7EGIro/RGbwaBj93wfoA45iv2v6
Bd3C8Kp0j5keq9AgesxIVg9bpOjVq9hmGN5n1ObcoKYjxHZLi7aG25pHsUk0PRPfZlVe4YSoV5su
3aly5VXY1T+q0HQP7SRpyazsSoIl4lQkgU/KxBwadGZaxWobl8Oql8JsaXro3DSA0NjpubWg4EuR
LHv9WwwlxYmS9gW0X4AqFMWZD1rqjXJAh2xZN7euUkUbRdVAV03vU233J8YPxMlPa6KB42LTuwYw
Pkxqdm1Ss4+OTCTStJoIybtYjEO9oQ8xbY3EVnGUXGB+HGO7XojV+yPFgWK18saVKusSoC3OfTvN
7bFSnjJZh2+QICF5Lh7xZbc4vDASnvX+qu5PkIrXI15aHyH2p/e5uW0Tx4gGxba5tlJEKPcXf1s0
Sx23URp2t//o/hCxJF6Kk9LZbJTGI/WJf1rsSLRIWTd9vblvajDX12anfn3y+z9/P/G3bdpBAmq2
YDpoZpkTgjWfknwlfHq72yJCDiw2VREsxUbVDgitnHY3Uxy8WPJJ/1MTmXuMNeFXxTaGGvkOalRL
h8bZiE2iuT/+9tCcM933fjskBZeN0JQwp2877o+o9GpeBDFzXtMLqwNoybcXMPbBsI7GFqn9v7fd
H/Zl45dFdEHhrMwjUjb/83WJ/1W8dLWw5rnW9f/9X/qvL/X+r0f390kc7ctcQ922BnL4h7dXbLMl
crYVHffbv9/72wvXUNmtO2Y+xWGgzYK/34Ah9IHq1LYyBzPcLUzPLWaZSNhNRC6vPUUNKz6zlUux
WOigPEKoR2JNU0jA7Q3ijMVqO1k54BOiEyVakGCw6cEN5voE5V7ZzfJWzRZKGdd/nyxMKmovfr8W
5xFHi4ZEECBz9/U/bvz23GL19srFC/p+ynzYSowXb091f8liyVEKa5O4+penRHiZ7kaK4kuz015i
EWybTum0TKtgk5i8ElVZM0zr1XYudqRKi0NHLGI7vUZBwEhZPC4fBpJm9dFzt9bfB4sTiOa2s3QK
aWmF7rM4/W3b/ZkaMPnJRhxe9PlVV0GSf3mwWPzfp/9+qu9nFQ8jRSXCx8TrEquiKVPSCqmj1pci
jTqoTvTkZ7ej//3Pi/+T29YCnV2xuV1u7hfa+3XpfkkRF6Fv15X7cfdL1LdDxI4m6bmTtMyvTxf7
eyOO7ZPCX3HXexmBk+ywZnNRmhqxKppvq2KbUlYE/46i/dP++7bbkQUyPj7E6cTUwqEHafHbbdt/
fYr7Kf70ov4/D7OIgTBlpKHTD0l8o6kmpLcf233b/Ydi8bH8/cMRB375UXw7/PZLkae87/vD77+Z
2+77+v1p79vE4748o1gXZ7w9+tsztiOoDsDrDTJ+jH/GZPzLhAlPrDvYnOLbri+LX3YZws4nHia2
3h7759P0AzqgVPHf74eLx4jmT9ua6SX9+bTfDldUWA4+Az4ktbxgfzKFdQ6hPXOxKD7pXpjEwmnX
faNYijS/2BCat2jEQ8Qhfdhn3MCmG6V4tDjwdvb7+v1kX57sy2LPoTHEwOk10SeUSIuIT3o/nJXp
RyE+PrTt2DvFBzRMn7tsKkISwmIi8qrFUaLRe5trmVgUx9eJrozLL2cRZ/1ygq+L07nFoeJZLH3K
nA8kxV7VkXPAKMA3VOy+f1/E0j9v+/K421fu2+FUDP71zf9y6P0pvuy/f+m/HHnbL77c9zPf9t9f
XWokhF3Ww5qZNUIQxCXR9XCBPorLYRnlfvX2D1v9qppnkU4XqMVSPZNVrHKdZOLFmyxyohGrJWJS
7s/TxvtuA0zgNsnXYnMkTvDtYbez+uW/zvVt9331+6PFHvFM4iXdznN/5j/uZuBYrEnOQl8B8lu3
8x2THcVtyWI69rYkdgw5wEvCKP/37j9tk8mpWdul9/1UfzpWnP7+bH865E/bQt/jBd1e1q39uuW/
/jPiVBg1Pp1UKTZRrBUH0djT7Ph9tVBfQ89+HrtAXY+9Jx+jwWlAXXYInkegcgvVKd/dlAqzJ+nR
S1HmODMMyWOcyWqAUX2bDgHouAKEcJTLxSKSxkECzUtYR8JE9pQ9RQScj+5kWpLzcjhk0DLnhEVv
qGHae8t3izllwfxN6uiRNRIeYTjUUEX3NlG6cZMsO8hVF3sS/oiGaT5ASSaBdAGQsc5qlZ/mL9IN
q09SGxg0KQFcpSyGQZcl3a7vG84vtTbOnd56LLwYaG7YahuxSnYhc0J9g669rtfJUJeXOO4ykhXi
8qRSPpwh9FcXGS6Ld5XAbojsyKUirXQBbHvWvPawaBRW8ZaVoPwGG1BN1njGEkHFGZfDtnDS/KcR
RGSiNWN8MDpfvzZpFcyqgjTmyIvghqA7XXejArPJrJynEh0+AImBOXHzCEThksMI+imB3Wf+TSpf
LRDA8xC4y+Pg6xeEQDAwXF/GuNFEixqDxJNkxPhaXDynuoZl0UeNeI1NMl7k4EWkCnmTQc/wq3FR
BOTppsAQ1iluD5zv0MWqzv4dps1hqMz2h4ntAzFmFD4oBmYVjHHVXguH6GCncrGKteDEJ9qecl9V
1lZJSpk26NsU8P3nuDd6b/zkAg9SQ++lxw6H6CrBabQnXV051olrLeTkI8TP8hqSoKJnavNXFXg/
4PzKKCdQneSd1O+iZijP4F8Aqlg+9KOwlFe17MYrT5G8LUDt5qUPy43je9FPZjrJr6j0Zh9DaHqg
pPZep8UckVzxlKB7RIePPl+zxu7FDyssOym2GITg17Gxig1T7dk8cz20JwX0R6NqtXVY8G/DgEl+
RDDngVtZr47PNFOkQfxJ+zJZ9YRb/SRFB0zbetBtKh9+Fx4lZkN3um08+4liPQa5Nh5tw30qgAbu
pdL5kPKxPnqKrK+K2t74YYBDvOTb5xY9onInwbZQF0fNO/i4biEhPCImYI66kYr3KqxesZCHW2Zw
uw2om9EaFeapo/6s4888GBE1bLNDsJP1fblEK9m8JiNJT62Xwf9Vs1eLMtCx8sKp+ONon0STmGaU
/XZN6Td4cA0wAVKJwk9cmEYYqWOUM1eq/MPMVUJnDZR2PA/kTy1dKBNzKeIjROIgneu0D/fIpNxZ
S2r2Wk80f1FSs12Noa/tw9wGNzx20FGBeLYHSlxANIq6vVRpRA6jM0U2a9oDaWbRtsOIMqMupj+I
baPW0x2wDZ1RX51tgOYl5yCJ/IPX6uSjmuaBGUypgsrq5oV2tHNkENRnkOwCNEgOulP+NqB6XSHZ
mNgTIYs09IwxFxP/rDpbT8X55BumcvQ8+wPzcg5g3sy5XGXKEpGPvGhyqspKmQaLPg/l60BF+5r5
ZNGkPbULpSKWfLTrC7gHj0i8YVx2o1OQgKzop9Af06NHaWehI3MPp7de8+OS2U+3O4P4GjbJOCLe
LuL+JLc1ecKAhJ2idAgLpRTqVYm50sxGvpZNUxPs6q+aEniWKaW/fBzavNe++5LHFYR/I/xhAYiU
NE/e53LQg02aFpU0noc6l0Y+zQyzNOZLSHqgVEbdOlTTalvHT+AtDwAG2meJYsPM5E09kSbrPRWd
vSniyLkGPYXyPkAS7sZ9clDs/QjiHNdtyzz8EDMf5nvkQ0dW9eCh41kUTI9tIV9KB/7gETlBv68m
iTojRCbkyLHf1qWdP2tWNkki/Ze4CU2sj1bOK+4WRZ3l2yjJ873Y1GZDvldl7zn0wAZIpg5uruHN
i1K82VEYyGtrqkIxl7+BHozGqbRmSq/qB7XOOz4EqT0NstyeqqbSt5qaXf1pk9gOT2Xn2kS4BnZA
/U8rH0VTYy+b1eDLd2JVy4aPKABzzazBWTRePEX2BSfFQvtjcW/aSVAz1C4xH0XDqO3dwtu1b4HH
WSAT5jrTDi8kbRLfaGjtm4o0i5JsVP6Im+yXQZHpQ3e8RyJTTSY6zGYZTv/+l8a14ny2Q0Q37n3D
6ek6Sx2MNt+PQNsSyeMXGk5KhwzLxnQf+b6mGwl5AlY91XyE61HtJYUkYAjpR9FoQVEdB9POjhqD
hWeOdbd2RNbTmEX9D7OpNrkTOM+ZFUc7hvLRsiWnhomEttjk0GI2ti5BQrI7993zg71S9PITZgJn
j0/LmpstojVqmNAQNQhMzPr99MMwnPO+jw9hOQyrgk5+aZ6dOAgeJg/hEhljuzRg60VzSi4YeWqz
3YndGaqa2dA03Rncejtven84mpGbXKTRwgNR2+lPv3lDRMz3NNGThyHJ9nJbpq8egV57ZIoJ5V3f
2xtarS+keIQF1/rEGei5j2mN1XsT6MXKt/k1QDEGDqCjmAqlboJWDdI5DdQcs0J3jMqp4qiaaGxC
B8Hcp05egD9LomGNhij6rL3g2gxy/dFFw19I1+B4uaBhZC9DAk3e8pJSbvi6lNo8euWNU89DlLxb
IeD+gKQlyp7OWR6RpdybqAkBPjlQX8U2Ry/YC716pVl5sm4lJrvq9Hfcyp/ECWcvgxlw6fYb9Sh5
PjSGBoUKQjT3Soc9nld6rf5MO0DE04PcuDnava+8SzVa0Xg8IS2Lzu3U4NV7KQANbsuyWLZ0H/cZ
6SVXt5KD4+hkBwms6rWYNoVdq201jA92hOc55TNs3Mp7k2tEBlpsqySKjVc5z6u1MrjJyscTt8f1
R2BcmFdPhpMEj87wJlZsQgzmiT1WG0hNF7lNq48C3wMJBVp2MiELWXpB7oNiJe9Fq/3WLbm6yFVp
ATOJD9wsukVtte6xxKOxx87iAKkGBHJSkjcjLJGvEj710XSguCvN/50x9w8/RgXNht86AkZVNIp5
RKQc7q3JsK1RInppx6bdmjKZR8a0Gtr5qk3c5EhCmmQGw6lVXeWco+ZcmwCttkoNZC0trVet5s1P
VIBRod9hPyO/Crl0tOpiNX4lIJrwAzdiklYrrFMDZ2NWxVayJybee3QqjMeo2vhWZcNr4ZjBTJGL
9k0iI8mScuUjWYWtN54BkIzn2xIZw5ad6GuKxuMMBNFQflCVdBcWUlESZX3jYtXxRa2YGTKS5F0i
fGxu+N1Obp1qT6JZt8bm2hy4x7mbIerUneKY/U7N7WBbeiFgfgtI2IKgX3iUQxidx6SJzmCg7B2S
mKPq2FSPmN/fUb78FXWx9e6G6alUNPuC/9k/VgVTqz3skFfM885a7seM6CxW6aURfxLrKyts6HgD
ytvVjnzld+ucAoILCc5Urpmj/UgmfyshTeEqbwznyUtVa2G3RbZtdb296AR4GUlGyQb1lkPplHDs
YOCkHnmZHT/OukRbNMQfIDm2TYWlXAKguu7J59lgnGjOvuFHs8h6KFu7eRKNZpQQ5LryJNa6VFFR
ClBdj5XqvXHNbh9HUb/XZHumlplHFB5ryigjxIgdqH+Tpnl0XWRkXAtOI+xbEk4wcbZNRVAfzmoi
xY2HPiSSra/DHEGNYjx0GLBPDtdXj+jbwNblF+4547InlA3yseG/uKwNvl39jM1oJJ1N7val01YP
DCg+xfaia9SZHAcxqJSEqV6DCwI0iZne9oRsYyN9tqJnsbVKau/BhuAzhFo/05O4o5NsKGdFgdOW
ursW/unWRCxkFpVyHDOHlygnO7GGoJlgvzJEiFtLnwPjtKcM/uaakGR1o9ej/OASjDlLaoiIlFLW
9GOlhebZ6KZ8fMQzr1mSf6kfUWdlJyaispNYSkgdOVGfY9zuzHruXeuxKdpHq1O8DSo+PoCcujSK
JHnZgQw89CjplqXnS9zrtbVvSdYpd70OFmBerhu4fZ3deiRx1M5O94gcG9qG3GG9gzyRguXQyKQ6
wi1nkKub6R77ifMYJU64NhWHKHH8onYXg/LqpZXWF1xOK1U5Og2zRLBfC3rHxVlTU+m3QlJdlZfd
X2prpLO0sf290TiPEhA6boYwg/ai8QZbgZORUORuXsDa5s8t02prQ7GIl3LjGkWiH5Bk7JW/StfA
EmPHC43E6VXpKvFTQKcRWLp2EmtlP6YEeVTQT1GCkGFKjSsf3iDKoXnCm7OsXWuKg8hkb2n0gXzt
fNznrtOC/tWt4dmADUCAJ+FORi/P1ZqulIJgZWXQM9xnlvS7D9BzZQ6Z7QlgMExTn0MJCMCulfSp
yNMe+hwxUzZemgxZ4rFppB8EzLiTWDR8LEz9L3/M1KfKLyCkwdF+6d3SpxZVpNuENxapuwOvBxqu
3BU24CAfzGYcntSkjLbZVKAmZ8NZpNE4zm+3u+mOKHaI1TgEMpHlV6vAsJXblLpdfgvbvEvsPdwn
Y92maoxvxiK8Ez7HXpNc1KuSuUi1MniVGqs66iiD0d+zmkoIWiWVMAGxmlVYqCJ+d2tZhhOEfwfv
tp3S/SCvxmrK5lcdvShK12FSJs1jqg+fRNPniIksV3IWOe7ouRxowcKZMD6FKVl7UhN6lDRiXQIl
p0VmsieFIFUL0Bd8UIuwlZJrXtFjpndhgsGXSrjMEhS+QT2Edh895GGWPQZqvMEj171qk27Aortm
Bb16LLgi3hqpIEyq6FpjibWz3Bcq1C8mOXKiu6IKoGfTq3NbtsOFy5zIPBkyKl0tEYQMbcPg5NWS
hauBCy7mlbOG1GI2WjBKSqYxzuDPkolyEYCMhMlr2vJPD+jH0Sma4dhERjkQ/gmlKSayoFO78doG
crSwa79/lgtFY+ABWKgISXExpk6lWTXRrs8D67kIqHta3vBD9zsuXTLQyQId17NBT/S2nbDVJVdR
b4caAzU6Pcy+tqwrdHi4EEH1ToZws6S27G3FqmEffEfK30zkUjuKt9sgr5NrVqJT0ILqp8lV4DGR
uv4RVfnjIGndsZVJi5OyBKqMh2A+rmzzozWHve1gXoQU8oBIniDVHiIzJFf5MwqGR4vbJ5Sq8lkv
Mu8Y1lIB7SD7cCLDOMe2fc5RW+61UfIvtucFi4RBPvEurAJui/ey3UqMHMLhZMF5Bk1WGa8EURNt
ahcLFwja1i+ACajFgLbMtECh1L73OfRT2I/ZfyQIrhgLXGPiNx/sKXAcT0I8w/rJ3XtScnJB7LZk
uKunwTS1ixSHsL87zd8YfqJfxDa96cxZgxZ4yrDtXMa8g32RXce+kF1Zz+2EGKzBZ2Zv1ml5Cs08
nQdJUKEhk4Z9F+QMRyTmK76si43DtEcs3RuxrdftftdFi1AJh+uYdPajl3NnJGA432Sgmh4DZhUQ
HbX6LA4QNQ5mluybOjYY9sCMVAEfvDQDdpC+skIkcprFkC5QFkRIajNPUYnNi+xxm5e8bzqRDs/k
WbwwL2b+ah3tmfLxA/k88ARBSfwPV+e1Gzm2bdkvIppm0wGNfgjvvUzqhVCqsuj9pv36HmQVzsG9
L0SQlJSpUJDca605x3yLs2ojIj14sGwHsoTaAVB3c5/PdcI+EBMGFt6TV1+rqvcm+mvksnyNTpei
KLZZuAnKaXpgpm/rO0/1jaWtG923SsJ0S37gm1JB2lbUQm66IhP0USxwO+4rLer2SC4xprQYaRYJ
W5G3Jz1QHjKdjLRKSbKnRaBRq+sP3zXTJ1VjtK4REm/mc32RFkuhkeKHccJfBWjpfsyQVZEsfxc1
Ri3bbPVTXVqIRs2VAVJuYTeJcYdxxCYc081EvFzNx1TTJjigbsNDw99xTZowWAb+2h8GSw+u/+yA
hNfSFrNDi7Di7hAMiDe0+Bp1PCoWhluh/CP+a5mXBR/Lobe3rgi7J3ReXJ9JS6VBnhOE6V8I3Qmj
jaB55UuUtmBEilo9khODR6IsydsI0y33WYp4tWifjSX+dqVe3FSLW1aoqBZwUWmgRB69pxLq2ICI
O6XpSMxBVifxxoG4G3a8BX5j8xklRPGCtiHHkFcpUJ0qxNRKQU4GsJ11T6bWCxXMKmctd2+nvYbm
wnLMMmXHE78jZYGAXi1P7TWIFHvN8695gcbXD51K5xnDqHzBj5maXxoJctlY3rqRFhuckZdBJOZt
PqRiQDzjWgme9CSj00i6EllKUfXR6gPjUuBWm+Di0b9mRadHu1g41udQk7lK0PpLKcS4g0b1MplF
LeN6UL+jJnj4ta6+XEcO+6im8BMojb9pKreYO9eiHtJdHFvBLU8U+Dta22/nXRbtLiXG5P3LvCW4
Cu2cgls/93bkACHgPhfVP0bsht8O/Z5147jdsSc6ZqFYjnOAAdkv7ByRa1OH4j70priXfXZL0eZO
aJpNYVIVl4AIWQWZXYejJI6XasRTZ97950yrKPU2LYIU4L1qgk5MsE2Y7i80BeJuNTBjapM4h2qI
5MbMTNg0Q59edDKNLi7tHko+9M/At9OLZ4eQUVq+ZPZ/9bjyyE60rOY4mlj+fKIciaajRFwao8NN
Vhp00CuXhJfCmQLq02LfjxotbZDckKvaLVDJ/jFv+mpH5p3Y+KXdETsr9qycsDtS6yy5NtML/Mzq
kjYSAG5rwCjCc0Qse94f543j9GRoThv6H6fKZQ1EAXQnNLRcEbNRo0fDzwNrf4BuxIikTKvfkULo
QjKZgbQGJE1ep82mmwxCgUqvyMogzpmyec8D/eKxzrrp/EoPRjD0PpVVXWXKpxlMH1XCqfeICp0H
JKVgEeNa+Q0W/tFNpi0zDG9u1oZvHRE5XlNrH3E6+CeraeAzy0z/gEk3hjrRlwHLJwHn6dYkHdS6
LFK+8xoIdVgXV0lwA6xA+UBxXgMsLb19VhnyUbkB92WlJDsikNGes7g4urB+c0LZHgYdyapnaNWb
DD3yCPzoXBR5eS3S9izCYliGESk4nTTrnRkZb9IumzPJGM1Zg/eHksHALGfp7XUwtPrMiGkphoBO
0HSoRQp57Rvw1iyGiBlq8nvjhiDg25qldx/toahVS4NQU2KiiZfSfO0x7zmNs4zzKn7Oe1AguAWr
6jOK271ww/wqffiwUdWNB+Yu0VNN+4IFZBQtVH7Oc96kfok0G8jFgqqaqE8rDz5HFYunZX/qNrnE
xAw1+Fs051OpRvrNjOUuQYpGnGJwHzkZxwVROhTcNUMgVQpx15G0YJYb+t/T59RE4PcHDPink/X+
RyAE7eXM7M5wvcl9nALWy9AYnqYFK7l2Peuvxt3O35OqRKdxW38UyKRebRd/028p7r4w1WsckvKj
FHr9i8lCTmiXaVLiJ/VHg4VnPp53BZYNEPp05Nz+2cr2WHRqwGBUNU96X7ov06cGDugH7bXEcF9u
a5ESIvnYzmelYyY7UZgkkk5fHPkCZ6NCBT7vUhIUV9PGHTZQxk84xq4KzAesb2tpRV0Dq45jETDP
uyd+5nPzV9kN5rhYqsE6sKsEOqOM1l7kOdf5S2QsG+57dros2+irqMyGyIeBRdW0ETkdBZg7B8jz
w6UxHIKJplfzhsYxYeiekq3mb5iP4aIYyCVT0Nnz7b5OTJ8WFQffz9R95Ym7UTCeiwbwYvMrOfLw
sz2tXUO6s85pXZXjYj5jOAw/+4Qezn+P/fPSNfBg2WbNbWE+NX/n/D3zK7p7neP60PNVcxvgrtpn
aFGHAhdMbzQPy6wYETrjxS9755UYXABaM7o78MjOq5YQy1h4sFaYdkOu/5bb85unKd1SyyLvABWr
+/A8FKtB/6lJk6nddBl7ETM1EBTmYt6Nk6iZ7okwZMg22lGbNQ+MduWDae/0ej7AM7fbVYqNkW36
EQEJk0tdBwGpFaVybUonhSiIayEMI2oKzL3uwRrMXwLB2tAmHuBQSTxcb19phHcfDXenOunBpjMd
fuSKmi3VXA6/TMcBmlFwwdkDhGJdX7WUEvQh11kbWBj6oIB3DdV3ohcfjj20XwnQp0VQa+JdanDK
TSsnG7BSbiJ0/F2EZ2ff9DFcwB5Nfxr7Lv90+tZqGMxApi3rbEh/bC42SHL9AbJJs25mK9DsCup7
kRznfZ2QT6UNlR2B6fR3rYJhlOfU1J59/CGmPY3J5km/4pdtLsa0mV8BuCCMt+6HzbyrRlVz4bEu
/zlrYRKDP2WvRae+0tovaan/j03YozN1Rqzz+PSYrbakdCaVsqMZUzxBKIcnhOs/80naoScPbfpN
dxkhj/0bQAj/zemO2aTeVzGY7AcuflWHImGPUxBUzRRTybX+IwUa7xnlOwjEbhnWPEwtKGZrg0CD
F2ZnAYxaH7+jEQOQPNlFWLx7tWwh4ncAEAECLMWYa3uq3X4lNEif3mQ4mDfCHbhPp0bHBVZszEgz
ljnKnXdoxcYmdrJ42bvexWbIcC2F61zLKkFaXnjbpIKBanfjd8GAmhSgiXqTOhr2oGmDw3LZRrSm
vYngaYvIPanEWFiZiTlNSXEXWb17KPysYGRVewdNof+suyB11IIBg2w18bTzfSZH/SwcOHh5ryFn
NHDE6MycCJgMkjVhqX90BOdj5pGMAFvtWxN4o1q48dygQ4w6Y8W0QLypAFpXUvG1b81u1rlruR/E
uWzjaFSWQex711EaA3QW8Mkt8XajP31i9cDaFZ2cFsrYw2M5dm8OPuB9pExByYoGmlK3aMa4GdxN
r112lWOsEqOpCcIKSO8K1e8ibfhw+0qxZiCpPjJK8iUkJuw/rUl6Reh5p9wGYSsjSVrRSN/KR4kP
kVE5zScVk4gQm6bIgp7IeAlluXHgBXkNkAvRKjwxquaP5wORM/Bh1HYtdjj01fsYl+3enrxApYbR
V63UYMNQhHQduMwX5Rz2XFgaSPM93J7kBV4p3rWhT1hCawLhrdO1kzJ0NhM3fhmh5PHfhp+Wqdxw
/R/tyYPbYB7BylyocuMgMU5MYny8QEt+eA7Fnf8T8kFGTHAKItN8QU5w9o1Gd0PTmHq05qFjWQZc
GvjNMTHrZefK/M2rdjzC6k+z9JtD4kwmPWBcvyiaby0pLpnmBL8Ju312viZeBi2ghZorsP1C/Uea
lVcsNak+Hd9p6XzU3TEmDmBZGlQBWiXuiAjbd/xRfaS+d1KQe1irSA5MFOB2oWJ37LX8Om8SvJBY
QAYFMIzH/X70WZH2BS1jmJWZGah3ljDJyoMTjjuJ0YYb3mMFfxoe8vwLqQohqbY7niqT+Suhh0nv
FAvI891DVWqApXUcbrMs9t97FoSaqtU/bl78CZT8TmaNti+mJkjHPBaGH77ZlOb1k/ciuog0us0n
FTAX4aj2EKGhR1qe3AcJ4eXC4UqmfCSeIL3r047qQLeOzW6J6xQFZc091g26fOvwBiCuzo2nRmOQ
sQ85gbdqBBy1wJ9IPS2wVvE07BI/vyoewwqcaQfFyPsLxUK0FUVBs4px3k4LO6Kgc83+yt5HS0QU
26bcKGFq7LB5y3tLA8AsuHW3TKqJpByn/i6bMtCJO5Fdf8qT4E9cCO0zUMeIvK0iffkV2fZmFeZn
2YhhU5V9+vQtwz8OikPQbA2MNosd+6gnKVmYHYETGoObB5gBxro9EVCK619IaFsNelETRp00FFpV
6ELogPzklbq9wVQer1RDmjtDJqTyGgGsQy0NP0ygkENECIIlq+rl1fU3VATrvWdVCg7UOId0dK82
iNHAKgBkwMQgf6ftl97gci1pbsHALvTXtUOA6bwb+M57UgXhyfGDcQumdHr7GPmbbgCI38yrY8Bi
/Z8NKwTv4PTHMqUSJ2JNWZObN76pZv7p+tbCGA15zHqLqB5WiwlJNeveMXIiQI1+Cyka3YHbMB3S
uURi17o2CVEk5IbK11C63ipNKhLuYkUFca4smR+NV1UxP0LL1K80q1Sk/ieXJBxoGIl5CYKq36Hz
sSnOlPistMHNbrr4RIaFx+OxQ+aS6O/ghC3gNaF9RsA57Bov/6sgfOLhE7XHDGSjMFJUjA/DkcrR
gubCsMbUSXtOxJsr+3qBVCg9zRvRog6SKGKFo4ENkR43Otd+G3ti1KLQSS6WCda/Do+UtcM/Gztj
pVEU6S/D0cVt3riSlJrUti4iKMup+gURZEFt4P7EOw0RXiPiW3mEkVldY795V5LBwg3IXkn2Sxln
7mNUC/LaRHJVm9i9eNiORkXm57z5aVMI5WNGWpgVDO+UX12VESKYmi+9zMpH2Q7lMsgtd+vq+rBu
XB6zseOKvRK2A9BPx3kzBQityB1WY6R3lzJNRtJZRvmrgBm3dA0tOJQjrqo0sUH+qeqykXyAZ3mc
pC92IJ5HLCJVKx9+To51YTeHQOO5Bd42+k6aU2146W9fT42VIRil9uTUOaPGINkJiRWcX6auOrCi
ypN1qWeo10SFw7GuXlEa4OnWPd7rpMJSqOuvjLH4UgSas+9lrTx9uasNA5wO1rJtBPPlDUs5UrmK
E/Mu7Llo4XfetkhH6zrU4bAzyiTdD7pULlYJtDfPgqm3kH7TjQLANW0kOJWlMXguTNxcQOnuteDo
qIjsEYJ9OROSCAiCsW9AfwNMcPq1ZZXOUQawlDIeNiQ9nyrg/4tINxx6hpo8ugOpR0Qplag9EibV
rquf9VK8+1ocQ+SlPivrLr81JJyTqCKPVq3I4/yKlG15VFmWAHJIj66nsdoJbXdTqjouPs2j4PKc
X66hrvRYi/6MrvEhwuqnjTVtl05SEC23h2OiD8nesZqN4hsnux2sXZ2Xwwk693ACcj2c0oL5nxdX
ZvFK6rydxHvhsqWNcam7MN1ZZvIjmYGQjTpwp3NGFzkMQNxgXOd6InnwMAwcCvpOXkCoUmNYvyzv
zarGv2nSKU+XmSISO96tprkammHeWLTUh3LwiMei//GV9h45kIq/AtQHBrgr87Xquu7JlUW+aXQk
D5odG2CYQvXNjkqTrC5CzBxRnlPQQRfPF8PTr89mXKgP7u/F0iGzattAxTyCErvIUUMjSrZiWYEU
c+pGOVaO/W6BFEOa58SHaqLuFS3tL91KvI0py/jUOK155HlodEu95mYWD78U19Q+Equtd3VSZ8um
qY2L73bRm/g9MLZa1Vlvuys7taMDWZ3xKcmBQVmVstFlQ2/XJQejbQ7hBFkbkqpmqulyLVlmxFUV
LPvAqv6ykiRb0B213yZa6MomBJVbG9Nea9BgktRP9JUNcc8dWtbULW9KW5ErHsQgW7rsL11x/k51
w/jwdV1jgKN297ZZjYw9dlqDJrMEzvxldSzX20h/YQhZaJP6rogc7fg2WpY8esSyHHEnq8uCHtxl
zB7dmBmfIraIGyZG3WncGyVXt3LNvF3H6av1tX4VeK67LgNf30XgOBHj6SMMJsvcOXlz8wDAr4IB
BVRX+ubn6KxTCuArcloSsQzHX5VdNL7nTcz0KR00gOzTbAoYRMIf5Gk0VobqDKNFgDB4TIZn7ZZM
Yoz82wld/VWRADSByaGHCHWbsVCg1yP1W+JU9nkYSHEVoX5z9N49tmV31w36buRyfuGmNp9CkeaT
quLQekNxDcB6LhPG63tvepvow97iRoyvKHJWmadbHy5eOBr4dbHSYIUtQjcO3kYeuFedrPdi6IO3
TjL0bh3AFhXOgwvTTnIPEXbdCfn88umLor0sxW89MVaENLZ/A4pAgG0uULEkd3LI9Xfky4ZgghFa
Ur83uTwO9ccY1SaNnnJNr0T8gBNMFtLvR+YN6uTiNZpbWkTjpk8lITS223yUeasczVAaTKhTdycn
fh9MsmARJdrw0nJ6oMZo2QsBKZqQm3F4Oap9rg2Vx0MJUsWc5k9hRihkGDsFE+BWQ8etbIlgkRfG
t/GmpPgG3w6tM5TPJHaqtzp1jHuv6Btw2kTARaY8OSRlHdHagWztaLZnHSFhGEBYKQ/Ni+qg5IJ0
2i0zcHGq++6HdUq0hEyb7spsiF5N5R1DGA4sJf0fEaDsqkClXZhTxILJL9yk7qkFenKVlbEh6L62
AM2MzR+QtgAHzNp7mqX2rKSMIOh6PUuLzFmrSZPdDMjNa5f20M2A2L3O36gD1V3ttiWZQvoKZ0X4
09fDXSL4PVaq8Xdb0qMaNYSxLTqlMrmZLKeOgZOrJy0V7prgB3NjaPbObvzwwbINUtDUbjYm/FjU
VrvJWLJzh/ipIcHZEusmwT13zjLFkk8kAyFrOfSGcxVLeOX4SwgQpngKvZfmMKXWtWB8Da2tHKWR
T2hCmX16ZIo1XP0nI62JYbEVZaPZmcnvTFiUahirGEHnqYI6Rdsw/Y2SJvhqCGleWahQNoE9Msyw
CYzzofG/0zatFnTKin1SqNWpNp1qQR7RpWf2sPPcjgZt0wFKDdLh4kSqsQ4NE2FwRM4udjICTBky
EP1RJC18vo7TtOq2OWK11VjBSwxiQ/804swAeyGQLfibsA/t40gEA9T0/KSp3h78V4JkQ6c/Fjfr
NiqyF6RuPjAt+fQFiVtFk0YIjzt7F2LddYIxeQ/aS0pfdM37IC4JASaLqibAp9C0a2UTOVOa1Mao
N2gH9oEC6NZqdqbLWDE3Wnow484pA2WnThIcLq1qDdcw3jT50uyk+pLIMG95MKhMAOWidPri5tsB
CgCZxys37XHMi1Rf1Y0INp2pX1w9rncVT8KlyiLjZOTmLSF6yG+7twAy1gZAa7WgT0KTKlXcRz1+
ZK5bPGK7WvvCUBcJQaTHnmfiW4IqvkcMmQYxj7+iE6c4bewd5o6YkedA5KozNFdu3wQrRNeEYJ6D
rVTqCZUAgBHnizg0+yAHYzf2Tf/mK+WHpariaTbdDVGFe05956HSRl6YJelvXaKw4DSbdx3hCVK1
vF5bgqyRiUA4b6qqvqfaT+nomGTJxbgpsa9RF6XNNrb7Lz0X1km3ubfBb+rWBh6/u1pmjMHbao9E
tgB0MHBXU8UxxLBL9KbaPcGqr3KfRNEkkncVIThluKxw0RKMjHKw3QlykheSdsE1arrmUstbQJlF
G92fiiive5b1FAaeGvYy88lU8MuvLu2+I12T+7pPDI7K6uQwMF5UWT2+RFVsjaQkUTsGehWzWsj5
gUjCd3poW4R8eeRbH6PQzdYZYr24hMfS4vX+IZZpOcYt9wt421fH+9YzX7lZOsAL1rgNxnRWxVWt
e+dalN6GSDJt5xhVdyPndq3bZXIf0LTulK4+G+gl10Ggqxsg0pIE6QEmG8gcUnfj6OZa7dmQDXFQ
NsqbRDbpAmThhncLbQHxH0W6nicbYwU/zbb/RAJRU0igxqnSH7ZOkIAS+YwhLCJN6cFdZRSLTWQ1
SyJD/k5sUT77sK+eafI26Gaz9vWwhG0qy2MnY0jQqvqd8zhYOoYf78O86rfdkH+TWtMfSvBFKGU6
dRoaWLvW4mGlCYWMUJse0rLAOnuxdfFKtSHdl2jKdgA8v0Mr7S/zRnAr2nvMD8KscH7A8VkeeZra
OFDy1+7BbguHznFc7pO8bFf4xV3y4f1ziM4f9ooGolBzxx2Be8km6/pPbAFfAq3/bd6MgSLXvVUw
42m++C2CG1y34Da/CrpLF0JppjnpHjRape8aH3l4qi3XZ9aYG8skR4GgzmbhDaEzFbg5y9Ycp0cN
vbPu/Zta++4D8I9JzLe94DLIwobgwyJ8ztfGMP2DlCbRKqDzstKDWD15iJRXWQjEQmeVSFQbNUHV
gTYU5VVvOmXbpVmGyqJpLgqk8G075A2jFZ51PrnD8t1RS263X4WKJoWhyPiHlWG7UVtDO7bAkZAu
82qMUoMeVUwnLbWxmwDnIEimt3+5cR4c+s7vmMgP11oH9lSNxUhwUpmAnxJbSnDv3OiZh6FLWiD9
jnzmCySSQBND82ZV0rzBdNh2VvHVlh+Qe+Wj1k0Ie7l2x1tC2Z6zZPVD94z0hi6g5tz8RqiPuHZP
HYJFULcbJ2PE3mSl/9EF3GgCUqZ+6WFzT3Nt1Q9j8w77EYuPVtQ8VFBjECi7jofCWTX4YT8Hr/gJ
3AEomFujjZWFC8IcAxH5EO2e5igSCKsyN3Iok2Nm8u7hOShvBjfhdOj0v01hLqRSgwus0ceqTkeX
YTBLWu+Z+VtUKChEQnhpU5Bq0rPge5ldLlc0mZI7EIZ4k48NvPnCS3ahZ8XH2BjHg61H2q7l4XhG
E9lTSOXBLUXToOdISJGj7vVEzR+QV6nx+z76AW91ycZKfc/STNl4cZHsoyZXHl0UUUn2YfTjoUR3
iUp6KzO13kaU0zs9q/SnqLo/84/QhvrdHaLorTdba2uaI8C/wZGvJGm/5i/oXJ/u8rPIG+vaZWn5
RFC3z6Lc/QC0gUk/SjLk7JH30TceU3w97A7z2YE0PFkF0cvAeXsrreLXfJhRi7uNVQPlJLDUD700
iepNNJuoYn5kEa9ITqw/6OWpZ5kP3WKYvio3eWRmFm4Sa7qUtHR4xUqR7nVBBuC8mxR9d7Es+zHv
ZdNqU9WJPjS9Z9aFv0IptSNI1mCTqaTm1sgxw2XQOdwHgeuvPNdr75pk6T6hVJdDqkO4Lz3lrOiu
u0wLWfz4f7UEBPyu9T5eATDElOyJLFsFGOXOnmMv6GWOtw4G9o2efLTVBdxUKyMX0nT9DvVGHYtF
L8h5N93K2Rp5TpDXtBsFfUYzzyS5Jia6UlEYOngpvuneacJ1AFD+C0sQHqe2/pGsUZeOYOxfyDZH
zxXYK8tKxjW6O4sBFhtKHXBuxUbT6uQ7zD75w+i/s8EKVlLwsVIJH2G9ZdFuIg3pt48PUiDQ/DUg
hlynUUMsbJeM9wpcw6IzNPxvvfzOlp6mR3/zxmGXT2z5Jmkzk63iKqc8NaJjToYMXriGxFSvnSLX
EqKgVI9sWl+DE9UCdBpQLzGqk3eWzvIeGwQTI3C95m5YAD82qFp7DNAswolSMiNTOcuSz1GKn2hb
x4l4mBW9jTQbBzSPctGqVvrH09b1YD4xnk3tPY0VRodUJ85+uT4LVz/VWaizsiasNsm5HUXJMRmJ
U5EJKNAxGja+6ic7nKXue5/nl4qy/k5ge/Ru4mgrMvkMMbegU6ywROnVpaRKWtSpB/3bDhqNWoqD
qow04m5ZB1gEv6diFHctycU9U7PmyEQTExWikijiN61YL9dJh61LS4uTppnFad6dN6gcilMeuuoh
doNllDCAxMFoy2GVu+MvxMjWoii0/pr9Z1NDIl67RhmvQCcP17Ar/z1rpqyaXAYiSxIPTrNs5b8b
MalYVOHQ1Okde11Hjj7VV2hZ5q+hgRKuVD3sV/Puf090kixSy6HCdtTFSMvoRYtSvOgb3COk5RfU
jOLlCI0U6RH52Lxrq3rCvzCKzbzrmcTR1G3jr+bdJGdEUpawTsFzilcxFP6KzADCplTHWKakJP7m
HV60aT/8lTIRXcRV7T89Q7W3Y9F5OxV46l0DEsKUEMeCEtnZybGc4jZwKdajm7HyZdOEyKJYlQRL
BtP/HnNz7L7wE50tw/X4EW/I1rXOI3RI2KKD8qaIgVbVBOmed4VNeUnQg/XPblPaxSGL+RFYc5S3
GNLgvk9yd8mMJGkH8WllmMOCUTRnVRTYgBX/Uph+98uMlHAD+BVk7bQbRgXB03b/gZZzOLTcXVfz
cRoXWBK+JVLHR03ewAEgd7QGYS++TY/Uozz/UiOt2iRxkOxVo4jfRBfe8qiwPjSwkWQ+5WfPBy2U
5lb6z24hWrqJhUgLWhVRTIjVeMdAKdYl2WFTVml0RBMTHr0g+/fVfMwtTNbuVPDVmodrcTBtX5xS
EX7lRsi4yeIOTvUzJatlxkWf0PL06kciNfSfcZSnPNK6XzAB73mued+FjmyFVT2U9soXLEv6Zict
XCSAYseVYuaCe4TKlcdAZ2G2wasrFQmP3dgruV0fdKnbZ4LxjvxVUbfEzFltrA/HjM4UY/WW6LFA
vZLAKz5tjQ5wptA89HTBpHNC1ck0NH4GGj6JSMdvPTaAxLl41UiXeVZt4x70xGaGq5vaMxLEE7Ng
Oxip1Z2oMJHpTq9oMLhrrWu/qHX5S2Gkqc2qO8+vyv+8Aj9CTharqukLFFfR9sOgnBJo/RdmPgpe
cbJxM+rPYzYdm0+ISbopmwIZlR9BjTZDIgNmfP+8wcXprVubj7Va61iS0JdugrrsH4WVip0YWB/L
MByIVudYaWNFcwTaSZ6ou9p2vHdrLJ6qnzU3Gjr2+7ieD9pjmd9IF3vNe17qWYe6sz6YIn2DnbXe
4pr6tB/af1/999j8qqNRi+jnM4yk2LdAXfEPDIjq61TfzbvkDxkrTIbAcgz9lSqFcuh0QWZY5g7K
Yd5n0ryHFV4czcgiqo2VxKKYoM6pO4DhZe1MiY/2bSyQaDOUcN4te9QXFW5WtVbztxxaXZykxWvE
53hMgrCFKe0OX9PxRvmjGRuHwfoRAWp/DAUxw9ZoTQ2D0dm2nvORlX9A5DqPeQ5QBMT9DhajJ/rC
2YoumVzbtBXOUdKoZ+ax0FgrbrdeKgA6Vsq2DBVCq22BItqfJGil519iqqZLX1UE0vkwneLKUE/z
JvID7VR23MsD/CVwBjhR9oSBA3ZbgbbOj4zASTwYXAWYa5aFu2IUfwZSEFZNPVq3lObsxkkDiS8V
t69WVyjmpgKOaGH0XFaImlvAhw31DBF2Wb27SfaD78T9w/CNTrPvMiTmaSTFAQim/KJpR21ipxXP
41jZ02p1ti4olE0xZvndTJF8xTbAVMG7zEjLPDpVRoObPxXko6yZEEbuyZw2vRQ4cbuC66rFf0Z9
CepNm8jm8yYf40XXKeZ93pPZiDO3p2fmuyycPTeuv9X6WFA2f2VWryIudwhp1wz1PRy6nduMnC+1
dMWEKT21WjZsnaAG16qwdsh6kPpxNs12RDLc6mBUwMNG1vKfE0F8QtSGBLW0/XWWJSkcy3Ck+Oz8
cxfLfG00MOvjvvlVm8rwpycDYqCE+e0yHsHiP6b3wOqJUKS+3GutTbjtIMF0tRH5qzSHIfHBJaBs
SqZoRHGWuswRHtCfkhpUhsLBg5wrXrUMpBvcOhH/Lhpp3IggYYWRMubPiecpXd9fy6rMzwRH1vta
s05NrjLTrGOfLAnbX+RjjmDbt0q8G17OwDzNH81oUNMZKsyYadfO/dvoVJjdVFhdtPaenVcVT+il
wWTUD/d+EpdPRl8eoF7lLzCCu7Ex4/eJH7pEzkQAV+m2V83z3UXVee63LsqH5r6Dy3R3eWJ4koqG
/Nqm+TOHBHSJMHcJKszFvMs8wbiFfZnTpPa0rRckAQ7njouh04q9UlWX3qXoz1mAAVL1ASO0NUWk
lXvtI7IFFngokntrTFuY+hQLOBMf/A/kinGutiMSvnhPiP9AkN3tBzMgOXfazK/mTUZEMXpr65u+
t7joWCkutdImW4fs4QD5ZM78E2VL+d6PlgqDU8mXvp8ijaWrt2iQkFwq6VYXcKfENTh2COOdYzVh
jhm4TrUJ46PWEIQ6b/KwRHZiIeXRQkV8pG5xD/K+vZeICJZR1CV7Xav3KX7Gs0cjioK1J6ZLKmdH
dbfzXqf7722aocl0rPwKG95ZokXwlnMixP/5J5kOxfTg59n/ytr7X7v/b/snv3ynf+r/O33XfwL6
/snv+88u3/TvD119y+//sUN3MZSon/5Uw+NP3STy/1N2XstxK9sZfhXXuYcLaDTShW+AyRxm5RuU
JErIOePp/QHcx5SGsmjv2kJN4gDT6LTW+sOvxnj/1zf/MdB7N5U//utfX5+yKN9EDXCD7+2//nnr
+PRf/xK6JbEq+t+t99g8tuHivffuB7NnW9TTH/78H+893cZ7T1gU9wToXqHhBEYU2+LyJez/dBx6
tKoJ0zH4wC/ee+p/2g5IR1CyumrqFIxevPeEyReaFk5nhpCOKnT5//Hee+2etix8JheCcjLJM52r
+NWQqjeRps0SksdGHn3QUlL6JQiGVN2ljYy9mtwysabebKoWPm5RURaDHFxheoeUbNYj9TLTgWW0
JelXe6VDg3eF7aZBFbvpHA/uL+38T0f6j7zL7ooobxcrtOVyfvVEQSPJkphoUSeliKzJCxe6Vh2V
maqJPCNHL1xg2h9S40c1Bvi2gRZBdeSHRNOlyG0DkpJUvTzvj+Ooo+waS+eNixF/uhjKF5IG5C5J
56LtCtxIpJyp4fTF51ROrVfL/EPtp09OkY5LDv4nP7KgiKRifW47mlsVxccJmmu2l7fTAO4za8cf
RUAeVYblF6e33sPeP6mbfmZfBt/6x99b79L5aGk8Og5CCTbBgXbpOkc5VLPQEEGcXxSDG1nRj3ro
HuxUPyj03DdaR7/0uFrORrBGuVbVVN259FkKAPPUKtBGvG5TdoX+RxWt9DyqB6+N4w8pKBZvxrNw
7SWIbVvAYwCsova9yWnZLZgYb7LHp144+3Qqi208oA5SwC3qh7PKZtIDt4WgKmjdouxyty000Cy5
/YQXyLA1SSumlQaPfNjOQ/qlnIuHvzemdmnPw+9zVnMbUHsMHfPCdxBGqFZjA0IAkpXdsatBIO5G
ZJ+5cXXrYUgDQKV58vPxSY0/IYby7Gf625z661AQr9uXhmUkgHDDlZHo9veRG444QFeo1p8RVSAn
lcLRNhES8kYFSFMdwosKYPe3mo9A9WS/M2z5USRK7i1JV/y/8VPHR8QwrbugJyagTr2bRPqjy+X1
aMqrRjGfrHi+eaPRxHJVvw5gTQhblUyGuAPpljAuxgw1UeTLI3s4o8WEwEhezucgETk4pKQ8OKWa
bltzrjazyNn0dV11jdB5ubUmx9o4Q7p4ZMkCbZiso3Sph1utDVFUm60S+GANpgspf4+67kzA78wf
ha3Ae7XSLSCp8LB+HbsLisixPu2wSOhJSDrmNgX2fSxDimt10VdnSx/H69bEuVdmsj0DEn43Lpy9
rqNmsFBziYGvkhbmm9vW9bjF6wTkqqpMMJTY1uoqVIzUwNKb2ui0raFh3YzYhZ96q3w3lub0eUr0
+75ZLLVF4hxTHTKqMev7iV6+L6cseAwn0Ih4lJS1bkGtBADkJP1XAVEF8xF0KpyiUc+tgOnnc4Eh
5WB7qYAQfJRXoaMjbFuRDaicZrxfKohoYMhxN4Do/QRbxVVa2aKxE1Ub6lPZJgPQuHV6HaOeViBf
lSowUBHMOAPSv6n898Oc5R8HP6+pVuqAl8WgHnJgcygnSfN6XA5tKJ/6DrZYmVZutji51iQOrwBg
aV47LYR2vUsfNMDVHWaLXmBk+RahARvHVQAvRoL6FYhY9mxTBPTDwbqkGClUKjpzhBI45p2Uo3nX
htqDTbl8CxUOLacmo45O/tqLR4QzaoXZ2C2aOCVBqvhvTGave60uJQuODsgfYM3lKhk49RiUoYGm
Tl1jq+J8r/ToB3Seg9k470lAf/n7MGF5vxgkv5/uYmoJ5inQ+W9GRwT1/LTVntA7A7IzT+//fqJL
H1IWUX6Xxf5EZXfiOBd2lGkiKvjtcj4XXXZLdu5+svAn2nk+G1uZPiWc+e8n1JZL/3386xLzPUcz
OallmssV/eJ8CjkOlyioZWcpMUbobbKxVhsvmOrx69zG6UYGQ4gsuvbJtsigrsh6+PxYOfrfjAxg
Yj5Gqff3i9Ivp/KlGQyagJHEwqjqF7sKhXoNtpwhFaxRNq7eGKQA2y1qbp0L+uiqw9Ycp6sNU1q3
xYgpgu3kbxoF+82s1O7Vpn0Xzy2iU5G41/X0q2PqqWvl8Wcnr/ehPkp37qoE5jbyE0r6cWlVpe5Y
m6L0gJHEU2s4LniP70Uui+3ff9py5ZfNjUuzxS2WmqVfWmyabd8Y00xPSrEb24Ca+KFhRO/a4Mbh
VLugBNuq+f73cwr7D+2JlTNLv+NYjoW55+83GX5YGTthx1lh5m5y7Offqcp4G5D1+Oo0GDsH5JHO
4Dry+84eAfgqc3kwArQkIigfsGyM7B5IonnVKf60AcrtfNXhVVCAGT4Dhuhd8NWzm89NsLekpX4a
q/LR6Wr7XmtGcSca5cvzy/A6d5O+MODwQjvANqu8tkLTLsawwVOcZno3KWV3nabyC2ZdPEO7zu01
H3NKGfk3CFXsFpI5buZXjd3OX7sJcyh05avrGqmKKogQWmgj9ArUCTF7s/8WZqO8HkpLXmP9qx1E
O74HeQYOVsuPppYXH0CcuVPQRu/qRnOOidl+UCZj3GpTbu+VAWeHLDbY3hjJQ9FS3JqzdLpJLFQf
SwUt9tG6GnLVAOE8t7fNYJkeSQ9/Lw1Fe2z9obqyZI4HWsK0KMVjnJHFm/X0IdG68VavtWSXpP6N
bAyxl/Zs77g5uidKvXqqaHKUsYMNudrABXYVMI9bgWeSINqzqdip+oC38uJyAk2tOqRxUvKack9d
w74DekvR1XSy7zFVTgSP7FNWlOVeiqK+zx2YT1rDRqxzK22ad2nkg5iI8MsRAqMr1R/026qArlFW
QHWpT7llbnFTQutnPrbTyaIee6V06qeQkGorO1nCf0WGpQZGRGFHG7ciBH3YiqbbF8vGADkabStx
DdpNdr63gN4ikNerd4KC1aYH+YbLJRZWaHKlqMlxAB6QnrXUT85JYXz2gQxvNQdZvsIwuvdW2ozX
Wop+VGYXOyif4mrEggjpgAWMg/h2qRvxZzsKg30lUWOjpy3ZP9w7ZQ9aamxOdp4V8JnEl2IEgJqi
iQZ/lEKrISokE5nyEsrvTzZxQ+CoyacSA5CFImy78M4WrFUEZl4P+m8OhdKmLPSfTYyJbWniYTdK
cw90CszsPKu7JugPcR7AuWBfCo9wrjegtLVDMqObodoKUCHQktvMDlWSHQo76NqAMNkC520XFKJp
5tm3HvAyzARKD2X5A4C2+sWuu3iLAIe48jMHU5PAKbaVkthnkVgn2VqYXUyoESPtFc5x/VMqiuuY
s3XS2eHB4ivrO9BTZL4IPPQ6ss6FQxHPKu3zenDi7muL0tu+rCacIfNpZHtmGFdStG5HoeMD+b8U
aPNIcV7JrwkFMlfBCx7kPIeoMbd2GvUH2FeB2y5ANrEYtQ4GZP+yMs8qujNnu61C1+zj7KPsCvOg
o42zWZ+Cp1M3mqPAH1nerdEDcRvVfhfoCBnYChgjO6sfSIwrd/YcflTn5BSihHyqh7S4jZecyaD6
CWrJ4ePLSyrfkdbmgwVQoMbS5yYxpXrVqNPgKX61MZ2OwKsuf3aVnb4fM7PcjU5lgb9HamVKFOeN
JUB75TktpKpLchpLmEA+YZmtf1lynaGZUEKBbgd4l4Apa2w3HkhilZSdvDBY7OAYF2WMtgoIsHp4
K06+DDs1zo84gcn6A3b0VZiMq7jThaHUz9Ny6opIrI4pNU1zcgUH+42w7PWOhpOx6gi4/9Ikg/L7
j4UKiXOe6uhnlSHrgEMHGAuuUVwXqs4kX8L/Rh5SrcUbWzb9D61MLGZqhqkTyluv3FqB4sMR9/Xz
XGBWoTiQ+5LmqBrTXth+fEC8C8c+w3rUjX1dp+muqGgMBQcCJBSXKkT+xSziD/EcYkJlA9AR4zUY
kNkTVX+L29ZMhGRWGHg24L8JkTa+n1C7QedNZawzuX4qMKQxtfitre+SobrYQsglZNPYQ0h+36WZ
a6crkQ1mWT3bRkcBII3DE7A2wClYMMoiB7JYbkwUCTaTHeo7zdn4YF2OupxvhrgYtoIp2k1TOHyB
1ewsUEGuUadXrV3MbxjPrk38+2aHK5VkosWSVxPicm/ZggXJW1M9G6oYdpGvusywy8o0n6hO4AsK
ZiuozcazBAIChgJIPFIetKA6aXWoIa2nAcDI6nzXWh8UAtW3BuIfWxJHXzaZlkFaxPi9b/pR0GHG
zvXNUZ6faj3dxbD0djWqyn5eaWwZwU0wEzNrE9EAMgm83haGJzLDwYrip4beFS427E6Yn90w+mDr
OXqsVrn5+wbuVWqDEUukYy0W5aZhrunHX2eMIhj10K5qge5Vn4DXfTJF+WMoyhsVwTJ0X3Y6MSHZ
GA0YBvBxDb/uv1/Bq+SRxvjlzIIMn6Mu+ZXfmyopSqmMII/Ok7JYBWeTAwyNkrEsLXDCiOmqQE03
EVZ222NgV8YmiFixxipJNlaZfGAjh+JKYjxCwWUIFbhz+3lzb8Q29rV+0XvVVHvtMNdUFBegTHgs
42o6Sa0u8cGmsDaWQboVtU8A4LM7b3TnMSIm+fuv1F7PjAYhB/8jjkMFV72YmavMZ0bwVe0czUtu
TJIzKBrjaR4gKhnWGVFfghLwpBEwB82Akxf3JqzzMdoHjcG201LkxobZYVnjGwHvH+I0g/WCEgOT
Gv+si8gwRzMMvagG1kyafoOpOcGSjmpClgUzNMh9MKEskisAc+1yarcIRLKxTcptqMBlaub2hCZb
9kav+EO/JKMISsOBg010YV30ClQXpeHYwIIHc/zQWglyiCF+TTr3eJ0rJ8DZcCnGHchwdLtx9h26
t8bG61QA12ATPzhIsFB+v7iGkfqJWfS6PJtsb10hsy9ZeugUWD0N0GSzgsQXPtmKU+/72QLQMO18
/QmFtgidGP1ISQeIXp/SbF09vnFta8L59wnQsk3JlMA6KwDsXFxb27ElSchUQsNKMamyOvzrp/n7
Irl2Z1rkTEJkAwfUcbHObtprUfRHwwZ9hQ9KtiGZTUBIbsZ1ZIuOV54kIPqy7G5q073RZQtPpHqA
TFHigoOQ5gRU7Z2mhlhh5Pop7Kf8LJUiP49xr7qTHvd7kBE9gW3aHGcNeGsaa0cZTw5qEMgcqs2w
M3uIpeZkobleIKmtBaF6TEpcsxFDjw9p6VX5LK4wt8AeqirvcjSV1anLzuWQNAwD+xxHE7Y7ZY3a
kh1t+7BoviEdi4JJ9tiqCDYT7CPA5iTzOa9tWgSFJ+CwlrVNr5umK6+Jh+Qm60HxAXkxthUelwdT
UVM3NnJ1m83DN1/HBxF94GAvslK+f2SRPpRott2Dw4I/PlfRqSwRB4eGfIIi12wdJNz2SOwYXpd8
Jmo0r3sFGkGVOPKMAL43sFQisKeMgFidcNuxpfz7rPKnDmoZoFOZWywKThcj16w0RfZ6aZwdXf/S
5zMoYL/azT4rYcM6jm4Z8oh/P6W2rFyXHY+KFfwmqQqhrlb2v2wxWeMbbRapSS63AuXiW9MOlQU3
M3FAUK0Q2lCtuLnlP1UdGrZY605WE0NEnr8ElnpTxvKHkskfb1zU6yzEmqB3UINhBRKX5ZlF3rhW
KaOd4W8mnjR1b5qbM4z4H6ZR6tC2P0kTMmHx2deyPXoU4xvT1R/SSjYTu01uySJT/2pLOMrECSK0
A85klQJ0jUAJCEtBU9TCCGS0N7CVr5RQtfdiSJGxn0S301Qq2akKZKZoGQKKgf6zVlvKvhA5/m1Q
87w+svZdJnaJM5EYD8FFjMIW7qgqYPlJ8p1MK0DuPjT3yYDG+WBF72yzFp5FPeaQ69n01s983eGg
/1KNREGb+/+qw6Ul/PQGM1XggsYIbguZkqGbr+NBf5gtYe7I07KlqWxn28MQOwWWjwHLqcD4G6KD
kfcfsPMd4OhOw0061F+VJEUNuGmk2yW+fjUR3t1iLswPDhQSruiBQ7VOTZQ/I9ZxKMgEacEXUIr7
Cu2+DZgVgQNqeKbSlJwKo71pR01unA6EZFFVbwy2PyxJNuu3RnpNoHyqXVa5IrvqrHEMCIYBHG71
Ij1nSvHd0X0Lku9Xo40qNyom29PBZW9CMP3o7VK2+ntX11+PP9sgk4tWhk7FjQDk9+2SzLXAMBCn
PAe+mnpQM2sX+/Fmk0Gr3zh9EsOJhV5pVZObVA3cCiHOFcLc5pDkWxxBMrgXnyHd2Js6kkjGhJs4
DN8ZY7ufKnkVTI3qNSJ4XP5VMcan4BG9rDMRE0v076r+dTJz5SYv5b1DsZi/RQmnt9SDSTAT6IAm
//5zXyU1l1QtCVtBChnmiH2xjw7Q3UTRJSwR/lHvm9ZaSATA5atYscHHg8rVcIdhVbK2fz+v/mq/
tpzYcFQ2a4g2vFpftUpHdl0HtNiJ4jOOALFnaa12Rs8KVBnbDbNrGbz1N6oChtewfipQEQFP1tEO
DUpke32sTeKWVKZd1yecuD27hEmQZFW8KzovKkk8ibTcDEp1GDpHbrEVP6hilkiBlVsARDWINv0a
ZON9ZhxI2XBPK52yFZCvaT7Ppfj891/8xx9Mp1qSByo9fAl6f5nXMcizMWyty2uE6mE9TG2zZWmD
khKCFW9LpBL/fj5NXC4kSwvbuEfg72K8hiNMQ9GxeI3ldZvivlob7RVwGM1dCkGtucdm4YbtzS6K
TbTu0pz5ki/Zkg6yjm9cyKsRpYMNtsmYE6stMeXFKmonQW4GWGacA5TevKlO7Gv5E78c2J+QTUav
179mKKC5Uz+Bmh0CZPl9DQFZYH6VHr9rFpLNG5f0um24DmFTgJKmlObadr/cDKiQsy0z1T5PIrvt
mkDbikxw8tI4WdawQ9mKFHf6ANHTQQgjitzB0b6qyAv8/TrWYtdvi70OK49RgEIb5WGwBL93Cl9H
+mqoTOfcAFh02WDGnt7QNDqwENic9T4PrG/MG/ctPCeCdfTOBvlpGEvIZaTobf+2T8Et1QRe1qze
VNZ4w2r1OVezYwZczwjaJyyXI7cFKu1qiGBOlX3slzhQ2OYJ2uUGw5KHVCjgU/Ro1xOlvNEN0R69
TOcQnrNtMJf1m12AevkjB80nozY09W0D3BnzvvVgLeZ9L0/XR/BiES9oBD7yQYXDINFlfgqJzE/x
cli4PVsljD52ZIHbK0DOYBkFtLjFehT3j/IEm3pxM12ehyl23VMphddZ+BG4AhTBqYwJwVwxatV+
aGIAZzoS332EQ5dl4NrVjcqVaqTxflxeAgtanSJd/HNYX9PxKfFmB3LyEBT1aT0AGf7n0fq0DytE
1BEtbVoNc3oUWIwGF7L1UElczqrQ+udp3iifdb0RW9lL1IOXN9dHShxWJ2c55LqjbIYaBJDI8/Kk
QXPDy5HD+vTlQLp3ih3raFpTN3vG7BenJBDAnOe+ccsi6wF2YtjZNxgNRgb+fushWB7ZdoXTeGw9
DIuRZ7u4WmrLZ9dH62F9o1jKy2GfHCoiXNhHBkanzWoMujzKHJF6Kiw6ZIkX8zlnubvPD22/Efuk
bvfrPVxvaYVR0Gl9tB7WN5o8u41HU91ldtPkh7lFN7XGexPxLG7sekvXQ5ss5rQ+5l+oFn96vrfk
J8sTmorlSQVtUbfzMR+07BQV8on5pdyuV7Me1l7nt4vvXjw75dY08M5YrkYfEefdPl+J/bEuTQ1V
8Cnz1r8KCwwQWJ/4TV2vKZNnLx1z7bLr+/b6hb98dH3r+a9++cBUM8YnlFk3DRYB9MPlrr/c1/WR
MlkaWZblnfVmv7y93vZIRznnf39b6xDUJfH/767ycoYGykNxeP7Ki9P6C1vr4ox9H4htpgZf1qat
12FT1U0GoWDEpng9rCNqff/5Lvzy/stbLx/PtSH1Vs/LMRjm/nF1mHx+uNpKWrJ1ktvVfDIwVa1/
TJdeWLdVb3+3OvW2zchyrq+tn1kfrYf1i9bXOhnjY7q+uH7ly2fWR+tnnq0zX56/fOblT56/Z/34
+uUvn3k59fP3vDxfP/PyFRd/cnnWZk4Q0jUTELj5+H4cpmwfLyMvXQ7ro4uns2PbXjMo0q19W8ec
IRbNdojb7y8epKOeBG6IYMt2dW188W+8eGovBqrra7VaUT0U4XH1aVwP63VPJWhZxVSxTGvqU0gd
+WQUMyToCW02+H50g3agG7SL1aEeLHNqlTAEm+WQ+BqyG0kN6noZJeuJKGf882h9bSxK00U0Hk07
pz0ipoNR59rQIkuw/3y5oeujupkaYg7krjJFK07FctAXx9T1sL42gDzf+nb8ZNlkVZ+ti0NgCJO3
tsK4TFEFUqwbuytnd1iH63pha1vUyKzuzcY8Dhq+o5AsEk/Mbe+9nOTinBdP1WwRzkNg1ludSVcz
25eDudjkhmLu3bjIqw0M3zPUC4jBGRTKZ6PUbjlvuK5ai08qGZv7WJmbXR+xBFRUabHp/vcjsdil
WxFxYYOHpNOZqZuGs0k8xF+u51+NUl8O649an+aixHjQCkYWf+bK9ayrOfZ6WF+zevzcZFUeRs1M
jqrSuy/379kz9eX5+mi9nyDKyBqGeuC9dPu1N70Mj1r2yEcLJdjONRD/NjYdQnCwivBx/93HuhB8
HbqKECfwx2X6NhAWwQzv9PJ0wEUa3XwU99ZmffmVcOzszcwM4oaL56dKZf350K7+oYkO3AWhEFgO
1DGaK6eOoJ91VYQxT9Wc1kOGT8IQiGMpFNZQ4dfdbpra+9Xx09FbJO/jZSSsz0ONLbTvFPspY65d
+6Axseiuh8n/pCltfVxvyXqJxTCFKnVfA+S6EuQbs9Tz+bm3DFyai7QFsnTLDa2XISWSLHBzZFe2
3f84oq6PhuWpGjpXUHmI0WXNTLA2dFw1w9639MPaVAT7QGgsuxGHGorq2sLrYXWLJh9cn9anqMsS
pArE5GxYWOOUtNiU8Sh1onBT9CmJnWVPsN7FZHW+LhbosmOZymadANSlH62PyBKfzGRqSBxk0M5W
p2q1IscJ3mu3/qjng23lx6YJqVsxgNfhvRT7DhFhn2zC/mQnE6COLDyuzcymAGc5+CrPbbW25XPb
JSosdQXRMmC/UXu1fpMST9fSjE3YsazUF/Pf+tovI399XmV6sK0GNsjPs2qmduWuVpNHjHxwZUMf
rfENZbdey3oDkrJNUVsCZbLMaC+DfB0GxbIpyYqPmcae0QjYQhooOTw/Wl/zURjY9JFJvGeyh6tR
VtuF8/BQr8+WA9VDJtf1+TruI4MhGE5jtXlxsX8ZrT6U2UMOupMalHYK0YtCdGsKqmONnsvhubX+
x/17fbpe8Tp0oF+0m8hoW3edHVeP9/XROiVevPbyxsvn1tdePrf+mWGcFUiz4BC16obkNXZinVCv
RxlMe6ABPl5+uVvXmAuBM5UfcK0CrtK038tEQf0zt7X9nI3dLp/U76M+219N32ncTrGVO4oIyhVk
pn6TdWQlqiRVrq3Q/NYEaDgoSl1Cm8cWMkHorDRKsivxR1kmJmpyXiywLQjVAkZsSvZ49Hucvaha
07nR6oXLt0mCFvPPCdxUgUVsZ03olBs1auNB7A22lh7yqNxmEp+3OQmZoiiX7BFF1zZzb/ZnTM6u
A2MmGyXGj04o32FvEPDHU+hiX1ki46W5s0+VPoWqtjUs7UQVQLoWAqubSWpu12En1sx2t2Gu+5lN
pyjQpSs0Xzm0urPwSIF2TdJ0ZWchWKSDh7FJwJGB8nctegiuREJ/RioslKPYB4TPGOCqpNHnjuUF
mWi0zzP04507GTR3KL/nnmMODfO/+sVH8gJhh0Xyr/0YK8adCqRHB7K0C2oj3jFDH80CUwMr87td
C3p4HgF9IK76Xiss6xTWpLlMiyasgZgXdoiybq1ed5X6U2M/fSib/FNUQrHCqMI8Gq0aeWDdUGRC
lh6VHRC6Yt7oMVjkzljURceDWYEWHAf/2GTfsBgYfmaVS1kTafCx94+Q8uW31tavTTWaNl0vc0jb
wWYus5/N4gXTpGXoGWySMh8JlsLIdkGXXGtaf+wmQtyhEwr6jvY56kKwMJG5w2GY2XiZaf2iDo9Q
r6hlF/djimg6mxQVexRHd+vELWzEmbQZpZg5aG/RddI9e0Dal0aMvEKf7Cs99ytXEz0+SsC3rpV6
OGg5NhYIfqWgJgK2MMJyg5k9nw3vHtejeDxkWW0fUjN68pGF3wpRxm4YBoibzAoK2eOkuTlJsG0/
l2gIzlrtoeWMAWQR3EB8u5YglbxBon+dYviGmCyceGavjTJW+k7kiAQmhI8lRI+NaacPZtNYLpGN
l6vOZqkZeyC7H3PZ3vSakR7L0SZ5gFZcmmOXmTAARlyE8B1FPMVG1Z4Mg/w8O2hfRqnc9uqYbOOw
OE4LubNI5bmVi9tiiRyTjz+PJhJJJRGt+clAxhnfCzZoEds3kFCYMmzlBPaIy/NQ9drPbfMj6Np6
42t575EkPqnDSI2lsiMK1s7X0LHO0E8ZK/OdQC/WWriIkY4ockTsOvtfnDG6hlEO8x4R0Ti4QUvD
GtOJrdHwpXYWZEigqSiIwKBDHmXSEFAaNnYgxZZG/lwaNtaD/nBfCnvNeiNSOCww+KsmwjEjjIZo
YzvXVdo3HrnUxqva5qsTjlhepRtQYDk2AFst4uZhUnCl90lKjSh4Emi1AuPGNQJf256kQGajS6DA
/y1QH+lqp1vwqydKcaAknBkO7ORZzuIHGDjs+6Ly52S0Avlm5PmSGWlSTa8xxk7bI/pv1ZZ4Kz3n
dqp4dRQejUJQrEOd/l03VyN4sohNbMMkFygYnWl2ezUAFxusE0LLxi3xx03QG6rLXJx7FVIim0oz
o+2osJo0Dfn1wYjfWwWbaYY3jjVjhl42/QvRW9SOcO5zA4Ay3hTbkgkWhp2TZu12wtEgjFFzLsz8
gxpOT4bNoEjGBNQ/gtOY7MZuHta3MBjhaONi6bWltukpjjNDpF9sQxaeb1D1xp8h+zJYxCfIEX6N
LT3YBWUOSKeM4rPe6rClqhpr1GgB2EX9loIx5lJztjfGZtWjTjaLBxT+EWgIBLFpfIQTrW6Tsj6O
OOduG6OwP7ffurlskBif61sDLY2h/xhBf4D2yZhvCK7oYpFxVJrgEHX9QGahgibMOoJIdnpnmfed
FbHraXUqKePBbgv7pqQm5M56hLNXo50srEoPC+I0SLrr8FagFgAKZUDGs54jHNXIt/YzBOecfR2q
+abxiUgEmX+ECZnBkOWxCwypq6oNXbQdDgP5/yNLIlJGenMszWVOYGgjO00jVd4UICeettmDFfQm
0MJOO2qB2PcKEtJ9avTbCItJ2jm2b9HgQEJbtv07TaPqC4EiO8eFBBKrANmZwVabMaXmjPTaB6VF
krAayTSSN/lQAg2cgI88tDP6yxmQFYL58nbMB7duVHGtpsnHAQjvYRwWEkxQ7sJxWpzfzLMRmvqx
bAYgTEkmPKOLdRQgI69DfOyE7NiuyrrMa0Lh7CJJEmu4njpgEmbsA9ZoKUVniFW6g2y/Z2WNLaDl
HMrcNHfmJB8R3c03udSvtMaor5zCYNkc2/f1ED8YRIR0nuzBroKfiBwAsMjB/USVcQomiD5KE6oe
NPDPmmKiIYPiWzE3+ALnZ80Imfr1gtBmtjw1wAVpQCVTNe5Gcw5QzJzbIxg/3Z2TIYORnj+2R7S1
2zNOnTojBa+/wW9OtWLWbpjr1saPW9UdFgPQQsMLGc3tnaGi2S8Q5jAU3wEnnL4rwWx4zOUdtd35
GJnO6AXTHB5iAwpmYirYTFQ2xhqZ6wt8ddoW14vUh38UpDVlk7pkNh7S93WOIVEL4WZTjzqWuKIE
7s9sg+lJcBu21rcuRcJ5HEfzCPfHiIXvoW1hfYoL1shUDViu2arXZnWlVYshRorloBkkwXEm++p2
A7Y3OGJBjc36rZ/gUQTaS3j1RHU2VBBiDsoberRKYRZTFHQyvSLtMF9WBtyUsJF5kM4NJgvOtY+z
gNu2aHkhvDx7So4ofF9NdCRlp9YfKoXOk4zg/aT/HjGUL63DsNZixg9eoO8NuGs0H55yEwlus4Lq
jz04qlGVbW1yHZnwVNYbkVdfHYELocSTd8sofrQS9QAGmQo+wm2bGCnuc9MMgKvtWmzNodzJqNI3
mSgU1IvCLYJCuOCGbUe0VW6MHHMmHYYBcAcsAdlwsw6ZbGAgOCDV7SzejKilV6XEMgE4d8nMgwuQ
j0hvNHjYwR/t2MLkQBjvSrpAq2mk1bIct7V5EbY3H7JFlACA/4HO3G6sFn+ZaV4KVMwLSVbkXhmx
gGmDAsauRJxOC5PbQRHv1Zl1yAqcd21RuWYTRuQsZ/ZPofYJUrJbzvxBK3LLjXMUvRA1+2mGpb/p
fUAhHdoGzG3nCUFAlPJj9tkVLrcyZX6ucdUE6bEEzwi18SUyDPt7EnqTW1V3QQE6BV1fpZCfJWIl
tV0/FAGKKjHaH752R7pqRkA5+8HE+yNkD2Q46R2OWl9tg7yPEXXvRTrw/SoZVeNjiXQgQHJ4dSjI
xaXlUh35SYQGSG/KdwJlIhl/TmMo50Fr7KNUOcIdaxwqtXmDFizxTGCw6kGf9cwgYEKkmgvHhPbQ
+s8aVDMXSbknal2xN6rXRlNg/xNOn9R6bIjFiMUxZPDmOIgOkdUxWlggDMywTkE/XZMToOarqges
z81DNLLe7hXLbt3SHzdNm6FsnSWoQ2jxEvQpyw7vzjQBiyASQbpBw0quG+dPRgoxIBgpYiY2Yjy6
0Xumfx37g4WcgbXBptiPr8SUp4cMGREvx5V5VomBO2uRTLPyH2OV7oz0U+GUxaMZC5wyAXojpKci
ZtT7OyfTQpIBaGFEbCXbrt8lal1swwDJmKZuFM8YUWXtspOahSNoCI3iQa+yPXLUj36t3dJsqZsh
PACn6FRYWrRruh5TgUD/1DvmtxIdvaJaqDYRrpzYe7jUfWI3Qqqhx1RAjOGyS0lChP1soi37u2GK
yUtYQ1xnAJpn4WkBkQYl5xAfJRUmhFvUgDUTtD0sprBypgwoguRra20t/Lwg/aKPHzUF/tyxMTEt
kteLYUbjSH7IZPJhBpWwwUdxkxRJeO7a8nFCbpiyYbYbU+uLNssDRQEVVQpuWd6f0nLahmJie1xk
95NsPuihv49VFAdlLYkGAD0IyJ15wTKa5/9N0nltx6lsUfSLGINQFPDapA7KsmRJL4xjWyZnivT1
d+L7eoItdUPVDmutSTQZ42gragzzTzkyRloQg0VQ6CP87PQfGlBnkVS3XFNm3JgQ71qwmwIiajw6
9bUr0WmTRf4+IrYae0IlhGPeFNQpohQIPkCLgvNbxsQgxRnWkJOXVCmr6zUa7fmW2j+smULdcyz3
RG0QVJL/ZDbKLNgdcM1VMrxUBe/4Dv39pHNcxEWWBx1w7DDBOouBkHbtEG4OtrjNo0aM9+i3iSBB
xT4P4KN80pazULNFkGjFvdEwIttb8pc9UxFjWi3o8jg/mNp573CuTtOY3uvUctzT1hsKaYdj2/6q
5YOr7xbdiWuFHcCz+mg1QKJK9ov75+RBAGkhpvEOLydhbHMgd27+Nl/BQ+qXf1/74EHtq/OJzKtj
P6lk4beGR17foEsfKcLqr5ME55D+X6/qWKxJ8ZGgQHbr74xgbmWRmFO0+3cHRc5fFu+1WGBpE7NG
vAoNYJn60KEKIrAysLU4tyw25KHO28+tk/70humPNla3Ug3vXaX+pG4uSQhjnegab0BB9NO6s2X0
Wn8acwwlvfmtJ2gz69IMJiYIYRqJlRitn6lIf2zOddkrUna3FQc/qlDSkcilwzFzqslcOqXduvGM
D87JXC44xle/xoo3WgS2pnL6vTZ7TRk4vOBmcPEVEKkprXO70w9qljSpEywREEJ4A07zxyGI8GTX
WTir7Y65CnY6tf/if7x0qUpOgIo5D93u4Xnxa6/9NvYm9xfJnH1pdhKxve+Spp9mmpkCTOAdRmzv
DwPBPPjspJX/pxvLGoAOs3GPcVf3zWycdJxm1jI86arFh0fzLp3x4uRcO4TPLYGtDAQlBWLfrVlQ
Y2Vht9pZpGlJ1AIB2EnwF+QqYysv81Nv9k/5bJ5Tu8c3c9Qvq/279ioSUTM6KJyNWflQojsLeKPp
GBw0WylfdW98DdPC9692gvsZOrEPJN9TBkl69D3Ep/kr17Zs+DmsWdvjebZ8ok6pVBFPEUPKMYOm
xD0yVLk0ctyh0Hd5i0wssexn2kjf2LvyWAZ0fvqJsNPYnhntJAjU/MRlEsQNTBgVrTGcY8oWxyR4
Fler15HA3aPgdfry6bjgapHeGpSVycr9oxm9ddr6LOqPd3YvftqklfEFEupfKlLOO75tBqJr7yuD
c3oRv/qN1RkVcuNP+/Sdpfkt1xmYLTZGo6olcmzb/lzbkut4VB8kAlgUD/YaOKr4JPOeO2uk8J/w
6iCD6aQ8747GU9Xfba0kfGrzYPRkcAcad7iaOcmw5d3cMR00dVq6dRsu5AvSy9f1fFJj/Uh6i+NX
zfjNb4YxPmnvHfxDPnEJBHCbSdirqiOIxgzhDL9xnZvhhDaKBbz3pJeyOnuvXgHOUZLrhbmOMBeU
bYjXPAGYZZyDSePoy/XxtFrtT8NEuYdV5L+BBKJuSnnL19+V9p+J5Ttsj6wITYPhSKvGnYjUfJA+
EQXXSmW/nKUZg4ryMprtNg2562y21r2v06Rearsgq3rrNPrx8rCMQHuz8YPFXsaTBBXtauptcdf8
UStK5ARapcZbH3LmMh8aqAQMYCB7156ShYNk5RnjqFWvyInZHAC8pmYYeC+qSE60QPgJjcDuxVcL
8ZanurdDzdeTdkRdm0fptDugo6YyXObptYNzwiOypbFMzvbm1GfUtgZfofuElOXmdYYIQVMiGGc+
FZbO0ZCgiGYMkaHxLX8wuOn8rWNwNuxNXKf3NjHTkd65D9mg87j1zX2h9smf7yA3rVCvc+psB33w
VOa0KSuxTuuUY8amxu3I6KeK/WzZAgSlaXFuuAatOtn9tP9oeQYv5R2izGu0/EPr3exkbcV+chkg
UOAwg1OIIU7CtD9kOk7BToBc02cq5odlDgwpqVP1EC6GjKyxyQJrRJDC9OxR7FDduZGXsM4vFV4Y
rEZyIh6U4KNmYZozpisUOdrpRdNeey5MTmAVU9oCKq9yvK4TM1yz0QGXXC27gbaDrW4odUXDUl7s
tc1DsZh7xOUNrmnlFAIOw7YfGIPUp1ve99xTx09DOotFXWw+Qr1fzqKpfnZcx02x/zFKIs4AofEG
G6ekXmEew3ytJuclZ87hlxSkaCVzC8SBMId7q9AwHiDEyjurDTRNy8MhVyQ5H7f02pbRQvk3IFU6
7bR0ZJfPL6OxUWDNd4zz9jBbufI3B10qq1UK0OKse3wrGdnK9CKFFbEk2E8OQjkbJ8fJIhQECaV9
1kinpwOwQSOqI5QU2mm3cmFo3BrkzhATnntwMhnywqLkHdwZ9fkoaf01Hb/dGbNfZubHny5iI23K
x9nhXhElAVn20yIH7k6PGfZe0zdntyl24P/EjJ//ppCrYqZeEJ2n8tMYi//I2899o0JMlXI5R2Nv
OKfFqIqA5ZgV4I7BDpNtFi9K/1x41bsJEQeD4/inyuwz9+jzXKH82BY8UjUm9t2pZ8AG4xC0Zfc0
aPu5LuqnRmHGXRXF3kD1ZuvjGmpSu+/ZWVE7Ua9ZFcH4ukIxndVYQtQTXEE9sJjWh5UHzSCh2oAo
7p1g9lLC9mTnqbn+OqK0A2td3ZA7SLstph0u6G2jeRVGvE3t/rBNvJQ5aqr0qrW8BNqueIbIATnP
C7rpXFGaEdoc5MKJSklWMFFH14SB46nYDL8TqUM7gbCGb4nnpEawp3PgYI6+Y40x3NmdU/xUOacN
jjfAfO4a9zulpywljSXOyQD22J1oWDGCRx/CaT1ta74HpjnZ4dBteUDzE5JdRf0ktjuj0Fn7OzkQ
h7r/4XQJeCu7PmywCxOZMbtvtV6GJjMAyjECCmki0qEm1s5074iBQaf/uiY8jXldx96q2jOgdpfo
fSLZddpmPnCeba8htl/PkMU26xhq87GaoI+bGIk1NsiHbXTPY7NEm9CKl5TaWLUYDbSW+J8xoYU5
wEGedcb0903gftAT43BC0GfF+pz8sfT2sVJICTEsE3o6MUtSLZTGKspm0oocsBJWoZYwsZ01zJT6
tPDp10ScoVMSw8mrl08H0dNM168f7SRI9udN6V8zromr04erJUou8OmhhMBBOB64DXLmIo+s9YAE
We3kjNZbo7PQKoSpwrWtDw/i1vg04ey4iOGDSeKGx14HWR7BRiKGfdi8sDx5VyXQFSwsVTXtQYGZ
dUZYHJjDUdEvh3O7ZfMkRR6DiKIXcnCW4oQ8rYNhBjwRzI5t1y+wZkTFOmPvlgxhhwL0TVnovkXg
biD7x8nICQzAWhj37fDBtv9JckbqBhBJ1064e0RLoHN5dKbeYrMu+bsKyXjEXEcfqSrgRAxtbGX3
X21LE3w8yf3x9vZ5+UgYOieWW7m3lktk36hJ3UOnPZTsskhKCIxBaKd8ebJ6SDFykD9pupaYfciF
jzMPc82mnZCe39lJFVjILU7jnMRm61523knGVVbkadOPspewO9rdZHeHqWCo2+zSWO25G+A4rCm+
5kLvWeVM4+uYpawVl/e6TVj+Fg0zoUyCLAOme79OJJcW7hAVHWVVJbdLBtoA1y4th8d0ZnXN/2az
rOKWeVnuAS/yqLNP1s2GzjsYWRWLXrpxX7UGxl7BisNckhP7DoA2GxALKuSPclrlVS/yYMISGadF
8ZSWtBZQTBELtgQTtHipWqNDVNBWARC919GxfHBVSeyoWzUazJQS6zytNVoK9l1lnuwXidMfarCI
nGX5WTfJnSdHL0B7w2bKon6a4LZFqpw+7eVWNNUUj4BR700/J/HGyz4TtP8xUTuSEZ09cfnbv3Pm
SIrX5TR4IUL6W1la6jqN2dfcsUZ0lGRz5dSEpyZ96A3ApHLZkw9vunhl8+niJDkRzqTeMI2Y9fOy
y9tgCBmAKaN89dL+1LCdOpt2P/GCVF+DK6nSTea7rY2kYJl54l5FnXuR2XORLxkMyVYRca/Fk4YT
QRlSBYy97kio+SCs8Q1RMp2XiMG8UQ3oVCULUHOEQr6Bn4+26cFVEsFOWbCa0xIVTk2cM2XiwXVx
uE+UMzmvZ6ftcESMH2DTspiz9J2tnAT2JM7b7uKzgnPpzKTq6GLf4rVzI3zWI5Ov30ZHR5qOJSOD
2r0qN6ujEruoLX5h4qRE5y2CytW+JxsvrzFQPnUS3us2eyZqI+c1tVPNt3pKgVFrP1pGus6Ec2FL
u1c4OnmgWY+W1xunwmXxXxBXw15geHJJN3UJQ/CRAFstI2AEcW00ocP3Z9DcPFDT6o+1oJVaxtBm
uuh3OqmShU1ohBwxjS0t1LLW84LCeHcatgpkagzxNhePg6GQ9cB7uvaV/ZzmwGv0RrzvSU/6c5NM
wWBYa1jZLFeFEBCXpp1dwU72PAMx0pDSc5fUDzWDzlBTQ3WQTVRQtXqQ1dp6N7kmxRQiUX9ItLCd
rmMn1XXMmeAuCofQQvD9XlQE1LCdIyCcKw7iJflKHn+v/V9XUUiw3OftFhZAprnEglArdZ5dfGpS
169gb6ZHryhD/FoQJ6tJhqMGYjw1nT+IPUVsYwWCKJbf8NiR19pA8PQoWwPguhY7v9m5avX2ntHy
Qw5QkZPl411nro+zUuZdEhxb7HpiJVQq6KIkbriPLvUcXNQZwgHlolhIMqZmPTGiy2IwV17IBUaY
cslsk7n9XxJsH82SJLoN9th1PGQDwkjPwAMtf0Bui6iYHErDPidV1ImLqBi3mNSMUTnyKVqEVjmj
m15qR/xOdI8QtBKvcsIPT7jCQwvMLZ6aMSIH6rWFYH/O9gRZtM4HJdoCZc1oTqyKvJ9Uw8ZtyOa7
UiV3o4Mrm2js/OaWRTzsMipEaQXmjuQ/LbLgnxEYB/E9nrI0szUfSVp15zgQEiwuQztnnq5wAPuj
w1GtU4J1vIfadBUF72fi7CyTK5mc8nXSmdph0eTrB+E7o1yHwZtoJPeMyfDqJd0U5njM/AynuxVX
HgqCNa3b8zr+Yqw5dSzziq6KlVx+aLXbBIZzyx3SvBi600hSz5NVR8ZRks63spjFiereR39O6jsp
sFG3crPtp1lHr9BCig/4279YheHQrIZ4LSkouzp28xzDOCoFK0fNW65clOXxE7pbO1zIiH6sSNro
Ese8EJjz27JcccpNHqbRQl9amzoqFE46xd3FOIedCH9+nLE6No3eCPpRjCHLjupcVYyER/rQszIO
rQ0Y2klCsjX5m3aQXBtppfz9ValvAWi+nuQ51g9TY/8HG9oNuOO589Lx6CDLEQ619uo49mNX7aj/
oYiN+swDd1hntIVmbMm/ulFa5M5M+a3FORoyeA1c92zVRQGTvT4t5tRfu4luquyYInbUxc6UXHvw
lgOazCNc49GFQxGm9lwcEXYPJKZ/E3l/xhjgXtjVznRMqEWvRrY9kdvsi209Q7Vu2ftTmS6COUWq
rQ86NJytz/+qYmHCxpaUCjQJLXv5+nd1CJtFyVbu3CSIBDJb/NnznDUNcOXIG74LqtSY7dl+Irnz
yfbKFC2GTlfexQ4MSRKLrDbOp+QmQKP5kh35IaM8ucxsRd64PNkWZDtkIuxu5j9D9umQC/G+De2t
MtYvEkgKcnjZeLceHCzHEJ8s5gcAHONfE8RIrFFEhXuZMLjK01jYt7KBI7twtcgEXGomaa96i4Hv
stNc7Glzqkli8JW04Y2SjO1m2QfzbbIZqsrzpTvi/R21B3d4dwDUEAF6qBwBqYaTe14nVzsjaA3s
1TLDflY/1ZazffKW53WjG0OXgaBht2mktxEtCMlxm+sS+vTfrp/MsrubN7qMmuRlON32leCt48wF
MlNu1mUlgtT/d/Zn1gxHiudrzvKzsw13iSOBNuFgmwvublxwvJyUtF4bwP+cc0+SIAnT04RDQfHO
LLd3KhUlafq7ZP8Wqw4emPNYjl2KTJP/Ju3tjdwTrziTdJeyMF2hoLel75beHu+kVnFHrjJKTQpQ
kkvObme+Gr355iHBxIoh9VCh2q+MorkUZM9tkw3+DaX8iQ3FGhk0eaRVLKCash+OS1JvolVVbA6Q
4hax03G4RVylB5hitg/+YibvdRgQvciInPeMuFktl1As7O0Xj2RyDFh/ehJbYJ7DuLe4iPIjfmpk
ZpZ0Am1MXT0lVQu+ymaSY9d22O4Lk1ltBuTS9HHFceYjh4XQmyVanDnFxy6X166Wz4BAWrz85IFV
nep9ZGusGmAEpzVDrjFlP8hIe82pLfOyvCwWkg8dhQYLaN+kKQy7iRaRamNCfZwWt7Xdf8HkwRxE
dahP38Tc4Dg03LccuXCwTc1tqIzylteFb+oeXImSFXnCCDmg4x6i1NIoyERikCfA2waRoAutlAwg
vslHRznlIxNADY7D/KeykeV6k9BfekutYETp8+icL4MyvEiIlgx+rVoj0Ag9QOz9ASFTd99BUPp2
CwoEp+3S2zJgNAFhU95xB8PdlclTS0Q0YRykOjKrze/qpl4iUpQ3rkQHZYayllDXaDktlgox9Edx
25vyz4zR/QbT8Ad5TPpT1+T6E8ATAnc0E8mEppvnRuQf2L/nZzBIa2Rzt639dmmL2ninCI2aOSHq
faL0n0sywxKRd5elsgSLbr6fatydGJ3qJ7o+TIEDpZq0rT42KgYEs5X+3hldxopOyy+UY5zJmWlz
Bxyp2z9aKakDZUe4kWNP55XWB9EEsTHeqvURm43s5iAF9/nBN5KgrPGOWULGDqEhsXoW7OYxx1/K
OftT0aHnk2d9GsN0L1X+y06ZaUoH1G/ubd+GnM5dv8h3WTyAnTlNuCNPZVPur6S9cJw2Gjpxjf1c
Oj7XcN25CGgUGca2iXNZ0qmjkRLkdGpJTJnJdp38hVg28LpGsviYCvIc2lbV+7Lf7Z/DwpZ+yUQZ
L6C1SEHNnwhusC6wfd4Eg0QcwEUb7nuGi2xp2QAd0+9Uqb/TDlbJcAvO2pLrN9loXIt5OogK612L
felpVRr1ozlP92DcKHGK4mXVNkZ8SRnpXm6e9VUiPVjVfacXtr/X4knLDnJOOb2gwrgM9XSnmES/
Na5GcTth+maK+tRiWD/b/HN8gg5pySyd3NUmDYs58EMB4osuyVSnUku1S97jJ04t6T73OkVuNgzG
uVEPYh4mJPM9EYVINh/cqb4YukbJPwAu9GQPr5Uy08NChdOCV1YyYELXwznU9b/Xftl/GF0XMaWb
o0TZdUitmEW0r2wmU/Efeys0BhDmIvyZiDQdrWZC1QyBW5DLD2vtR0fE1ymx8eXwyMz0zqJgjdZ+
KWRG1hFPng+dQzlv6D6UiEudeBIGEggRngAOJ4FDNsuqX5oumqd5nVlqpXd94dh3o45cRcvJCJ07
gF6F8eFk+3zecrLZnGVGnlWOW2j2Wx6OINM9fVGk2GlG3NXWBwcV26BcxoZFk4UoaSaAaOBT03eo
XS5sjgahBvkwlQ4W8dCqGLnxwrDOeyLiZQJZ4GfmOLxo7cLLpH4hdRxe+E3HEDHCQr+zIwyhjNvr
HMctpHdv1tiKevMQCR0ir9oIHBpT+20EdXntEOv++/zIclVvI8m0oXDgOlGyMZRpS4PhO+N0R1kH
v1pviaItbNQb/xHoUJyY3LmXkcZxRXWwTcm9W11VsaMPLJ0nHVHHpa7ma94I47VOt1dq6OFcK+hk
pUKxYneLTqe/4VmYpHEd5PSc2o37sE83rkjmBLnxQOI8khgKuKgdneqFFzo7mR8odQHlrtlbndV+
TU7muYGUd7J5adg8QvHOuHWb3Ay2Aj5pAUSYjs7EoMsKTvf6i9Kodib6uUr8nSgXH3p48r6ARGRS
7l0HkwwumVJow/EO9JKZnpeEpbY47+0QlP1eP8BNep4Myta9CLRxRTnRIlldMrQ+poaXZMirb0/T
yfTt2MvbTv8yLN52Lg7doNj0v7Dd2eRu38UExGfNqtznPnMes3H8qJx71910dL+MnsvM/dmW63wt
s+Wu1NMyZlLnM4/BkVKysKqdrL6bOqwZPTuzBXsppng+BcwGXOkQT/QJ0rVnfCCvsi96OgQ5gcKx
gBmL+KQtyEdxvlEeZuduZqhaWtmMsgqER5+1T4hmvmyPzf5YpOQcW9VzOtdaxPgPtJb+G+FMnCaM
xu0MgaEOeCccZvPLGVmB0918ezUQ2KmL/gkztBGmmjLYMIEO2jGmhA46Q0QATHzJWLuOA1HQHXUN
K6WXTLifcrfe7GVecXGDhZBb82VSovHLNcycWOasSLuYiBhFNDgbRdQ0IZBm9EW25MWbu58EQaR+
fUg0d82DSO6gFwfs8TRqNdJUGFisKeHgTOQwGOSpQGn3wqFNJ/a+a0xHQ6/eHnfduR60UC2Nd4iG
H8lfHiJrAIGYDtMrxxms1sJ+l2vjnmyDFbQjksvMTwY+2AuFzolvIcvTlMXVY4DB0IwSxuSPvoM8
Q+S0fjHK507lWuDJJA+XXX/sDb2JFANgScLaaVGEgPXT1HJFKD7A7R49fHHTupQFN48Us+xtvGy9
h5hoArK1lfaXYnsXpdsR7T1PV7z4d6YaZNBlPUNjXfeAKyr7tDaKGCpbovTVHcYHqo+xi5EHR6e7
FX3J9QhAhNP/iLNqiJlcn3bhve72PTGxO7CxbbtUGC2P0IAr8veoP7LWalcRv6UXsKkthCdEHfty
ZY5NpM3xK6/ImoPiyOtvuoOH1rBdzV0uFPNLYwuMaDX9T3TdyOJpxjwuf1QbzQZuHpMfrv8JBHuL
VM8/KSFvEwlmQn2u4mKmutAaCpzDxTcKFQhZvbPSAgs1MWmdNtboLXWtY2k/KGLe1nFFHZR0S9Tn
zU+lS+bIpo/V5cMpxr8bW6KKQXjo4MgMHBSYfr0IaDE8TCYJgbAxqeBn3X4vSnxGFD+/m3yxY2u1
35oe5KlpEw2KJ/usd+23lq/RvLCbIVRNIPfm5nTSMugAcPuJtz85/K2i3gpkwt49lGxU2ERW8eU1
M3o4d6OHstPRP1LObRZVjbslpyElu0azaYkHjX0/0dwb8CEyHw/MIpoNvd6ZOiGuUAIRkS7NbzNj
yfpvddr0DDa1ftL9lD3xaa6WQ+lEEKRyB4rkymZQjpTIphRpmYW7JIue9F4VrE98JGdt2HopsYxO
YlCJRNBlSyZIPCkrGiDEdCQ8IJZ1IIecHLZT7r6+s1Q9dQ7j/olO0JdegQvA7F51wu7VRrw/7qw7
AkMaPIvHpK7Xz3tPubXSqQjlfrXtf1slniWBPFRhCD5S24VMsP4F+wXtxNEcn7wq5vw4Ycr+zySc
l8qZQRywh/TdyXfQW/kp11Eg8/KB8TVtz4ZpoFIj6+Y84WGxELe6n1qGEhn+dYY2+1/WP5pm9kG1
+SOb8l9OS72jK33wxxZkQ+lCBYezMiqGV2u+XLXKfkmN7kErH7p914j77RRphy+yWvoY2eptS9nm
Jmp6GTtxT5d7I01q8P99uQiLnlDl/EqV/bbXSHPyzHndFvtC/PgCbk279GrPboSe8q+s3iNuHWzD
mrIynrz+QRb6EmwN2owtbS6Y7lGYzISsLmLGHKYSZO9NyxVIutEM9np3+ROWNP53hLK1jmsXiYa0
a4+oL4a9fE0vTABf3dmNxaiToGah5WDJ9bK0w2/n+g+ZQQr0HPHj9F7xu1v440HzLgWKi47sJJt8
yGyZkCSC/ynlY6+hCCklm49NW/eAZWMp1O3/30nZFIQ7c+t6ZhfwIMownThIqrH8Gpbmiyp76veo
3JCBHByIUtrPrSX/ribykzemi+J05CQR39XM2mtpMw7QcuKFj8e2Jg4Wnx4eGrF8egOj5EkUBaqb
/tyKfPRzxfOWmN3sc5DCDSS1w7xbXMLScpOOcOqJoRW7e2pNZgWFC7teYlN0HP7Rv19VpA99R39b
z+1p1npO9RZspZVcxwbH5og2g++IL52L9F4aY8r+cjn/u4AqANV+29c3JJgEUzgQQkzmcohjQLJ1
ZoYhGIiU0bykk/bc5suzYezMR7CAsmFUvjYix2cLN1v6C78jhhplh8f71NfDaR4Uks2Gc+r4BSyL
2rfsQCGL7rBlZMyp7O957r7LtXjJ5qGOkoUEQkd7gVBFj7k8dAeRokleZS0vW4KAmcutYlqcehNj
ZzgcqMVoT/r+S8+1P+1UPbmYbU9CR3Kp2vJLGijdugfS+N8rS+NrszDcNuCIxKfriq+0Ed//vmIW
WURtJnZMgQbme8CjmRkoVwzF3p3zo1544yhEacz0KSpS65BzoZyDniDbmiMRFP2mEb2+Dqzq0hZB
WJOZ9/DBPN8k6AvVLaP4bTA+uYzggZNoebKyavTNivlHr5ZfVtFbftG9VAg7D7F/fU/Aw8VrF+Gr
RVIUWTXWrmH+2Sqe8HphK5auRoOkl8zlzCPWEaULxQfag8z4yWcJI35xH72SbgxQFaa3OK+5zTwb
0AKDmcK3SX4wym8TiUAyiafG5F8IfZ/D1ABIUJju6d/5jPeJOMP9Wyu763IUc22PZlfftuNsIUeB
DSsBHAGMNVBxK58VNGDOfie7hz5LKP2QbNCcmT1uGDSKlkJPwgTgExtsloP63ZLCRavlfiM6SD/V
K127IFVYlnRXjsE2pUWK0xoIkGrgbWykMljQjH6NtmVy5Ho/dbG82avJYBXIeIRRJJiLLd6cNMKL
gOghmcA4LOTj9ZpGe2VOvpsxTW0FogcUwD3QaS7x7MvNXhi8TAc0liKtnTx4FLUiN3a55lAW0YYk
KTDjFh7ZTsPKSuBeJ2fUMqmN0yWL64VYV3sZfpoDYeLGLsfYdkoMFiXQX5kgPko23FKuhjhK1KjV
GHOIVPveHVLdeN1Zpx6zRGdjUNfo2rdiURCwmQiISpOh0IwncsPvugSPWiFGbvVde86P5Dh2xQRQ
b/cFvAsuZTQ0rn1P5ZNhFOGVr1vnmRxr4Bw2AdxcqpRUwdShGkGJ9IESj4Ain+0i61LRvbuom/kZ
JuZWjsWSOoNlPjnsb8u9/z4ejsJuowWfyymVyQMpFU1ktPiU8IKyTbhl6Q8Bwg4YfdPjTlD3uiTK
W/pkoU0+23EV8qr8whbSM6KTx0y7Yf4F1GewsT3tMhkoowodcyNTr9LwEN00VhX2Nvo1qzLJPTGs
NxTfibEJogaZ+CwdoWdIwZh+DIyXmLr0YT0u99LCKcdhEyj3w5hn5rPMVH3btQ8TQIVw9ujoqwmp
ISUBzpJAbJSA1rBeWULAGR1yhN6sEtEAY9Vz3erJxsGHAAspGBFppcrxZnsXdu8W1wTKoGVZXlXB
mElB5dFSPV4cA9Wwhe/JyhGn6XXzWs1zH/eOwbe3ikiibIgYjz2Z1YR2eKJNJOXmqatZBvyLuCuY
d+L+UlEhXePS/tLXNQudQV8jS/EVHhdoQQglYRi0Dsdby0b2tQW7UNdYCER6Mcc53EbZR0UtnoWm
Izwak99IXI5zhk9js73QVuOf3DvElwLUnSKNzgPdUECVnwTDr62bzQh97qchFyh+495F9ahYsknq
9TXJW179qgi7vTfjUV49CkzWRi24Bx1fNCOJ2yBbdl/o+deREbaXeCjMe2AmacaDn264NBeRUWTu
02eqWhUddtla70SI+H4JiWtHp3JMamz7gZmzuIwmOdwCHrYxfs18a2fqVuyOzaKDdixQkecr/Er3
UKrk8ASH8UEOThdvxqMpV1ohxXDWredva+Ap5HV7wADfhWNzT42QnzNP/Cpb7WlysboITMrxYvb3
FeGgZ3LPz6tSTsRIzeJ2xfDXp73Din81YtXWpDWu+73YrBdVajUJWwM6lEnD2DfvmW+RKBqPCnWV
W7jB4u08p7mwaR8n86E16ZB4P/X8v8nqEyRD2Telbgqmx0rvcX/K2JrUn7xIKtZVcrp0+fDXcwoj
SoFG+AOJqeqQRjsLIgVzdvhLWs/HRm3727S8lLJJr5Kkl1HK/OqklM7SGR4703zIMRPYjsviod9p
Qgq8AN5Y+03lzsBqMs0v1Wj44xEopqGxDlth3FsJToJ2oECzy7IK56XULhSBmDgD2WmwquyEvThW
2XxTU5SWDrPpTWPYk2HKanBis3/bwvygNvRl8ZdkvAd9c/OoX9hjUF+1CAP6T2czh8fednk1UUyT
thqhftuvmdI/wIPq93jPlPBWVEAsDVpCOhPFn2HZtMWbwk1mEqu6ag9r4zh37swAGZXIQwbdme3E
+JFm5I4iUjPDDWWPvQ4zxl6dY63HVZQmsCmKemGS00ICWoiqr8f0Ny+b38/s56veLc+HkGsTyFVr
B6nEbDNwB4LiDhbMRDblYWEOZ11nW841cGlYDwW21f3uMMfGhQZsES+xxyB+/dgkWMrUQZ1ryOER
KJpDRFvzRWZvSj/h/e3MEYlyjUmtH3U7alt16Qlq5FTEXCnWAtH2nHRQUXMbhZVLO2XXwd5o34s7
V8EoEJLqZIUZa5qQlgXb8C1LuvSuaTEOqwUZRcNPwdJRgrJg4xszz3wzeBxjOVs/CGgLnLog4AoN
DOsWG5vetctITCrZ1aKsL7n2V+Y+68gWbkfMx/xR8WaDrz3PvfOFczitYTtzT/8YTO1qTrU4damz
nvuBUQ5Z713XfiIEKu6BwlwSD9zFan2WiQZFOgeaS7p6h/pN6y5Ta/1AnyPjrhy0oCc1H78HgAkv
4ZIq9O7tf5Sd13LjSramX6Wjrwcx8GZiei4I0MvbqrpBlEoSkPDePf18CZ3eql1dvfucGwVIgiBE
Apm5/vUbIYr6Mkdl2IXZZZOIG7QDHBIKHZivuK5q0E99ueKypMtSo9lOqd8M1emuYxdZdZJ/UTPv
MrKfm9AWz3DQ9DE6qs38qpi9jCkvH/jOdglewORxYbKbooQz4BSfUJ8i27H76ilPrYsln/WjElVH
ApncG7NP3Rum/CAUfXRGuGtfNBpVfBbnTIeMNduxwT1XHeP5ZEkeBs5QXFSu02xrV6FfHsfP2FfD
F3EIzoJmlCP4LQlHRn7np1jIMtvq3SkvwCAYzqTVdI9rqudle6WcLuqCfNC6tYersE2v6tp+KpHP
3SGOc8559X2e+QrGfo6vrUa9pCulbJVE94IhN3csZr0LdVauNBzgIQkPcAPFvdH3xqYriLMGjFWh
wrTfUVAkjKmRFeAADyrNGtySV0ZTQpfCXx6KyMNSutm28NDzDWH2NBQuS8kGEllKc33bxohW1fE4
MMWIBVEhFcB+2PdTax3HwXpaBNNWX9xDTzR3XmYhQBqRWTqU3WjawlbB6hxC1b4osdGYMYTTk2Y8
46B/8pQqD1hDJNtFoemTxtU+/h6r3nFRAEBWRwAYyxB1URNuhhZfeIbnhSpEFGcn9EUy3uizMuzL
TofeQwUGnyPIlddMhXGUhvljvSBP0+CzawbU03Gk9cNKcNkYHjaWYAoTzcttXOMuatcsdLrGofFq
5bjPaIkUwIV+XigPUSJwkZijG4eM62Nb1QEmPjLMl3w/CzEqmhQPmMPoTJCN7jZ0szRYko7UsbR8
G1LzRqs75RgniUr12fp5OtyNSk8+rVXNPpFoerCQ8bBxYHtvuW/OXN/I7uECYHymNDtlmO/yJmtP
MxE8/pKJR7tt7vGO/ba4dIfdqNlOVFn1kFI9xEj31SRh4hfLsXa8twlPiBgvCGw6TUwJ5vpZWzzI
K0jCTS2JLxL162Clghhu7trSEefZGlilRvnXQlKoDJVwm7qiHqxbGAaDRcBPQSMHpY2AUWBMNJmA
oNE4Yn89R+0F1+wxH1izaYP1tiTUV0IddsiPB5hnPCoi/TKEnDkNoF8wizhnF/ivLJgk8thtN6UN
P40mCddDg3xQSlGWlBpZy1JuSYcxVtEvK6FioDSNZK7jtZzUcASQRO474MlSdwDqHDLX9CXeTxqL
sDgLhhp5h+684OUBwtOyhl40nMETvIih2TsPg0gL/BYaF95txnmXj2oYfU/oUZJL0EtlDszyq0q9
g8/oBjAfXX9cOkzGs3wzJa6AxU3jmAtkQwoTKSSDJtVJFmxU0TxIJnEd9ZsxTFC0obQgLG4hjze/
VUPttk6gq0iecaiTLDFo7Um04ys0ke2Ui3gbKctb701P9SRt6Wf8hrUeCpNu1lhbKO+9huiFsgZ8
pzxacQzMA1AVZW1Pp2M808N/8yqagjnUBi5oUGprpioNqZdVqUutsg7ydiJSH+HspbAB2kqGOLek
2i6N9BKbFeXouWC5udJs1EJ/iNylA892i7O1iGQXx0tM3J6CL3DV7UmrZ2IOEVRkSNcMhuj1O5wW
DBAQDe0SQBw/HJpmF36h+gmDyDKAJ6Mn3QofMRh2YoAebdg33hgFkTn5LqA0JTq9dHXxXRII4efQ
z4+gWyGTYAkVDzgRGtZAGDq0YmOCuCnNc4duoKZtcDRlmZYHUbHEgF+mX7uIiGaWmWGIfCt1jCuC
O3dDB85qN9CQx7S6wlsN6N5Ajcnd88ha+Aqsls4JvUV4sNlFP2kkD8VXaixUP1ek3C7Obp30EJmD
BtzCkqNKOd1Kn+VK5Ia0tnfy1QfC7Rn9Z9T/IKM0HiIis+w0eu4W62scGclhCGOow+njcGGkk7tb
/0wIJGB/+KgD6OlMiDUXD8B1LO5BiIGuUZVuFOULrR8YiXa8KyXAPlg9RG59OpfFEO0Xb8Z8uixh
aqaQEFWiF1hLoTIzB+c+S9QfOSAuTKp4QBaOrKQy6OZRBgQi1u7I8CKQgAXSzIVm2nSTamYlKOEJ
jsDiO82eAyj/o1gsoqjDIQhrGJmOHj2o3WgBq0ZbBG1BO1ZEoFpVttXM8CFuwfeyJDoUVupS1RdE
YCnTl7YMNeS24jg5KkUMvZ4kX+4LvVW2mqFf2UT6HhMv6bZKAZFuNN+NEl+WmHDVUicDoxIwVBNF
XBBGd9dphQhExEyWlfm2ny3Iz+goCd5Q8VWogzJHI8biGrlwF526ZHwYazqDqaP1aIeRqcOT99DJ
nNu4vZ5r66trFwUaXiK25tmAVo9cokqW+zluo51nlDuc1xCx01PeuPiDLW4iti45cMSTkozFiMlK
5oUhBzYRvKuKlZqv9Yde/k62NNUOFTgaqYNJTkqTwS5x8eqq7MghBvwMoN2jMxnN5DqpTAgUXOsB
BLOJMPagK9+VmUwwoTs3g0hK2EYxftd1+02JNbKDuYsPxVRf0BUNz5XWtlwmUkU2JzCqaXcOxc4c
QS4arSqQ9MI6LGfsFqJmn9n6u9OIq5CIqtKGXTkrMTj2IHnrQ8dM3T9mXgI7LtVyDGmI8xEZYByq
0ffK3fTR8E51324b2VpztTNdYYTDREYBUTWXcQpS12c/NIjA3MXqK2Y6eO60zXFwlC+Zp+LwmSIz
aSccq3SYzIOp3OszapxaAN9S3NxMXKPwrrJv+qDeAlFT7mG3gCa21aFLYyboq1b8rGhqvoPCelsg
OwxMmBAwhk5elyD4ooW6YeglbgEUn+U4vldZfABUYbAuogxa59DtcGk+VpAcJ9lR6CdJXi9NX4vg
CrtK+9qntABBSIQpORRxyZW5cLrmCL4jb7c8xJck8rij0kKSXfAkJzYHIJYStaBv50oFXxdRZtpI
MHZm9zw4gLzQPILa4/LtzNc21O6zlmgwxfYaEljREKkJxIBRdrnqCSLn2Gf1vphZ3k6A68yBjDCD
i6QBdCyiPxGZ1CNREdXH2FbfYMLruF1l+Br2PfcyEIcJY8zMBueI3bIEcTNUE4qNsjhKrmLdira5
hQ4SOydnh1HxIWuZVCmbHZhD8AVMkVAittMhQ4FMz5QRCr82wbxgYUgJpA4uKzaLZ9FrZhmkJc47
tYSxmRRjr+uecuJ7eYzyFh3i3D2OnUxUyJrHiit5byIIpcMBu73+Uup03mENLmgcg4H/GWY1YtTB
3rhuwa+o8gMiBXvSgQgXhQVL70oI2AyspX7mewPfblmCmVOMawKjvUO+SpyY0m6EuZckDW56B+zG
TC/Cefxhw/VGt4VUpqZqqF292BWtO+5N87pJ0fcQnKfRH7AHRL06tl9aHJiV2cFyM4917kUsJMd3
h+XoJmmZ/4cMe52ail01fQjoJwa0Zgcf/7qZwowZy6wDYKQdVnsznvc1KrIIp8y2aJstINcBnhSn
pzB7zCYMYcS1oG/tfIwSLMfQqjUQ2MDWnQZpljZdjHo7MQI2z07hfV8WqEANwR6Ll5ngGYTTRgmg
gkSyjYGqZ8QVj16/lKWgwSPSEFeIBJ+fJZ6Ywvlq83o4ty5zQAIIfV5G5R0lFwXDnEP6hX2DASmE
F7s7TZU3BFw6O71yK8xSumCYHPgoU3Yj8uGi1Jueq4rmbh8iaELtggHSZH8bc/EUK9yURHDRG8WW
0xP44tH3P+jhZAeQoACPNikmrFTmI2SH3oO9Gz4UGurJuHMvipYoxaxFljaPyj0jIeU0TQnH6xNA
tu6kheobUi9oXIxDvfUcC5cJD6r0TKN3C9biadMdzLfMn/wunDFBcJP7qO52OhmC5y6frqrQohUk
nHIPNoh40MKDwIHXEcasTUOjuVz4b8F9DyQBYjKzuIHewx3X1Cso1VQhM8NSkuI04g3TngR7zSfd
/Tbv0bqUlhyK2numChqY+NLtulF9Me1u9HUH4miRW37suEEfpdISoLE2ePIXULdzXx0WgB6Yr4iV
+j2yti9OOWp8s5C8VaovKbHnkMa5j1qspk3MRGqqwDHH3KSOvZLCUcy+EJinIOm99OBRLxprGNAH
0qwARUuLUnBmqWcBSa//uENHBVeZ3ZyCYsXQ0fcaJK/AFWO5lR57XXsdAlAWWkzfUDqSjS6Yqmmj
h+nDHeO2CMwiuUnsGtw+Fo9dX1gHDKYe26gofbWB8lsx1UD8a/w+1uE3R6fcGJPtLBiDZ9vbzPnw
3hLeE+C9z8Kn50ZsyRplDHul+cfKLTHQEKbGLjOVF0ZwmcLuPLYVY62nZEFuMjiI0QWRGFLugplU
KsP9IbTlyYMxjIVeAdPErugNl4YDEAi7cpDirnExsLIm+JQEXFoOIZRnMzsYHmYtTjUvvljiR4yq
Wmo6MEFpG2Gwk1+w2Owqy7ywc1yU8a3xTclDrhMBcYYKFvehrUaayA6Z9EbUyXCs9fGhFgqGPxq/
mtfiHdO3VbJTlUdLuso0Od2oTudfndXnvkZJZTaIrVFCMLLlLaIGAxkU0nyCwNVNr3Dljrl9AuZ7
syCLMYbQjfBMcMA0C7ycFYoYUVBnLGeiijHSSGkdYluPHw/U9uzK1Jz4SHjBvCfBK26eFEOnnhQh
3QjR3heR8t2bWBPhifxMUwsaa0TRFhWMqPY0H4QOLI5PCCMxwR3WslyMKWpXPdNevQRPCgC8WaDi
m0CrEXxiSWthvdjG+a2TgUQ6GsaFDCL0yThDLl4spmLfLQYBtwDfE8WlFjdyOo+Wnt0NtfG1n7Dl
KykObbO5Sqvl2Nqy95UHjksF2CSW7ivmQLZtOh2hE76bivmUYoPqI67EMQ60cLKIk5zQ1CAfS48z
g5FO5YzGD/avW1Wvmcwaz7vaR6bWMaXoRyx4rycNmToirmXU8oPWXxdtmp2jhh48DQPoJXa3Q/6U
4rDW7mZURnxCiHvDgLFKYw1vthLiqFGmZ0u1tG3vIvpTijHZtNRU+yWqGZlma/THi2pm0h5H/BaN
FoLAYnhfIXe/Ri3rsdlwe6bwdEd/3tiaHcTBqMWrjsROaBQR828kBVNjdA6tBIOGQ5xQHTOjfXUs
QTijoAMq6wBQxAQ7BPz/wH3UfY2HshObLzjvIxquEde7Au9Um0xeiFIwWNGbLPF7tuRk0VHM4y+N
RQ+2h+2tbpYGzW9MVzXWnf6Qzli/E6aSLpPBAt2rt5gp9xFWXDCmLsxZuXUzyh3VIi+EN/VW9JKi
CQ51/a1gfArSpikDivi4mm4SB72XwleFGRHlUzNgmZu6beNruncxU0H3A9e1ZiKJmmFpcndcTXn3
MneJpIaNULy0TEe7o4PDIKNxSvp2yYwgxuvqwOFWx74Kia8O8W5OARqJlCdWGf8e8Up9gHqz26HZ
+cqFom6SkIW4ad8VSw0tpQ6x5JN3SHnfYPZJ5dffJrWcC0Pry5Br6CwQBKpWObEkBHUJR5TpLK9x
00CwmigHGwLpFrIW4rcyPeIqyd6YC1Y6DIIFaj/3P6tGO6E6LhmXIK9S3SWHuQB9SLJzi/MiYygT
SxzRKYO9wkIE0Yyf4cUStzC7skl4vheakN0gSPrSsbJeGABa/PGMcYKrYaiB2d1QOKsh+lBFU67N
FNDGxXaOoTG/S5QfBKvdEpj1ZObgWaMyF0EX0spMJ2dX6y3yuTAGy54CDLMKyJQkvTzOzsiPq4Lm
y6GmwVnOX8wOw5mwRyyGajXLyjAQWnfO45DmgXieqVwOcY/fa+ir00US31kKTt4M48hhDIo1FVtS
7qOa2R1FqpZh3V2hE94RTPUQloJ2zzDV2wzcaKHG4ytInuhFnMkFtAPGGqSaTgvwL/8HwtmX9Htd
gCJ4TbOnOZRunMpB5tLqvplnDywBWInV8LiVmjsbmc/tVLovnripepyUmmYh130cnjDwmH2MFDG+
3Kh5Ah1M0w5VNe6jxdv1wEeeUzzRymA+mj3++xIX0I4oLycN022kascqSnIWqNljtXwfTe1qnpNv
KuYMvlnAKSX+nEY4w5kZEzFluZpJ/GO1nRUZUaKi149YhejLAovWxJux0REmg2y/ttKNpUxhCqMP
iU9t/HXq4gLDb9bALQ0jX0U4XmCMBKh9X3cz/AsbVxndwBiKH1LS8iDNNQrFoySXTd5b149fsY3/
WrdhgO7ia5r16qYiUBonrMpcHtfvatSxfuplADr9JhzUmLm4ITAzvDHi+UUQJ0JI2BKUciBRCJz1
sT4FTGr0x0xo11TELIWnwKjBdLoerpHjjWcvoS+fGQlDVBY9Ea3N+rGmwwlZ7VIAk8ufBsraW5H0
D50B3X7OJgT2w4OF+IaZt7x3aQhLhJORw2paZvn8KCbnhWUUY3f/qnMrU56GjW8kxjbNmzezR+wF
Gk3UtY0wtEHoM8ayIm5G35ncZxjlaMY8e6fo6W0xwOkPBWBJttBoheDU2q/Y2WhAeRO/IK7IFvHi
A0pFBq36KQVxmDEV2VS1YR5Qae8E6sJwKCt4oiz/8wo/Drw+c6zZiulkO965lowjug/GjD8bbu5X
qe79qJa+2VoLrPzRLgLAJoigIItG5cAaR5UVRHpI2rphAQCj+cfkbfYpjb8bw4NIbYf7O7xdzyOh
y5OJ5GyB69D/m+2NAzHKZZHOmhsRsFNRomshC7IKoxpGF1hSbYnWTkTbXRMpnHGj0btSsq0Sdvep
VjOyZQzItRgCVMEKhrDWcR2CJmV6iFl92zUXAwwMWCjpPGAfksCCAFm7jWKWJLUK9sG6bmy9V2ox
hNR91O8mbiXwh9ZpjmAZr1oI+od4m+pOTl9eclED+uJ8aDO78hWDTeAikM0PhTNckb6mMsMZlV9N
XeiXdvkW92sKht8l5p6pkErM7X7AAFV31Uwk4lTGXNm4FmU58pRoBDPC2UZSl4fDVGM7qI8woWhB
QYrjvo4dOEfGVY7vTczKL0mm1yjRvnUtRApyXZi3Rto4e6Fyfy2thBPRwEgjKuCf4rXzsM5F3kF2
QWvf2nN3W5fYGypkVtA6usWJ4lwVcD/nWntTGGqNdMT7SwVzcXj3SLCM0sf9Bhesr7h4dbgvweDr
RMpUg8GPGRU3je1SbQ3aoRGsg4cErBMd7aaIpHuxgciWOLbj+pVNDfxOQdPSKbQdloJU0bn6jFEA
NFF+JGNAe1TZ2X3RQ00tZ5T9H9MxNX/TVIBquSJj2ZVnN7EfaJTk8OKh7pap91ol8RatGAxEGc4a
5ZBUdHRjXHMyvK2ErRuGxHlDNoWEQoMlVcF3I/0GGQ/NIeBlkZrXWq5f4wXWH1Qbw2StxN9sGugn
NA6UGnkrolRGhdAS6sbaMf0QS8rslU0YgjC7rIRBSraKtMZdGv0hNbWjmz3kFPfmCCVB88qCzhnm
XC7dcxO/06GFtFvmQDAV/zNTFmbnltd/jcP8bETVTTd7x6T7oXe0czDtZA1jiccqxluwclxfMKZr
QFM4PNIWNKcHzNFu9a472rZ9k4n0URv68zgP+gaYlomlqxLfM7yjRfYAxtLZm5WJb0g6d63zg/QP
JnDuxC7XxMnSnGKDXwWjo1Y9V9EEAQNIzSw4XYYf9I4GZT7fyOBk5yztjmVZUulxYfXqAPoQXdIH
Ry3XC3jA9DUCD0KDbUnBO4aRhdQwdTYOse0kKM6wRu0d1geFbl3V4ha78nfhaVTaDkBL8YpuDJ9G
iIppor8Olcb4roH7h1Z57JTwOq9Yd0UNpF3Yb+XOjNuHJEEbqZImR0lAIQ79MdX1lPzbud/OUHfj
EWU3bTyITNNO3hcuFD/mE+bbwfzuwsTyra5+LVCewe/Hc6mw1SdDG38YUq7iJsOhU9qzZTkAJoaK
k7b9xRGwSsGo44QW/3IFc4XX5C+WJOGlQA0FwaryBWjLQeloNNpwXo3x69BgLqRqVY/+EgNez+m4
hCvISZgqYj3asuBMYC0XcoKnY/UkMm+LT/N51stvkeZQPsjFRJNWb2GsvWbU6xrM4lBzbuoeuTCS
M/j6AtARzea7J14dNHqjXMdGwrgxmvyoJ/ZjLq+ONseTEQIrnDmWD7TJwUzT7iGCO1Rm09U6JETz
yGKR1RM12aT0/abVnTtEMqfCf45rzLOtqsaUTtpCaFH1krnWdeEOGDHM+C8wUXYyd3GyTfy2NO2x
MwikGYX1XakebDCpjebYLzBsUd3JZUJdEplYd9zIkkXZtN+yCbfX9RLsauvGGKk68DyFvYLw0PdK
9alXmawW4uhGWBEgvi3VCf5bm0ZehtJJCWEZyXnxGCQJFf1UnLEWOZSVd2oSWiNGhzK51SmhnSi/
aCCE+mk73Q39hPyxw8FwhEFXL7igR+1ZVd1lp0UKdWR3RaSTtRky70c8UFHTTmJsSNG1JQ9Fhdfq
gLhua3X73oIf9s+PxJObAHvsJKkbuq+KpV+NDcseV45oUa7f2hQq8N1xM5UjQwbMCh2l27mXcejt
Zi96nOBSJETI1aPGioL7MNFHXCGc7AunoyNy1msMrNBI28qubAbmr0phAQUoL7+ikMaYY+AXPtLl
2mUVTeoGHog3gpBELQ1KkVPcsMwrWRVSyDlqWfqiUy5wlaw3U2W0m06o3OLjnO0F0CP0061me6z8
J665CsedLf+Ni9miUelMAtwafI2siiMscOvJJLc0trk9xNX6fa0LxaJPGWSyfvJNpDT8n4ZL4UNu
mb7FcI5Wnz76pcXEaOIpAhqk3pEllzP1sU7U8kfHg7uLR0Sxn7AG8fXYOfT6yc3xtwlbzwEmD32l
COE4dPOy1yEMWAmmRKqbPHlWBQt3gi01pS+2Cek0Ue4qF0zeLV2qDdGclREVg5yUqlbcZZmBMZOS
bOPka6oKdY9lago0JXacfYgZRolxWNZeEJGASkJVr6F1QVDLrq08etcqqS4lBhWmAotx1QF4cZ09
Yor4YtGBunW+rMPA8E5v9ohTdnc9GNWFu5jTEarsU96kN32D8Syid/Uit1CFhf10ngHRrkKYdxC7
D3b1qCmGeT3Tv3FtWDp1y7IjNLRpg0EIXf2cM4x1iAo2Xhu004+IgujSKk3Qk2cJ1y7ne6qUl1RZ
Mn8ZWBBCCX2nYLofysHElGG+bUyr99XWEKceUAxAA3FUtaXSy2khGndGpl25MaZnod54u2XCFsRN
m0vdo35o8hj3vrIDEh802hnDgrCgb85zElonM63eqxiXm6js7F06uj6Jpmdo+M6JXAyL5itWfwoe
tXix0F0dHwYdTMSKkuF0A+eBYk0xcc9FX56Gl1ml5LQMmjeLgjbQRu0ej9Z38EWNBWT9NTEoa/ku
8mDW9L2Ov9Omh0W8yYW+M8zxto1xwBocStykHs+uOt84o4VlZDWp0MdUnHrDb2baO0eXOOm9WQqx
U9Pk0UupGVmNjb7QPS0wx/YJZ+svkEzV/RLSMmhNAzkg0e67yR6fze6lTnLqfAeuiCG0Q4zWj5Hn
SwkKHKJ4JU6R+ozx97YhlnvrdND6CQOP2hAAdsoZm0aIvBPYg9dSSMT9LWNAgnsa6E+9EEBdqxmd
Kxo3rpVjOjjOXwj1LLfTRJGvj+VVEU4z2W5YzM4p5khGF0vWneUnNsN6NM9vwtBOLIMVhLqlv/RQ
3C3WjdRSQmAYfCi0kDHWRfgfd+U2IxqZxVtxKSaaUTnLdjwL6pPeAD1oqX1OYoX2YVIM2wmnKaUx
AZoM93vatPvQ3aMJiqDt6G/MlNLgoFd3PehvXBEug6PgeXLg3HSYONJd4UaeWXiDFbbQhvTX3muU
qzZ85KbeLBHFg5aKZ9OGsDD0WFYW2XzCy4AitY7Gg41XABzv26W1IKDL1UNj3blWXwYqgFKacYU1
gO4jkClZgkNQK3AKKtq0gAM2kcEQToSID3oh3CBpou9qTnFtmOLKY+kQhHl/lYQIDTQTyzQFI5FE
Bd5gOoOBn1bQ2WvvGC6JQZXd4/0qygsztmi64LxBNPZG8SIACHSp1USaV4TTRZx/d9N37DmgJCBm
nnHkULJ+CeBf6eJ7mAN61d4PBBEFDXg6lX1uvyIb3JUQ4pDRqi3irXpGouckKMBd8y607Od/vtC7
MP9nFlYYy/LbiZ5JxX2glnosdRtjlHi4lFMcdEYIxGSZOjn9YTLeO7+bTHpY21TWgr0dP9LNajF9
weMUl32M6wmFSRnEA7R0OOAYlDqRLgEI1mWDE2dEs9eHaYBVmI97w5n06yKNY648gPoImb4/ixAL
flFdA7fisjpu6qE1t+VMj76KXwY42kEE8wLGPlppiwbSPueIc2SjwS0rspUqfad5rFZTwF+klW3q
91B+0RNPBZEmqbfPMWPZaIV9Z4D2bYFTYp+VPOA0sMtJzMXZDdWgjMlQJlrIo2OPCCksyh+jbkLX
g5y9NYxM7O0JboCCDUZaAgrWKohcMzpHfQoxuUnnW01laBkGTJTcMEcDRZibkXTXo80SvLTohSzG
bZzS/rVct9rWBJ+hliLJTCQomKPRGi6NlGSXvovnHWppW2diNrv2ZOXachrnFGwusnmJBg4LfVwn
XeTRtkc3U8XBB2e0Z60uINcWL20y5E/uku9Q1PV+JRXNKA63I9XMDrxUBeP2+IJoKm4sm6wOq2S+
axU1P/R9+V3TCxu0zEHRNVfEew3ZJa11LUgm70XDU9UPFxVb2nKIg57W37l0rL3Sh0cgfjKZXNUJ
COxAtdagp5RpabjakZYitwaZoLZuTXLr8+G69ctzv3vb756bKrTCUAD/eejPfX736R97r6+EDvgW
qqGfzlLEiIAw0/rXs/7l5H63y/pcMw8nQ6V2Xdxqj5iqIjlRZgNGMvVu0Um9W/+sD//9y+s+7fru
X97z+XDd0uQRP47zyyf89O4c9hsD6HF9x+duhmfxz34+/nx5PeOPo47liMGjQktZJl8qmII0XxIZ
OsdKOuzv/+JZi1Tb9kwdj1o8yQ+qRuabI6MtIVQR77purk/q8hWcW3lyffzT64tMqFz3/Hj98/Gv
e/72dcQ6vzno55n8crj1g3557uNk7NK9iBUpLTMRFSFO57TWw6x7rw8XGxYaLpO88rGpygQ60nto
ca674gaHBG99w/rYmFwOtW6ufzB0Y9efDvCxKQ/401HWo6IBJu0lvbKgNPmFolB1j+gj+DFlyOTg
1dXi/7op5Evrk4aMnPt41+fjQZvK05jgZ0O3V2ZcrgfB9D5IjLg+fO64bq27jAZOBv56tPXJnz73
4+hujP8aBuY4xZAUu/6BaFqe8HDFpuunzfWl/I+dftn98+HnIZxc+aJ1jYTDJOawvvD7w64fg2qT
T/xp3/UNPz3+afOnw6x7kU4Gb2kZm2C9Ptardd0qkL0j5fnjEl2f/Ljk1s1fdl9/5M/nPt79+fjz
LesRf/vyx5PrGXwe7d9/4nrIdcfPkwanHHGMS29o+hcnS14K69bnn3/73PpL/zfeVmXklgO8Z1/w
EEReIT/j4zm1afkZ/sMh1n1+2vPfntl6op8nZU/xU+ckMaY15GcaWEf99CfPShh1JSLnP7/4ue/6
wufDz/evz/3bt6375Wgn8duXH+mMWX2QDap1kFyHx0KmcK9bOR4RYKuLN+xGvcELGZbgx8C6vlxN
+uArIgNGlYPt55thVPGNrsf5aXN9ff0YsAwC3rzj+szHHusmcRvdzh6L2/VRj310flg3fz2UYTuP
g4w8/unN645/OvzHi1WkMKimA3BFOCg36x6Nq8Xkpcp5oRfz4KcFcVCfn7S+8PG+WhpA1eXD5MjA
Vksmr6spzg0fm1qo4WvQNAfoRsxNa876x6ZmwAoiIG/yP9OzF4dEznaN6qZ4lvkB1WFNVe8ql37H
mrJujh2m1JrtXroKXonDHwHrhhxu1pT19TknJSTRyQEK10j1NWEd/P2/YtbXrREbgGNNbgrmmdz4
5fq3/yNiXZvAt+wFprecz7AtGpYtrJpsO+fae9ba0aEOLZz7GAA/P3vdWp+znOs878fj54f28uM/
H2bZhGxIrhDbPz7z4xzWMPW4GbE50tobd51ex3Vw+tjWu3lnWp6zj1FJEXwg89Q/NnHphXWnCnBp
Oeivf1r5cqkzHawPDRzw9qISO0XmHy9T83PY+/rcGgDfLf1taeFSXTcyhfwjkXwNF3chteL93ALT
Qso7YShL2TA2xjOZD+4WY1cTbvo5hDNwchTu3HVr/UMqy389nJhJpJQi3a5XDMhGc1q3YHs1GZq+
aN6OQvlemyyHhvXaMSq59lqvoNkD6YZgf5RLXC6G9bJZN6ecjmpKICERo3p5UmUwu7OQE7z+WZ8b
OwvHwpliV/5y0x/Xj5BvSNUy5kIz3YODVnS//ljrT7pu9ZacdTDZxoQ9KxCnyt+tkbf2uvX5R2gx
6Q+sGj8i69eM7HVz/WXXP63oYJur8InX1VKPj6DNTVsPcggJG10Nxgrb2gWG3mm9Pj4u0vVxuTjJ
6e9/+9//7//+mP5P9FbelBliveJvxHXclKLo2n/83fv736qPZ4+v//i76zLo2bQ+UKXZjuF5jsHr
P77fCUCBf/xd+1+dxWjhJuTvVo0a37Sdt81DjcBXrLITL7qzbVj5DWoAsk27cP8//2zTcxwH+pbl
qrr258/Gqi3Gjb2vLodpuWNKPHX6IUn1b16ff1kc95lsihYpoB789cdq8n/65X/2VMdFnG7ajm54
v3yuniqx4pZae7lCmlqPHwpoDdQUicLUxKmpj0s4AXS7IID45dI3Iya2h0qhL+LuP5zMb34Az0H1
ppqGDRnQdP/8JaTytowbr73shYm/hnZESwb0iCU+Evhxp0OOpHIHQzFnRkwQjL6BUx1WJCkonnpv
l7HYYv9zYiyu4JLCk6LFRCIJ4tC/PlPD/s3X5tiax8naqmP/y89VoS4whNteVlp9xomTNvfgdUCh
nbmxBeAJQ1V7rtQrRLb9HvUVZOS5HY8Vjpdkb6R3OmS0CW9ecL5a35kDAT4xKoJuvA479SuBdcl+
wNcVrspNmNq4SUEc2WV5gppwVqmkIUUOCvPuMhaPVlpEfpM9Asm8NYWzCxPS+QyRdZu//q81/V/+
a03VuDZVz3a4VaxfbhBLx/zQMebuUtX2wk3n3ZIntwOT2rasHPQ3AMVNrMNPUZcXIB3aODny867/
D+eh/+tFy3nw+bqm65ZrqPI6+ulGTUkpr7oGe92u7JVzORJu6/aKj6HdA72vL3ZaT8EwwpEwMog5
VSedIMoG+I8u/hbt0AtLg20dhqSVunBpYQw8NOj34ZjH7yXCraWdSbdEUqtMsFv+w5co76g/33F8
hSZqZy5xy3Id588nL8h21FLdaC9n1XlvpxrUvxsgQ45wxePibbVQaYEMicA90Y7Q229/fQLy+P/y
+Yxvqgt4ZZq//ogJ8VY1He/20pq8IPbyNnBpiARjgR6nLfRbArR2f/2J2u8+0nBVUzcsSzNc+5dB
BpUZTiIJv1eVNPHBdY1npFrBggrTr6r/T9l57UauZNv2iwgwgmSQfE0vkymvKumFUEkqeu/59WeE
GhfYJRVKuEB3o9EbrWQyw64155iO5rwuBPfN6LCNYFtUmAtjErdKYkEBACYD+RjEZljRgYT4bts5
8/s3z+f85ZVYvi2Ua7MKWtancR3hvhvy2uyOVmQOZwG8VzOpS/w1REaATkXsDlpgKkIIfEZ5nfX+
dT5EV317xpsEtlKTe4+m/P6bp1Jfl0Nh2oJDIJuC4wtXP/Z/hjmt0WHqQ15b6Jk7ARwV8cLyGlYi
3xXdeOZpKlBqVuOGxuKtZSzP01y8BB4UrlLUBLHoXlnv/Ky8sOCKbmNvEi9ZVGRb6Ovjdg51t5/M
WImWIrSXN8Yj3v/+tVmkRsrRybftNRPew9cfbBczGmDgEFedIwdSz14DZyZIDWyODjLUEHeRGUb3
VdgNe+xOr4MBHzJIJnCw7kM45nfKJ1Ikc8f86BMaJLrkpOaYFrFMy02IG7AYqZsaZSRxgaoBptSM
/hogTCaaQ0kcHFAT870efKA5ytkmajqGPhwaslgYRSnaYiyXF1NMj2ia3dfK6VETocqzXv3IIxcH
SslIZt0mNBCgtEJAI0ah4KUm7XeskBB1q96ANow0tquIIppmtXEzuFXN+mNKGtmd4fTVpiGdEmhQ
ePSpuQKuKs6UC7AzcEI8TQW9cBonG5rMr+E43mJwLAD7hr+ThNZmW7VXZhe+BdSNafJmu4/tq4FI
uDKoSVaGOEcA5RHb6oXXPR6EEHoJxJJ2PxXBLyNyS6KlFKVaRFn0OHZDZKVnWW/cauQBgG8wF2a7
7SuLNq8d3ydYmkFc0N4fzQ7+bwe3lTPORY9fTWBB3AUp5gvHbsC22MNLWOGTbKfu2GKIxUcPfgYc
h7lBVHTeQZXedQ06SGdGEIMCAIxS65N7qJYtAbo/nBoipd+iZ6SxTaKEuSvCp7lu0B+WJGoWamPk
WC7NnO6IjF17Nc6QqJApe9tZbGZ3nlaJEuR5xcPPf0+jj8n7ab1jw3IEChjTt4EL/jmLnADywNyF
47GXZnnAcQdMH6y0iyipTkHyYlR5w/d9CwHExRLZo9dx6dil52q3dLoNXNJ9UOmJnzvYdPl4QUZD
v6b40iIxgodFTOj7PNsjskV+YxnTph+N91gnRpW5Za3McTonTGX82B4hCy5nYEL+/R3l1+OIYJ3g
+GiBv7E4zP35HQ07NxELwUZWbneL2uUHfCBSjzQVn7jIvRxe425uLiS04tSxyeIMbJrRBnbiovJ8
0KD9mUL2cO4KHB5+F9krCH4lf2QbTmBvRjoJXbcd7WKXS34kXErwkvwf//4Wwv7L1og1lOOv6Xic
xJ1PW+OMwZUBNbRHQ5Fr0QQI7+uIxx3FCFh5cGFFoMCJJxvGhomHaqSlUokCWqQgi8yYb4rEgd/W
ZOBXkw5ITo+iNfGrjTGG71Vd21trMe5EIgizrY0zN3TCqyo39/g/N8NARZkbxJ2j/OfYiw8jtzO0
BAiFtC6pUwTvEfAe+Ll8NMBal7VIz3qTVADVeDThnOGpTep7pCYXXmNEL/XjIJutX+fy5JCWvPHq
5JK+CJ208VBU6BSjwb510DeBzeoMUsZ4VoLpjnGA5nNOS3wlk7jzIvvG6Kppy8D2ECxOv9y4f3Ks
otkDh9lMXRyeDwnKgkOxZGDtctw+YzBEq2pEHuE1y9XUeySIqLcK8nGGeedgaty/3yCSiAVGAnhY
62lEyyYy0OKhH134WOOwAmFF7PgmG47AL0lZL5cdJMWVkPQ5kXjfaqJZGEw7OTbuVsCgSerE39aI
zHYVmSUVujWQnNMZkD0SQqqR5NUlUXtjRkG7pJ2x4xwGj9uXe9hgxkY6yB9Mj0JD2E1nqsLWj1Lg
KSKdbv/xq9ONu1f0wNAc0oONZPW0xMVZld1Vg3EuALVhc+EOPte0KqOhu5lSkqf8oU03bQeUEFXp
VqEn33gdzr0yYb8YF1JfkoxGIUAXg60HSV24iG/Oe/5fdnGGDLNSIPB2Hflp/cmWAa+GSSMMEgeB
T51uCLqcfJQ7vbpWe2ciod44prqu447mdY1yjULwzeDS4A3zCN8AMhIyHAyOISSHOL26y3N2fql5
77RKj67FQbYTbnheRP1vqlRH2rzx2m7lLa084nXCvGP+coGC5tOvCB1D5Rixgnthexv0bHBJap4S
AZLB0DLU0vafJ2u5W0S4wFlm5jXmI02H/NjcFnV7Ro6TosRBc7LqousqTl5zph7gIWATQFvXwp9/
IFVHGKkVh7zq6ylk9SO9YAMEgyRLmf8cwD3tej41mLRFHegphwKKbVMU0rTcyAptK+WK7WyJx85P
wXOAb2Q/tC+UG8cgmUoArNC32bO4sGoHOCaOZB2riFz7RlwQQ4u8o0e7iiA/3FhSgNSTVw3xpetM
AGqIq3dQD+kBiMdZ1IGUDWHjrTtzDhH9xaAPHXqfMT6whcM8hcFg/GbNFt5fFm1PSeVygaROxfb0
56I9wdxsETb3x/Q09jgg3bYiQTTt3kZrSi4EmsZ4qe8/6JbVUHXrKhRwdnIcsinRMN4QojWq1T4R
JDl0JI4gJqRJHwJWTKz4orPFqyzchziR9hkKJG9lEvarOFsAxSivfOSde6cwDmLCIeZBZudgLda7
yhp7gIMUl4wwItl9RI88Aond4eN8dtNnVNrIDkeQDybYqHVF8XJF5wMfc0uaI/6ZNRoarqUo3k2d
etzjUR6aAS8ix66mIiY4XJAXey4e1VSQYOFmxUAtgXZ0PXUXUU9FlEwFdRgUCUnaBxUG7XbuOU5N
2KYludBZzYMGQPB3ZUjAjY1mI0R6yQEargNIhImz37YxN8aHQdohSllyYuvqiHUuuaqT8LaraHOj
wbGPxLlX+8nHpDD5PwuE/z0KM/TJabAz2wgB0YLQL5LXjLWjCBHlonFHcTc2l9Y8ZFtYgYR9WfFv
CcX+TIAbxBVdXAu3gxdbhBWCrvKsJhNybVo/kr7PDqkGfYiuh9MZ4mkk3eA8l/18wMDUuIjS8la+
FJzStkEnxT7ry4eq6W4dDddUDlbqmc275IrNsdDZ5vD+qqq/AshRX1Sp2NYguzElvjVhtE5rBzVN
ZznIimFyz5V7PdqMErtqCkJm+ws/gE2aSuCNFf37jpIPgDlGhZkBReLMvGtwDR9BVQK+crxT6GI6
XnCCYegDwL2PTBQNgTmYm7Br90Vs8xNmzGYjjvqNTJ8FUEl+VHtP7uXPrkjnSyhA8LmRMqBNlhz/
ApLJzmDqEUmgMUzAF7agG0+pNfxGmdQA6rH2+L9vFycCflKAsVoCxNG9Vf4sorjZIzcrvqmHObrE
9OdpkeqTtIi0oaxjOfLTnQvsueETHzEewylEIFWGmH2LfVvmEvxV/t4FJoycLntpqc1JbWSCf/5W
L8u46iWDsMcpjNMZR6gCNj2CpRdxSUpTt1cFNM5oBMurLDSvqo6Q5UUY5zSndWHUB4kLFBQj8kZa
zQ+iL48Bivbe/ZFZ5W3SRteQP66jMUgJm0VEgVrxLTW1mWhhqQsJs0/b4aYBdTMSNZ0Wlrvx/ZDY
MBcvV9Hd0qp/0GbgNeExz5NA+tbPIYnV+hzuYd2L3OHCkPsMme43O6Ctd7gv79Sn5kG9wzI979M7
bbIOSd3Yj0fL+m0rYs4gL/GqaivdYoyH6pb58EbdmLzpFJr6bO1qj3OBr+sDYTxtHVIzV74/vEx1
eZBJcmdFyY3AvbHKTNRXROwETnEL++jMheAFlX0iWyFm3z+wUgCUKXxOWyRyq4DGwFQ9otlEzrTk
5Pfm6ufHsZ1wkHAdmVehfgrkd1yc27tmKOftR1ago3+yb067Xw+7WJKIsGP/cGlUfD6zi54Ykzbp
xiO8lnM37fo1145TJpGcf1wXKDTvPIqhW7e8wMBK1hrRsNt/P8Rf6pg8hG3y8exPnml9OnF7Tseh
trfHIwkA99Bdkls2W9yFSr0CPFC7MV/K88ZGWpcIUobsdp62MAtbHAMVeX1F3J0ip7uo3fJkz2NF
nEVKYQH3CpDHTVOjFUU2CTdV4HNzEJl/QMiCkl4bFtvxfPSwXsogvQNm7GxF6+d3FPDgNXIq3UTs
Z/AktGS7BW+vYQb//vbyL5NdOZb0qTZjFvPkp2tTWFmil9QDju3ivEviYtiqXi1Ub1453Ybl9BTT
LdqOzKLwCstKDex5S0glmNK5uoZDxqklwDXaVvDs69BnCs+QtF+YBIQsEKyBUyalCRQy4nUVtJX+
XrmGv02b/vHfX0V8HU2k3FO6Mqnh+67/+eqUcp4CWjMJOjoQAFLSHJx52fgtZ70SZyR6Sbgzjs6b
daDqlPQVKcR/8z6F+WWiWx4FfE4zHqXZL/e3KC4tL45iSTOh5iSrPT0mVnzI0qjsemAGrDsYTjne
IDnkPJf4zc2/38PXX9Typf58S8FG981PZ6oEleCYDIt1NFEqkmEHNXbJjyp2udp07k0Seht7ge30
708VXz/WtlxfeJYlKDAwoP48yuHIThwOK/JoG0W560dKR6nQH+sB9+XUoMLlrhbFvEdvbVXougTl
LuBKg5Xdp0UQbxL3mhPcoR1OZS/ev3m6r+VXboe0tdjPeESqIH8+HXZZq1uIVQCAK3HqBUZ4NnYo
jR2MRNDubzDJvXup9w4EslypQd1YzXBoOTyio8oeC8ENIU51o9V/CZbS/646/FGB+XN/sG1WDykR
Uyr9Bv98PqyDs9fzz46EFmWrMvavStKjuGHX9zLXhhVggZvUboaVP5lXvflAZgK0fysBg2T/TFJ3
I3rEq2mXR1juoQqlXEDHQqFR6se96MoXaVQ3pYe3OEopdcMdwOyAHZC6M+g3ld3HI7yVau7JB5cX
zZz8mA3hrvIkvPTMqD2o1n1SYUizJsJM4wb9rcHODjiP4NpqIZee1GqHXcdvKvtgtBEVw57MTI8b
BfgStnjoz9ilxDsJUYdksU+zxIZum9NNFoKnrxe8YUis4VA9ZITiBh6hZdoPBglibabWPoj9o2FH
rC3cIIkMkEC31RlutARkmPDXjp7hPu9HTUBy8v830fCgq12J5TdeRuTWGnjiV4STC3MzUSMgX2i6
I8wY1XeNtWKocL9JxbWCPqe1/UAxRE3tAtxtz8o2xzBBIEfdsaPa2F3XDZGGGgYqNehLDh03zqaK
N+5Y4Wj2NFKnidbfjOS/zDNbCtfzWWfovn2+S9dJVCNur+2jcCLYu8upyZ9mOc0o7nG+tRjGNxNW
JGyTbwRcXsk8eppH9ZZaxlnndNfJGLzVEzb4sMNAlX+7pVt/eT5H4Uv1uM7ZOOT1le8/Fft8TB3M
tybI6wzsh1kkHtnW4a8m7HEbdxqK7PtALJlmc+K8NdJ/sOfkjVputeocHD9ZEmFrI+xjwJdWqAn9
dhLcxOHIUaVUT54LIyRq8hfKKc6qnw1nLTAhmFRPP+q12CMfshJuCf/T2izYkdD759uPEvsI3nql
g5JI9ruKJTYRx9VDMxPI5s3yIomzcUt/j16Ai5ND4zO8GGvGYKU4tLxbbNU47fSiQOzVppyMJ0+3
Y6eaPFyODNf+BJrX7ZgXveH/npb4wuSySf7pgEdDw0dYkPe4Fp6nGDCpGt+guvVbv41/9cvERUi4
WIJ6PE1eOd8M4M1WfUtqJ6dEMJxkfC62N25T36Cu6ZngewyWdl/i5HUqHCNUmxhuGMeqS3OM6/3i
wMdogohpt4Ac6Ml43xvDcomJy9h1LvERUC2uHIAq+7qADWFI7r+T1e1baubYsKBpafSzKG9Gh7dc
lku77ivvAvcWTwgMI1yCOypr1NhAPUKopydSBEO2nrlDepASKVGwy5kz8YCo/Gt3IB45z89G+FOr
D/5Z5UEpwS74KxyB/xvzT0NjQQrqqyvvQkRAzxrN9us08MRUL2VsPtUTvy2nfbhkxZxxAcd3Ra16
Anb17Y72dSvHkCSlR8wzzdAve8bkR8J2hecc9ZfNMzpJSQAT3OPWkuXp4zAYnAanCYCAaWzTqnC/
uYj9pcdLIdjWu5VDiKDv6an2n6lkyQ7s4lCqo9+A526idFOnk4GjcJtdVhPwUizq9XYQdIikbZ/T
eSQhfW4BR6Ao8mWLr7ep4a9WT0FWs7DV2Tk4vh/GQMfOm7Ld0hRPKa7Jb1YovdP/uZdhX6eaQ0WJ
ZgOnyj8fG015RbFmdo4hXoqVdNwfVZZtae5jAeiH/VIVPxsXdQ9ZY0DvcDWJubjpGvuK7HP/m4f5
uhppEYXps/FbiiXp077vSVfETRa6R2WgacWWDiRj7B5Y+E6NDkx2DOCNQXH9zSv4ehTVH2vbUvLr
uab76WMz7btD86aOU+mfBjU82C33qY/1YQnIkLCoNgDqtTaL4VGAAcRbFN9VXf/61Xn7SkktVLA/
PQMRGdMAl1QdI8kybzkvLgb9tatwYmSKdiXFk7GZzG9euPh60+WrK6QJbFLc6D7Oif8dtIVj88bJ
KktcybLXXuIhJSzOjiYYTlQgGRKz8j1uvAxSqkTzesnHgw3Jzc9BdPpd435zNP3bi4BgphS+RYrp
jvxzPCambWRRNXmQuoIny8kfVdMeQos1SZkDhLqye4+y5LvbyN/eA+RHz/ZcZTOF9Sz5z3tAsuG4
gdF5xykEzm1F1B45jkcTUJye85Jr3qRgJA+gqXFypD6edrldFPHMan4hPuG7i57QP/enWemYJqVJ
h/6Y1jv9+TwhYKsWt5tHHjOWPksZINXcN5dfkdxeIC3AFi59G1KDqw3SJlxB+C4hfBn2TLwkmwwk
8qqt7Lu44PfUL61exJlbDfY3I8jWb+bzkwpfi1oQornqc61EiJl0+slXx7JgmYd+sWkUnREvrcfN
RNrznmoiPeG8JFe+jXdDbqNWIwSln+BvZpGBV4ef1WxwrQrDepLw69x0fCY2GOlUUG96iDl+D2p1
Ke6shYCdrldUeLWveRJkszf8Fbh/q7gprkcH1oW5lJcRFIK1MkhAcEL6GF5C9jHDyMGMTw0aJzZh
qk8jyV5+RZfK7MgP+WZN+fxa0Pv4CoyZ6XK/4mj1aT5HYm4TozTYjkx1G7dOtSXm874y4x9hRsfc
aTmuQAZ+bAaL4KCKxbXIz0vXa87s3P1GQGPrU9x/fyP0OzRa6bKimKNT+Xl0W14hLCMU3jGgojGP
GguWAIBO6GwF6sJOA4heoQufTT7kylSri7zzNdO0IZRx0yl2I0HVK1I4q4rCXFaAfM4nwyewgGyw
TdSifPNxUsexuemd/u5D6TbbwWMyBNuWDt/6A+DRJUCZlE/MaUTfoO8AG/3PO48uhBwVegUNPAmK
lfuGyv4Wz1QJxWZdclJEGyc5zCnjqZ3s079/qs9TTb8cj6u/QxuaheeziBJTiSfJTwiOuUEwCzmi
YCAVa5/RPSR+TWrfKIiWI84JPMe/P9nx9GL25w/Dtssne57ef77UH5oqEVEf+sYRx99toyDi0HBY
h2o5oflMd0Aq88Q/1yv3btaHpzkILgu/eYWgwgGcC+M6p6GCcDsEphAS1URYNSAysuc1jaTQBDIn
n96EFJehqu7jJSCmiKBBO+XljwuNIjqsR4z58Len+q2sWc5Ho7x3W9qdcf8QFkO3BXoarZb8auGI
P6ftNdlf0DjoT0ccCB0jRfqiLwj6AQJnfPAc4xB6IEzGheC7Sj46vRuv0i47NFV/Xkh6x5PncgEI
lusJTD8CPV6uYR8V0QkrYQz3PUaWlT2650kfTRTgyfQJESUGI0TmcZbtzqUDwzEbfntIKTlL0LVU
kIEQIdIMdF6sNCWCEcZA03LJytu0AOGaXYraoi/JuXTbEVIGKCHwNz0ybB7Hng5xJOmOS2tvlSBK
7eplfHBJh9sjdBXnbFO7KScaG1yHPE5zvsdTiwKslhxInBHCTAq5yjXOoVCDFwDVw8vhuz5lrckF
KBp+Oo3xaBrOr9Abu31cQNhM6DzmgoB5JXEPTcZlGxGB3iTmTiaUj6e8fMVLWt+q4nYIoUsMwSxW
Dhyes/w05+Ox7KrHCrJhoYKM6yRilUARtOgVE6q8CEQmU1Zq4N4i4Dja1Z0dT4DLLDa3JWNP8yg7
7zpJVUu4zY23QKLKAm75mdHeuonDDHjxI1ZssmUJR1VkUjiSaFFnOK9aYwMlDHvmMD8MOvqPXeDd
UDBsPog+VRczZuWLXYoFPr2/oyc3s38N111OFgexxK2Z8JvrPzz0hHkA3815S7CDqCHfpAQmGzI+
JTm1AWkX+AVA5/qlCxXQhPX0sWFQ4JaHAICAFS79GQLLGwjKDBoz3M8EQpxl0TKt7AUqASknqJDe
nKI8S3oS1+A6/JBSpLQqkut0sS6zoiafrF0oWJf+s+GqhbkOMdYiBnggcM2AbrZeXL+9QG2yaQlL
2bTRAE0SrwttRDiFBPWSjFSB4B7IPqbsDQimhAVcRhaZukfU3YTmRM6VKcNuW5oWHFgqVqz/5mHW
pI6AYhIUyekiKtWOcIKDJTr0tzGlH/upm0mGhnzzJKvlKoyTnz1SXZpP3UMF+myey8vFwPaBG3ze
UThbZc34m64jJM9iMU+CLBsupoAQZOg8+Tnfy11muZs1pNCK8KlPmOSDlqPEB0IMOo61H2jpRL+4
yd04Gu6AxXldDkhCABrhNE4ODJizQcbRWe85v5l5NI16it3EUDlc1pE8zARTarx0s6o970116lQm
7LrUzP2dy71ZFPYrUhCC2GH6stKtWiRsa8+kqWhrKYTx6+PLRzXjHrgpGorcuOhPsaLpkXJISMAb
WEX0XpnA52z7nsvE48dLRHTcrrtW7SETUJ2L39AOEG4eItSkpLZWOki2Guo3MgtZKIF+mDOvPjKG
twnrx1JOwzqwJjwU55GEW7NUhFYI2Ty5HI0D23oiGHgKHX89KbCIbIU3s4JkmdT5LiOHaFKsAh5X
l8XWGJUYcKVmfHJs48RB/MMG0C1gDxP4ckh0RQf/g3ROEP2+yfUPCz95HGQxovr4HdPwXGWocVEO
PXUGUB3ZIIXp4HJVITmFFuWaGC/wKtfiREnrEnvzb2f2EyhJQOeowlRJ8ZxpKqwvAAa1k3/v9qRi
TF76oxisy5b/AmaqgRVqxNddQiOWuzVwY83Zh7nSzFT2whrM8NilT3Es95MigzKvUoubbfPkVZ5Y
mXXrE8bc3paLxCfdUkEfbqXmXbIvAN9rQED6Krw3a3s+n1tKIyODbuPEnDI+BnmVIODwlbzoU6kv
F7AY6bARqGT5j1TA3ixW1K1bhWBmJvkLPfmImUFc0IJuaK4DXWPvIbll4HwJaozQHUzvoQfDytA0
ElgTB0dAhKorsCZiiI+AerKzvrz1Gs6EGM3xsmiQsOdHv8P5Rxcj4/eWJNy9tFPfE0WkmSEkD3jc
3BeiaS0qiRSlNOGj0roosRyZ/IepsEBve+p26fDaZ7V5Gfeud9uBfIQvNl+nbkrPFf9t05zCCU6i
7KxrV0b9DgYGqY2e9QbMKTu0egOzp23psfS17hDvGUDONivAe9NIDgjDhqrgnNVY0In/4SXOZdbf
hdCvclNsoqDLHxCkwUEu0seyiPIHs3KNQxUhbojm+qKx8rspMtUmg6julux6kzX/tOjnLZP3XhJ7
s+6XGtOIA4DRztuFkqA4tKUVXlhQ9nvHYqCbMH8Ix0u20+xfqsCjD0h6FQSvOtjZqYJzTzqQpulU
nDDDQ9DnGWIXghT8GdeUOT2nbMtU5nDmc0AWjPv8gickrE3W9/aQvSyO/DWrCeN+Lh4AOjeccHL6
0gPp72brQEoB5k7a4n3TgrzLR+/kS9/ZECNDJuToPcwaofVBzat90ER2AS4v6+sNtC8uF2P8A7ti
Rs7W7MAqvIFYQ2xNnU/bxt4S2T2SqdruQpwl/ALpVlXOq2oScuuDemcvFK+7grA0xE7nRUZNiWAs
UG8V0p7aDa191wIsBwYy7obOuV8W+eLG/k93Ke8re3xoiW4CzgN+MA6z3w3DKED4EBT4Jhab7lw4
xaclVmfZRID3vFQurV3QlmHmNeswAgZcr5agHr9pqup29p+nUO4EHqUzxaVFEGDDP//P5XdGmVFr
msYpAy2KmwYxc9F5T0Kqb40Qn6t0SMoQlklKO8gVEOJ9ut1DV0pRWiFTrtWIwslsn0qjvVeYFQ3g
0as8co/XfdDBv+v7C5cpwyJZ3aRg1n6b3PjAhdwzO9EQmHDyzO7koc78rgDxuRz08YzUoHTjn67e
Z6uM8kXFuCmz0zB4z+2YkV4SUgmeAQOKsb1ysgVsstu/Ji2q0zzHZNoihbQSiTkv/pFOHNNTDhNx
iLQntpP3lPJjO0N4rsznNHLeFC03PDduSDcfEGYSw2IKzSBbSQDxUgOybMOrVnHX/CwJ6FqpqLog
JgAluCAZiVjtzSB7/pxdIuee3PPI5fhejpSAYRLFltxV0fCWhtklu+Vr4AqKV4vprkr07xAet8XK
VY4Gp/F/X6zpOrITEkDAKI5ReVu0jM050ymV9LFVpH11hrj3zDdgZe1q8MGehBwhZmSkNTum6aFt
FS53R5bmfZOPWA8XJCPLFN3LGNqZGwAYdxP3qUUrhHBQt4Mqm1DHk5Rklnxzofo6kNkquEyxo3Hr
/uxUSfExIcrp8lPYUiPRQ8gw4U8ifn/5//8g2sZAqrS36It8eUqJbFezn38MEWMZ3pq+eI59lFL/
/hxh/WVu0qD+n+PNdrme/jk38aAkFBLC4sQn3FLnYeHs+vNFAGtvucfHQ37JSfyJ8Lx3JafHKREP
BiWi0SVuPDAxyR5dXA6rmtZT3wXXMqLg7AHtixQ9n0IeyiJ7bKibrBc92wePi70JkhAYFykslTrz
piN8tRssA3eZEZBhl/AkyxNKkMfOApQ3KPc19YFGIQOyhHWcCxJWPfNHx6/wUdvIFg4/5JHD3UnO
WYmvUPzc2Q4owizgcmd2zx94HmiDr1ikzsAYrT6gdRqW+b+voFeKPNq53vIbFfAty/zaFdk2qbwH
T9+y6vmGWXoiA/WCivsDdsWN6sW+TKKTbWLoEhlxBVVyq/l2mEreKcvEiOS90xiDvOaGJebkgvPL
+4AFl3u/9uJfWl52E7TO7Qe3z24ymBBuym79IoPosRorgkzI+Qyc59SbDkKON1of6LTArNghbDe5
GibriQ7UEYQOWdNpzjmjfOvq5rlxf9p1wQnS+8WEv1G5v40L88rI4FhlmD6aoseTkckb0/wVWPEz
SYMH4mqdlV1yRUtux6J5rRIGggf+lWieGvwy92Z7hKkLpaLkiPfvQWh9Lo7qBZEZ5SjPdxyTa96f
Y7Cuw7Bryj4/EWTJfYFramrS+pmMgZBxRYRhnJymhQS4ZqzfLR0zDebnV1lfJjSqoGhzlSqDM8Ov
rgPDQWrTQDGmcjZtc6oPqw6dA3rVaQfKGQNcBK3WME6DMLaWUT8iSdsXGWVYEKkvLhfcITuhItxO
ehf49/f8WNg/7YO+L01KwPzL+SJJqRuDtKlgyE+ipwa/lOQuI6svVX6W5SDYNWR8dqEUp9ZhCFEI
Zzq1KauWPZ40MEolZ/PAI7innYybdujPJ4+eeV49FXXINbV7+/fjfi3q8atgTcN34FIp/9wxWFQy
IBHNihPu6vextm/qMHofLOM8GuQ3JbK/DgCfKiZVXlbWzw48pLJ2IZymODn1cpNZ1WPDi/lmqfv6
GZw+sBfR+sE6xuf8OcgM12sHL6uL08fmNgxciPRs//c7+1rr40Nw1nguah+lhF5t/3PS8dvMEyMx
9yffxnkZMguX7MWJdsXknDdhtsv8aKNy67tP/dzTwMpDkdHWIiMPMYD6pBdxay+POmHkJwLEd3Xn
3idt/tgYGdNgGm4TlyxcxV0dPchtq/Gd7KX9SvTntHJbmoXM7CzP6bn2tL/JXvFHcYbfcBe23nlO
YlIVLEAYORIAqaaqkDTPYVWdosbYlml5GIflwrPDXZx3zCadUG8Rgpdp/DDWmmerMV7NuNybBRkz
jc6DxD6yoqAEwNIFWmFX8ikY2+umtjYjFE0zpQyYwmYkhvT6Y5+dUvehUtxJc3r1USKuYwZgNhQc
NGBrydFax0+LZ/+y8TuxinZPKvXNNeLnj/WWGfPCz/VmGh59Y2fh2wNkHBpxZZgJKW2QMOcZEvnY
xKzaH4RLQtQ3cioghwIYC0ouyrEbXcaDdxYFBYktep2sJ2KF8rA/DBOVUE8v+Tl4YCjDlXRzVqrs
NNr+hoien0MVjvsyGI9D8s0U/bp5MzkFPVMtAKGN86kJEHc2LIluYd5kEHX9Qj67nfUU2px0/z2u
Pwum9ACjZ4Y00ERHxr//HNeNqNukcsryZNHqITOhfUsieijh+EBwfA/nmv/49yf+bSbhIvcEbWqf
3o+ezv+ZSS6hH+40BOVpAhyyEiO5VFku3paFwGuz0f7CIgTYHkPGi0hk+Wap/tti8d9P/zSPuUm3
LemyBAEWDuUd96GYg4d/f0Epv95VFOoz2xU23w+X2qdrkTlXcm6WpjpNDgASOwByq6dsG3LXmwMm
EozujUTyXQXF776jdtVxK97Udb7vOtzyi05PlHVI9yIioyRYxLyevYKkeBcZyqBlzIV/TXE4IniT
a2eclXuWPMKhHIeQdoyPNpEGK7MCKY2WK1yV0twFHmKoBEIHid7TjhjaJ7opT06MqgD+TYKtdzxn
NNxhVPw5lsMmTh3mmqTK3Xbc3ZPplBr2w+S1yBr19aogqQb8XLjNfNJHQwMOOK6jA1DeB1Df/FGr
fVichGWifV4Kdx8YxqE/jTI7Kl0HEC5jWR+FFtA+K5+T8BjgfM6iM84hN6Tr4aEgx0GfK1ufY2fd
4NeuBzC3RrZDXxP4iGenWtN3tTYmTVKyX7EO2CaIQ058xAw4Dy5SP71iGiFLjzH09zKj4l6MT41h
Puv1SaaYfzr7Mo7eoHvh62ebWgaKDCOHsGZQ5AbTkIzIPWLvsgLcZ6N7qIgTtRBcDPT/VyllzZUG
pA1L8Qbkb7Mo4Mwfa5KdZf3G8Zy3wH8fHTQPMPHL/51RnTq9rbvhLAELHy/y3OqqG/1ctdcd5ESx
QSrroRzCdeGovYQ/ARnEj1eirq+UxbtEpFJ0dLdSWR4swpoqP7vXf4OOF/rhl56R0xPS5FnhY2vE
Vx2RcBAtA/sQIHxe0YZ44p6KNTlObmJqzlVi7vFc7jBIE0Wo18sGFqO+gs4VaPuPW+kwUGSs+2tR
uxAnIv81VpQBK+tmSOH+TvNlL0e0qJHGQ5zbTOGpiq7xcfSrSdIV65JVs6SnsKNMT1Z5yfF6iN+F
NSMK73TuU01ua0BQVUJ3N8yyX3FKLeZjjbYLelaIlIgCqhHUE/MBxmP9f8ydS0+DQBSF/4px71gG
hkeiXRiNummicWHcGNISxLRAeaj8e7+BWgErwXRhN00IMDCHO7dz75x7RltHGqMgziZzt89r4lTD
Zbq+ih/Jvz1WWQjFKEUZpwCWKGTt0XEJPTM7nr1GTN9T5vOFXoHw2P0niQhX8/c3tlZ074a9wQ53
B3dIQVc2iCubQtCWu2OrlKxYT8p0dvLyfkUyJb2I1eomL6unj4Q1EMzbRWEkdePmuacdiZe8lnyZ
J2mVReFL0TucXgfJzF8F+Zm+a3vVtHvITZtGL/3C7xxgQxTL3pVBVt0Hebkshs82j0eARjdUK888
JD+aGHXRl5LN7oaOgvq9Hqo0OD/2F6uIcv6cdPO8ON6c0iI3pIo0pWCrirNtq+7PUBtLn26XCxo/
kVKwvutMsFBHM3Y1r36ZxOHmPGuvQlE6gywqnGgmiPx98sAWnr/BMNzDL7Sbj7198w6cQz1oAKpR
QE9hbxRMKRCMMG1yFkTicDXoZgcFRzADh3tlaO0GyOj/hMI8KdlLGlsNoyRu24KWdxljCL0G2oag
MATmYgpyNmpj1Pd0ITAtQfThQMhXEjUfXRh0WIYAIV6HrWNQ6A2pFgqmLVxSVx699CxH2treO4YA
CsYEfRHJxBsuFKPlwFDg8zEb2w8FqQS0HOqZgMCDa6WVpNoo4DQM8gC241r8/N9w6H3Hb6fAIPaa
T9NzMH9xjeZEQHhUUpeeSEsZWgqnjYKpBCsDxOV4R4aL2RjfQblGErH72oLhCYusMexdSGwsUNgM
/A4KpiACoMSSPYrwHc3zRoEw4qLNX/d8GfjZ9BMAAP//</cx:binary>
              </cx:geoCache>
            </cx:geography>
          </cx:layoutPr>
          <cx:valueColors>
            <cx:minColor>
              <a:schemeClr val="bg1">
                <a:lumMod val="95000"/>
              </a:schemeClr>
            </cx:minColor>
            <cx:maxColor>
              <a:schemeClr val="accent6">
                <a:lumMod val="75000"/>
              </a:schemeClr>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plotArea>
      <cx:plotAreaRegion>
        <cx:series layoutId="sunburst" uniqueId="{25809F26-4E32-47A9-9A8B-D2F5DFCAA982}">
          <cx:tx>
            <cx:txData>
              <cx:f>_xlchart.v1.5</cx:f>
              <cx:v>Sales</cx:v>
            </cx:txData>
          </cx:tx>
          <cx:spPr>
            <a:ln w="3175">
              <a:solidFill>
                <a:schemeClr val="bg1"/>
              </a:solidFill>
            </a:ln>
          </cx:spPr>
          <cx:dataPt idx="12">
            <cx:spPr>
              <a:solidFill>
                <a:srgbClr val="CDD0D1">
                  <a:lumMod val="90000"/>
                </a:srgbClr>
              </a:solidFill>
            </cx:spPr>
          </cx:dataPt>
          <cx:dataLabels pos="ctr">
            <cx:txPr>
              <a:bodyPr spcFirstLastPara="1" vertOverflow="ellipsis" horzOverflow="overflow" wrap="square" lIns="0" tIns="0" rIns="0" bIns="0" anchor="ctr" anchorCtr="1"/>
              <a:lstStyle/>
              <a:p>
                <a:pPr algn="ctr" rtl="0">
                  <a:defRPr sz="800"/>
                </a:pPr>
                <a:endParaRPr lang="en-US" sz="800" b="0" i="0" u="none" strike="noStrike" baseline="0">
                  <a:solidFill>
                    <a:sysClr val="window" lastClr="FFFFFF"/>
                  </a:solidFill>
                  <a:latin typeface="Calibri" panose="020F0502020204030204"/>
                </a:endParaRPr>
              </a:p>
            </cx:txPr>
            <cx:visibility seriesName="0" categoryName="1" value="0"/>
          </cx:dataLabels>
          <cx:dataId val="0"/>
        </cx:series>
      </cx:plotAreaRegion>
    </cx:plotArea>
    <cx:legend pos="l" align="ctr" overlay="0"/>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_xlchart.v1.8</cx:f>
      </cx:numDim>
    </cx:data>
  </cx:chartData>
  <cx:chart>
    <cx:plotArea>
      <cx:plotAreaRegion>
        <cx:series layoutId="waterfall" uniqueId="{8CC642E2-7185-4FA4-A25D-09502FB11458}">
          <cx:dataLabels/>
          <cx:dataId val="0"/>
          <cx:layoutPr>
            <cx:subtotals>
              <cx:idx val="0"/>
              <cx:idx val="5"/>
              <cx:idx val="10"/>
            </cx:subtotals>
          </cx:layoutPr>
        </cx:series>
      </cx:plotAreaRegion>
      <cx:axis id="0">
        <cx:catScaling gapWidth="0.5"/>
        <cx:tickLabels/>
      </cx:axis>
      <cx:axis id="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microsoft.com/office/2014/relationships/chartEx" Target="../charts/chartEx3.xml"/><Relationship Id="rId3" Type="http://schemas.microsoft.com/office/2014/relationships/chartEx" Target="../charts/chartEx2.xml"/><Relationship Id="rId7" Type="http://schemas.openxmlformats.org/officeDocument/2006/relationships/chart" Target="../charts/chart3.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2.xml"/><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863356</xdr:colOff>
      <xdr:row>6</xdr:row>
      <xdr:rowOff>163219</xdr:rowOff>
    </xdr:to>
    <xdr:pic>
      <xdr:nvPicPr>
        <xdr:cNvPr id="2" name="Picture 1">
          <a:extLst>
            <a:ext uri="{FF2B5EF4-FFF2-40B4-BE49-F238E27FC236}">
              <a16:creationId xmlns:a16="http://schemas.microsoft.com/office/drawing/2014/main" id="{E2EC4CD4-0FA1-4A31-9A09-B315E444B6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9531" cy="1696744"/>
        </a:xfrm>
        <a:prstGeom prst="rect">
          <a:avLst/>
        </a:prstGeom>
      </xdr:spPr>
    </xdr:pic>
    <xdr:clientData/>
  </xdr:twoCellAnchor>
  <xdr:twoCellAnchor editAs="oneCell">
    <xdr:from>
      <xdr:col>1</xdr:col>
      <xdr:colOff>0</xdr:colOff>
      <xdr:row>54</xdr:row>
      <xdr:rowOff>4330</xdr:rowOff>
    </xdr:from>
    <xdr:to>
      <xdr:col>14</xdr:col>
      <xdr:colOff>1169408</xdr:colOff>
      <xdr:row>80</xdr:row>
      <xdr:rowOff>121330</xdr:rowOff>
    </xdr:to>
    <xdr:pic>
      <xdr:nvPicPr>
        <xdr:cNvPr id="3" name="Picture 2">
          <a:extLst>
            <a:ext uri="{FF2B5EF4-FFF2-40B4-BE49-F238E27FC236}">
              <a16:creationId xmlns:a16="http://schemas.microsoft.com/office/drawing/2014/main" id="{728726AE-C7E3-4100-BC88-40AD9075B8BC}"/>
            </a:ext>
          </a:extLst>
        </xdr:cNvPr>
        <xdr:cNvPicPr>
          <a:picLocks noChangeAspect="1"/>
        </xdr:cNvPicPr>
      </xdr:nvPicPr>
      <xdr:blipFill>
        <a:blip xmlns:r="http://schemas.openxmlformats.org/officeDocument/2006/relationships" r:embed="rId2"/>
        <a:stretch>
          <a:fillRect/>
        </a:stretch>
      </xdr:blipFill>
      <xdr:spPr>
        <a:xfrm>
          <a:off x="342900" y="11824855"/>
          <a:ext cx="9713333" cy="5070000"/>
        </a:xfrm>
        <a:prstGeom prst="rect">
          <a:avLst/>
        </a:prstGeom>
      </xdr:spPr>
    </xdr:pic>
    <xdr:clientData/>
  </xdr:twoCellAnchor>
  <xdr:twoCellAnchor editAs="oneCell">
    <xdr:from>
      <xdr:col>11</xdr:col>
      <xdr:colOff>206384</xdr:colOff>
      <xdr:row>42</xdr:row>
      <xdr:rowOff>12991</xdr:rowOff>
    </xdr:from>
    <xdr:to>
      <xdr:col>12</xdr:col>
      <xdr:colOff>558534</xdr:colOff>
      <xdr:row>45</xdr:row>
      <xdr:rowOff>142332</xdr:rowOff>
    </xdr:to>
    <xdr:pic>
      <xdr:nvPicPr>
        <xdr:cNvPr id="4" name="Picture 3">
          <a:extLst>
            <a:ext uri="{FF2B5EF4-FFF2-40B4-BE49-F238E27FC236}">
              <a16:creationId xmlns:a16="http://schemas.microsoft.com/office/drawing/2014/main" id="{FF8E3DB0-FEBA-4769-BC41-4BBD889DA129}"/>
            </a:ext>
          </a:extLst>
        </xdr:cNvPr>
        <xdr:cNvPicPr>
          <a:picLocks noChangeAspect="1"/>
        </xdr:cNvPicPr>
      </xdr:nvPicPr>
      <xdr:blipFill>
        <a:blip xmlns:r="http://schemas.openxmlformats.org/officeDocument/2006/relationships" r:embed="rId3"/>
        <a:stretch>
          <a:fillRect/>
        </a:stretch>
      </xdr:blipFill>
      <xdr:spPr>
        <a:xfrm>
          <a:off x="7264409" y="9423691"/>
          <a:ext cx="961750" cy="910391"/>
        </a:xfrm>
        <a:prstGeom prst="rect">
          <a:avLst/>
        </a:prstGeom>
      </xdr:spPr>
    </xdr:pic>
    <xdr:clientData/>
  </xdr:twoCellAnchor>
  <xdr:twoCellAnchor editAs="oneCell">
    <xdr:from>
      <xdr:col>10</xdr:col>
      <xdr:colOff>519548</xdr:colOff>
      <xdr:row>44</xdr:row>
      <xdr:rowOff>143365</xdr:rowOff>
    </xdr:from>
    <xdr:to>
      <xdr:col>12</xdr:col>
      <xdr:colOff>402647</xdr:colOff>
      <xdr:row>51</xdr:row>
      <xdr:rowOff>10499</xdr:rowOff>
    </xdr:to>
    <xdr:pic>
      <xdr:nvPicPr>
        <xdr:cNvPr id="5" name="Picture 4">
          <a:extLst>
            <a:ext uri="{FF2B5EF4-FFF2-40B4-BE49-F238E27FC236}">
              <a16:creationId xmlns:a16="http://schemas.microsoft.com/office/drawing/2014/main" id="{D5B22FD7-25B5-497B-AA5C-DDE6FCAF1F15}"/>
            </a:ext>
          </a:extLst>
        </xdr:cNvPr>
        <xdr:cNvPicPr>
          <a:picLocks noChangeAspect="1"/>
        </xdr:cNvPicPr>
      </xdr:nvPicPr>
      <xdr:blipFill>
        <a:blip xmlns:r="http://schemas.openxmlformats.org/officeDocument/2006/relationships" r:embed="rId4"/>
        <a:stretch>
          <a:fillRect/>
        </a:stretch>
      </xdr:blipFill>
      <xdr:spPr>
        <a:xfrm>
          <a:off x="6967973" y="10144615"/>
          <a:ext cx="1102299" cy="1114909"/>
        </a:xfrm>
        <a:prstGeom prst="rect">
          <a:avLst/>
        </a:prstGeom>
      </xdr:spPr>
    </xdr:pic>
    <xdr:clientData/>
  </xdr:twoCellAnchor>
  <xdr:twoCellAnchor>
    <xdr:from>
      <xdr:col>11</xdr:col>
      <xdr:colOff>108238</xdr:colOff>
      <xdr:row>42</xdr:row>
      <xdr:rowOff>73603</xdr:rowOff>
    </xdr:from>
    <xdr:to>
      <xdr:col>11</xdr:col>
      <xdr:colOff>268431</xdr:colOff>
      <xdr:row>42</xdr:row>
      <xdr:rowOff>173182</xdr:rowOff>
    </xdr:to>
    <xdr:sp macro="" textlink="">
      <xdr:nvSpPr>
        <xdr:cNvPr id="6" name="Arrow: Right 5">
          <a:extLst>
            <a:ext uri="{FF2B5EF4-FFF2-40B4-BE49-F238E27FC236}">
              <a16:creationId xmlns:a16="http://schemas.microsoft.com/office/drawing/2014/main" id="{D9701ACA-6597-4258-A757-A7BF05C6F134}"/>
            </a:ext>
          </a:extLst>
        </xdr:cNvPr>
        <xdr:cNvSpPr/>
      </xdr:nvSpPr>
      <xdr:spPr>
        <a:xfrm>
          <a:off x="7166263" y="9484303"/>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10</xdr:col>
      <xdr:colOff>377536</xdr:colOff>
      <xdr:row>45</xdr:row>
      <xdr:rowOff>74469</xdr:rowOff>
    </xdr:from>
    <xdr:to>
      <xdr:col>10</xdr:col>
      <xdr:colOff>537729</xdr:colOff>
      <xdr:row>45</xdr:row>
      <xdr:rowOff>174048</xdr:rowOff>
    </xdr:to>
    <xdr:sp macro="" textlink="">
      <xdr:nvSpPr>
        <xdr:cNvPr id="7" name="Arrow: Right 6">
          <a:extLst>
            <a:ext uri="{FF2B5EF4-FFF2-40B4-BE49-F238E27FC236}">
              <a16:creationId xmlns:a16="http://schemas.microsoft.com/office/drawing/2014/main" id="{3AFB189E-4050-4879-B3B8-44EF7CD99DFE}"/>
            </a:ext>
          </a:extLst>
        </xdr:cNvPr>
        <xdr:cNvSpPr/>
      </xdr:nvSpPr>
      <xdr:spPr>
        <a:xfrm>
          <a:off x="6825961" y="10266219"/>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0</xdr:col>
      <xdr:colOff>342899</xdr:colOff>
      <xdr:row>85</xdr:row>
      <xdr:rowOff>56294</xdr:rowOff>
    </xdr:from>
    <xdr:to>
      <xdr:col>14</xdr:col>
      <xdr:colOff>1120836</xdr:colOff>
      <xdr:row>112</xdr:row>
      <xdr:rowOff>150889</xdr:rowOff>
    </xdr:to>
    <xdr:pic>
      <xdr:nvPicPr>
        <xdr:cNvPr id="8" name="Picture 7">
          <a:extLst>
            <a:ext uri="{FF2B5EF4-FFF2-40B4-BE49-F238E27FC236}">
              <a16:creationId xmlns:a16="http://schemas.microsoft.com/office/drawing/2014/main" id="{9422C522-BE8F-448E-8070-4AB15F94CD9C}"/>
            </a:ext>
          </a:extLst>
        </xdr:cNvPr>
        <xdr:cNvPicPr>
          <a:picLocks noChangeAspect="1"/>
        </xdr:cNvPicPr>
      </xdr:nvPicPr>
      <xdr:blipFill>
        <a:blip xmlns:r="http://schemas.openxmlformats.org/officeDocument/2006/relationships" r:embed="rId5"/>
        <a:stretch>
          <a:fillRect/>
        </a:stretch>
      </xdr:blipFill>
      <xdr:spPr>
        <a:xfrm>
          <a:off x="342899" y="17782319"/>
          <a:ext cx="9664762" cy="5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22</xdr:col>
      <xdr:colOff>71438</xdr:colOff>
      <xdr:row>2</xdr:row>
      <xdr:rowOff>79288</xdr:rowOff>
    </xdr:from>
    <xdr:to>
      <xdr:col>29</xdr:col>
      <xdr:colOff>24984</xdr:colOff>
      <xdr:row>24</xdr:row>
      <xdr:rowOff>110226</xdr:rowOff>
    </xdr:to>
    <xdr:graphicFrame macro="">
      <xdr:nvGraphicFramePr>
        <xdr:cNvPr id="13" name="Chart 12">
          <a:extLst>
            <a:ext uri="{FF2B5EF4-FFF2-40B4-BE49-F238E27FC236}">
              <a16:creationId xmlns:a16="http://schemas.microsoft.com/office/drawing/2014/main" id="{43968962-6EB0-4FD3-BC0D-925B27122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113109</xdr:colOff>
      <xdr:row>2</xdr:row>
      <xdr:rowOff>-1</xdr:rowOff>
    </xdr:from>
    <xdr:to>
      <xdr:col>10</xdr:col>
      <xdr:colOff>639984</xdr:colOff>
      <xdr:row>32</xdr:row>
      <xdr:rowOff>137437</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06EE9036-CE6D-4B32-8948-09D639FB17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3584" y="609599"/>
              <a:ext cx="6003750" cy="5747663"/>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0</xdr:colOff>
      <xdr:row>2</xdr:row>
      <xdr:rowOff>-1</xdr:rowOff>
    </xdr:from>
    <xdr:to>
      <xdr:col>21</xdr:col>
      <xdr:colOff>639984</xdr:colOff>
      <xdr:row>32</xdr:row>
      <xdr:rowOff>137437</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D316F628-66E7-4DBC-8F6A-71B8D97CE9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210300" y="609599"/>
              <a:ext cx="6002559" cy="5747663"/>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23</xdr:col>
      <xdr:colOff>175025</xdr:colOff>
      <xdr:row>26</xdr:row>
      <xdr:rowOff>118380</xdr:rowOff>
    </xdr:from>
    <xdr:to>
      <xdr:col>28</xdr:col>
      <xdr:colOff>602798</xdr:colOff>
      <xdr:row>36</xdr:row>
      <xdr:rowOff>92109</xdr:rowOff>
    </xdr:to>
    <xdr:pic>
      <xdr:nvPicPr>
        <xdr:cNvPr id="26" name="Picture 25">
          <a:extLst>
            <a:ext uri="{FF2B5EF4-FFF2-40B4-BE49-F238E27FC236}">
              <a16:creationId xmlns:a16="http://schemas.microsoft.com/office/drawing/2014/main" id="{5E6F4667-5897-4286-9B0E-161AA68D7D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333132" y="5050970"/>
          <a:ext cx="3659470" cy="1715443"/>
        </a:xfrm>
        <a:prstGeom prst="rect">
          <a:avLst/>
        </a:prstGeom>
      </xdr:spPr>
    </xdr:pic>
    <xdr:clientData/>
  </xdr:twoCellAnchor>
  <xdr:twoCellAnchor editAs="oneCell">
    <xdr:from>
      <xdr:col>23</xdr:col>
      <xdr:colOff>175025</xdr:colOff>
      <xdr:row>39</xdr:row>
      <xdr:rowOff>19056</xdr:rowOff>
    </xdr:from>
    <xdr:to>
      <xdr:col>28</xdr:col>
      <xdr:colOff>602798</xdr:colOff>
      <xdr:row>48</xdr:row>
      <xdr:rowOff>81231</xdr:rowOff>
    </xdr:to>
    <xdr:pic>
      <xdr:nvPicPr>
        <xdr:cNvPr id="30" name="Picture 29">
          <a:extLst>
            <a:ext uri="{FF2B5EF4-FFF2-40B4-BE49-F238E27FC236}">
              <a16:creationId xmlns:a16="http://schemas.microsoft.com/office/drawing/2014/main" id="{79363814-61B7-44F9-BAEE-C97C53B4D3A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333132" y="7060753"/>
          <a:ext cx="3659470" cy="1715443"/>
        </a:xfrm>
        <a:prstGeom prst="rect">
          <a:avLst/>
        </a:prstGeom>
      </xdr:spPr>
    </xdr:pic>
    <xdr:clientData/>
  </xdr:twoCellAnchor>
  <xdr:twoCellAnchor editAs="oneCell">
    <xdr:from>
      <xdr:col>23</xdr:col>
      <xdr:colOff>164136</xdr:colOff>
      <xdr:row>39</xdr:row>
      <xdr:rowOff>56980</xdr:rowOff>
    </xdr:from>
    <xdr:to>
      <xdr:col>28</xdr:col>
      <xdr:colOff>519683</xdr:colOff>
      <xdr:row>57</xdr:row>
      <xdr:rowOff>82292</xdr:rowOff>
    </xdr:to>
    <xdr:graphicFrame macro="">
      <xdr:nvGraphicFramePr>
        <xdr:cNvPr id="19" name="Chart 18">
          <a:extLst>
            <a:ext uri="{FF2B5EF4-FFF2-40B4-BE49-F238E27FC236}">
              <a16:creationId xmlns:a16="http://schemas.microsoft.com/office/drawing/2014/main" id="{B3BD3CCA-245F-4AE7-9017-2502AE035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150530</xdr:colOff>
      <xdr:row>26</xdr:row>
      <xdr:rowOff>140329</xdr:rowOff>
    </xdr:from>
    <xdr:to>
      <xdr:col>28</xdr:col>
      <xdr:colOff>506077</xdr:colOff>
      <xdr:row>45</xdr:row>
      <xdr:rowOff>82298</xdr:rowOff>
    </xdr:to>
    <xdr:graphicFrame macro="">
      <xdr:nvGraphicFramePr>
        <xdr:cNvPr id="18" name="Chart 17">
          <a:extLst>
            <a:ext uri="{FF2B5EF4-FFF2-40B4-BE49-F238E27FC236}">
              <a16:creationId xmlns:a16="http://schemas.microsoft.com/office/drawing/2014/main" id="{76EB89BD-7D7F-4754-A3C4-4ED89109A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17859</xdr:colOff>
      <xdr:row>34</xdr:row>
      <xdr:rowOff>0</xdr:rowOff>
    </xdr:from>
    <xdr:to>
      <xdr:col>21</xdr:col>
      <xdr:colOff>535828</xdr:colOff>
      <xdr:row>50</xdr:row>
      <xdr:rowOff>22500</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F5FB1E9D-69CF-4B69-A770-B4E800A486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22634" y="6496050"/>
              <a:ext cx="12024169" cy="30705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175025</xdr:colOff>
      <xdr:row>26</xdr:row>
      <xdr:rowOff>118380</xdr:rowOff>
    </xdr:from>
    <xdr:to>
      <xdr:col>28</xdr:col>
      <xdr:colOff>602798</xdr:colOff>
      <xdr:row>36</xdr:row>
      <xdr:rowOff>92109</xdr:rowOff>
    </xdr:to>
    <xdr:pic>
      <xdr:nvPicPr>
        <xdr:cNvPr id="5" name="Picture 4">
          <a:extLst>
            <a:ext uri="{FF2B5EF4-FFF2-40B4-BE49-F238E27FC236}">
              <a16:creationId xmlns:a16="http://schemas.microsoft.com/office/drawing/2014/main" id="{DA6C5941-001A-476F-BB0E-2C9AC25349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7625" y="4980893"/>
          <a:ext cx="3666273" cy="1688229"/>
        </a:xfrm>
        <a:prstGeom prst="rect">
          <a:avLst/>
        </a:prstGeom>
      </xdr:spPr>
    </xdr:pic>
    <xdr:clientData/>
  </xdr:twoCellAnchor>
  <xdr:twoCellAnchor editAs="oneCell">
    <xdr:from>
      <xdr:col>23</xdr:col>
      <xdr:colOff>175025</xdr:colOff>
      <xdr:row>39</xdr:row>
      <xdr:rowOff>19056</xdr:rowOff>
    </xdr:from>
    <xdr:to>
      <xdr:col>28</xdr:col>
      <xdr:colOff>602798</xdr:colOff>
      <xdr:row>48</xdr:row>
      <xdr:rowOff>81231</xdr:rowOff>
    </xdr:to>
    <xdr:pic>
      <xdr:nvPicPr>
        <xdr:cNvPr id="6" name="Picture 5">
          <a:extLst>
            <a:ext uri="{FF2B5EF4-FFF2-40B4-BE49-F238E27FC236}">
              <a16:creationId xmlns:a16="http://schemas.microsoft.com/office/drawing/2014/main" id="{DD169747-B4A8-49E9-8FD7-53C72381485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57625" y="6958019"/>
          <a:ext cx="3666273" cy="1690951"/>
        </a:xfrm>
        <a:prstGeom prst="rect">
          <a:avLst/>
        </a:prstGeom>
      </xdr:spPr>
    </xdr:pic>
    <xdr:clientData/>
  </xdr:twoCellAnchor>
  <xdr:twoCellAnchor>
    <xdr:from>
      <xdr:col>23</xdr:col>
      <xdr:colOff>149677</xdr:colOff>
      <xdr:row>39</xdr:row>
      <xdr:rowOff>88445</xdr:rowOff>
    </xdr:from>
    <xdr:to>
      <xdr:col>28</xdr:col>
      <xdr:colOff>517981</xdr:colOff>
      <xdr:row>57</xdr:row>
      <xdr:rowOff>21909</xdr:rowOff>
    </xdr:to>
    <xdr:graphicFrame macro="">
      <xdr:nvGraphicFramePr>
        <xdr:cNvPr id="7" name="Chart 6">
          <a:extLst>
            <a:ext uri="{FF2B5EF4-FFF2-40B4-BE49-F238E27FC236}">
              <a16:creationId xmlns:a16="http://schemas.microsoft.com/office/drawing/2014/main" id="{5D258C05-0070-43FF-A53F-F6BC7DEEE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170089</xdr:colOff>
      <xdr:row>27</xdr:row>
      <xdr:rowOff>13613</xdr:rowOff>
    </xdr:from>
    <xdr:to>
      <xdr:col>28</xdr:col>
      <xdr:colOff>538393</xdr:colOff>
      <xdr:row>45</xdr:row>
      <xdr:rowOff>42328</xdr:rowOff>
    </xdr:to>
    <xdr:graphicFrame macro="">
      <xdr:nvGraphicFramePr>
        <xdr:cNvPr id="8" name="Chart 7">
          <a:extLst>
            <a:ext uri="{FF2B5EF4-FFF2-40B4-BE49-F238E27FC236}">
              <a16:creationId xmlns:a16="http://schemas.microsoft.com/office/drawing/2014/main" id="{179B7A79-278F-46F3-830D-88F3EBCA8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2</xdr:row>
      <xdr:rowOff>-1</xdr:rowOff>
    </xdr:from>
    <xdr:to>
      <xdr:col>10</xdr:col>
      <xdr:colOff>639983</xdr:colOff>
      <xdr:row>32</xdr:row>
      <xdr:rowOff>137437</xdr:rowOff>
    </xdr:to>
    <xdr:graphicFrame macro="">
      <xdr:nvGraphicFramePr>
        <xdr:cNvPr id="10" name="Chart 9">
          <a:extLst>
            <a:ext uri="{FF2B5EF4-FFF2-40B4-BE49-F238E27FC236}">
              <a16:creationId xmlns:a16="http://schemas.microsoft.com/office/drawing/2014/main" id="{255A46D3-3E9E-4C30-82A9-7395B0D8D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34</xdr:row>
      <xdr:rowOff>0</xdr:rowOff>
    </xdr:from>
    <xdr:to>
      <xdr:col>21</xdr:col>
      <xdr:colOff>517968</xdr:colOff>
      <xdr:row>50</xdr:row>
      <xdr:rowOff>23812</xdr:rowOff>
    </xdr:to>
    <xdr:graphicFrame macro="">
      <xdr:nvGraphicFramePr>
        <xdr:cNvPr id="11" name="Chart 10">
          <a:extLst>
            <a:ext uri="{FF2B5EF4-FFF2-40B4-BE49-F238E27FC236}">
              <a16:creationId xmlns:a16="http://schemas.microsoft.com/office/drawing/2014/main" id="{8A7CA228-40FE-4D41-8024-0237DCE5D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115659</xdr:colOff>
      <xdr:row>2</xdr:row>
      <xdr:rowOff>0</xdr:rowOff>
    </xdr:from>
    <xdr:to>
      <xdr:col>22</xdr:col>
      <xdr:colOff>16606</xdr:colOff>
      <xdr:row>31</xdr:row>
      <xdr:rowOff>168055</xdr:rowOff>
    </xdr:to>
    <xdr:graphicFrame macro="">
      <xdr:nvGraphicFramePr>
        <xdr:cNvPr id="16" name="Chart 15">
          <a:extLst>
            <a:ext uri="{FF2B5EF4-FFF2-40B4-BE49-F238E27FC236}">
              <a16:creationId xmlns:a16="http://schemas.microsoft.com/office/drawing/2014/main" id="{CF750306-9ED0-414F-957B-E46326B2E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146231</xdr:colOff>
      <xdr:row>6</xdr:row>
      <xdr:rowOff>167590</xdr:rowOff>
    </xdr:from>
    <xdr:to>
      <xdr:col>19</xdr:col>
      <xdr:colOff>514534</xdr:colOff>
      <xdr:row>27</xdr:row>
      <xdr:rowOff>5215</xdr:rowOff>
    </xdr:to>
    <xdr:graphicFrame macro="">
      <xdr:nvGraphicFramePr>
        <xdr:cNvPr id="17" name="Chart 16">
          <a:extLst>
            <a:ext uri="{FF2B5EF4-FFF2-40B4-BE49-F238E27FC236}">
              <a16:creationId xmlns:a16="http://schemas.microsoft.com/office/drawing/2014/main" id="{64BD8790-8B09-4927-8DB8-70A4E9269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0</xdr:colOff>
      <xdr:row>2</xdr:row>
      <xdr:rowOff>53577</xdr:rowOff>
    </xdr:from>
    <xdr:to>
      <xdr:col>29</xdr:col>
      <xdr:colOff>66657</xdr:colOff>
      <xdr:row>24</xdr:row>
      <xdr:rowOff>84515</xdr:rowOff>
    </xdr:to>
    <xdr:graphicFrame macro="">
      <xdr:nvGraphicFramePr>
        <xdr:cNvPr id="18" name="Chart 17">
          <a:extLst>
            <a:ext uri="{FF2B5EF4-FFF2-40B4-BE49-F238E27FC236}">
              <a16:creationId xmlns:a16="http://schemas.microsoft.com/office/drawing/2014/main" id="{8B35107E-9EB8-4D85-85D7-E41AC0903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2FF5B-DDCF-4375-9E3B-810027A1313D}">
  <dimension ref="B2:O85"/>
  <sheetViews>
    <sheetView showGridLines="0" tabSelected="1" zoomScaleNormal="100" workbookViewId="0">
      <selection activeCell="I5" sqref="I5:O5"/>
    </sheetView>
  </sheetViews>
  <sheetFormatPr defaultRowHeight="15" x14ac:dyDescent="0.25"/>
  <cols>
    <col min="1" max="1" width="5.140625" customWidth="1"/>
    <col min="2" max="2" width="4.42578125" style="27" customWidth="1"/>
    <col min="8" max="8" width="13" customWidth="1"/>
    <col min="9" max="9" width="19.28515625" customWidth="1"/>
    <col min="15" max="15" width="22.7109375" customWidth="1"/>
  </cols>
  <sheetData>
    <row r="2" spans="2:15" ht="31.5" x14ac:dyDescent="0.5">
      <c r="I2" s="40" t="s">
        <v>135</v>
      </c>
      <c r="J2" s="40"/>
      <c r="K2" s="40"/>
      <c r="L2" s="40"/>
      <c r="M2" s="40"/>
      <c r="N2" s="40"/>
      <c r="O2" s="40"/>
    </row>
    <row r="3" spans="2:15" ht="21" x14ac:dyDescent="0.35">
      <c r="I3" s="41" t="s">
        <v>136</v>
      </c>
      <c r="J3" s="41"/>
      <c r="K3" s="41"/>
      <c r="L3" s="41"/>
      <c r="M3" s="41"/>
      <c r="N3" s="41"/>
      <c r="O3" s="41"/>
    </row>
    <row r="4" spans="2:15" ht="17.649999999999999" customHeight="1" x14ac:dyDescent="0.25"/>
    <row r="5" spans="2:15" ht="21.4" customHeight="1" x14ac:dyDescent="0.25">
      <c r="I5" s="42" t="s">
        <v>137</v>
      </c>
      <c r="J5" s="42"/>
      <c r="K5" s="42"/>
      <c r="L5" s="42"/>
      <c r="M5" s="42"/>
      <c r="N5" s="42"/>
      <c r="O5" s="42"/>
    </row>
    <row r="8" spans="2:15" ht="19.5" thickBot="1" x14ac:dyDescent="0.35">
      <c r="B8" s="28" t="s">
        <v>88</v>
      </c>
      <c r="C8" s="29"/>
      <c r="D8" s="29"/>
      <c r="E8" s="29"/>
      <c r="F8" s="29"/>
      <c r="G8" s="29"/>
      <c r="H8" s="29"/>
      <c r="I8" s="29"/>
      <c r="J8" s="29"/>
      <c r="K8" s="29"/>
      <c r="L8" s="29"/>
      <c r="M8" s="29"/>
      <c r="N8" s="29"/>
      <c r="O8" s="29"/>
    </row>
    <row r="9" spans="2:15" ht="61.9" customHeight="1" x14ac:dyDescent="0.25">
      <c r="B9" s="43" t="s">
        <v>138</v>
      </c>
      <c r="C9" s="43"/>
      <c r="D9" s="43"/>
      <c r="E9" s="43"/>
      <c r="F9" s="43"/>
      <c r="G9" s="43"/>
      <c r="H9" s="43"/>
      <c r="I9" s="43"/>
      <c r="J9" s="43"/>
      <c r="K9" s="43"/>
      <c r="L9" s="43"/>
      <c r="M9" s="43"/>
      <c r="N9" s="43"/>
      <c r="O9" s="43"/>
    </row>
    <row r="10" spans="2:15" ht="8.25" customHeight="1" x14ac:dyDescent="0.25"/>
    <row r="11" spans="2:15" ht="33.4" customHeight="1" x14ac:dyDescent="0.25">
      <c r="B11" s="37" t="s">
        <v>89</v>
      </c>
      <c r="C11" s="39" t="s">
        <v>139</v>
      </c>
      <c r="D11" s="39"/>
      <c r="E11" s="39"/>
      <c r="F11" s="39"/>
      <c r="G11" s="39"/>
      <c r="H11" s="39"/>
      <c r="I11" s="39"/>
      <c r="J11" s="39"/>
      <c r="K11" s="39"/>
      <c r="L11" s="39"/>
      <c r="M11" s="39"/>
      <c r="N11" s="39"/>
      <c r="O11" s="39"/>
    </row>
    <row r="12" spans="2:15" x14ac:dyDescent="0.25">
      <c r="B12" s="27" t="s">
        <v>99</v>
      </c>
      <c r="C12" t="s">
        <v>140</v>
      </c>
    </row>
    <row r="13" spans="2:15" x14ac:dyDescent="0.25">
      <c r="B13" s="27" t="s">
        <v>90</v>
      </c>
      <c r="C13" t="s">
        <v>141</v>
      </c>
    </row>
    <row r="14" spans="2:15" x14ac:dyDescent="0.25">
      <c r="B14" s="27" t="s">
        <v>91</v>
      </c>
      <c r="C14" t="s">
        <v>142</v>
      </c>
    </row>
    <row r="15" spans="2:15" x14ac:dyDescent="0.25">
      <c r="B15" s="27" t="s">
        <v>92</v>
      </c>
      <c r="C15" t="s">
        <v>143</v>
      </c>
    </row>
    <row r="16" spans="2:15" x14ac:dyDescent="0.25">
      <c r="B16" s="27" t="s">
        <v>93</v>
      </c>
      <c r="C16" t="s">
        <v>100</v>
      </c>
    </row>
    <row r="17" spans="2:15" x14ac:dyDescent="0.25">
      <c r="B17" s="27" t="s">
        <v>92</v>
      </c>
      <c r="C17" t="s">
        <v>144</v>
      </c>
    </row>
    <row r="18" spans="2:15" ht="8.25" customHeight="1" x14ac:dyDescent="0.25"/>
    <row r="19" spans="2:15" ht="31.15" customHeight="1" x14ac:dyDescent="0.25">
      <c r="B19" s="37" t="s">
        <v>105</v>
      </c>
      <c r="C19" s="39" t="s">
        <v>116</v>
      </c>
      <c r="D19" s="39"/>
      <c r="E19" s="39"/>
      <c r="F19" s="39"/>
      <c r="G19" s="39"/>
      <c r="H19" s="39"/>
      <c r="I19" s="39"/>
      <c r="J19" s="39"/>
      <c r="K19" s="39"/>
      <c r="L19" s="39"/>
      <c r="M19" s="39"/>
      <c r="N19" s="39"/>
      <c r="O19" s="39"/>
    </row>
    <row r="20" spans="2:15" x14ac:dyDescent="0.25">
      <c r="B20" s="27" t="s">
        <v>99</v>
      </c>
      <c r="C20" t="s">
        <v>145</v>
      </c>
    </row>
    <row r="21" spans="2:15" x14ac:dyDescent="0.25">
      <c r="B21" s="27" t="s">
        <v>90</v>
      </c>
      <c r="C21" t="s">
        <v>119</v>
      </c>
    </row>
    <row r="22" spans="2:15" x14ac:dyDescent="0.25">
      <c r="B22" s="27" t="s">
        <v>91</v>
      </c>
      <c r="C22" t="s">
        <v>106</v>
      </c>
    </row>
    <row r="23" spans="2:15" x14ac:dyDescent="0.25">
      <c r="B23" s="27" t="s">
        <v>92</v>
      </c>
      <c r="C23" t="s">
        <v>146</v>
      </c>
    </row>
    <row r="24" spans="2:15" ht="8.25" customHeight="1" x14ac:dyDescent="0.25"/>
    <row r="25" spans="2:15" ht="30" customHeight="1" x14ac:dyDescent="0.25">
      <c r="B25" s="37" t="s">
        <v>112</v>
      </c>
      <c r="C25" s="39" t="s">
        <v>113</v>
      </c>
      <c r="D25" s="39"/>
      <c r="E25" s="39"/>
      <c r="F25" s="39"/>
      <c r="G25" s="39"/>
      <c r="H25" s="39"/>
      <c r="I25" s="39"/>
      <c r="J25" s="39"/>
      <c r="K25" s="39"/>
      <c r="L25" s="39"/>
      <c r="M25" s="39"/>
      <c r="N25" s="39"/>
      <c r="O25" s="39"/>
    </row>
    <row r="26" spans="2:15" x14ac:dyDescent="0.25">
      <c r="B26" s="27" t="s">
        <v>99</v>
      </c>
      <c r="C26" t="s">
        <v>147</v>
      </c>
    </row>
    <row r="27" spans="2:15" x14ac:dyDescent="0.25">
      <c r="B27" s="27" t="s">
        <v>90</v>
      </c>
      <c r="C27" t="s">
        <v>148</v>
      </c>
    </row>
    <row r="28" spans="2:15" x14ac:dyDescent="0.25">
      <c r="B28" s="27" t="s">
        <v>91</v>
      </c>
      <c r="C28" t="s">
        <v>120</v>
      </c>
    </row>
    <row r="29" spans="2:15" x14ac:dyDescent="0.25">
      <c r="B29" s="27" t="s">
        <v>92</v>
      </c>
      <c r="C29" t="s">
        <v>114</v>
      </c>
    </row>
    <row r="30" spans="2:15" x14ac:dyDescent="0.25">
      <c r="B30" s="27" t="s">
        <v>93</v>
      </c>
      <c r="C30" t="s">
        <v>125</v>
      </c>
    </row>
    <row r="31" spans="2:15" x14ac:dyDescent="0.25">
      <c r="B31" s="27" t="s">
        <v>94</v>
      </c>
      <c r="C31" t="s">
        <v>149</v>
      </c>
    </row>
    <row r="32" spans="2:15" ht="8.25" customHeight="1" x14ac:dyDescent="0.25"/>
    <row r="33" spans="2:15" ht="29.25" customHeight="1" x14ac:dyDescent="0.25">
      <c r="B33" s="37" t="s">
        <v>118</v>
      </c>
      <c r="C33" s="39" t="s">
        <v>126</v>
      </c>
      <c r="D33" s="39"/>
      <c r="E33" s="39"/>
      <c r="F33" s="39"/>
      <c r="G33" s="39"/>
      <c r="H33" s="39"/>
      <c r="I33" s="39"/>
      <c r="J33" s="39"/>
      <c r="K33" s="39"/>
      <c r="L33" s="39"/>
      <c r="M33" s="39"/>
      <c r="N33" s="39"/>
      <c r="O33" s="39"/>
    </row>
    <row r="34" spans="2:15" x14ac:dyDescent="0.25">
      <c r="B34" s="27" t="s">
        <v>99</v>
      </c>
      <c r="C34" t="s">
        <v>150</v>
      </c>
    </row>
    <row r="35" spans="2:15" x14ac:dyDescent="0.25">
      <c r="B35" s="27" t="s">
        <v>90</v>
      </c>
      <c r="C35" t="s">
        <v>151</v>
      </c>
    </row>
    <row r="36" spans="2:15" x14ac:dyDescent="0.25">
      <c r="B36" s="27" t="s">
        <v>91</v>
      </c>
      <c r="C36" t="s">
        <v>127</v>
      </c>
    </row>
    <row r="37" spans="2:15" x14ac:dyDescent="0.25">
      <c r="B37" s="27" t="s">
        <v>92</v>
      </c>
      <c r="C37" t="s">
        <v>128</v>
      </c>
    </row>
    <row r="38" spans="2:15" x14ac:dyDescent="0.25">
      <c r="B38" s="27" t="s">
        <v>92</v>
      </c>
      <c r="C38" t="s">
        <v>129</v>
      </c>
    </row>
    <row r="39" spans="2:15" x14ac:dyDescent="0.25">
      <c r="B39" s="27" t="s">
        <v>93</v>
      </c>
      <c r="C39" t="s">
        <v>152</v>
      </c>
    </row>
    <row r="40" spans="2:15" x14ac:dyDescent="0.25">
      <c r="B40" s="27" t="s">
        <v>94</v>
      </c>
      <c r="C40" t="s">
        <v>153</v>
      </c>
    </row>
    <row r="41" spans="2:15" ht="8.25" customHeight="1" x14ac:dyDescent="0.25"/>
    <row r="42" spans="2:15" x14ac:dyDescent="0.25">
      <c r="B42" s="37" t="s">
        <v>131</v>
      </c>
      <c r="C42" s="39" t="s">
        <v>130</v>
      </c>
      <c r="D42" s="39"/>
      <c r="E42" s="39"/>
      <c r="F42" s="39"/>
      <c r="G42" s="39"/>
      <c r="H42" s="39"/>
      <c r="I42" s="39"/>
      <c r="J42" s="39"/>
      <c r="K42" s="39"/>
      <c r="L42" s="39"/>
      <c r="M42" s="39"/>
      <c r="N42" s="39"/>
      <c r="O42" s="39"/>
    </row>
    <row r="43" spans="2:15" ht="31.9" customHeight="1" x14ac:dyDescent="0.25">
      <c r="B43" s="37" t="s">
        <v>99</v>
      </c>
      <c r="C43" s="39" t="s">
        <v>154</v>
      </c>
      <c r="D43" s="39"/>
      <c r="E43" s="39"/>
      <c r="F43" s="39"/>
      <c r="G43" s="39"/>
      <c r="H43" s="39"/>
      <c r="I43" s="39"/>
      <c r="J43" s="39"/>
      <c r="K43" s="39"/>
      <c r="L43" s="39"/>
      <c r="M43" s="39"/>
      <c r="N43" s="39"/>
      <c r="O43" s="39"/>
    </row>
    <row r="44" spans="2:15" x14ac:dyDescent="0.25">
      <c r="B44" s="27" t="s">
        <v>90</v>
      </c>
      <c r="C44" t="s">
        <v>155</v>
      </c>
    </row>
    <row r="45" spans="2:15" x14ac:dyDescent="0.25">
      <c r="B45" s="27" t="s">
        <v>91</v>
      </c>
      <c r="C45" t="s">
        <v>156</v>
      </c>
    </row>
    <row r="46" spans="2:15" x14ac:dyDescent="0.25">
      <c r="B46" s="27" t="s">
        <v>92</v>
      </c>
      <c r="C46" t="s">
        <v>132</v>
      </c>
    </row>
    <row r="47" spans="2:15" x14ac:dyDescent="0.25">
      <c r="B47" s="27" t="s">
        <v>93</v>
      </c>
      <c r="C47" t="s">
        <v>157</v>
      </c>
    </row>
    <row r="48" spans="2:15" x14ac:dyDescent="0.25">
      <c r="B48" s="27" t="s">
        <v>94</v>
      </c>
      <c r="C48" t="s">
        <v>133</v>
      </c>
    </row>
    <row r="49" spans="2:3" x14ac:dyDescent="0.25">
      <c r="B49" s="27" t="s">
        <v>95</v>
      </c>
      <c r="C49" t="s">
        <v>158</v>
      </c>
    </row>
    <row r="50" spans="2:3" x14ac:dyDescent="0.25">
      <c r="B50" s="27" t="s">
        <v>96</v>
      </c>
      <c r="C50" t="s">
        <v>159</v>
      </c>
    </row>
    <row r="51" spans="2:3" ht="8.25" customHeight="1" x14ac:dyDescent="0.25"/>
    <row r="53" spans="2:3" x14ac:dyDescent="0.25">
      <c r="B53" s="2" t="s">
        <v>117</v>
      </c>
    </row>
    <row r="85" spans="2:2" x14ac:dyDescent="0.25">
      <c r="B85" s="2" t="s">
        <v>134</v>
      </c>
    </row>
  </sheetData>
  <mergeCells count="10">
    <mergeCell ref="C25:O25"/>
    <mergeCell ref="C33:O33"/>
    <mergeCell ref="C42:O42"/>
    <mergeCell ref="C43:O43"/>
    <mergeCell ref="I2:O2"/>
    <mergeCell ref="I3:O3"/>
    <mergeCell ref="I5:O5"/>
    <mergeCell ref="B9:O9"/>
    <mergeCell ref="C11:O11"/>
    <mergeCell ref="C19:O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3CD1-A3E3-4067-82D9-AE87C1B50EF4}">
  <sheetPr codeName="Sheet2"/>
  <dimension ref="A1:AD34"/>
  <sheetViews>
    <sheetView zoomScaleNormal="100" workbookViewId="0"/>
  </sheetViews>
  <sheetFormatPr defaultRowHeight="15" x14ac:dyDescent="0.25"/>
  <cols>
    <col min="1" max="1" width="18.85546875" customWidth="1"/>
    <col min="2" max="2" width="28.5703125" style="2" customWidth="1"/>
    <col min="3" max="3" width="13.140625" customWidth="1"/>
    <col min="5" max="5" width="22" customWidth="1"/>
    <col min="6" max="6" width="17.85546875" bestFit="1" customWidth="1"/>
    <col min="7" max="7" width="17" customWidth="1"/>
    <col min="8" max="30" width="9" style="21"/>
  </cols>
  <sheetData>
    <row r="1" spans="1:10" s="36" customFormat="1" ht="36" customHeight="1" x14ac:dyDescent="0.45">
      <c r="A1" s="34" t="s">
        <v>98</v>
      </c>
      <c r="B1" s="35"/>
      <c r="C1" s="34"/>
      <c r="D1" s="35"/>
      <c r="E1" s="34"/>
      <c r="F1" s="34"/>
      <c r="G1" s="34"/>
      <c r="H1" s="34"/>
      <c r="I1" s="34"/>
      <c r="J1" s="34"/>
    </row>
    <row r="3" spans="1:10" x14ac:dyDescent="0.25">
      <c r="A3" s="5" t="s">
        <v>27</v>
      </c>
      <c r="B3" s="5"/>
      <c r="C3" s="5"/>
      <c r="E3" s="5" t="s">
        <v>42</v>
      </c>
      <c r="F3" s="5"/>
    </row>
    <row r="4" spans="1:10" x14ac:dyDescent="0.25">
      <c r="A4" s="3" t="s">
        <v>26</v>
      </c>
      <c r="B4" s="3" t="s">
        <v>0</v>
      </c>
      <c r="C4" s="3" t="s">
        <v>23</v>
      </c>
      <c r="E4" s="3" t="s">
        <v>50</v>
      </c>
      <c r="F4" s="12" t="s">
        <v>51</v>
      </c>
      <c r="G4" s="1"/>
    </row>
    <row r="5" spans="1:10" x14ac:dyDescent="0.25">
      <c r="A5" t="s">
        <v>17</v>
      </c>
      <c r="B5" t="s">
        <v>18</v>
      </c>
      <c r="C5">
        <v>309</v>
      </c>
      <c r="E5" t="s">
        <v>43</v>
      </c>
      <c r="F5">
        <v>37.700000000000003</v>
      </c>
    </row>
    <row r="6" spans="1:10" x14ac:dyDescent="0.25">
      <c r="A6" t="s">
        <v>17</v>
      </c>
      <c r="B6" t="s">
        <v>19</v>
      </c>
      <c r="C6">
        <v>465</v>
      </c>
      <c r="E6" t="s">
        <v>38</v>
      </c>
      <c r="F6">
        <v>118.5</v>
      </c>
    </row>
    <row r="7" spans="1:10" x14ac:dyDescent="0.25">
      <c r="A7" t="s">
        <v>17</v>
      </c>
      <c r="B7" t="s">
        <v>20</v>
      </c>
      <c r="C7">
        <v>881</v>
      </c>
      <c r="E7" t="s">
        <v>39</v>
      </c>
      <c r="F7">
        <v>12.6</v>
      </c>
    </row>
    <row r="8" spans="1:10" x14ac:dyDescent="0.25">
      <c r="A8" t="s">
        <v>17</v>
      </c>
      <c r="B8" t="s">
        <v>21</v>
      </c>
      <c r="C8">
        <v>893</v>
      </c>
      <c r="E8" t="s">
        <v>40</v>
      </c>
      <c r="F8">
        <v>-84.8</v>
      </c>
    </row>
    <row r="9" spans="1:10" x14ac:dyDescent="0.25">
      <c r="A9" t="s">
        <v>13</v>
      </c>
      <c r="B9" t="s">
        <v>14</v>
      </c>
      <c r="C9">
        <v>427</v>
      </c>
      <c r="E9" t="s">
        <v>41</v>
      </c>
      <c r="F9">
        <v>-18.600000000000001</v>
      </c>
    </row>
    <row r="10" spans="1:10" x14ac:dyDescent="0.25">
      <c r="A10" t="s">
        <v>13</v>
      </c>
      <c r="B10" t="s">
        <v>15</v>
      </c>
      <c r="C10">
        <v>407</v>
      </c>
      <c r="E10" t="s">
        <v>44</v>
      </c>
      <c r="F10">
        <f>SUM(F5:F9)</f>
        <v>65.399999999999977</v>
      </c>
    </row>
    <row r="11" spans="1:10" x14ac:dyDescent="0.25">
      <c r="A11" t="s">
        <v>13</v>
      </c>
      <c r="B11" t="s">
        <v>16</v>
      </c>
      <c r="C11">
        <v>212</v>
      </c>
      <c r="E11" t="s">
        <v>45</v>
      </c>
      <c r="F11">
        <v>82.9</v>
      </c>
    </row>
    <row r="12" spans="1:10" x14ac:dyDescent="0.25">
      <c r="A12" t="s">
        <v>10</v>
      </c>
      <c r="B12" t="s">
        <v>11</v>
      </c>
      <c r="C12">
        <v>394</v>
      </c>
      <c r="E12" t="s">
        <v>46</v>
      </c>
      <c r="F12">
        <v>4.3</v>
      </c>
    </row>
    <row r="13" spans="1:10" x14ac:dyDescent="0.25">
      <c r="A13" t="s">
        <v>10</v>
      </c>
      <c r="B13" t="s">
        <v>12</v>
      </c>
      <c r="C13">
        <v>247</v>
      </c>
      <c r="E13" t="s">
        <v>47</v>
      </c>
      <c r="F13">
        <v>-84.3</v>
      </c>
    </row>
    <row r="14" spans="1:10" x14ac:dyDescent="0.25">
      <c r="A14" t="s">
        <v>9</v>
      </c>
      <c r="B14" t="s">
        <v>25</v>
      </c>
      <c r="C14">
        <v>71</v>
      </c>
      <c r="E14" t="s">
        <v>48</v>
      </c>
      <c r="F14">
        <v>-14.1</v>
      </c>
    </row>
    <row r="15" spans="1:10" x14ac:dyDescent="0.25">
      <c r="A15" t="s">
        <v>9</v>
      </c>
      <c r="B15" t="s">
        <v>24</v>
      </c>
      <c r="C15">
        <v>28</v>
      </c>
      <c r="E15" t="s">
        <v>115</v>
      </c>
      <c r="F15">
        <f>SUM(F10:F14)</f>
        <v>54.199999999999996</v>
      </c>
    </row>
    <row r="16" spans="1:10" x14ac:dyDescent="0.25">
      <c r="A16" t="s">
        <v>5</v>
      </c>
      <c r="B16" t="s">
        <v>6</v>
      </c>
      <c r="C16">
        <v>68</v>
      </c>
    </row>
    <row r="17" spans="1:9" x14ac:dyDescent="0.25">
      <c r="A17" t="s">
        <v>5</v>
      </c>
      <c r="B17" t="s">
        <v>7</v>
      </c>
      <c r="C17">
        <v>157</v>
      </c>
      <c r="E17" s="5" t="s">
        <v>80</v>
      </c>
      <c r="F17" s="5"/>
      <c r="G17" s="5" t="s">
        <v>74</v>
      </c>
    </row>
    <row r="18" spans="1:9" x14ac:dyDescent="0.25">
      <c r="A18" t="s">
        <v>5</v>
      </c>
      <c r="B18" t="s">
        <v>8</v>
      </c>
      <c r="C18">
        <v>195</v>
      </c>
      <c r="E18" s="3" t="s">
        <v>174</v>
      </c>
      <c r="F18" s="3" t="s">
        <v>81</v>
      </c>
      <c r="G18" s="12" t="s">
        <v>75</v>
      </c>
    </row>
    <row r="19" spans="1:9" x14ac:dyDescent="0.25">
      <c r="A19" t="s">
        <v>1</v>
      </c>
      <c r="B19" t="s">
        <v>22</v>
      </c>
      <c r="C19">
        <v>5</v>
      </c>
      <c r="E19" t="s">
        <v>78</v>
      </c>
      <c r="F19" s="17">
        <v>0.78</v>
      </c>
      <c r="G19">
        <v>2</v>
      </c>
    </row>
    <row r="20" spans="1:9" x14ac:dyDescent="0.25">
      <c r="A20" t="s">
        <v>1</v>
      </c>
      <c r="B20" t="s">
        <v>2</v>
      </c>
      <c r="C20">
        <v>48</v>
      </c>
      <c r="E20" t="s">
        <v>76</v>
      </c>
      <c r="F20" s="7">
        <v>0.01</v>
      </c>
      <c r="G20">
        <v>1</v>
      </c>
    </row>
    <row r="21" spans="1:9" x14ac:dyDescent="0.25">
      <c r="A21" t="s">
        <v>1</v>
      </c>
      <c r="B21" t="s">
        <v>3</v>
      </c>
      <c r="C21">
        <v>84</v>
      </c>
      <c r="E21" t="s">
        <v>77</v>
      </c>
      <c r="F21" s="10">
        <f>200%-SUM(F19:F20)</f>
        <v>1.21</v>
      </c>
      <c r="G21">
        <v>1</v>
      </c>
    </row>
    <row r="22" spans="1:9" x14ac:dyDescent="0.25">
      <c r="A22" t="s">
        <v>1</v>
      </c>
      <c r="B22" t="s">
        <v>4</v>
      </c>
      <c r="C22">
        <v>26</v>
      </c>
      <c r="E22" t="s">
        <v>79</v>
      </c>
      <c r="F22" s="17">
        <v>0.57999999999999996</v>
      </c>
      <c r="G22">
        <f>SUM(G19:G21)</f>
        <v>4</v>
      </c>
    </row>
    <row r="23" spans="1:9" ht="15.75" thickBot="1" x14ac:dyDescent="0.3">
      <c r="A23" s="8" t="s">
        <v>37</v>
      </c>
      <c r="B23" s="9"/>
      <c r="C23" s="8">
        <f>SUM(C5:C22)</f>
        <v>4917</v>
      </c>
      <c r="E23" t="s">
        <v>76</v>
      </c>
      <c r="F23" s="7">
        <v>0.01</v>
      </c>
    </row>
    <row r="24" spans="1:9" ht="15.75" thickTop="1" x14ac:dyDescent="0.25">
      <c r="E24" t="s">
        <v>77</v>
      </c>
      <c r="F24" s="10">
        <f>200%-SUM(F22:F23)</f>
        <v>1.4100000000000001</v>
      </c>
    </row>
    <row r="25" spans="1:9" x14ac:dyDescent="0.25">
      <c r="E25" s="11"/>
    </row>
    <row r="26" spans="1:9" x14ac:dyDescent="0.25">
      <c r="A26" s="5" t="s">
        <v>28</v>
      </c>
      <c r="B26" s="5"/>
      <c r="C26" s="5"/>
      <c r="E26" s="5" t="s">
        <v>65</v>
      </c>
      <c r="F26" s="5"/>
      <c r="G26" s="5">
        <v>-1</v>
      </c>
    </row>
    <row r="27" spans="1:9" x14ac:dyDescent="0.25">
      <c r="A27" s="3" t="s">
        <v>29</v>
      </c>
      <c r="B27" s="3" t="s">
        <v>23</v>
      </c>
      <c r="C27" s="3" t="s">
        <v>36</v>
      </c>
      <c r="E27" s="3" t="s">
        <v>175</v>
      </c>
      <c r="F27" s="12" t="s">
        <v>73</v>
      </c>
      <c r="G27" s="12" t="s">
        <v>72</v>
      </c>
    </row>
    <row r="28" spans="1:9" x14ac:dyDescent="0.25">
      <c r="A28" t="s">
        <v>31</v>
      </c>
      <c r="B28">
        <v>1819</v>
      </c>
      <c r="C28" s="7">
        <f>B28/$C$23</f>
        <v>0.36994102094773235</v>
      </c>
      <c r="E28" t="s">
        <v>66</v>
      </c>
      <c r="F28">
        <v>-410</v>
      </c>
      <c r="G28" s="18">
        <v>438</v>
      </c>
      <c r="H28" s="22"/>
      <c r="I28" s="22"/>
    </row>
    <row r="29" spans="1:9" x14ac:dyDescent="0.25">
      <c r="A29" t="s">
        <v>32</v>
      </c>
      <c r="B29">
        <v>1134</v>
      </c>
      <c r="C29" s="7">
        <f t="shared" ref="C29:C33" si="0">B29/$C$23</f>
        <v>0.23062843197071384</v>
      </c>
      <c r="E29" t="s">
        <v>67</v>
      </c>
      <c r="F29">
        <v>-479</v>
      </c>
      <c r="G29" s="18">
        <v>492</v>
      </c>
      <c r="H29" s="22"/>
      <c r="I29" s="23"/>
    </row>
    <row r="30" spans="1:9" x14ac:dyDescent="0.25">
      <c r="A30" t="s">
        <v>33</v>
      </c>
      <c r="B30">
        <v>953</v>
      </c>
      <c r="C30" s="7">
        <f t="shared" si="0"/>
        <v>0.19381736831401261</v>
      </c>
      <c r="E30" t="s">
        <v>68</v>
      </c>
      <c r="F30">
        <v>-526</v>
      </c>
      <c r="G30" s="18">
        <v>556</v>
      </c>
      <c r="H30" s="22"/>
      <c r="I30" s="22"/>
    </row>
    <row r="31" spans="1:9" x14ac:dyDescent="0.25">
      <c r="A31" t="s">
        <v>30</v>
      </c>
      <c r="B31">
        <v>652</v>
      </c>
      <c r="C31" s="7">
        <f t="shared" si="0"/>
        <v>0.13260117958104536</v>
      </c>
      <c r="E31" t="s">
        <v>69</v>
      </c>
      <c r="F31">
        <v>-200</v>
      </c>
      <c r="G31" s="18">
        <v>366</v>
      </c>
      <c r="H31" s="22"/>
      <c r="I31" s="22"/>
    </row>
    <row r="32" spans="1:9" x14ac:dyDescent="0.25">
      <c r="A32" t="s">
        <v>34</v>
      </c>
      <c r="B32">
        <v>320</v>
      </c>
      <c r="C32" s="7">
        <f t="shared" si="0"/>
        <v>6.5080333536709375E-2</v>
      </c>
      <c r="E32" t="s">
        <v>70</v>
      </c>
      <c r="F32">
        <v>-320</v>
      </c>
      <c r="G32" s="18">
        <v>364</v>
      </c>
      <c r="H32" s="22"/>
      <c r="I32" s="22"/>
    </row>
    <row r="33" spans="1:9" x14ac:dyDescent="0.25">
      <c r="A33" t="s">
        <v>35</v>
      </c>
      <c r="B33">
        <v>39</v>
      </c>
      <c r="C33" s="7">
        <f t="shared" si="0"/>
        <v>7.9316656497864547E-3</v>
      </c>
      <c r="E33" t="s">
        <v>71</v>
      </c>
      <c r="F33">
        <v>-300</v>
      </c>
      <c r="G33" s="18">
        <v>458</v>
      </c>
      <c r="H33" s="22"/>
      <c r="I33" s="22"/>
    </row>
    <row r="34" spans="1:9" x14ac:dyDescent="0.25">
      <c r="C34" s="10"/>
    </row>
  </sheetData>
  <sortState xmlns:xlrd2="http://schemas.microsoft.com/office/spreadsheetml/2017/richdata2" ref="A5:C22">
    <sortCondition descending="1" ref="A5:A22"/>
  </sortState>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2E31B-C093-4C4D-BF2C-EAC9C97A7B8F}">
  <sheetPr codeName="Sheet3"/>
  <dimension ref="A1:AD50"/>
  <sheetViews>
    <sheetView showGridLines="0" zoomScale="80" zoomScaleNormal="80" workbookViewId="0"/>
  </sheetViews>
  <sheetFormatPr defaultColWidth="9" defaultRowHeight="15" x14ac:dyDescent="0.25"/>
  <cols>
    <col min="1" max="1" width="1.5703125" style="19" customWidth="1"/>
    <col min="2" max="11" width="9" style="19"/>
    <col min="12" max="12" width="1.5703125" style="19" customWidth="1"/>
    <col min="13" max="22" width="9" style="19"/>
    <col min="23" max="23" width="1.5703125" style="19" customWidth="1"/>
    <col min="24" max="29" width="9" style="19"/>
    <col min="30" max="30" width="1.5703125" style="19" customWidth="1"/>
    <col min="31" max="16384" width="9" style="19"/>
  </cols>
  <sheetData>
    <row r="1" spans="1:30" ht="40.5" customHeight="1" x14ac:dyDescent="0.25">
      <c r="A1" s="24"/>
      <c r="B1" s="20" t="s">
        <v>87</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7.9" customHeight="1" x14ac:dyDescent="0.25"/>
    <row r="3" spans="1:30" x14ac:dyDescent="0.25">
      <c r="B3" s="25" t="s">
        <v>84</v>
      </c>
      <c r="C3" s="25"/>
      <c r="D3" s="25"/>
      <c r="E3" s="25"/>
      <c r="F3" s="25"/>
      <c r="G3" s="25"/>
      <c r="H3" s="25"/>
      <c r="I3" s="25"/>
      <c r="J3" s="25"/>
      <c r="K3" s="25"/>
      <c r="M3" s="25" t="s">
        <v>85</v>
      </c>
      <c r="N3" s="25"/>
      <c r="O3" s="25"/>
      <c r="P3" s="25"/>
      <c r="Q3" s="25"/>
      <c r="R3" s="25"/>
      <c r="S3" s="25"/>
      <c r="T3" s="25"/>
      <c r="U3" s="25"/>
      <c r="V3" s="25"/>
      <c r="X3" s="25"/>
      <c r="Y3" s="25"/>
      <c r="Z3" s="25"/>
      <c r="AA3" s="25"/>
      <c r="AB3" s="25"/>
      <c r="AC3" s="25"/>
    </row>
    <row r="4" spans="1:30" x14ac:dyDescent="0.25">
      <c r="B4" s="25"/>
      <c r="C4" s="25"/>
      <c r="D4" s="25"/>
      <c r="E4" s="25"/>
      <c r="F4" s="25"/>
      <c r="G4" s="25"/>
      <c r="H4" s="25"/>
      <c r="I4" s="25"/>
      <c r="J4" s="25"/>
      <c r="K4" s="25"/>
      <c r="M4" s="25"/>
      <c r="N4" s="25"/>
      <c r="O4" s="25"/>
      <c r="P4" s="25"/>
      <c r="Q4" s="25"/>
      <c r="R4" s="25"/>
      <c r="S4" s="25"/>
      <c r="T4" s="25"/>
      <c r="U4" s="25"/>
      <c r="V4" s="25"/>
      <c r="X4" s="25"/>
      <c r="Y4" s="25"/>
      <c r="Z4" s="25"/>
      <c r="AA4" s="25"/>
      <c r="AB4" s="25"/>
      <c r="AC4" s="25"/>
    </row>
    <row r="5" spans="1:30" x14ac:dyDescent="0.25">
      <c r="B5" s="25"/>
      <c r="C5" s="25"/>
      <c r="D5" s="25"/>
      <c r="E5" s="25"/>
      <c r="F5" s="25"/>
      <c r="G5" s="25"/>
      <c r="H5" s="25"/>
      <c r="I5" s="25"/>
      <c r="J5" s="25"/>
      <c r="K5" s="25"/>
      <c r="M5" s="25"/>
      <c r="N5" s="25"/>
      <c r="O5" s="25"/>
      <c r="P5" s="25"/>
      <c r="Q5" s="25"/>
      <c r="R5" s="25"/>
      <c r="S5" s="25"/>
      <c r="T5" s="25"/>
      <c r="U5" s="25"/>
      <c r="V5" s="25"/>
      <c r="X5" s="25"/>
      <c r="Y5" s="25"/>
      <c r="Z5" s="25"/>
      <c r="AA5" s="25"/>
      <c r="AB5" s="25"/>
      <c r="AC5" s="25"/>
    </row>
    <row r="6" spans="1:30" x14ac:dyDescent="0.25">
      <c r="B6" s="25"/>
      <c r="C6" s="25"/>
      <c r="D6" s="25"/>
      <c r="E6" s="25"/>
      <c r="F6" s="25"/>
      <c r="G6" s="25"/>
      <c r="H6" s="25"/>
      <c r="I6" s="25"/>
      <c r="J6" s="25"/>
      <c r="K6" s="25"/>
      <c r="M6" s="25"/>
      <c r="N6" s="25"/>
      <c r="O6" s="25"/>
      <c r="P6" s="25"/>
      <c r="Q6" s="25"/>
      <c r="R6" s="25"/>
      <c r="S6" s="25"/>
      <c r="T6" s="25"/>
      <c r="U6" s="25"/>
      <c r="V6" s="25"/>
      <c r="X6" s="25"/>
      <c r="Y6" s="25"/>
      <c r="Z6" s="25"/>
      <c r="AA6" s="25"/>
      <c r="AB6" s="25"/>
      <c r="AC6" s="25"/>
    </row>
    <row r="7" spans="1:30" x14ac:dyDescent="0.25">
      <c r="B7" s="25"/>
      <c r="C7" s="25"/>
      <c r="D7" s="25"/>
      <c r="E7" s="25"/>
      <c r="F7" s="25"/>
      <c r="G7" s="25"/>
      <c r="H7" s="25"/>
      <c r="I7" s="25"/>
      <c r="J7" s="25"/>
      <c r="K7" s="25"/>
      <c r="M7" s="25"/>
      <c r="N7" s="25"/>
      <c r="O7" s="25"/>
      <c r="P7" s="25"/>
      <c r="Q7" s="25"/>
      <c r="R7" s="25"/>
      <c r="S7" s="25"/>
      <c r="T7" s="25"/>
      <c r="U7" s="25"/>
      <c r="V7" s="25"/>
      <c r="X7" s="25"/>
      <c r="Y7" s="25"/>
      <c r="Z7" s="25"/>
      <c r="AA7" s="25"/>
      <c r="AB7" s="25"/>
      <c r="AC7" s="25"/>
    </row>
    <row r="8" spans="1:30" x14ac:dyDescent="0.25">
      <c r="B8" s="25"/>
      <c r="C8" s="25"/>
      <c r="D8" s="25"/>
      <c r="E8" s="25"/>
      <c r="F8" s="25"/>
      <c r="G8" s="25"/>
      <c r="H8" s="25"/>
      <c r="I8" s="25"/>
      <c r="J8" s="25"/>
      <c r="K8" s="25"/>
      <c r="M8" s="25"/>
      <c r="N8" s="25"/>
      <c r="O8" s="25"/>
      <c r="P8" s="25"/>
      <c r="Q8" s="25"/>
      <c r="R8" s="25"/>
      <c r="S8" s="25"/>
      <c r="T8" s="25"/>
      <c r="U8" s="25"/>
      <c r="V8" s="25"/>
      <c r="X8" s="25"/>
      <c r="Y8" s="25"/>
      <c r="Z8" s="25"/>
      <c r="AA8" s="25"/>
      <c r="AB8" s="25"/>
      <c r="AC8" s="25"/>
    </row>
    <row r="9" spans="1:30" x14ac:dyDescent="0.25">
      <c r="B9" s="25"/>
      <c r="C9" s="25"/>
      <c r="D9" s="25"/>
      <c r="E9" s="25"/>
      <c r="F9" s="25"/>
      <c r="G9" s="25"/>
      <c r="H9" s="25"/>
      <c r="I9" s="25"/>
      <c r="J9" s="25"/>
      <c r="K9" s="25"/>
      <c r="M9" s="25"/>
      <c r="N9" s="25"/>
      <c r="O9" s="25"/>
      <c r="P9" s="25"/>
      <c r="Q9" s="25"/>
      <c r="R9" s="25"/>
      <c r="S9" s="25"/>
      <c r="T9" s="25"/>
      <c r="U9" s="25"/>
      <c r="V9" s="25"/>
      <c r="X9" s="25"/>
      <c r="Y9" s="25"/>
      <c r="Z9" s="25"/>
      <c r="AA9" s="25"/>
      <c r="AB9" s="25"/>
      <c r="AC9" s="25"/>
    </row>
    <row r="10" spans="1:30" x14ac:dyDescent="0.25">
      <c r="B10" s="25"/>
      <c r="C10" s="25"/>
      <c r="D10" s="25"/>
      <c r="E10" s="25"/>
      <c r="F10" s="25"/>
      <c r="G10" s="25"/>
      <c r="H10" s="25"/>
      <c r="I10" s="25"/>
      <c r="J10" s="25"/>
      <c r="K10" s="25"/>
      <c r="M10" s="25"/>
      <c r="N10" s="25"/>
      <c r="O10" s="25"/>
      <c r="P10" s="25"/>
      <c r="Q10" s="25"/>
      <c r="R10" s="25"/>
      <c r="S10" s="25"/>
      <c r="T10" s="25"/>
      <c r="U10" s="25"/>
      <c r="V10" s="25"/>
      <c r="X10" s="25"/>
      <c r="Y10" s="25"/>
      <c r="Z10" s="25"/>
      <c r="AA10" s="25"/>
      <c r="AB10" s="25"/>
      <c r="AC10" s="25"/>
    </row>
    <row r="11" spans="1:30" x14ac:dyDescent="0.25">
      <c r="B11" s="25"/>
      <c r="C11" s="25"/>
      <c r="D11" s="25"/>
      <c r="E11" s="25"/>
      <c r="F11" s="25"/>
      <c r="G11" s="25"/>
      <c r="H11" s="25"/>
      <c r="I11" s="25"/>
      <c r="J11" s="25"/>
      <c r="K11" s="25"/>
      <c r="M11" s="25"/>
      <c r="N11" s="25"/>
      <c r="O11" s="25"/>
      <c r="P11" s="25"/>
      <c r="Q11" s="25"/>
      <c r="R11" s="25"/>
      <c r="S11" s="25"/>
      <c r="T11" s="25"/>
      <c r="U11" s="25"/>
      <c r="V11" s="25"/>
      <c r="X11" s="25"/>
      <c r="Y11" s="25"/>
      <c r="Z11" s="25"/>
      <c r="AA11" s="25"/>
      <c r="AB11" s="25"/>
      <c r="AC11" s="25"/>
    </row>
    <row r="12" spans="1:30" x14ac:dyDescent="0.25">
      <c r="B12" s="25"/>
      <c r="C12" s="25"/>
      <c r="D12" s="25"/>
      <c r="E12" s="25"/>
      <c r="F12" s="25"/>
      <c r="G12" s="25"/>
      <c r="H12" s="25"/>
      <c r="I12" s="25"/>
      <c r="J12" s="25"/>
      <c r="K12" s="25"/>
      <c r="M12" s="25"/>
      <c r="N12" s="25"/>
      <c r="O12" s="25"/>
      <c r="P12" s="25"/>
      <c r="Q12" s="25"/>
      <c r="R12" s="25"/>
      <c r="S12" s="25"/>
      <c r="T12" s="25"/>
      <c r="U12" s="25"/>
      <c r="V12" s="25"/>
      <c r="X12" s="25"/>
      <c r="Y12" s="25"/>
      <c r="Z12" s="25"/>
      <c r="AA12" s="25"/>
      <c r="AB12" s="25"/>
      <c r="AC12" s="25"/>
    </row>
    <row r="13" spans="1:30" x14ac:dyDescent="0.25">
      <c r="B13" s="25"/>
      <c r="C13" s="25"/>
      <c r="D13" s="25"/>
      <c r="E13" s="25"/>
      <c r="F13" s="25"/>
      <c r="G13" s="25"/>
      <c r="H13" s="25"/>
      <c r="I13" s="25"/>
      <c r="J13" s="25"/>
      <c r="K13" s="25"/>
      <c r="M13" s="25"/>
      <c r="N13" s="25"/>
      <c r="O13" s="25"/>
      <c r="P13" s="25"/>
      <c r="Q13" s="25"/>
      <c r="R13" s="25"/>
      <c r="S13" s="25"/>
      <c r="T13" s="25"/>
      <c r="U13" s="25"/>
      <c r="V13" s="25"/>
      <c r="X13" s="25"/>
      <c r="Y13" s="25"/>
      <c r="Z13" s="25"/>
      <c r="AA13" s="25"/>
      <c r="AB13" s="25"/>
      <c r="AC13" s="25"/>
    </row>
    <row r="14" spans="1:30" x14ac:dyDescent="0.25">
      <c r="B14" s="25"/>
      <c r="C14" s="25"/>
      <c r="D14" s="25"/>
      <c r="E14" s="25"/>
      <c r="F14" s="25"/>
      <c r="G14" s="25"/>
      <c r="H14" s="25"/>
      <c r="I14" s="25"/>
      <c r="J14" s="25"/>
      <c r="K14" s="25"/>
      <c r="M14" s="25"/>
      <c r="N14" s="25"/>
      <c r="O14" s="25"/>
      <c r="P14" s="25"/>
      <c r="Q14" s="25"/>
      <c r="R14" s="25"/>
      <c r="S14" s="25"/>
      <c r="T14" s="25"/>
      <c r="U14" s="25"/>
      <c r="V14" s="25"/>
      <c r="X14" s="25"/>
      <c r="Y14" s="25"/>
      <c r="Z14" s="25"/>
      <c r="AA14" s="25"/>
      <c r="AB14" s="25"/>
      <c r="AC14" s="25"/>
    </row>
    <row r="15" spans="1:30" x14ac:dyDescent="0.25">
      <c r="B15" s="25"/>
      <c r="C15" s="25"/>
      <c r="D15" s="25"/>
      <c r="E15" s="25"/>
      <c r="F15" s="25"/>
      <c r="G15" s="25"/>
      <c r="H15" s="25"/>
      <c r="I15" s="25"/>
      <c r="J15" s="25"/>
      <c r="K15" s="25"/>
      <c r="M15" s="25"/>
      <c r="N15" s="25"/>
      <c r="O15" s="25"/>
      <c r="P15" s="25"/>
      <c r="Q15" s="25"/>
      <c r="R15" s="25"/>
      <c r="S15" s="25"/>
      <c r="T15" s="25"/>
      <c r="U15" s="25"/>
      <c r="V15" s="25"/>
      <c r="X15" s="25"/>
      <c r="Y15" s="25"/>
      <c r="Z15" s="25"/>
      <c r="AA15" s="25"/>
      <c r="AB15" s="25"/>
      <c r="AC15" s="25"/>
    </row>
    <row r="16" spans="1:30" x14ac:dyDescent="0.25">
      <c r="B16" s="25"/>
      <c r="C16" s="25"/>
      <c r="D16" s="25"/>
      <c r="E16" s="25"/>
      <c r="F16" s="25"/>
      <c r="G16" s="25"/>
      <c r="H16" s="25"/>
      <c r="I16" s="25"/>
      <c r="J16" s="25"/>
      <c r="K16" s="25"/>
      <c r="M16" s="25"/>
      <c r="N16" s="25"/>
      <c r="O16" s="25"/>
      <c r="P16" s="25"/>
      <c r="Q16" s="25"/>
      <c r="R16" s="25"/>
      <c r="S16" s="25"/>
      <c r="T16" s="25"/>
      <c r="U16" s="25"/>
      <c r="V16" s="25"/>
      <c r="X16" s="25"/>
      <c r="Y16" s="25"/>
      <c r="Z16" s="25"/>
      <c r="AA16" s="25"/>
      <c r="AB16" s="25"/>
      <c r="AC16" s="25"/>
    </row>
    <row r="17" spans="2:29" x14ac:dyDescent="0.25">
      <c r="B17" s="25"/>
      <c r="C17" s="25"/>
      <c r="D17" s="25"/>
      <c r="E17" s="25"/>
      <c r="F17" s="25"/>
      <c r="G17" s="25"/>
      <c r="H17" s="25"/>
      <c r="I17" s="25"/>
      <c r="J17" s="25"/>
      <c r="K17" s="25"/>
      <c r="M17" s="25"/>
      <c r="N17" s="25"/>
      <c r="O17" s="25"/>
      <c r="P17" s="25"/>
      <c r="Q17" s="25"/>
      <c r="R17" s="25"/>
      <c r="S17" s="25"/>
      <c r="T17" s="25"/>
      <c r="U17" s="25"/>
      <c r="V17" s="25"/>
      <c r="X17" s="25"/>
      <c r="Y17" s="25"/>
      <c r="Z17" s="25"/>
      <c r="AA17" s="25"/>
      <c r="AB17" s="25"/>
      <c r="AC17" s="25"/>
    </row>
    <row r="18" spans="2:29" x14ac:dyDescent="0.25">
      <c r="B18" s="25"/>
      <c r="C18" s="25"/>
      <c r="D18" s="25"/>
      <c r="E18" s="25"/>
      <c r="F18" s="25"/>
      <c r="G18" s="25"/>
      <c r="H18" s="25"/>
      <c r="I18" s="25"/>
      <c r="J18" s="25"/>
      <c r="K18" s="25"/>
      <c r="M18" s="25"/>
      <c r="N18" s="25"/>
      <c r="O18" s="25"/>
      <c r="P18" s="25"/>
      <c r="Q18" s="25"/>
      <c r="R18" s="25"/>
      <c r="S18" s="25"/>
      <c r="T18" s="25"/>
      <c r="U18" s="25"/>
      <c r="V18" s="25"/>
      <c r="X18" s="25"/>
      <c r="Y18" s="25"/>
      <c r="Z18" s="25"/>
      <c r="AA18" s="25"/>
      <c r="AB18" s="25"/>
      <c r="AC18" s="25"/>
    </row>
    <row r="19" spans="2:29" x14ac:dyDescent="0.25">
      <c r="B19" s="25"/>
      <c r="C19" s="25"/>
      <c r="D19" s="25"/>
      <c r="E19" s="25"/>
      <c r="F19" s="25"/>
      <c r="G19" s="25"/>
      <c r="H19" s="25"/>
      <c r="I19" s="25"/>
      <c r="J19" s="25"/>
      <c r="K19" s="25"/>
      <c r="M19" s="25"/>
      <c r="N19" s="25"/>
      <c r="O19" s="25"/>
      <c r="P19" s="25"/>
      <c r="Q19" s="25"/>
      <c r="R19" s="25"/>
      <c r="S19" s="25"/>
      <c r="T19" s="25"/>
      <c r="U19" s="25"/>
      <c r="V19" s="25"/>
      <c r="X19" s="25"/>
      <c r="Y19" s="25"/>
      <c r="Z19" s="25"/>
      <c r="AA19" s="25"/>
      <c r="AB19" s="25"/>
      <c r="AC19" s="25"/>
    </row>
    <row r="20" spans="2:29" x14ac:dyDescent="0.25">
      <c r="B20" s="25"/>
      <c r="C20" s="25"/>
      <c r="D20" s="25"/>
      <c r="E20" s="25"/>
      <c r="F20" s="25"/>
      <c r="G20" s="25"/>
      <c r="H20" s="25"/>
      <c r="I20" s="25"/>
      <c r="J20" s="25"/>
      <c r="K20" s="25"/>
      <c r="M20" s="25"/>
      <c r="N20" s="25"/>
      <c r="O20" s="25"/>
      <c r="P20" s="25"/>
      <c r="Q20" s="25"/>
      <c r="R20" s="25"/>
      <c r="S20" s="25"/>
      <c r="T20" s="25"/>
      <c r="U20" s="25"/>
      <c r="V20" s="25"/>
      <c r="X20" s="25"/>
      <c r="Y20" s="25"/>
      <c r="Z20" s="25"/>
      <c r="AA20" s="25"/>
      <c r="AB20" s="25"/>
      <c r="AC20" s="25"/>
    </row>
    <row r="21" spans="2:29" x14ac:dyDescent="0.25">
      <c r="B21" s="25"/>
      <c r="C21" s="25"/>
      <c r="D21" s="25"/>
      <c r="E21" s="25"/>
      <c r="F21" s="25"/>
      <c r="G21" s="25"/>
      <c r="H21" s="25"/>
      <c r="I21" s="25"/>
      <c r="J21" s="25"/>
      <c r="K21" s="25"/>
      <c r="M21" s="25"/>
      <c r="N21" s="25"/>
      <c r="O21" s="25"/>
      <c r="P21" s="25"/>
      <c r="Q21" s="25"/>
      <c r="R21" s="25"/>
      <c r="S21" s="25"/>
      <c r="T21" s="25"/>
      <c r="U21" s="25"/>
      <c r="V21" s="25"/>
      <c r="X21" s="25"/>
      <c r="Y21" s="25"/>
      <c r="Z21" s="25"/>
      <c r="AA21" s="25"/>
      <c r="AB21" s="25"/>
      <c r="AC21" s="25"/>
    </row>
    <row r="22" spans="2:29" x14ac:dyDescent="0.25">
      <c r="B22" s="25"/>
      <c r="C22" s="25"/>
      <c r="D22" s="25"/>
      <c r="E22" s="25"/>
      <c r="F22" s="25"/>
      <c r="G22" s="25"/>
      <c r="H22" s="25"/>
      <c r="I22" s="25"/>
      <c r="J22" s="25"/>
      <c r="K22" s="25"/>
      <c r="M22" s="25"/>
      <c r="N22" s="25"/>
      <c r="O22" s="25"/>
      <c r="P22" s="25"/>
      <c r="Q22" s="25"/>
      <c r="R22" s="25"/>
      <c r="S22" s="25"/>
      <c r="T22" s="25"/>
      <c r="U22" s="25"/>
      <c r="V22" s="25"/>
      <c r="X22" s="25"/>
      <c r="Y22" s="25"/>
      <c r="Z22" s="25"/>
      <c r="AA22" s="25"/>
      <c r="AB22" s="25"/>
      <c r="AC22" s="25"/>
    </row>
    <row r="23" spans="2:29" x14ac:dyDescent="0.25">
      <c r="B23" s="25"/>
      <c r="C23" s="25"/>
      <c r="D23" s="25"/>
      <c r="E23" s="25"/>
      <c r="F23" s="25"/>
      <c r="G23" s="25"/>
      <c r="H23" s="25"/>
      <c r="I23" s="25"/>
      <c r="J23" s="25"/>
      <c r="K23" s="25"/>
      <c r="M23" s="25"/>
      <c r="N23" s="25"/>
      <c r="O23" s="25"/>
      <c r="P23" s="25"/>
      <c r="Q23" s="25"/>
      <c r="R23" s="25"/>
      <c r="S23" s="25"/>
      <c r="T23" s="25"/>
      <c r="U23" s="25"/>
      <c r="V23" s="25"/>
      <c r="X23" s="25"/>
      <c r="Y23" s="25"/>
      <c r="Z23" s="25"/>
      <c r="AA23" s="25"/>
      <c r="AB23" s="25"/>
      <c r="AC23" s="25"/>
    </row>
    <row r="24" spans="2:29" x14ac:dyDescent="0.25">
      <c r="B24" s="25"/>
      <c r="C24" s="25"/>
      <c r="D24" s="25"/>
      <c r="E24" s="25"/>
      <c r="F24" s="25"/>
      <c r="G24" s="25"/>
      <c r="H24" s="25"/>
      <c r="I24" s="25"/>
      <c r="J24" s="25"/>
      <c r="K24" s="25"/>
      <c r="M24" s="25"/>
      <c r="N24" s="25"/>
      <c r="O24" s="25"/>
      <c r="P24" s="25"/>
      <c r="Q24" s="25"/>
      <c r="R24" s="25"/>
      <c r="S24" s="25"/>
      <c r="T24" s="25"/>
      <c r="U24" s="25"/>
      <c r="V24" s="25"/>
      <c r="X24" s="25"/>
      <c r="Y24" s="25"/>
      <c r="Z24" s="25"/>
      <c r="AA24" s="25"/>
      <c r="AB24" s="25"/>
      <c r="AC24" s="25"/>
    </row>
    <row r="25" spans="2:29" x14ac:dyDescent="0.25">
      <c r="B25" s="25"/>
      <c r="C25" s="25"/>
      <c r="D25" s="25"/>
      <c r="E25" s="25"/>
      <c r="F25" s="25"/>
      <c r="G25" s="25"/>
      <c r="H25" s="25"/>
      <c r="I25" s="25"/>
      <c r="J25" s="25"/>
      <c r="K25" s="25"/>
      <c r="M25" s="25"/>
      <c r="N25" s="25"/>
      <c r="O25" s="25"/>
      <c r="P25" s="25"/>
      <c r="Q25" s="25"/>
      <c r="R25" s="25"/>
      <c r="S25" s="25"/>
      <c r="T25" s="25"/>
      <c r="U25" s="25"/>
      <c r="V25" s="25"/>
      <c r="X25" s="25"/>
      <c r="Y25" s="25"/>
      <c r="Z25" s="25"/>
      <c r="AA25" s="25"/>
      <c r="AB25" s="25"/>
      <c r="AC25" s="25"/>
    </row>
    <row r="26" spans="2:29" ht="6.95" customHeight="1" x14ac:dyDescent="0.25">
      <c r="B26" s="25"/>
      <c r="C26" s="25"/>
      <c r="D26" s="25"/>
      <c r="E26" s="25"/>
      <c r="F26" s="25"/>
      <c r="G26" s="25"/>
      <c r="H26" s="25"/>
      <c r="I26" s="25"/>
      <c r="J26" s="25"/>
      <c r="K26" s="25"/>
      <c r="M26" s="25"/>
      <c r="N26" s="25"/>
      <c r="O26" s="25"/>
      <c r="P26" s="25"/>
      <c r="Q26" s="25"/>
      <c r="R26" s="25"/>
      <c r="S26" s="25"/>
      <c r="T26" s="25"/>
      <c r="U26" s="25"/>
      <c r="V26" s="25"/>
    </row>
    <row r="27" spans="2:29" x14ac:dyDescent="0.25">
      <c r="B27" s="25"/>
      <c r="C27" s="25"/>
      <c r="D27" s="25"/>
      <c r="E27" s="25"/>
      <c r="F27" s="25"/>
      <c r="G27" s="25"/>
      <c r="H27" s="25"/>
      <c r="I27" s="25"/>
      <c r="J27" s="25"/>
      <c r="K27" s="25"/>
      <c r="M27" s="25"/>
      <c r="N27" s="25"/>
      <c r="O27" s="25"/>
      <c r="P27" s="25"/>
      <c r="Q27" s="25"/>
      <c r="R27" s="25"/>
      <c r="S27" s="25"/>
      <c r="T27" s="25"/>
      <c r="U27" s="25"/>
      <c r="V27" s="25"/>
      <c r="X27" s="25"/>
      <c r="Y27" s="25"/>
      <c r="Z27" s="25"/>
      <c r="AA27" s="25"/>
      <c r="AB27" s="25"/>
      <c r="AC27" s="25"/>
    </row>
    <row r="28" spans="2:29" x14ac:dyDescent="0.25">
      <c r="B28" s="25"/>
      <c r="C28" s="25"/>
      <c r="D28" s="25"/>
      <c r="E28" s="25"/>
      <c r="F28" s="25"/>
      <c r="G28" s="25"/>
      <c r="H28" s="25"/>
      <c r="I28" s="25"/>
      <c r="J28" s="25"/>
      <c r="K28" s="25"/>
      <c r="M28" s="25"/>
      <c r="N28" s="25"/>
      <c r="O28" s="25"/>
      <c r="P28" s="25"/>
      <c r="Q28" s="25"/>
      <c r="R28" s="25"/>
      <c r="S28" s="25"/>
      <c r="T28" s="25"/>
      <c r="U28" s="25"/>
      <c r="V28" s="25"/>
      <c r="X28" s="25"/>
      <c r="Y28" s="25"/>
      <c r="Z28" s="25"/>
      <c r="AA28" s="25"/>
      <c r="AB28" s="25"/>
      <c r="AC28" s="25"/>
    </row>
    <row r="29" spans="2:29" x14ac:dyDescent="0.25">
      <c r="B29" s="25"/>
      <c r="C29" s="25"/>
      <c r="D29" s="25"/>
      <c r="E29" s="25"/>
      <c r="F29" s="25"/>
      <c r="G29" s="25"/>
      <c r="H29" s="25"/>
      <c r="I29" s="25"/>
      <c r="J29" s="25"/>
      <c r="K29" s="25"/>
      <c r="M29" s="25"/>
      <c r="N29" s="25"/>
      <c r="O29" s="25"/>
      <c r="P29" s="25"/>
      <c r="Q29" s="25"/>
      <c r="R29" s="25"/>
      <c r="S29" s="25"/>
      <c r="T29" s="25"/>
      <c r="U29" s="25"/>
      <c r="V29" s="25"/>
      <c r="X29" s="25"/>
      <c r="Y29" s="25"/>
      <c r="Z29" s="25"/>
      <c r="AA29" s="25"/>
      <c r="AB29" s="25"/>
      <c r="AC29" s="25"/>
    </row>
    <row r="30" spans="2:29" x14ac:dyDescent="0.25">
      <c r="B30" s="25"/>
      <c r="C30" s="25"/>
      <c r="D30" s="25"/>
      <c r="E30" s="25"/>
      <c r="F30" s="25"/>
      <c r="G30" s="25"/>
      <c r="H30" s="25"/>
      <c r="I30" s="25"/>
      <c r="J30" s="25"/>
      <c r="K30" s="25"/>
      <c r="M30" s="25"/>
      <c r="N30" s="25"/>
      <c r="O30" s="25"/>
      <c r="P30" s="25"/>
      <c r="Q30" s="25"/>
      <c r="R30" s="25"/>
      <c r="S30" s="25"/>
      <c r="T30" s="25"/>
      <c r="U30" s="25"/>
      <c r="V30" s="25"/>
      <c r="X30" s="25"/>
      <c r="Y30" s="25"/>
      <c r="Z30" s="25"/>
      <c r="AA30" s="25"/>
      <c r="AB30" s="25"/>
      <c r="AC30" s="25"/>
    </row>
    <row r="31" spans="2:29" x14ac:dyDescent="0.25">
      <c r="B31" s="25"/>
      <c r="C31" s="25"/>
      <c r="D31" s="25"/>
      <c r="E31" s="25"/>
      <c r="F31" s="25"/>
      <c r="G31" s="25"/>
      <c r="H31" s="25"/>
      <c r="I31" s="25"/>
      <c r="J31" s="25"/>
      <c r="K31" s="25"/>
      <c r="M31" s="25"/>
      <c r="N31" s="25"/>
      <c r="O31" s="25"/>
      <c r="P31" s="25"/>
      <c r="Q31" s="25"/>
      <c r="R31" s="25"/>
      <c r="S31" s="25"/>
      <c r="T31" s="25"/>
      <c r="U31" s="25"/>
      <c r="V31" s="25"/>
      <c r="X31" s="25"/>
      <c r="Y31" s="25"/>
      <c r="Z31" s="25"/>
      <c r="AA31" s="25"/>
      <c r="AB31" s="25"/>
      <c r="AC31" s="25"/>
    </row>
    <row r="32" spans="2:29" x14ac:dyDescent="0.25">
      <c r="B32" s="25"/>
      <c r="C32" s="25"/>
      <c r="D32" s="25"/>
      <c r="E32" s="25"/>
      <c r="F32" s="25"/>
      <c r="G32" s="25"/>
      <c r="H32" s="25"/>
      <c r="I32" s="25"/>
      <c r="J32" s="25"/>
      <c r="K32" s="25"/>
      <c r="M32" s="25"/>
      <c r="N32" s="25"/>
      <c r="O32" s="25"/>
      <c r="P32" s="25"/>
      <c r="Q32" s="25"/>
      <c r="R32" s="25"/>
      <c r="S32" s="25"/>
      <c r="T32" s="25"/>
      <c r="U32" s="25"/>
      <c r="V32" s="25"/>
      <c r="X32" s="25"/>
      <c r="Y32" s="25"/>
      <c r="Z32" s="25"/>
      <c r="AA32" s="25"/>
      <c r="AB32" s="25"/>
      <c r="AC32" s="25"/>
    </row>
    <row r="33" spans="2:29" x14ac:dyDescent="0.25">
      <c r="B33" s="25"/>
      <c r="C33" s="25"/>
      <c r="D33" s="25"/>
      <c r="E33" s="25"/>
      <c r="F33" s="25"/>
      <c r="G33" s="25"/>
      <c r="H33" s="25"/>
      <c r="I33" s="25"/>
      <c r="J33" s="25"/>
      <c r="K33" s="25"/>
      <c r="M33" s="25"/>
      <c r="N33" s="25"/>
      <c r="O33" s="25"/>
      <c r="P33" s="25"/>
      <c r="Q33" s="25"/>
      <c r="R33" s="25"/>
      <c r="S33" s="25"/>
      <c r="T33" s="25"/>
      <c r="U33" s="25"/>
      <c r="V33" s="25"/>
      <c r="X33" s="25"/>
      <c r="Y33" s="25"/>
      <c r="Z33" s="25"/>
      <c r="AA33" s="25"/>
      <c r="AB33" s="25"/>
      <c r="AC33" s="25"/>
    </row>
    <row r="34" spans="2:29" ht="6.95" customHeight="1" x14ac:dyDescent="0.25">
      <c r="X34" s="25"/>
      <c r="Y34" s="25"/>
      <c r="Z34" s="25"/>
      <c r="AA34" s="25"/>
      <c r="AB34" s="25"/>
      <c r="AC34" s="25"/>
    </row>
    <row r="35" spans="2:29" x14ac:dyDescent="0.25">
      <c r="B35" s="25"/>
      <c r="C35" s="25"/>
      <c r="D35" s="25"/>
      <c r="E35" s="25"/>
      <c r="F35" s="25"/>
      <c r="G35" s="25"/>
      <c r="H35" s="25"/>
      <c r="I35" s="25"/>
      <c r="J35" s="25"/>
      <c r="K35" s="25"/>
      <c r="L35" s="25"/>
      <c r="M35" s="25"/>
      <c r="N35" s="25"/>
      <c r="O35" s="25"/>
      <c r="P35" s="25"/>
      <c r="Q35" s="25"/>
      <c r="R35" s="25"/>
      <c r="S35" s="25"/>
      <c r="T35" s="25"/>
      <c r="U35" s="25"/>
      <c r="V35" s="26" t="s">
        <v>86</v>
      </c>
      <c r="X35" s="25"/>
      <c r="Y35" s="25"/>
      <c r="Z35" s="25"/>
      <c r="AA35" s="25"/>
      <c r="AB35" s="25"/>
      <c r="AC35" s="25"/>
    </row>
    <row r="36" spans="2:29" x14ac:dyDescent="0.25">
      <c r="B36" s="25"/>
      <c r="C36" s="25"/>
      <c r="D36" s="25"/>
      <c r="E36" s="25"/>
      <c r="F36" s="25"/>
      <c r="G36" s="25"/>
      <c r="H36" s="25"/>
      <c r="I36" s="25"/>
      <c r="J36" s="25"/>
      <c r="K36" s="25"/>
      <c r="L36" s="25"/>
      <c r="M36" s="25"/>
      <c r="N36" s="25"/>
      <c r="O36" s="25"/>
      <c r="P36" s="25"/>
      <c r="Q36" s="25"/>
      <c r="R36" s="25"/>
      <c r="S36" s="25"/>
      <c r="T36" s="25"/>
      <c r="U36" s="25"/>
      <c r="V36" s="25"/>
      <c r="X36" s="25"/>
      <c r="Y36" s="25"/>
      <c r="Z36" s="25"/>
      <c r="AA36" s="25"/>
      <c r="AB36" s="25"/>
      <c r="AC36" s="25"/>
    </row>
    <row r="37" spans="2:29" x14ac:dyDescent="0.25">
      <c r="B37" s="25"/>
      <c r="C37" s="25"/>
      <c r="D37" s="25"/>
      <c r="E37" s="25"/>
      <c r="F37" s="25"/>
      <c r="G37" s="25"/>
      <c r="H37" s="25"/>
      <c r="I37" s="25"/>
      <c r="J37" s="25"/>
      <c r="K37" s="25"/>
      <c r="L37" s="25"/>
      <c r="M37" s="25"/>
      <c r="N37" s="25"/>
      <c r="O37" s="25"/>
      <c r="P37" s="25"/>
      <c r="Q37" s="25"/>
      <c r="R37" s="25"/>
      <c r="S37" s="25"/>
      <c r="T37" s="25"/>
      <c r="U37" s="25"/>
      <c r="V37" s="25"/>
      <c r="X37" s="25"/>
      <c r="Y37" s="25"/>
      <c r="Z37" s="25"/>
      <c r="AA37" s="25"/>
      <c r="AB37" s="25"/>
      <c r="AC37" s="25"/>
    </row>
    <row r="38" spans="2:29" x14ac:dyDescent="0.25">
      <c r="B38" s="25"/>
      <c r="C38" s="25"/>
      <c r="D38" s="25"/>
      <c r="E38" s="25"/>
      <c r="F38" s="25"/>
      <c r="G38" s="25"/>
      <c r="H38" s="25"/>
      <c r="I38" s="25"/>
      <c r="J38" s="25"/>
      <c r="K38" s="25"/>
      <c r="L38" s="25"/>
      <c r="M38" s="25"/>
      <c r="N38" s="25"/>
      <c r="O38" s="25"/>
      <c r="P38" s="25"/>
      <c r="Q38" s="25"/>
      <c r="R38" s="25"/>
      <c r="S38" s="25"/>
      <c r="T38" s="25"/>
      <c r="U38" s="25"/>
      <c r="V38" s="25"/>
      <c r="X38" s="25"/>
      <c r="Y38" s="25"/>
      <c r="Z38" s="44" t="s">
        <v>83</v>
      </c>
      <c r="AA38" s="44"/>
      <c r="AB38" s="25"/>
      <c r="AC38" s="25"/>
    </row>
    <row r="39" spans="2:29" x14ac:dyDescent="0.25">
      <c r="B39" s="25"/>
      <c r="C39" s="25"/>
      <c r="D39" s="25"/>
      <c r="E39" s="25"/>
      <c r="F39" s="25"/>
      <c r="G39" s="25"/>
      <c r="H39" s="25"/>
      <c r="I39" s="25"/>
      <c r="J39" s="25"/>
      <c r="K39" s="25"/>
      <c r="L39" s="25"/>
      <c r="M39" s="25"/>
      <c r="N39" s="25"/>
      <c r="O39" s="25"/>
      <c r="P39" s="25"/>
      <c r="Q39" s="25"/>
      <c r="R39" s="25"/>
      <c r="S39" s="25"/>
      <c r="T39" s="25"/>
      <c r="U39" s="25"/>
      <c r="V39" s="25"/>
      <c r="X39" s="25"/>
      <c r="Y39" s="25"/>
      <c r="Z39" s="44"/>
      <c r="AA39" s="44"/>
      <c r="AB39" s="25"/>
      <c r="AC39" s="25"/>
    </row>
    <row r="40" spans="2:29" x14ac:dyDescent="0.25">
      <c r="B40" s="25"/>
      <c r="C40" s="25"/>
      <c r="D40" s="25"/>
      <c r="E40" s="25"/>
      <c r="F40" s="25"/>
      <c r="G40" s="25"/>
      <c r="H40" s="25"/>
      <c r="I40" s="25"/>
      <c r="J40" s="25"/>
      <c r="K40" s="25"/>
      <c r="L40" s="25"/>
      <c r="M40" s="25"/>
      <c r="N40" s="25"/>
      <c r="O40" s="25"/>
      <c r="P40" s="25"/>
      <c r="Q40" s="25"/>
      <c r="R40" s="25"/>
      <c r="S40" s="25"/>
      <c r="T40" s="25"/>
      <c r="U40" s="25"/>
      <c r="V40" s="25"/>
      <c r="X40" s="25"/>
      <c r="Y40" s="25"/>
      <c r="Z40" s="25"/>
      <c r="AA40" s="25"/>
      <c r="AB40" s="25"/>
      <c r="AC40" s="25"/>
    </row>
    <row r="41" spans="2:29" x14ac:dyDescent="0.25">
      <c r="B41" s="25"/>
      <c r="C41" s="25"/>
      <c r="D41" s="25"/>
      <c r="E41" s="25"/>
      <c r="F41" s="25"/>
      <c r="G41" s="25"/>
      <c r="H41" s="25"/>
      <c r="I41" s="25"/>
      <c r="J41" s="25"/>
      <c r="K41" s="25"/>
      <c r="L41" s="25"/>
      <c r="M41" s="25"/>
      <c r="N41" s="25"/>
      <c r="O41" s="25"/>
      <c r="P41" s="25"/>
      <c r="Q41" s="25"/>
      <c r="R41" s="25"/>
      <c r="S41" s="25"/>
      <c r="T41" s="25"/>
      <c r="U41" s="25"/>
      <c r="V41" s="25"/>
      <c r="X41" s="25"/>
      <c r="Y41" s="25"/>
      <c r="Z41" s="25"/>
      <c r="AA41" s="25"/>
      <c r="AB41" s="25"/>
      <c r="AC41" s="25"/>
    </row>
    <row r="42" spans="2:29" x14ac:dyDescent="0.25">
      <c r="B42" s="25"/>
      <c r="C42" s="25"/>
      <c r="D42" s="25"/>
      <c r="E42" s="25"/>
      <c r="F42" s="25"/>
      <c r="G42" s="25"/>
      <c r="H42" s="25"/>
      <c r="I42" s="25"/>
      <c r="J42" s="25"/>
      <c r="K42" s="25"/>
      <c r="L42" s="25"/>
      <c r="M42" s="25"/>
      <c r="N42" s="25"/>
      <c r="O42" s="25"/>
      <c r="P42" s="25"/>
      <c r="Q42" s="25"/>
      <c r="R42" s="25"/>
      <c r="S42" s="25"/>
      <c r="T42" s="25"/>
      <c r="U42" s="25"/>
      <c r="V42" s="25"/>
      <c r="X42" s="25"/>
      <c r="Y42" s="25"/>
      <c r="Z42" s="25"/>
      <c r="AA42" s="25"/>
      <c r="AB42" s="25"/>
      <c r="AC42" s="25"/>
    </row>
    <row r="43" spans="2:29" x14ac:dyDescent="0.25">
      <c r="B43" s="25"/>
      <c r="C43" s="25"/>
      <c r="D43" s="25"/>
      <c r="E43" s="25"/>
      <c r="F43" s="25"/>
      <c r="G43" s="25"/>
      <c r="H43" s="25"/>
      <c r="I43" s="25"/>
      <c r="J43" s="25"/>
      <c r="K43" s="25"/>
      <c r="L43" s="25"/>
      <c r="M43" s="25"/>
      <c r="N43" s="25"/>
      <c r="O43" s="25"/>
      <c r="P43" s="25"/>
      <c r="Q43" s="25"/>
      <c r="R43" s="25"/>
      <c r="S43" s="25"/>
      <c r="T43" s="25"/>
      <c r="U43" s="25"/>
      <c r="V43" s="25"/>
      <c r="X43" s="25"/>
      <c r="Y43" s="25"/>
      <c r="Z43" s="25"/>
      <c r="AA43" s="25"/>
      <c r="AB43" s="25"/>
      <c r="AC43" s="25"/>
    </row>
    <row r="44" spans="2:29" x14ac:dyDescent="0.25">
      <c r="B44" s="25"/>
      <c r="C44" s="25"/>
      <c r="D44" s="25"/>
      <c r="E44" s="25"/>
      <c r="F44" s="25"/>
      <c r="G44" s="25"/>
      <c r="H44" s="25"/>
      <c r="I44" s="25"/>
      <c r="J44" s="25"/>
      <c r="K44" s="25"/>
      <c r="L44" s="25"/>
      <c r="M44" s="25"/>
      <c r="N44" s="25"/>
      <c r="O44" s="25"/>
      <c r="P44" s="25"/>
      <c r="Q44" s="25"/>
      <c r="R44" s="25"/>
      <c r="S44" s="25"/>
      <c r="T44" s="25"/>
      <c r="U44" s="25"/>
      <c r="V44" s="25"/>
      <c r="X44" s="25"/>
      <c r="Y44" s="25"/>
      <c r="Z44" s="25"/>
      <c r="AA44" s="25"/>
      <c r="AB44" s="25"/>
      <c r="AC44" s="25"/>
    </row>
    <row r="45" spans="2:29" x14ac:dyDescent="0.25">
      <c r="B45" s="25"/>
      <c r="C45" s="25"/>
      <c r="D45" s="25"/>
      <c r="E45" s="25"/>
      <c r="F45" s="25"/>
      <c r="G45" s="25"/>
      <c r="H45" s="25"/>
      <c r="I45" s="25"/>
      <c r="J45" s="25"/>
      <c r="K45" s="25"/>
      <c r="L45" s="25"/>
      <c r="M45" s="25"/>
      <c r="N45" s="25"/>
      <c r="O45" s="25"/>
      <c r="P45" s="25"/>
      <c r="Q45" s="25"/>
      <c r="R45" s="25"/>
      <c r="S45" s="25"/>
      <c r="T45" s="25"/>
      <c r="U45" s="25"/>
      <c r="V45" s="25"/>
      <c r="X45" s="25"/>
      <c r="Y45" s="25"/>
      <c r="Z45" s="25"/>
      <c r="AA45" s="25"/>
      <c r="AB45" s="25"/>
      <c r="AC45" s="25"/>
    </row>
    <row r="46" spans="2:29" x14ac:dyDescent="0.25">
      <c r="B46" s="25"/>
      <c r="C46" s="25"/>
      <c r="D46" s="25"/>
      <c r="E46" s="25"/>
      <c r="F46" s="25"/>
      <c r="G46" s="25"/>
      <c r="H46" s="25"/>
      <c r="I46" s="25"/>
      <c r="J46" s="25"/>
      <c r="K46" s="25"/>
      <c r="L46" s="25"/>
      <c r="M46" s="25"/>
      <c r="N46" s="25"/>
      <c r="O46" s="25"/>
      <c r="P46" s="25"/>
      <c r="Q46" s="25"/>
      <c r="R46" s="25"/>
      <c r="S46" s="25"/>
      <c r="T46" s="25"/>
      <c r="U46" s="25"/>
      <c r="V46" s="25"/>
      <c r="X46" s="25"/>
      <c r="Y46" s="25"/>
      <c r="Z46" s="25"/>
      <c r="AA46" s="25"/>
      <c r="AB46" s="25"/>
      <c r="AC46" s="25"/>
    </row>
    <row r="47" spans="2:29" x14ac:dyDescent="0.25">
      <c r="B47" s="25"/>
      <c r="C47" s="25"/>
      <c r="D47" s="25"/>
      <c r="E47" s="25"/>
      <c r="F47" s="25"/>
      <c r="G47" s="25"/>
      <c r="H47" s="25"/>
      <c r="I47" s="25"/>
      <c r="J47" s="25"/>
      <c r="K47" s="25"/>
      <c r="L47" s="25"/>
      <c r="M47" s="25"/>
      <c r="N47" s="25"/>
      <c r="O47" s="25"/>
      <c r="P47" s="25"/>
      <c r="Q47" s="25"/>
      <c r="R47" s="25"/>
      <c r="S47" s="25"/>
      <c r="T47" s="25"/>
      <c r="U47" s="25"/>
      <c r="V47" s="25"/>
      <c r="X47" s="25"/>
      <c r="Y47" s="25"/>
      <c r="Z47" s="25"/>
      <c r="AA47" s="25"/>
      <c r="AB47" s="25"/>
      <c r="AC47" s="25"/>
    </row>
    <row r="48" spans="2:29" x14ac:dyDescent="0.25">
      <c r="B48" s="25"/>
      <c r="C48" s="25"/>
      <c r="D48" s="25"/>
      <c r="E48" s="25"/>
      <c r="F48" s="25"/>
      <c r="G48" s="25"/>
      <c r="H48" s="25"/>
      <c r="I48" s="25"/>
      <c r="J48" s="25"/>
      <c r="K48" s="25"/>
      <c r="L48" s="25"/>
      <c r="M48" s="25"/>
      <c r="N48" s="25"/>
      <c r="O48" s="25"/>
      <c r="P48" s="25"/>
      <c r="Q48" s="25"/>
      <c r="R48" s="25"/>
      <c r="S48" s="25"/>
      <c r="T48" s="25"/>
      <c r="U48" s="25"/>
      <c r="V48" s="25"/>
      <c r="X48" s="25"/>
      <c r="Y48" s="25"/>
      <c r="Z48" s="25"/>
      <c r="AA48" s="25"/>
      <c r="AB48" s="25"/>
      <c r="AC48" s="25"/>
    </row>
    <row r="49" spans="2:29" x14ac:dyDescent="0.25">
      <c r="B49" s="25"/>
      <c r="C49" s="25"/>
      <c r="D49" s="25"/>
      <c r="E49" s="25"/>
      <c r="F49" s="25"/>
      <c r="G49" s="25"/>
      <c r="H49" s="25"/>
      <c r="I49" s="25"/>
      <c r="J49" s="25"/>
      <c r="K49" s="25"/>
      <c r="L49" s="25"/>
      <c r="M49" s="25"/>
      <c r="N49" s="25"/>
      <c r="O49" s="25"/>
      <c r="P49" s="25"/>
      <c r="Q49" s="25"/>
      <c r="R49" s="25"/>
      <c r="S49" s="25"/>
      <c r="T49" s="25"/>
      <c r="U49" s="25"/>
      <c r="V49" s="25"/>
      <c r="X49" s="25"/>
      <c r="Y49" s="25"/>
      <c r="Z49" s="44" t="s">
        <v>82</v>
      </c>
      <c r="AA49" s="44"/>
      <c r="AB49" s="25"/>
      <c r="AC49" s="25"/>
    </row>
    <row r="50" spans="2:29" x14ac:dyDescent="0.25">
      <c r="B50" s="25"/>
      <c r="C50" s="25"/>
      <c r="D50" s="25"/>
      <c r="E50" s="25"/>
      <c r="F50" s="25"/>
      <c r="G50" s="25"/>
      <c r="H50" s="25"/>
      <c r="I50" s="25"/>
      <c r="J50" s="25"/>
      <c r="K50" s="25"/>
      <c r="L50" s="25"/>
      <c r="M50" s="25"/>
      <c r="N50" s="25"/>
      <c r="O50" s="25"/>
      <c r="P50" s="25"/>
      <c r="Q50" s="25"/>
      <c r="R50" s="25"/>
      <c r="S50" s="25"/>
      <c r="T50" s="25"/>
      <c r="U50" s="25"/>
      <c r="V50" s="25"/>
      <c r="X50" s="25"/>
      <c r="Y50" s="25"/>
      <c r="Z50" s="25"/>
      <c r="AA50" s="25"/>
      <c r="AB50" s="25"/>
      <c r="AC50" s="25"/>
    </row>
  </sheetData>
  <mergeCells count="3">
    <mergeCell ref="Z39:AA39"/>
    <mergeCell ref="Z49:AA49"/>
    <mergeCell ref="Z38:AA38"/>
  </mergeCells>
  <pageMargins left="0.25" right="0.25" top="0.75" bottom="0.75" header="0.3" footer="0.3"/>
  <pageSetup paperSize="9" scale="57" fitToWidth="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165C4-4448-4C64-A799-ED7097532CDA}">
  <sheetPr codeName="Sheet4"/>
  <dimension ref="A1:AD50"/>
  <sheetViews>
    <sheetView showGridLines="0" zoomScale="80" zoomScaleNormal="80" workbookViewId="0"/>
  </sheetViews>
  <sheetFormatPr defaultColWidth="9" defaultRowHeight="15" x14ac:dyDescent="0.25"/>
  <cols>
    <col min="1" max="1" width="1.42578125" style="19" customWidth="1"/>
    <col min="2" max="11" width="9" style="19"/>
    <col min="12" max="12" width="1.5703125" style="19" customWidth="1"/>
    <col min="13" max="22" width="9" style="19"/>
    <col min="23" max="23" width="1.5703125" style="19" customWidth="1"/>
    <col min="24" max="29" width="9" style="19"/>
    <col min="30" max="30" width="1.5703125" style="19" customWidth="1"/>
    <col min="31" max="16384" width="9" style="19"/>
  </cols>
  <sheetData>
    <row r="1" spans="1:30" ht="40.5" customHeight="1" x14ac:dyDescent="0.25">
      <c r="A1" s="24"/>
      <c r="B1" s="20" t="s">
        <v>87</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7.9" customHeight="1" x14ac:dyDescent="0.25"/>
    <row r="3" spans="1:30" x14ac:dyDescent="0.25">
      <c r="B3" s="25" t="s">
        <v>84</v>
      </c>
      <c r="C3" s="25"/>
      <c r="D3" s="25"/>
      <c r="E3" s="25"/>
      <c r="F3" s="25"/>
      <c r="G3" s="25"/>
      <c r="H3" s="25"/>
      <c r="I3" s="25"/>
      <c r="J3" s="25"/>
      <c r="K3" s="25"/>
      <c r="M3" s="25" t="s">
        <v>85</v>
      </c>
      <c r="N3" s="25"/>
      <c r="O3" s="25"/>
      <c r="P3" s="25"/>
      <c r="Q3" s="25"/>
      <c r="R3" s="25"/>
      <c r="S3" s="25"/>
      <c r="T3" s="25"/>
      <c r="U3" s="25"/>
      <c r="V3" s="25"/>
      <c r="X3" s="25"/>
      <c r="Y3" s="25"/>
      <c r="Z3" s="25"/>
      <c r="AA3" s="25"/>
      <c r="AB3" s="25"/>
      <c r="AC3" s="25"/>
    </row>
    <row r="4" spans="1:30" x14ac:dyDescent="0.25">
      <c r="B4" s="25"/>
      <c r="C4" s="25"/>
      <c r="D4" s="25"/>
      <c r="E4" s="25"/>
      <c r="F4" s="25"/>
      <c r="G4" s="25"/>
      <c r="H4" s="25"/>
      <c r="I4" s="25"/>
      <c r="J4" s="25"/>
      <c r="K4" s="25"/>
      <c r="M4" s="25"/>
      <c r="N4" s="25"/>
      <c r="O4" s="25"/>
      <c r="P4" s="25"/>
      <c r="Q4" s="25"/>
      <c r="R4" s="25"/>
      <c r="S4" s="25"/>
      <c r="T4" s="25"/>
      <c r="U4" s="25"/>
      <c r="V4" s="25"/>
      <c r="X4" s="25"/>
      <c r="Y4" s="25"/>
      <c r="Z4" s="25"/>
      <c r="AA4" s="25"/>
      <c r="AB4" s="25"/>
      <c r="AC4" s="25"/>
    </row>
    <row r="5" spans="1:30" x14ac:dyDescent="0.25">
      <c r="B5" s="25"/>
      <c r="C5" s="25"/>
      <c r="D5" s="25"/>
      <c r="E5" s="25"/>
      <c r="F5" s="25"/>
      <c r="G5" s="25"/>
      <c r="H5" s="25"/>
      <c r="I5" s="25"/>
      <c r="J5" s="25"/>
      <c r="K5" s="25"/>
      <c r="M5" s="25"/>
      <c r="N5" s="25"/>
      <c r="O5" s="25"/>
      <c r="P5" s="25"/>
      <c r="Q5" s="25"/>
      <c r="R5" s="25"/>
      <c r="S5" s="25"/>
      <c r="T5" s="25"/>
      <c r="U5" s="25"/>
      <c r="V5" s="25"/>
      <c r="X5" s="25"/>
      <c r="Y5" s="25"/>
      <c r="Z5" s="25"/>
      <c r="AA5" s="25"/>
      <c r="AB5" s="25"/>
      <c r="AC5" s="25"/>
    </row>
    <row r="6" spans="1:30" x14ac:dyDescent="0.25">
      <c r="B6" s="25"/>
      <c r="C6" s="25"/>
      <c r="D6" s="25"/>
      <c r="E6" s="25"/>
      <c r="F6" s="25"/>
      <c r="G6" s="25"/>
      <c r="H6" s="25"/>
      <c r="I6" s="25"/>
      <c r="J6" s="25"/>
      <c r="K6" s="25"/>
      <c r="M6" s="25"/>
      <c r="N6" s="25"/>
      <c r="O6" s="25"/>
      <c r="P6" s="25"/>
      <c r="Q6" s="25"/>
      <c r="R6" s="25"/>
      <c r="S6" s="25"/>
      <c r="T6" s="25"/>
      <c r="U6" s="25"/>
      <c r="V6" s="25"/>
      <c r="X6" s="25"/>
      <c r="Y6" s="25"/>
      <c r="Z6" s="25"/>
      <c r="AA6" s="25"/>
      <c r="AB6" s="25"/>
      <c r="AC6" s="25"/>
    </row>
    <row r="7" spans="1:30" x14ac:dyDescent="0.25">
      <c r="B7" s="25"/>
      <c r="C7" s="25"/>
      <c r="D7" s="25"/>
      <c r="E7" s="25"/>
      <c r="F7" s="25"/>
      <c r="G7" s="25"/>
      <c r="H7" s="25"/>
      <c r="I7" s="25"/>
      <c r="J7" s="25"/>
      <c r="K7" s="25"/>
      <c r="M7" s="25"/>
      <c r="N7" s="25"/>
      <c r="O7" s="25"/>
      <c r="P7" s="25"/>
      <c r="Q7" s="25"/>
      <c r="R7" s="25"/>
      <c r="S7" s="25"/>
      <c r="T7" s="25"/>
      <c r="U7" s="25"/>
      <c r="V7" s="25"/>
      <c r="X7" s="25"/>
      <c r="Y7" s="25"/>
      <c r="Z7" s="25"/>
      <c r="AA7" s="25"/>
      <c r="AB7" s="25"/>
      <c r="AC7" s="25"/>
    </row>
    <row r="8" spans="1:30" x14ac:dyDescent="0.25">
      <c r="B8" s="25"/>
      <c r="C8" s="25"/>
      <c r="D8" s="25"/>
      <c r="E8" s="25"/>
      <c r="F8" s="25"/>
      <c r="G8" s="25"/>
      <c r="H8" s="25"/>
      <c r="I8" s="25"/>
      <c r="J8" s="25"/>
      <c r="K8" s="25"/>
      <c r="M8" s="25"/>
      <c r="N8" s="25"/>
      <c r="O8" s="25"/>
      <c r="P8" s="25"/>
      <c r="Q8" s="25"/>
      <c r="R8" s="25"/>
      <c r="S8" s="25"/>
      <c r="T8" s="25"/>
      <c r="U8" s="25"/>
      <c r="V8" s="25"/>
      <c r="X8" s="25"/>
      <c r="Y8" s="25"/>
      <c r="Z8" s="25"/>
      <c r="AA8" s="25"/>
      <c r="AB8" s="25"/>
      <c r="AC8" s="25"/>
    </row>
    <row r="9" spans="1:30" x14ac:dyDescent="0.25">
      <c r="B9" s="25"/>
      <c r="C9" s="25"/>
      <c r="D9" s="25"/>
      <c r="E9" s="25"/>
      <c r="F9" s="25"/>
      <c r="G9" s="25"/>
      <c r="H9" s="25"/>
      <c r="I9" s="25"/>
      <c r="J9" s="25"/>
      <c r="K9" s="25"/>
      <c r="M9" s="25"/>
      <c r="N9" s="25"/>
      <c r="O9" s="25"/>
      <c r="P9" s="25"/>
      <c r="Q9" s="25"/>
      <c r="R9" s="25"/>
      <c r="S9" s="25"/>
      <c r="T9" s="25"/>
      <c r="U9" s="25"/>
      <c r="V9" s="25"/>
      <c r="X9" s="25"/>
      <c r="Y9" s="25"/>
      <c r="Z9" s="25"/>
      <c r="AA9" s="25"/>
      <c r="AB9" s="25"/>
      <c r="AC9" s="25"/>
    </row>
    <row r="10" spans="1:30" x14ac:dyDescent="0.25">
      <c r="B10" s="25"/>
      <c r="C10" s="25"/>
      <c r="D10" s="25"/>
      <c r="E10" s="25"/>
      <c r="F10" s="25"/>
      <c r="G10" s="25"/>
      <c r="H10" s="25"/>
      <c r="I10" s="25"/>
      <c r="J10" s="25"/>
      <c r="K10" s="25"/>
      <c r="M10" s="25"/>
      <c r="N10" s="25"/>
      <c r="O10" s="25"/>
      <c r="P10" s="25"/>
      <c r="Q10" s="25"/>
      <c r="R10" s="25"/>
      <c r="S10" s="25"/>
      <c r="T10" s="25"/>
      <c r="U10" s="25"/>
      <c r="V10" s="25"/>
      <c r="X10" s="25"/>
      <c r="Y10" s="25"/>
      <c r="Z10" s="25"/>
      <c r="AA10" s="25"/>
      <c r="AB10" s="25"/>
      <c r="AC10" s="25"/>
    </row>
    <row r="11" spans="1:30" x14ac:dyDescent="0.25">
      <c r="B11" s="25"/>
      <c r="C11" s="25"/>
      <c r="D11" s="25"/>
      <c r="E11" s="25"/>
      <c r="F11" s="25"/>
      <c r="G11" s="25"/>
      <c r="H11" s="25"/>
      <c r="I11" s="25"/>
      <c r="J11" s="25"/>
      <c r="K11" s="25"/>
      <c r="M11" s="25"/>
      <c r="N11" s="25"/>
      <c r="O11" s="25"/>
      <c r="P11" s="25"/>
      <c r="Q11" s="25"/>
      <c r="R11" s="25"/>
      <c r="S11" s="25"/>
      <c r="T11" s="25"/>
      <c r="U11" s="25"/>
      <c r="V11" s="25"/>
      <c r="X11" s="25"/>
      <c r="Y11" s="25"/>
      <c r="Z11" s="25"/>
      <c r="AA11" s="25"/>
      <c r="AB11" s="25"/>
      <c r="AC11" s="25"/>
    </row>
    <row r="12" spans="1:30" x14ac:dyDescent="0.25">
      <c r="B12" s="25"/>
      <c r="C12" s="25"/>
      <c r="D12" s="25"/>
      <c r="E12" s="25"/>
      <c r="F12" s="25"/>
      <c r="G12" s="25"/>
      <c r="H12" s="25"/>
      <c r="I12" s="25"/>
      <c r="J12" s="25"/>
      <c r="K12" s="25"/>
      <c r="M12" s="25"/>
      <c r="N12" s="25"/>
      <c r="O12" s="25"/>
      <c r="P12" s="25"/>
      <c r="Q12" s="25"/>
      <c r="R12" s="25"/>
      <c r="S12" s="25"/>
      <c r="T12" s="25"/>
      <c r="U12" s="25"/>
      <c r="V12" s="25"/>
      <c r="X12" s="25"/>
      <c r="Y12" s="25"/>
      <c r="Z12" s="25"/>
      <c r="AA12" s="25"/>
      <c r="AB12" s="25"/>
      <c r="AC12" s="25"/>
    </row>
    <row r="13" spans="1:30" x14ac:dyDescent="0.25">
      <c r="B13" s="25"/>
      <c r="C13" s="25"/>
      <c r="D13" s="25"/>
      <c r="E13" s="25"/>
      <c r="F13" s="25"/>
      <c r="G13" s="25"/>
      <c r="H13" s="25"/>
      <c r="I13" s="25"/>
      <c r="J13" s="25"/>
      <c r="K13" s="25"/>
      <c r="M13" s="25"/>
      <c r="N13" s="25"/>
      <c r="O13" s="25"/>
      <c r="P13" s="25"/>
      <c r="Q13" s="25"/>
      <c r="R13" s="25"/>
      <c r="S13" s="25"/>
      <c r="T13" s="25"/>
      <c r="U13" s="25"/>
      <c r="V13" s="25"/>
      <c r="X13" s="25"/>
      <c r="Y13" s="25"/>
      <c r="Z13" s="25"/>
      <c r="AA13" s="25"/>
      <c r="AB13" s="25"/>
      <c r="AC13" s="25"/>
    </row>
    <row r="14" spans="1:30" x14ac:dyDescent="0.25">
      <c r="B14" s="25"/>
      <c r="C14" s="25"/>
      <c r="D14" s="25"/>
      <c r="E14" s="25"/>
      <c r="F14" s="25"/>
      <c r="G14" s="25"/>
      <c r="H14" s="25"/>
      <c r="I14" s="25"/>
      <c r="J14" s="25"/>
      <c r="K14" s="25"/>
      <c r="M14" s="25"/>
      <c r="N14" s="25"/>
      <c r="O14" s="25"/>
      <c r="P14" s="25"/>
      <c r="Q14" s="25"/>
      <c r="R14" s="25"/>
      <c r="S14" s="25"/>
      <c r="T14" s="25"/>
      <c r="U14" s="25"/>
      <c r="V14" s="25"/>
      <c r="X14" s="25"/>
      <c r="Y14" s="25"/>
      <c r="Z14" s="25"/>
      <c r="AA14" s="25"/>
      <c r="AB14" s="25"/>
      <c r="AC14" s="25"/>
    </row>
    <row r="15" spans="1:30" x14ac:dyDescent="0.25">
      <c r="B15" s="25"/>
      <c r="C15" s="25"/>
      <c r="D15" s="25"/>
      <c r="E15" s="25"/>
      <c r="F15" s="25"/>
      <c r="G15" s="25"/>
      <c r="H15" s="25"/>
      <c r="I15" s="25"/>
      <c r="J15" s="25"/>
      <c r="K15" s="25"/>
      <c r="M15" s="25"/>
      <c r="N15" s="25"/>
      <c r="O15" s="25"/>
      <c r="P15" s="25"/>
      <c r="Q15" s="25"/>
      <c r="R15" s="25"/>
      <c r="S15" s="25"/>
      <c r="T15" s="25"/>
      <c r="U15" s="25"/>
      <c r="V15" s="25"/>
      <c r="X15" s="25"/>
      <c r="Y15" s="25"/>
      <c r="Z15" s="25"/>
      <c r="AA15" s="25"/>
      <c r="AB15" s="25"/>
      <c r="AC15" s="25"/>
    </row>
    <row r="16" spans="1:30" x14ac:dyDescent="0.25">
      <c r="B16" s="25"/>
      <c r="C16" s="25"/>
      <c r="D16" s="25"/>
      <c r="E16" s="25"/>
      <c r="F16" s="25"/>
      <c r="G16" s="25"/>
      <c r="H16" s="25"/>
      <c r="I16" s="25"/>
      <c r="J16" s="25"/>
      <c r="K16" s="25"/>
      <c r="M16" s="25"/>
      <c r="N16" s="25"/>
      <c r="O16" s="25"/>
      <c r="P16" s="25"/>
      <c r="Q16" s="25"/>
      <c r="R16" s="25"/>
      <c r="S16" s="25"/>
      <c r="T16" s="25"/>
      <c r="U16" s="25"/>
      <c r="V16" s="25"/>
      <c r="X16" s="25"/>
      <c r="Y16" s="25"/>
      <c r="Z16" s="25"/>
      <c r="AA16" s="25"/>
      <c r="AB16" s="25"/>
      <c r="AC16" s="25"/>
    </row>
    <row r="17" spans="2:29" x14ac:dyDescent="0.25">
      <c r="B17" s="25"/>
      <c r="C17" s="25"/>
      <c r="D17" s="25"/>
      <c r="E17" s="25"/>
      <c r="F17" s="25"/>
      <c r="G17" s="25"/>
      <c r="H17" s="25"/>
      <c r="I17" s="25"/>
      <c r="J17" s="25"/>
      <c r="K17" s="25"/>
      <c r="M17" s="25"/>
      <c r="N17" s="25"/>
      <c r="O17" s="25"/>
      <c r="P17" s="25"/>
      <c r="Q17" s="25"/>
      <c r="R17" s="25"/>
      <c r="S17" s="25"/>
      <c r="T17" s="25"/>
      <c r="U17" s="25"/>
      <c r="V17" s="25"/>
      <c r="X17" s="25"/>
      <c r="Y17" s="25"/>
      <c r="Z17" s="25"/>
      <c r="AA17" s="25"/>
      <c r="AB17" s="25"/>
      <c r="AC17" s="25"/>
    </row>
    <row r="18" spans="2:29" x14ac:dyDescent="0.25">
      <c r="B18" s="25"/>
      <c r="C18" s="25"/>
      <c r="D18" s="25"/>
      <c r="E18" s="25"/>
      <c r="F18" s="25"/>
      <c r="G18" s="25"/>
      <c r="H18" s="25"/>
      <c r="I18" s="25"/>
      <c r="J18" s="25"/>
      <c r="K18" s="25"/>
      <c r="M18" s="25"/>
      <c r="N18" s="25"/>
      <c r="O18" s="25"/>
      <c r="P18" s="25"/>
      <c r="Q18" s="25"/>
      <c r="R18" s="25"/>
      <c r="S18" s="25"/>
      <c r="T18" s="25"/>
      <c r="U18" s="25"/>
      <c r="V18" s="25"/>
      <c r="X18" s="25"/>
      <c r="Y18" s="25"/>
      <c r="Z18" s="25"/>
      <c r="AA18" s="25"/>
      <c r="AB18" s="25"/>
      <c r="AC18" s="25"/>
    </row>
    <row r="19" spans="2:29" x14ac:dyDescent="0.25">
      <c r="B19" s="25"/>
      <c r="C19" s="25"/>
      <c r="D19" s="25"/>
      <c r="E19" s="25"/>
      <c r="F19" s="25"/>
      <c r="G19" s="25"/>
      <c r="H19" s="25"/>
      <c r="I19" s="25"/>
      <c r="J19" s="25"/>
      <c r="K19" s="25"/>
      <c r="M19" s="25"/>
      <c r="N19" s="25"/>
      <c r="O19" s="25"/>
      <c r="P19" s="25"/>
      <c r="Q19" s="25"/>
      <c r="R19" s="25"/>
      <c r="S19" s="25"/>
      <c r="T19" s="25"/>
      <c r="U19" s="25"/>
      <c r="V19" s="25"/>
      <c r="X19" s="25"/>
      <c r="Y19" s="25"/>
      <c r="Z19" s="25"/>
      <c r="AA19" s="25"/>
      <c r="AB19" s="25"/>
      <c r="AC19" s="25"/>
    </row>
    <row r="20" spans="2:29" x14ac:dyDescent="0.25">
      <c r="B20" s="25"/>
      <c r="C20" s="25"/>
      <c r="D20" s="25"/>
      <c r="E20" s="25"/>
      <c r="F20" s="25"/>
      <c r="G20" s="25"/>
      <c r="H20" s="25"/>
      <c r="I20" s="25"/>
      <c r="J20" s="25"/>
      <c r="K20" s="25"/>
      <c r="M20" s="25"/>
      <c r="N20" s="25"/>
      <c r="O20" s="25"/>
      <c r="P20" s="25"/>
      <c r="Q20" s="25"/>
      <c r="R20" s="25"/>
      <c r="S20" s="25"/>
      <c r="T20" s="25"/>
      <c r="U20" s="25"/>
      <c r="V20" s="25"/>
      <c r="X20" s="25"/>
      <c r="Y20" s="25"/>
      <c r="Z20" s="25"/>
      <c r="AA20" s="25"/>
      <c r="AB20" s="25"/>
      <c r="AC20" s="25"/>
    </row>
    <row r="21" spans="2:29" x14ac:dyDescent="0.25">
      <c r="B21" s="25"/>
      <c r="C21" s="25"/>
      <c r="D21" s="25"/>
      <c r="E21" s="25"/>
      <c r="F21" s="25"/>
      <c r="G21" s="25"/>
      <c r="H21" s="25"/>
      <c r="I21" s="25"/>
      <c r="J21" s="25"/>
      <c r="K21" s="25"/>
      <c r="M21" s="25"/>
      <c r="N21" s="25"/>
      <c r="O21" s="25"/>
      <c r="P21" s="25"/>
      <c r="Q21" s="25"/>
      <c r="R21" s="25"/>
      <c r="S21" s="25"/>
      <c r="T21" s="25"/>
      <c r="U21" s="25"/>
      <c r="V21" s="25"/>
      <c r="X21" s="25"/>
      <c r="Y21" s="25"/>
      <c r="Z21" s="25"/>
      <c r="AA21" s="25"/>
      <c r="AB21" s="25"/>
      <c r="AC21" s="25"/>
    </row>
    <row r="22" spans="2:29" x14ac:dyDescent="0.25">
      <c r="B22" s="25"/>
      <c r="C22" s="25"/>
      <c r="D22" s="25"/>
      <c r="E22" s="25"/>
      <c r="F22" s="25"/>
      <c r="G22" s="25"/>
      <c r="H22" s="25"/>
      <c r="I22" s="25"/>
      <c r="J22" s="25"/>
      <c r="K22" s="25"/>
      <c r="M22" s="25"/>
      <c r="N22" s="25"/>
      <c r="O22" s="25"/>
      <c r="P22" s="25"/>
      <c r="Q22" s="25"/>
      <c r="R22" s="25"/>
      <c r="S22" s="25"/>
      <c r="T22" s="25"/>
      <c r="U22" s="25"/>
      <c r="V22" s="25"/>
      <c r="X22" s="25"/>
      <c r="Y22" s="25"/>
      <c r="Z22" s="25"/>
      <c r="AA22" s="25"/>
      <c r="AB22" s="25"/>
      <c r="AC22" s="25"/>
    </row>
    <row r="23" spans="2:29" x14ac:dyDescent="0.25">
      <c r="B23" s="25"/>
      <c r="C23" s="25"/>
      <c r="D23" s="25"/>
      <c r="E23" s="25"/>
      <c r="F23" s="25"/>
      <c r="G23" s="25"/>
      <c r="H23" s="25"/>
      <c r="I23" s="25"/>
      <c r="J23" s="25"/>
      <c r="K23" s="25"/>
      <c r="M23" s="25"/>
      <c r="N23" s="25"/>
      <c r="O23" s="25"/>
      <c r="P23" s="25"/>
      <c r="Q23" s="25"/>
      <c r="R23" s="25"/>
      <c r="S23" s="25"/>
      <c r="T23" s="25"/>
      <c r="U23" s="25"/>
      <c r="V23" s="25"/>
      <c r="X23" s="25"/>
      <c r="Y23" s="25"/>
      <c r="Z23" s="25"/>
      <c r="AA23" s="25"/>
      <c r="AB23" s="25"/>
      <c r="AC23" s="25"/>
    </row>
    <row r="24" spans="2:29" x14ac:dyDescent="0.25">
      <c r="B24" s="25"/>
      <c r="C24" s="25"/>
      <c r="D24" s="25"/>
      <c r="E24" s="25"/>
      <c r="F24" s="25"/>
      <c r="G24" s="25"/>
      <c r="H24" s="25"/>
      <c r="I24" s="25"/>
      <c r="J24" s="25"/>
      <c r="K24" s="25"/>
      <c r="M24" s="25"/>
      <c r="N24" s="25"/>
      <c r="O24" s="25"/>
      <c r="P24" s="25"/>
      <c r="Q24" s="25"/>
      <c r="R24" s="25"/>
      <c r="S24" s="25"/>
      <c r="T24" s="25"/>
      <c r="U24" s="25"/>
      <c r="V24" s="25"/>
      <c r="X24" s="25"/>
      <c r="Y24" s="25"/>
      <c r="Z24" s="25"/>
      <c r="AA24" s="25"/>
      <c r="AB24" s="25"/>
      <c r="AC24" s="25"/>
    </row>
    <row r="25" spans="2:29" x14ac:dyDescent="0.25">
      <c r="B25" s="25"/>
      <c r="C25" s="25"/>
      <c r="D25" s="25"/>
      <c r="E25" s="25"/>
      <c r="F25" s="25"/>
      <c r="G25" s="25"/>
      <c r="H25" s="25"/>
      <c r="I25" s="25"/>
      <c r="J25" s="25"/>
      <c r="K25" s="25"/>
      <c r="M25" s="25"/>
      <c r="N25" s="25"/>
      <c r="O25" s="25"/>
      <c r="P25" s="25"/>
      <c r="Q25" s="25"/>
      <c r="R25" s="25"/>
      <c r="S25" s="25"/>
      <c r="T25" s="25"/>
      <c r="U25" s="25"/>
      <c r="V25" s="25"/>
      <c r="X25" s="25"/>
      <c r="Y25" s="25"/>
      <c r="Z25" s="25"/>
      <c r="AA25" s="25"/>
      <c r="AB25" s="25"/>
      <c r="AC25" s="25"/>
    </row>
    <row r="26" spans="2:29" ht="6.95" customHeight="1" x14ac:dyDescent="0.25">
      <c r="B26" s="25"/>
      <c r="C26" s="25"/>
      <c r="D26" s="25"/>
      <c r="E26" s="25"/>
      <c r="F26" s="25"/>
      <c r="G26" s="25"/>
      <c r="H26" s="25"/>
      <c r="I26" s="25"/>
      <c r="J26" s="25"/>
      <c r="K26" s="25"/>
      <c r="M26" s="25"/>
      <c r="N26" s="25"/>
      <c r="O26" s="25"/>
      <c r="P26" s="25"/>
      <c r="Q26" s="25"/>
      <c r="R26" s="25"/>
      <c r="S26" s="25"/>
      <c r="T26" s="25"/>
      <c r="U26" s="25"/>
      <c r="V26" s="25"/>
    </row>
    <row r="27" spans="2:29" x14ac:dyDescent="0.25">
      <c r="B27" s="25"/>
      <c r="C27" s="25"/>
      <c r="D27" s="25"/>
      <c r="E27" s="25"/>
      <c r="F27" s="25"/>
      <c r="G27" s="25"/>
      <c r="H27" s="25"/>
      <c r="I27" s="25"/>
      <c r="J27" s="25"/>
      <c r="K27" s="25"/>
      <c r="M27" s="25"/>
      <c r="N27" s="25"/>
      <c r="O27" s="25"/>
      <c r="P27" s="25"/>
      <c r="Q27" s="25"/>
      <c r="R27" s="25"/>
      <c r="S27" s="25"/>
      <c r="T27" s="25"/>
      <c r="U27" s="25"/>
      <c r="V27" s="25"/>
      <c r="X27" s="25"/>
      <c r="Y27" s="25"/>
      <c r="Z27" s="25"/>
      <c r="AA27" s="25"/>
      <c r="AB27" s="25"/>
      <c r="AC27" s="25"/>
    </row>
    <row r="28" spans="2:29" x14ac:dyDescent="0.25">
      <c r="B28" s="25"/>
      <c r="C28" s="25"/>
      <c r="D28" s="25"/>
      <c r="E28" s="25"/>
      <c r="F28" s="25"/>
      <c r="G28" s="25"/>
      <c r="H28" s="25"/>
      <c r="I28" s="25"/>
      <c r="J28" s="25"/>
      <c r="K28" s="25"/>
      <c r="M28" s="25"/>
      <c r="N28" s="25"/>
      <c r="O28" s="25"/>
      <c r="P28" s="25"/>
      <c r="Q28" s="25"/>
      <c r="R28" s="25"/>
      <c r="S28" s="25"/>
      <c r="T28" s="25"/>
      <c r="U28" s="25"/>
      <c r="V28" s="25"/>
      <c r="X28" s="25"/>
      <c r="Y28" s="25"/>
      <c r="Z28" s="25"/>
      <c r="AA28" s="25"/>
      <c r="AB28" s="25"/>
      <c r="AC28" s="25"/>
    </row>
    <row r="29" spans="2:29" x14ac:dyDescent="0.25">
      <c r="B29" s="25"/>
      <c r="C29" s="25"/>
      <c r="D29" s="25"/>
      <c r="E29" s="25"/>
      <c r="F29" s="25"/>
      <c r="G29" s="25"/>
      <c r="H29" s="25"/>
      <c r="I29" s="25"/>
      <c r="J29" s="25"/>
      <c r="K29" s="25"/>
      <c r="M29" s="25"/>
      <c r="N29" s="25"/>
      <c r="O29" s="25"/>
      <c r="P29" s="25"/>
      <c r="Q29" s="25"/>
      <c r="R29" s="25"/>
      <c r="S29" s="25"/>
      <c r="T29" s="25"/>
      <c r="U29" s="25"/>
      <c r="V29" s="25"/>
      <c r="X29" s="25"/>
      <c r="Y29" s="25"/>
      <c r="Z29" s="25"/>
      <c r="AA29" s="25"/>
      <c r="AB29" s="25"/>
      <c r="AC29" s="25"/>
    </row>
    <row r="30" spans="2:29" x14ac:dyDescent="0.25">
      <c r="B30" s="25"/>
      <c r="C30" s="25"/>
      <c r="D30" s="25"/>
      <c r="E30" s="25"/>
      <c r="F30" s="25"/>
      <c r="G30" s="25"/>
      <c r="H30" s="25"/>
      <c r="I30" s="25"/>
      <c r="J30" s="25"/>
      <c r="K30" s="25"/>
      <c r="M30" s="25"/>
      <c r="N30" s="25"/>
      <c r="O30" s="25"/>
      <c r="P30" s="25"/>
      <c r="Q30" s="25"/>
      <c r="R30" s="25"/>
      <c r="S30" s="25"/>
      <c r="T30" s="25"/>
      <c r="U30" s="25"/>
      <c r="V30" s="25"/>
      <c r="X30" s="25"/>
      <c r="Y30" s="25"/>
      <c r="Z30" s="25"/>
      <c r="AA30" s="25"/>
      <c r="AB30" s="25"/>
      <c r="AC30" s="25"/>
    </row>
    <row r="31" spans="2:29" x14ac:dyDescent="0.25">
      <c r="B31" s="25"/>
      <c r="C31" s="25"/>
      <c r="D31" s="25"/>
      <c r="E31" s="25"/>
      <c r="F31" s="25"/>
      <c r="G31" s="25"/>
      <c r="H31" s="25"/>
      <c r="I31" s="25"/>
      <c r="J31" s="25"/>
      <c r="K31" s="25"/>
      <c r="M31" s="25"/>
      <c r="N31" s="25"/>
      <c r="O31" s="25"/>
      <c r="P31" s="25"/>
      <c r="Q31" s="25"/>
      <c r="R31" s="25"/>
      <c r="S31" s="25"/>
      <c r="T31" s="25"/>
      <c r="U31" s="25"/>
      <c r="V31" s="25"/>
      <c r="X31" s="25"/>
      <c r="Y31" s="25"/>
      <c r="Z31" s="25"/>
      <c r="AA31" s="25"/>
      <c r="AB31" s="25"/>
      <c r="AC31" s="25"/>
    </row>
    <row r="32" spans="2:29" x14ac:dyDescent="0.25">
      <c r="B32" s="25"/>
      <c r="C32" s="25"/>
      <c r="D32" s="25"/>
      <c r="E32" s="25"/>
      <c r="F32" s="25"/>
      <c r="G32" s="25"/>
      <c r="H32" s="25"/>
      <c r="I32" s="25"/>
      <c r="J32" s="25"/>
      <c r="K32" s="25"/>
      <c r="M32" s="25"/>
      <c r="N32" s="25"/>
      <c r="O32" s="25"/>
      <c r="P32" s="25"/>
      <c r="Q32" s="25"/>
      <c r="R32" s="25"/>
      <c r="S32" s="25"/>
      <c r="T32" s="25"/>
      <c r="U32" s="25"/>
      <c r="V32" s="25"/>
      <c r="X32" s="25"/>
      <c r="Y32" s="25"/>
      <c r="Z32" s="25"/>
      <c r="AA32" s="25"/>
      <c r="AB32" s="25"/>
      <c r="AC32" s="25"/>
    </row>
    <row r="33" spans="2:29" x14ac:dyDescent="0.25">
      <c r="B33" s="25"/>
      <c r="C33" s="25"/>
      <c r="D33" s="25"/>
      <c r="E33" s="25"/>
      <c r="F33" s="25"/>
      <c r="G33" s="25"/>
      <c r="H33" s="25"/>
      <c r="I33" s="25"/>
      <c r="J33" s="25"/>
      <c r="K33" s="25"/>
      <c r="M33" s="25"/>
      <c r="N33" s="25"/>
      <c r="O33" s="25"/>
      <c r="P33" s="25"/>
      <c r="Q33" s="25"/>
      <c r="R33" s="25"/>
      <c r="S33" s="25"/>
      <c r="T33" s="25"/>
      <c r="U33" s="25"/>
      <c r="V33" s="25"/>
      <c r="X33" s="25"/>
      <c r="Y33" s="25"/>
      <c r="Z33" s="25"/>
      <c r="AA33" s="25"/>
      <c r="AB33" s="25"/>
      <c r="AC33" s="25"/>
    </row>
    <row r="34" spans="2:29" ht="6.95" customHeight="1" x14ac:dyDescent="0.25">
      <c r="X34" s="25"/>
      <c r="Y34" s="25"/>
      <c r="Z34" s="25"/>
      <c r="AA34" s="25"/>
      <c r="AB34" s="25"/>
      <c r="AC34" s="25"/>
    </row>
    <row r="35" spans="2:29" x14ac:dyDescent="0.25">
      <c r="B35" s="25"/>
      <c r="C35" s="25"/>
      <c r="D35" s="25"/>
      <c r="E35" s="25"/>
      <c r="F35" s="25"/>
      <c r="G35" s="25"/>
      <c r="H35" s="25"/>
      <c r="I35" s="25"/>
      <c r="J35" s="25"/>
      <c r="K35" s="25"/>
      <c r="L35" s="25"/>
      <c r="M35" s="25"/>
      <c r="N35" s="25"/>
      <c r="O35" s="25"/>
      <c r="P35" s="25"/>
      <c r="Q35" s="25"/>
      <c r="R35" s="25"/>
      <c r="S35" s="25"/>
      <c r="T35" s="25"/>
      <c r="U35" s="25"/>
      <c r="V35" s="26" t="s">
        <v>86</v>
      </c>
      <c r="X35" s="25"/>
      <c r="Y35" s="25"/>
      <c r="Z35" s="25"/>
      <c r="AA35" s="25"/>
      <c r="AB35" s="25"/>
      <c r="AC35" s="25"/>
    </row>
    <row r="36" spans="2:29" x14ac:dyDescent="0.25">
      <c r="B36" s="25"/>
      <c r="C36" s="25"/>
      <c r="D36" s="25"/>
      <c r="E36" s="25"/>
      <c r="F36" s="25"/>
      <c r="G36" s="25"/>
      <c r="H36" s="25"/>
      <c r="I36" s="25"/>
      <c r="J36" s="25"/>
      <c r="K36" s="25"/>
      <c r="L36" s="25"/>
      <c r="M36" s="25"/>
      <c r="N36" s="25"/>
      <c r="O36" s="25"/>
      <c r="P36" s="25"/>
      <c r="Q36" s="25"/>
      <c r="R36" s="25"/>
      <c r="S36" s="25"/>
      <c r="T36" s="25"/>
      <c r="U36" s="25"/>
      <c r="V36" s="25"/>
      <c r="X36" s="25"/>
      <c r="Y36" s="25"/>
      <c r="Z36" s="25"/>
      <c r="AA36" s="25"/>
      <c r="AB36" s="25"/>
      <c r="AC36" s="25"/>
    </row>
    <row r="37" spans="2:29" x14ac:dyDescent="0.25">
      <c r="B37" s="25"/>
      <c r="C37" s="25"/>
      <c r="D37" s="25"/>
      <c r="E37" s="25"/>
      <c r="F37" s="25"/>
      <c r="G37" s="25"/>
      <c r="H37" s="25"/>
      <c r="I37" s="25"/>
      <c r="J37" s="25"/>
      <c r="K37" s="25"/>
      <c r="L37" s="25"/>
      <c r="M37" s="25"/>
      <c r="N37" s="25"/>
      <c r="O37" s="25"/>
      <c r="P37" s="25"/>
      <c r="Q37" s="25"/>
      <c r="R37" s="25"/>
      <c r="S37" s="25"/>
      <c r="T37" s="25"/>
      <c r="U37" s="25"/>
      <c r="V37" s="25"/>
      <c r="X37" s="25"/>
      <c r="Y37" s="25"/>
      <c r="Z37" s="25"/>
      <c r="AA37" s="25"/>
      <c r="AB37" s="25"/>
      <c r="AC37" s="25"/>
    </row>
    <row r="38" spans="2:29" x14ac:dyDescent="0.25">
      <c r="B38" s="25"/>
      <c r="C38" s="25"/>
      <c r="D38" s="25"/>
      <c r="E38" s="25"/>
      <c r="F38" s="25"/>
      <c r="G38" s="25"/>
      <c r="H38" s="25"/>
      <c r="I38" s="25"/>
      <c r="J38" s="25"/>
      <c r="K38" s="25"/>
      <c r="L38" s="25"/>
      <c r="M38" s="25"/>
      <c r="N38" s="25"/>
      <c r="O38" s="25"/>
      <c r="P38" s="25"/>
      <c r="Q38" s="25"/>
      <c r="R38" s="25"/>
      <c r="S38" s="25"/>
      <c r="T38" s="25"/>
      <c r="U38" s="25"/>
      <c r="V38" s="25"/>
      <c r="X38" s="25"/>
      <c r="Y38" s="25"/>
      <c r="Z38" s="44" t="s">
        <v>83</v>
      </c>
      <c r="AA38" s="44"/>
      <c r="AB38" s="25"/>
      <c r="AC38" s="25"/>
    </row>
    <row r="39" spans="2:29" x14ac:dyDescent="0.25">
      <c r="B39" s="25"/>
      <c r="C39" s="25"/>
      <c r="D39" s="25"/>
      <c r="E39" s="25"/>
      <c r="F39" s="25"/>
      <c r="G39" s="25"/>
      <c r="H39" s="25"/>
      <c r="I39" s="25"/>
      <c r="J39" s="25"/>
      <c r="K39" s="25"/>
      <c r="L39" s="25"/>
      <c r="M39" s="25"/>
      <c r="N39" s="25"/>
      <c r="O39" s="25"/>
      <c r="P39" s="25"/>
      <c r="Q39" s="25"/>
      <c r="R39" s="25"/>
      <c r="S39" s="25"/>
      <c r="T39" s="25"/>
      <c r="U39" s="25"/>
      <c r="V39" s="25"/>
      <c r="X39" s="25"/>
      <c r="Y39" s="25"/>
      <c r="Z39" s="44"/>
      <c r="AA39" s="44"/>
      <c r="AB39" s="25"/>
      <c r="AC39" s="25"/>
    </row>
    <row r="40" spans="2:29" x14ac:dyDescent="0.25">
      <c r="B40" s="25"/>
      <c r="C40" s="25"/>
      <c r="D40" s="25"/>
      <c r="E40" s="25"/>
      <c r="F40" s="25"/>
      <c r="G40" s="25"/>
      <c r="H40" s="25"/>
      <c r="I40" s="25"/>
      <c r="J40" s="25"/>
      <c r="K40" s="25"/>
      <c r="L40" s="25"/>
      <c r="M40" s="25"/>
      <c r="N40" s="25"/>
      <c r="O40" s="25"/>
      <c r="P40" s="25"/>
      <c r="Q40" s="25"/>
      <c r="R40" s="25"/>
      <c r="S40" s="25"/>
      <c r="T40" s="25"/>
      <c r="U40" s="25"/>
      <c r="V40" s="25"/>
      <c r="X40" s="25"/>
      <c r="Y40" s="25"/>
      <c r="Z40" s="25"/>
      <c r="AA40" s="25"/>
      <c r="AB40" s="25"/>
      <c r="AC40" s="25"/>
    </row>
    <row r="41" spans="2:29" x14ac:dyDescent="0.25">
      <c r="B41" s="25"/>
      <c r="C41" s="25"/>
      <c r="D41" s="25"/>
      <c r="E41" s="25"/>
      <c r="F41" s="25"/>
      <c r="G41" s="25"/>
      <c r="H41" s="25"/>
      <c r="I41" s="25"/>
      <c r="J41" s="25"/>
      <c r="K41" s="25"/>
      <c r="L41" s="25"/>
      <c r="M41" s="25"/>
      <c r="N41" s="25"/>
      <c r="O41" s="25"/>
      <c r="P41" s="25"/>
      <c r="Q41" s="25"/>
      <c r="R41" s="25"/>
      <c r="S41" s="25"/>
      <c r="T41" s="25"/>
      <c r="U41" s="25"/>
      <c r="V41" s="25"/>
      <c r="X41" s="25"/>
      <c r="Y41" s="25"/>
      <c r="Z41" s="25"/>
      <c r="AA41" s="25"/>
      <c r="AB41" s="25"/>
      <c r="AC41" s="25"/>
    </row>
    <row r="42" spans="2:29" x14ac:dyDescent="0.25">
      <c r="B42" s="25"/>
      <c r="C42" s="25"/>
      <c r="D42" s="25"/>
      <c r="E42" s="25"/>
      <c r="F42" s="25"/>
      <c r="G42" s="25"/>
      <c r="H42" s="25"/>
      <c r="I42" s="25"/>
      <c r="J42" s="25"/>
      <c r="K42" s="25"/>
      <c r="L42" s="25"/>
      <c r="M42" s="25"/>
      <c r="N42" s="25"/>
      <c r="O42" s="25"/>
      <c r="P42" s="25"/>
      <c r="Q42" s="25"/>
      <c r="R42" s="25"/>
      <c r="S42" s="25"/>
      <c r="T42" s="25"/>
      <c r="U42" s="25"/>
      <c r="V42" s="25"/>
      <c r="X42" s="25"/>
      <c r="Y42" s="25"/>
      <c r="Z42" s="25"/>
      <c r="AA42" s="25"/>
      <c r="AB42" s="25"/>
      <c r="AC42" s="25"/>
    </row>
    <row r="43" spans="2:29" x14ac:dyDescent="0.25">
      <c r="B43" s="25"/>
      <c r="C43" s="25"/>
      <c r="D43" s="25"/>
      <c r="E43" s="25"/>
      <c r="F43" s="25"/>
      <c r="G43" s="25"/>
      <c r="H43" s="25"/>
      <c r="I43" s="25"/>
      <c r="J43" s="25"/>
      <c r="K43" s="25"/>
      <c r="L43" s="25"/>
      <c r="M43" s="25"/>
      <c r="N43" s="25"/>
      <c r="O43" s="25"/>
      <c r="P43" s="25"/>
      <c r="Q43" s="25"/>
      <c r="R43" s="25"/>
      <c r="S43" s="25"/>
      <c r="T43" s="25"/>
      <c r="U43" s="25"/>
      <c r="V43" s="25"/>
      <c r="X43" s="25"/>
      <c r="Y43" s="25"/>
      <c r="Z43" s="25"/>
      <c r="AA43" s="25"/>
      <c r="AB43" s="25"/>
      <c r="AC43" s="25"/>
    </row>
    <row r="44" spans="2:29" x14ac:dyDescent="0.25">
      <c r="B44" s="25"/>
      <c r="C44" s="25"/>
      <c r="D44" s="25"/>
      <c r="E44" s="25"/>
      <c r="F44" s="25"/>
      <c r="G44" s="25"/>
      <c r="H44" s="25"/>
      <c r="I44" s="25"/>
      <c r="J44" s="25"/>
      <c r="K44" s="25"/>
      <c r="L44" s="25"/>
      <c r="M44" s="25"/>
      <c r="N44" s="25"/>
      <c r="O44" s="25"/>
      <c r="P44" s="25"/>
      <c r="Q44" s="25"/>
      <c r="R44" s="25"/>
      <c r="S44" s="25"/>
      <c r="T44" s="25"/>
      <c r="U44" s="25"/>
      <c r="V44" s="25"/>
      <c r="X44" s="25"/>
      <c r="Y44" s="25"/>
      <c r="Z44" s="25"/>
      <c r="AA44" s="25"/>
      <c r="AB44" s="25"/>
      <c r="AC44" s="25"/>
    </row>
    <row r="45" spans="2:29" x14ac:dyDescent="0.25">
      <c r="B45" s="25"/>
      <c r="C45" s="25"/>
      <c r="D45" s="25"/>
      <c r="E45" s="25"/>
      <c r="F45" s="25"/>
      <c r="G45" s="25"/>
      <c r="H45" s="25"/>
      <c r="I45" s="25"/>
      <c r="J45" s="25"/>
      <c r="K45" s="25"/>
      <c r="L45" s="25"/>
      <c r="M45" s="25"/>
      <c r="N45" s="25"/>
      <c r="O45" s="25"/>
      <c r="P45" s="25"/>
      <c r="Q45" s="25"/>
      <c r="R45" s="25"/>
      <c r="S45" s="25"/>
      <c r="T45" s="25"/>
      <c r="U45" s="25"/>
      <c r="V45" s="25"/>
      <c r="X45" s="25"/>
      <c r="Y45" s="25"/>
      <c r="Z45" s="25"/>
      <c r="AA45" s="25"/>
      <c r="AB45" s="25"/>
      <c r="AC45" s="25"/>
    </row>
    <row r="46" spans="2:29" x14ac:dyDescent="0.25">
      <c r="B46" s="25"/>
      <c r="C46" s="25"/>
      <c r="D46" s="25"/>
      <c r="E46" s="25"/>
      <c r="F46" s="25"/>
      <c r="G46" s="25"/>
      <c r="H46" s="25"/>
      <c r="I46" s="25"/>
      <c r="J46" s="25"/>
      <c r="K46" s="25"/>
      <c r="L46" s="25"/>
      <c r="M46" s="25"/>
      <c r="N46" s="25"/>
      <c r="O46" s="25"/>
      <c r="P46" s="25"/>
      <c r="Q46" s="25"/>
      <c r="R46" s="25"/>
      <c r="S46" s="25"/>
      <c r="T46" s="25"/>
      <c r="U46" s="25"/>
      <c r="V46" s="25"/>
      <c r="X46" s="25"/>
      <c r="Y46" s="25"/>
      <c r="Z46" s="25"/>
      <c r="AA46" s="25"/>
      <c r="AB46" s="25"/>
      <c r="AC46" s="25"/>
    </row>
    <row r="47" spans="2:29" x14ac:dyDescent="0.25">
      <c r="B47" s="25"/>
      <c r="C47" s="25"/>
      <c r="D47" s="25"/>
      <c r="E47" s="25"/>
      <c r="F47" s="25"/>
      <c r="G47" s="25"/>
      <c r="H47" s="25"/>
      <c r="I47" s="25"/>
      <c r="J47" s="25"/>
      <c r="K47" s="25"/>
      <c r="L47" s="25"/>
      <c r="M47" s="25"/>
      <c r="N47" s="25"/>
      <c r="O47" s="25"/>
      <c r="P47" s="25"/>
      <c r="Q47" s="25"/>
      <c r="R47" s="25"/>
      <c r="S47" s="25"/>
      <c r="T47" s="25"/>
      <c r="U47" s="25"/>
      <c r="V47" s="25"/>
      <c r="X47" s="25"/>
      <c r="Y47" s="25"/>
      <c r="Z47" s="25"/>
      <c r="AA47" s="25"/>
      <c r="AB47" s="25"/>
      <c r="AC47" s="25"/>
    </row>
    <row r="48" spans="2:29" x14ac:dyDescent="0.25">
      <c r="B48" s="25"/>
      <c r="C48" s="25"/>
      <c r="D48" s="25"/>
      <c r="E48" s="25"/>
      <c r="F48" s="25"/>
      <c r="G48" s="25"/>
      <c r="H48" s="25"/>
      <c r="I48" s="25"/>
      <c r="J48" s="25"/>
      <c r="K48" s="25"/>
      <c r="L48" s="25"/>
      <c r="M48" s="25"/>
      <c r="N48" s="25"/>
      <c r="O48" s="25"/>
      <c r="P48" s="25"/>
      <c r="Q48" s="25"/>
      <c r="R48" s="25"/>
      <c r="S48" s="25"/>
      <c r="T48" s="25"/>
      <c r="U48" s="25"/>
      <c r="V48" s="25"/>
      <c r="X48" s="25"/>
      <c r="Y48" s="25"/>
      <c r="Z48" s="25"/>
      <c r="AA48" s="25"/>
      <c r="AB48" s="25"/>
      <c r="AC48" s="25"/>
    </row>
    <row r="49" spans="2:29" x14ac:dyDescent="0.25">
      <c r="B49" s="25"/>
      <c r="C49" s="25"/>
      <c r="D49" s="25"/>
      <c r="E49" s="25"/>
      <c r="F49" s="25"/>
      <c r="G49" s="25"/>
      <c r="H49" s="25"/>
      <c r="I49" s="25"/>
      <c r="J49" s="25"/>
      <c r="K49" s="25"/>
      <c r="L49" s="25"/>
      <c r="M49" s="25"/>
      <c r="N49" s="25"/>
      <c r="O49" s="25"/>
      <c r="P49" s="25"/>
      <c r="Q49" s="25"/>
      <c r="R49" s="25"/>
      <c r="S49" s="25"/>
      <c r="T49" s="25"/>
      <c r="U49" s="25"/>
      <c r="V49" s="25"/>
      <c r="X49" s="25"/>
      <c r="Y49" s="25"/>
      <c r="Z49" s="44" t="s">
        <v>82</v>
      </c>
      <c r="AA49" s="44"/>
      <c r="AB49" s="25"/>
      <c r="AC49" s="25"/>
    </row>
    <row r="50" spans="2:29" x14ac:dyDescent="0.25">
      <c r="B50" s="25"/>
      <c r="C50" s="25"/>
      <c r="D50" s="25"/>
      <c r="E50" s="25"/>
      <c r="F50" s="25"/>
      <c r="G50" s="25"/>
      <c r="H50" s="25"/>
      <c r="I50" s="25"/>
      <c r="J50" s="25"/>
      <c r="K50" s="25"/>
      <c r="L50" s="25"/>
      <c r="M50" s="25"/>
      <c r="N50" s="25"/>
      <c r="O50" s="25"/>
      <c r="P50" s="25"/>
      <c r="Q50" s="25"/>
      <c r="R50" s="25"/>
      <c r="S50" s="25"/>
      <c r="T50" s="25"/>
      <c r="U50" s="25"/>
      <c r="V50" s="25"/>
      <c r="X50" s="25"/>
      <c r="Y50" s="25"/>
      <c r="Z50" s="25"/>
      <c r="AA50" s="25"/>
      <c r="AB50" s="25"/>
      <c r="AC50" s="25"/>
    </row>
  </sheetData>
  <mergeCells count="3">
    <mergeCell ref="Z38:AA38"/>
    <mergeCell ref="Z39:AA39"/>
    <mergeCell ref="Z49:AA49"/>
  </mergeCells>
  <pageMargins left="0.25" right="0.25" top="0.75" bottom="0.75" header="0.3" footer="0.3"/>
  <pageSetup paperSize="9" scale="57"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B4DB-348A-4DC4-963B-84863E5C2DC8}">
  <sheetPr codeName="Sheet5"/>
  <dimension ref="A1:K19"/>
  <sheetViews>
    <sheetView showGridLines="0" workbookViewId="0"/>
  </sheetViews>
  <sheetFormatPr defaultRowHeight="15" x14ac:dyDescent="0.25"/>
  <cols>
    <col min="1" max="1" width="3.5703125" customWidth="1"/>
    <col min="2" max="2" width="16.42578125" style="14" customWidth="1"/>
    <col min="3" max="3" width="16.42578125" customWidth="1"/>
    <col min="4" max="4" width="16.42578125" style="14" customWidth="1"/>
    <col min="5" max="5" width="10.140625" customWidth="1"/>
    <col min="6" max="6" width="20" customWidth="1"/>
    <col min="7" max="7" width="15.85546875" customWidth="1"/>
  </cols>
  <sheetData>
    <row r="1" spans="1:11" s="36" customFormat="1" ht="36" customHeight="1" x14ac:dyDescent="0.45">
      <c r="B1" s="34" t="s">
        <v>98</v>
      </c>
      <c r="C1" s="34"/>
      <c r="D1" s="35"/>
      <c r="E1" s="34"/>
      <c r="F1" s="34"/>
      <c r="G1" s="34"/>
    </row>
    <row r="3" spans="1:11" x14ac:dyDescent="0.25">
      <c r="B3" s="6" t="s">
        <v>28</v>
      </c>
      <c r="C3" s="15"/>
      <c r="D3" s="5"/>
      <c r="E3" s="5"/>
    </row>
    <row r="4" spans="1:11" x14ac:dyDescent="0.25">
      <c r="B4" s="3" t="s">
        <v>29</v>
      </c>
      <c r="C4" s="16" t="s">
        <v>63</v>
      </c>
      <c r="D4" s="16" t="s">
        <v>64</v>
      </c>
      <c r="E4" s="16" t="s">
        <v>23</v>
      </c>
    </row>
    <row r="5" spans="1:11" x14ac:dyDescent="0.25">
      <c r="B5" s="30" t="s">
        <v>31</v>
      </c>
      <c r="C5" s="31">
        <v>9.5</v>
      </c>
      <c r="D5" s="32">
        <v>3</v>
      </c>
      <c r="E5" s="31">
        <v>1819</v>
      </c>
    </row>
    <row r="6" spans="1:11" x14ac:dyDescent="0.25">
      <c r="B6" s="30" t="s">
        <v>32</v>
      </c>
      <c r="C6" s="31">
        <v>9.1999999999999993</v>
      </c>
      <c r="D6" s="32">
        <v>7</v>
      </c>
      <c r="E6" s="31">
        <v>1134</v>
      </c>
    </row>
    <row r="7" spans="1:11" x14ac:dyDescent="0.25">
      <c r="B7" s="30" t="s">
        <v>33</v>
      </c>
      <c r="C7" s="31">
        <v>8.8000000000000007</v>
      </c>
      <c r="D7" s="32">
        <v>1.1000000000000001</v>
      </c>
      <c r="E7" s="31">
        <v>953</v>
      </c>
    </row>
    <row r="8" spans="1:11" x14ac:dyDescent="0.25">
      <c r="B8" s="30" t="s">
        <v>30</v>
      </c>
      <c r="C8" s="31">
        <v>3</v>
      </c>
      <c r="D8" s="32">
        <v>5.5</v>
      </c>
      <c r="E8" s="31">
        <v>652</v>
      </c>
    </row>
    <row r="9" spans="1:11" x14ac:dyDescent="0.25">
      <c r="B9" s="30" t="s">
        <v>34</v>
      </c>
      <c r="C9" s="31">
        <v>6.7</v>
      </c>
      <c r="D9" s="32">
        <v>4</v>
      </c>
      <c r="E9" s="31">
        <v>320</v>
      </c>
    </row>
    <row r="10" spans="1:11" x14ac:dyDescent="0.25">
      <c r="B10" s="30" t="s">
        <v>35</v>
      </c>
      <c r="C10" s="31">
        <v>6</v>
      </c>
      <c r="D10" s="32">
        <v>7.5</v>
      </c>
      <c r="E10" s="31">
        <v>39</v>
      </c>
    </row>
    <row r="11" spans="1:11" x14ac:dyDescent="0.25">
      <c r="C11" s="10"/>
    </row>
    <row r="12" spans="1:11" ht="33.4" customHeight="1" x14ac:dyDescent="0.25">
      <c r="A12" s="37" t="s">
        <v>89</v>
      </c>
      <c r="B12" s="39" t="s">
        <v>162</v>
      </c>
      <c r="C12" s="39"/>
      <c r="D12" s="39"/>
      <c r="E12" s="39"/>
      <c r="F12" s="39"/>
      <c r="G12" s="39"/>
      <c r="H12" s="39"/>
      <c r="I12" s="39"/>
      <c r="J12" s="39"/>
      <c r="K12" s="39"/>
    </row>
    <row r="13" spans="1:11" x14ac:dyDescent="0.25">
      <c r="A13" s="27" t="s">
        <v>99</v>
      </c>
      <c r="B13" t="s">
        <v>160</v>
      </c>
      <c r="D13"/>
    </row>
    <row r="14" spans="1:11" x14ac:dyDescent="0.25">
      <c r="A14" s="27" t="s">
        <v>90</v>
      </c>
      <c r="B14" t="s">
        <v>102</v>
      </c>
      <c r="D14"/>
    </row>
    <row r="15" spans="1:11" x14ac:dyDescent="0.25">
      <c r="A15" s="27" t="s">
        <v>91</v>
      </c>
      <c r="B15" t="s">
        <v>101</v>
      </c>
      <c r="D15"/>
    </row>
    <row r="16" spans="1:11" x14ac:dyDescent="0.25">
      <c r="A16" s="27" t="s">
        <v>92</v>
      </c>
      <c r="B16" s="2" t="s">
        <v>161</v>
      </c>
      <c r="D16"/>
    </row>
    <row r="17" spans="1:4" x14ac:dyDescent="0.25">
      <c r="A17" s="27" t="s">
        <v>93</v>
      </c>
      <c r="B17" s="2" t="s">
        <v>103</v>
      </c>
      <c r="D17"/>
    </row>
    <row r="18" spans="1:4" x14ac:dyDescent="0.25">
      <c r="A18" s="27" t="s">
        <v>94</v>
      </c>
      <c r="B18" t="s">
        <v>104</v>
      </c>
      <c r="D18"/>
    </row>
    <row r="19" spans="1:4" x14ac:dyDescent="0.25">
      <c r="A19" s="27" t="s">
        <v>95</v>
      </c>
      <c r="B19" t="s">
        <v>144</v>
      </c>
    </row>
  </sheetData>
  <mergeCells count="1">
    <mergeCell ref="B12:K1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FE10-F82F-4159-B647-DBA93019B258}">
  <sheetPr codeName="Sheet6"/>
  <dimension ref="A1:N34"/>
  <sheetViews>
    <sheetView showGridLines="0" workbookViewId="0"/>
  </sheetViews>
  <sheetFormatPr defaultRowHeight="15" x14ac:dyDescent="0.25"/>
  <cols>
    <col min="1" max="1" width="3.5703125" customWidth="1"/>
    <col min="2" max="2" width="16.42578125" customWidth="1"/>
    <col min="3" max="3" width="16.42578125" style="14" customWidth="1"/>
    <col min="4" max="4" width="16.42578125" customWidth="1"/>
    <col min="5" max="5" width="16.42578125" style="14" customWidth="1"/>
    <col min="6" max="6" width="10.140625" customWidth="1"/>
    <col min="7" max="7" width="20" customWidth="1"/>
    <col min="8" max="11" width="15.85546875" customWidth="1"/>
  </cols>
  <sheetData>
    <row r="1" spans="2:11" s="36" customFormat="1" ht="36" customHeight="1" x14ac:dyDescent="0.45">
      <c r="B1" s="34" t="s">
        <v>98</v>
      </c>
      <c r="C1" s="35"/>
      <c r="D1" s="34"/>
      <c r="E1" s="35"/>
      <c r="F1" s="34"/>
      <c r="G1" s="34"/>
      <c r="H1" s="34"/>
      <c r="I1" s="34"/>
      <c r="J1" s="34"/>
      <c r="K1" s="34"/>
    </row>
    <row r="3" spans="2:11" x14ac:dyDescent="0.25">
      <c r="B3" s="4" t="s">
        <v>27</v>
      </c>
      <c r="C3" s="15" t="s">
        <v>27</v>
      </c>
      <c r="D3" s="5"/>
      <c r="E3" s="15"/>
    </row>
    <row r="4" spans="2:11" x14ac:dyDescent="0.25">
      <c r="B4" s="3" t="s">
        <v>26</v>
      </c>
      <c r="C4" s="16" t="s">
        <v>58</v>
      </c>
      <c r="D4" s="3" t="s">
        <v>0</v>
      </c>
      <c r="E4" s="16" t="s">
        <v>59</v>
      </c>
    </row>
    <row r="5" spans="2:11" x14ac:dyDescent="0.25">
      <c r="B5" t="s">
        <v>52</v>
      </c>
      <c r="C5" s="14">
        <v>2548</v>
      </c>
      <c r="D5" t="s">
        <v>18</v>
      </c>
      <c r="E5" s="14">
        <v>309</v>
      </c>
    </row>
    <row r="6" spans="2:11" x14ac:dyDescent="0.25">
      <c r="B6" t="s">
        <v>53</v>
      </c>
      <c r="C6" s="14">
        <v>1046</v>
      </c>
      <c r="D6" t="s">
        <v>19</v>
      </c>
      <c r="E6" s="14">
        <v>465</v>
      </c>
    </row>
    <row r="7" spans="2:11" x14ac:dyDescent="0.25">
      <c r="B7" t="s">
        <v>56</v>
      </c>
      <c r="C7" s="14">
        <v>641</v>
      </c>
      <c r="D7" t="s">
        <v>20</v>
      </c>
      <c r="E7" s="14">
        <v>881</v>
      </c>
    </row>
    <row r="8" spans="2:11" x14ac:dyDescent="0.25">
      <c r="B8" t="s">
        <v>57</v>
      </c>
      <c r="C8" s="14">
        <v>99</v>
      </c>
      <c r="D8" t="s">
        <v>21</v>
      </c>
      <c r="E8" s="14">
        <v>893</v>
      </c>
    </row>
    <row r="9" spans="2:11" x14ac:dyDescent="0.25">
      <c r="B9" t="s">
        <v>54</v>
      </c>
      <c r="C9" s="14">
        <v>420</v>
      </c>
      <c r="D9" t="s">
        <v>14</v>
      </c>
      <c r="E9" s="14">
        <v>427</v>
      </c>
    </row>
    <row r="10" spans="2:11" x14ac:dyDescent="0.25">
      <c r="B10" t="s">
        <v>55</v>
      </c>
      <c r="C10" s="14">
        <v>163</v>
      </c>
      <c r="D10" t="s">
        <v>15</v>
      </c>
      <c r="E10" s="14">
        <v>407</v>
      </c>
    </row>
    <row r="11" spans="2:11" x14ac:dyDescent="0.25">
      <c r="D11" t="s">
        <v>16</v>
      </c>
      <c r="E11" s="14">
        <v>212</v>
      </c>
    </row>
    <row r="12" spans="2:11" x14ac:dyDescent="0.25">
      <c r="D12" t="s">
        <v>11</v>
      </c>
      <c r="E12" s="14">
        <v>394</v>
      </c>
    </row>
    <row r="13" spans="2:11" x14ac:dyDescent="0.25">
      <c r="D13" t="s">
        <v>12</v>
      </c>
      <c r="E13" s="14">
        <v>247</v>
      </c>
    </row>
    <row r="14" spans="2:11" x14ac:dyDescent="0.25">
      <c r="D14" t="s">
        <v>25</v>
      </c>
      <c r="E14" s="14">
        <v>71</v>
      </c>
    </row>
    <row r="15" spans="2:11" x14ac:dyDescent="0.25">
      <c r="D15" t="s">
        <v>24</v>
      </c>
      <c r="E15" s="14">
        <v>28</v>
      </c>
    </row>
    <row r="16" spans="2:11" x14ac:dyDescent="0.25">
      <c r="D16" t="s">
        <v>6</v>
      </c>
      <c r="E16" s="14">
        <v>68</v>
      </c>
    </row>
    <row r="17" spans="1:14" x14ac:dyDescent="0.25">
      <c r="D17" t="s">
        <v>7</v>
      </c>
      <c r="E17" s="14">
        <v>157</v>
      </c>
    </row>
    <row r="18" spans="1:14" x14ac:dyDescent="0.25">
      <c r="D18" t="s">
        <v>8</v>
      </c>
      <c r="E18" s="14">
        <v>195</v>
      </c>
    </row>
    <row r="19" spans="1:14" x14ac:dyDescent="0.25">
      <c r="D19" t="s">
        <v>22</v>
      </c>
      <c r="E19" s="14">
        <v>5</v>
      </c>
    </row>
    <row r="20" spans="1:14" x14ac:dyDescent="0.25">
      <c r="D20" t="s">
        <v>2</v>
      </c>
      <c r="E20" s="14">
        <v>48</v>
      </c>
    </row>
    <row r="21" spans="1:14" x14ac:dyDescent="0.25">
      <c r="D21" t="s">
        <v>3</v>
      </c>
      <c r="E21" s="14">
        <v>84</v>
      </c>
    </row>
    <row r="22" spans="1:14" x14ac:dyDescent="0.25">
      <c r="D22" t="s">
        <v>4</v>
      </c>
      <c r="E22" s="14">
        <v>26</v>
      </c>
    </row>
    <row r="24" spans="1:14" x14ac:dyDescent="0.25">
      <c r="F24" s="11"/>
    </row>
    <row r="25" spans="1:14" ht="31.15" customHeight="1" x14ac:dyDescent="0.25">
      <c r="A25" s="37" t="s">
        <v>105</v>
      </c>
      <c r="B25" s="39" t="s">
        <v>166</v>
      </c>
      <c r="C25" s="39"/>
      <c r="D25" s="39"/>
      <c r="E25" s="39"/>
      <c r="F25" s="39"/>
      <c r="G25" s="39"/>
      <c r="H25" s="39"/>
      <c r="I25" s="39"/>
      <c r="J25" s="38"/>
      <c r="K25" s="38"/>
      <c r="L25" s="38"/>
      <c r="M25" s="38"/>
      <c r="N25" s="38"/>
    </row>
    <row r="26" spans="1:14" x14ac:dyDescent="0.25">
      <c r="A26" s="27" t="s">
        <v>99</v>
      </c>
      <c r="B26" t="s">
        <v>163</v>
      </c>
      <c r="C26"/>
      <c r="E26"/>
    </row>
    <row r="27" spans="1:14" x14ac:dyDescent="0.25">
      <c r="A27" s="27" t="s">
        <v>90</v>
      </c>
      <c r="B27" t="s">
        <v>111</v>
      </c>
      <c r="C27"/>
      <c r="E27"/>
    </row>
    <row r="28" spans="1:14" x14ac:dyDescent="0.25">
      <c r="A28" s="27" t="s">
        <v>91</v>
      </c>
      <c r="B28" t="s">
        <v>107</v>
      </c>
      <c r="C28"/>
      <c r="E28"/>
    </row>
    <row r="29" spans="1:14" x14ac:dyDescent="0.25">
      <c r="A29" s="27" t="s">
        <v>92</v>
      </c>
      <c r="B29" t="s">
        <v>108</v>
      </c>
      <c r="C29"/>
      <c r="E29"/>
    </row>
    <row r="30" spans="1:14" x14ac:dyDescent="0.25">
      <c r="A30" s="27" t="s">
        <v>93</v>
      </c>
      <c r="B30" t="s">
        <v>164</v>
      </c>
      <c r="C30"/>
      <c r="E30"/>
    </row>
    <row r="31" spans="1:14" x14ac:dyDescent="0.25">
      <c r="A31" s="27" t="s">
        <v>94</v>
      </c>
      <c r="B31" t="s">
        <v>109</v>
      </c>
    </row>
    <row r="32" spans="1:14" x14ac:dyDescent="0.25">
      <c r="A32" s="27" t="s">
        <v>95</v>
      </c>
      <c r="B32" t="s">
        <v>110</v>
      </c>
    </row>
    <row r="33" spans="1:2" x14ac:dyDescent="0.25">
      <c r="A33" s="27" t="s">
        <v>96</v>
      </c>
      <c r="B33" t="s">
        <v>167</v>
      </c>
    </row>
    <row r="34" spans="1:2" x14ac:dyDescent="0.25">
      <c r="A34" s="27" t="s">
        <v>97</v>
      </c>
      <c r="B34" t="s">
        <v>165</v>
      </c>
    </row>
  </sheetData>
  <mergeCells count="1">
    <mergeCell ref="B25:I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3DEF-914A-402A-B0EE-A88CFC5653AA}">
  <sheetPr codeName="Sheet7"/>
  <dimension ref="A1:N34"/>
  <sheetViews>
    <sheetView showGridLines="0" zoomScaleNormal="100" workbookViewId="0"/>
  </sheetViews>
  <sheetFormatPr defaultRowHeight="15" x14ac:dyDescent="0.25"/>
  <cols>
    <col min="1" max="1" width="3.5703125" customWidth="1"/>
    <col min="2" max="2" width="16.42578125" customWidth="1"/>
    <col min="3" max="3" width="16.42578125" style="14" customWidth="1"/>
    <col min="4" max="4" width="16.42578125" customWidth="1"/>
    <col min="5" max="5" width="16.42578125" style="14" customWidth="1"/>
    <col min="6" max="6" width="16.42578125" customWidth="1"/>
    <col min="7" max="7" width="20" customWidth="1"/>
    <col min="8" max="11" width="15.85546875" customWidth="1"/>
  </cols>
  <sheetData>
    <row r="1" spans="2:11" s="36" customFormat="1" ht="36" customHeight="1" x14ac:dyDescent="0.45">
      <c r="B1" s="34" t="s">
        <v>98</v>
      </c>
      <c r="C1" s="35"/>
      <c r="D1" s="34"/>
      <c r="E1" s="35"/>
      <c r="F1" s="34"/>
      <c r="G1" s="34"/>
      <c r="H1" s="34"/>
      <c r="I1" s="34"/>
      <c r="J1" s="34"/>
      <c r="K1" s="34"/>
    </row>
    <row r="3" spans="2:11" x14ac:dyDescent="0.25">
      <c r="B3" s="6" t="s">
        <v>42</v>
      </c>
      <c r="C3" s="5"/>
      <c r="D3" s="5"/>
      <c r="E3" s="5"/>
      <c r="F3" s="5"/>
    </row>
    <row r="4" spans="2:11" x14ac:dyDescent="0.25">
      <c r="B4" s="3" t="s">
        <v>50</v>
      </c>
      <c r="C4" s="16" t="s">
        <v>60</v>
      </c>
      <c r="D4" s="16" t="s">
        <v>61</v>
      </c>
      <c r="E4" s="16" t="s">
        <v>62</v>
      </c>
      <c r="F4" s="16" t="s">
        <v>121</v>
      </c>
    </row>
    <row r="5" spans="2:11" x14ac:dyDescent="0.25">
      <c r="B5" s="30" t="s">
        <v>43</v>
      </c>
      <c r="C5" s="33">
        <v>37.700000000000003</v>
      </c>
      <c r="D5" s="30"/>
      <c r="E5" s="30"/>
      <c r="F5" s="30"/>
    </row>
    <row r="6" spans="2:11" x14ac:dyDescent="0.25">
      <c r="B6" s="30" t="s">
        <v>38</v>
      </c>
      <c r="C6" s="30">
        <f>C5+D5-E6</f>
        <v>37.700000000000003</v>
      </c>
      <c r="D6" s="30">
        <f>MAX(F6,0)</f>
        <v>118.5</v>
      </c>
      <c r="E6" s="30">
        <f>-MIN(F6,0)</f>
        <v>0</v>
      </c>
      <c r="F6" s="33">
        <v>118.5</v>
      </c>
    </row>
    <row r="7" spans="2:11" x14ac:dyDescent="0.25">
      <c r="B7" s="30" t="s">
        <v>39</v>
      </c>
      <c r="C7" s="30">
        <f t="shared" ref="C7:C15" si="0">C6+D6-E7</f>
        <v>156.19999999999999</v>
      </c>
      <c r="D7" s="30">
        <f t="shared" ref="D7:D15" si="1">MAX(F7,0)</f>
        <v>12.6</v>
      </c>
      <c r="E7" s="30">
        <f t="shared" ref="E7:E15" si="2">-MIN(F7,0)</f>
        <v>0</v>
      </c>
      <c r="F7" s="33">
        <v>12.6</v>
      </c>
    </row>
    <row r="8" spans="2:11" x14ac:dyDescent="0.25">
      <c r="B8" s="30" t="s">
        <v>40</v>
      </c>
      <c r="C8" s="30">
        <f t="shared" si="0"/>
        <v>83.999999999999986</v>
      </c>
      <c r="D8" s="30">
        <f t="shared" si="1"/>
        <v>0</v>
      </c>
      <c r="E8" s="30">
        <f t="shared" si="2"/>
        <v>84.8</v>
      </c>
      <c r="F8" s="33">
        <v>-84.8</v>
      </c>
    </row>
    <row r="9" spans="2:11" x14ac:dyDescent="0.25">
      <c r="B9" s="30" t="s">
        <v>41</v>
      </c>
      <c r="C9" s="30">
        <f t="shared" si="0"/>
        <v>65.399999999999977</v>
      </c>
      <c r="D9" s="30">
        <f t="shared" si="1"/>
        <v>0</v>
      </c>
      <c r="E9" s="30">
        <f t="shared" si="2"/>
        <v>18.600000000000001</v>
      </c>
      <c r="F9" s="33">
        <v>-18.600000000000001</v>
      </c>
    </row>
    <row r="10" spans="2:11" x14ac:dyDescent="0.25">
      <c r="B10" s="30" t="s">
        <v>44</v>
      </c>
      <c r="C10" s="30">
        <f t="shared" si="0"/>
        <v>65.399999999999977</v>
      </c>
      <c r="D10" s="30">
        <f t="shared" si="1"/>
        <v>0</v>
      </c>
      <c r="E10" s="30">
        <f t="shared" si="2"/>
        <v>0</v>
      </c>
      <c r="F10" s="33">
        <v>0</v>
      </c>
    </row>
    <row r="11" spans="2:11" x14ac:dyDescent="0.25">
      <c r="B11" s="30" t="s">
        <v>45</v>
      </c>
      <c r="C11" s="30">
        <f t="shared" si="0"/>
        <v>65.399999999999977</v>
      </c>
      <c r="D11" s="30">
        <f t="shared" si="1"/>
        <v>82.9</v>
      </c>
      <c r="E11" s="30">
        <f t="shared" si="2"/>
        <v>0</v>
      </c>
      <c r="F11" s="33">
        <v>82.9</v>
      </c>
    </row>
    <row r="12" spans="2:11" x14ac:dyDescent="0.25">
      <c r="B12" s="30" t="s">
        <v>46</v>
      </c>
      <c r="C12" s="30">
        <f t="shared" si="0"/>
        <v>148.29999999999998</v>
      </c>
      <c r="D12" s="30">
        <f t="shared" si="1"/>
        <v>4.3</v>
      </c>
      <c r="E12" s="30">
        <f t="shared" si="2"/>
        <v>0</v>
      </c>
      <c r="F12" s="33">
        <v>4.3</v>
      </c>
    </row>
    <row r="13" spans="2:11" x14ac:dyDescent="0.25">
      <c r="B13" s="30" t="s">
        <v>47</v>
      </c>
      <c r="C13" s="30">
        <f t="shared" si="0"/>
        <v>68.3</v>
      </c>
      <c r="D13" s="30">
        <f t="shared" si="1"/>
        <v>0</v>
      </c>
      <c r="E13" s="30">
        <f t="shared" si="2"/>
        <v>84.3</v>
      </c>
      <c r="F13" s="33">
        <v>-84.3</v>
      </c>
    </row>
    <row r="14" spans="2:11" x14ac:dyDescent="0.25">
      <c r="B14" s="30" t="s">
        <v>48</v>
      </c>
      <c r="C14" s="30">
        <f t="shared" si="0"/>
        <v>54.199999999999996</v>
      </c>
      <c r="D14" s="30">
        <f t="shared" si="1"/>
        <v>0</v>
      </c>
      <c r="E14" s="30">
        <f t="shared" si="2"/>
        <v>14.1</v>
      </c>
      <c r="F14" s="33">
        <v>-14.1</v>
      </c>
    </row>
    <row r="15" spans="2:11" x14ac:dyDescent="0.25">
      <c r="B15" s="30" t="s">
        <v>49</v>
      </c>
      <c r="C15" s="30">
        <f t="shared" si="0"/>
        <v>54.199999999999996</v>
      </c>
      <c r="D15" s="30">
        <f t="shared" si="1"/>
        <v>0</v>
      </c>
      <c r="E15" s="30">
        <f t="shared" si="2"/>
        <v>0</v>
      </c>
      <c r="F15" s="30"/>
    </row>
    <row r="16" spans="2:11" x14ac:dyDescent="0.25">
      <c r="C16"/>
      <c r="E16"/>
    </row>
    <row r="17" spans="1:14" x14ac:dyDescent="0.25">
      <c r="C17"/>
      <c r="E17"/>
    </row>
    <row r="18" spans="1:14" ht="61.5" customHeight="1" x14ac:dyDescent="0.25">
      <c r="A18" s="37" t="s">
        <v>112</v>
      </c>
      <c r="B18" s="39" t="s">
        <v>168</v>
      </c>
      <c r="C18" s="39"/>
      <c r="D18" s="39"/>
      <c r="E18" s="39"/>
      <c r="F18" s="39"/>
      <c r="G18" s="39"/>
      <c r="H18" s="39"/>
      <c r="I18" s="39"/>
      <c r="J18" s="39"/>
      <c r="K18" s="38"/>
      <c r="L18" s="38"/>
      <c r="M18" s="38"/>
      <c r="N18" s="38"/>
    </row>
    <row r="19" spans="1:14" x14ac:dyDescent="0.25">
      <c r="A19" s="27" t="s">
        <v>99</v>
      </c>
      <c r="B19" t="s">
        <v>169</v>
      </c>
      <c r="C19"/>
      <c r="E19"/>
    </row>
    <row r="20" spans="1:14" x14ac:dyDescent="0.25">
      <c r="A20" s="27" t="s">
        <v>90</v>
      </c>
      <c r="B20" t="s">
        <v>170</v>
      </c>
      <c r="C20"/>
      <c r="E20"/>
    </row>
    <row r="21" spans="1:14" ht="32.25" customHeight="1" x14ac:dyDescent="0.25">
      <c r="A21" s="37" t="s">
        <v>91</v>
      </c>
      <c r="B21" s="39" t="s">
        <v>171</v>
      </c>
      <c r="C21" s="39"/>
      <c r="D21" s="39"/>
      <c r="E21" s="39"/>
      <c r="F21" s="39"/>
      <c r="G21" s="39"/>
      <c r="H21" s="39"/>
      <c r="I21" s="39"/>
      <c r="J21" s="39"/>
    </row>
    <row r="22" spans="1:14" x14ac:dyDescent="0.25">
      <c r="A22" s="27" t="s">
        <v>92</v>
      </c>
      <c r="B22" t="s">
        <v>172</v>
      </c>
      <c r="C22"/>
      <c r="E22"/>
    </row>
    <row r="23" spans="1:14" x14ac:dyDescent="0.25">
      <c r="A23" s="27" t="s">
        <v>93</v>
      </c>
      <c r="B23" t="s">
        <v>122</v>
      </c>
      <c r="C23"/>
      <c r="E23"/>
    </row>
    <row r="24" spans="1:14" x14ac:dyDescent="0.25">
      <c r="A24" s="27" t="s">
        <v>94</v>
      </c>
      <c r="B24" t="s">
        <v>123</v>
      </c>
      <c r="C24"/>
      <c r="E24"/>
    </row>
    <row r="25" spans="1:14" x14ac:dyDescent="0.25">
      <c r="A25" s="27" t="s">
        <v>95</v>
      </c>
      <c r="B25" t="s">
        <v>124</v>
      </c>
      <c r="C25"/>
      <c r="E25"/>
    </row>
    <row r="26" spans="1:14" x14ac:dyDescent="0.25">
      <c r="A26" s="27" t="s">
        <v>96</v>
      </c>
      <c r="B26" t="s">
        <v>125</v>
      </c>
      <c r="C26"/>
      <c r="E26"/>
    </row>
    <row r="27" spans="1:14" x14ac:dyDescent="0.25">
      <c r="A27" s="27" t="s">
        <v>97</v>
      </c>
      <c r="B27" t="s">
        <v>173</v>
      </c>
      <c r="C27"/>
      <c r="E27"/>
    </row>
    <row r="28" spans="1:14" x14ac:dyDescent="0.25">
      <c r="C28"/>
      <c r="E28"/>
    </row>
    <row r="29" spans="1:14" x14ac:dyDescent="0.25">
      <c r="C29"/>
      <c r="E29"/>
    </row>
    <row r="30" spans="1:14" x14ac:dyDescent="0.25">
      <c r="C30"/>
      <c r="E30"/>
    </row>
    <row r="31" spans="1:14" x14ac:dyDescent="0.25">
      <c r="C31"/>
      <c r="E31"/>
    </row>
    <row r="32" spans="1:14" x14ac:dyDescent="0.25">
      <c r="C32"/>
      <c r="E32"/>
    </row>
    <row r="33" spans="3:5" x14ac:dyDescent="0.25">
      <c r="C33"/>
      <c r="E33"/>
    </row>
    <row r="34" spans="3:5" x14ac:dyDescent="0.25">
      <c r="C34"/>
      <c r="E34"/>
    </row>
  </sheetData>
  <mergeCells count="2">
    <mergeCell ref="B18:J18"/>
    <mergeCell ref="B21:J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Summary Data</vt:lpstr>
      <vt:lpstr>Charts</vt:lpstr>
      <vt:lpstr>Alternative Charts</vt:lpstr>
      <vt:lpstr>Alternative Map</vt:lpstr>
      <vt:lpstr>Alternative Sunburst</vt:lpstr>
      <vt:lpstr>Alternative Waterfall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Tim Keighley</cp:lastModifiedBy>
  <cp:lastPrinted>2020-04-27T02:58:32Z</cp:lastPrinted>
  <dcterms:created xsi:type="dcterms:W3CDTF">2020-04-24T12:34:32Z</dcterms:created>
  <dcterms:modified xsi:type="dcterms:W3CDTF">2020-08-21T02:31:22Z</dcterms:modified>
</cp:coreProperties>
</file>