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https://d.docs.live.net/88a3433c03ebe5f2/Documents/Documents/A_Pantheon_Sorbonne/Mosef/Risque de crédit/Dossier_Challenge/Dossier_Challenge_Nexialog_Mosef/data/"/>
    </mc:Choice>
  </mc:AlternateContent>
  <xr:revisionPtr revIDLastSave="186" documentId="11_AD4D9D64A577C15A4A54185228DE75745BDEDD89" xr6:coauthVersionLast="47" xr6:coauthVersionMax="47" xr10:uidLastSave="{042AAE00-68C1-4CA8-AA8F-F033C9217C6F}"/>
  <bookViews>
    <workbookView xWindow="1515" yWindow="810" windowWidth="15375" windowHeight="7785" activeTab="1" xr2:uid="{00000000-000D-0000-FFFF-FFFF00000000}"/>
  </bookViews>
  <sheets>
    <sheet name="macro_series" sheetId="3" r:id="rId1"/>
    <sheet name="trimestrielle" sheetId="1" r:id="rId2"/>
    <sheet name="variations annuelle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3" l="1"/>
  <c r="C3" i="3" l="1"/>
  <c r="C4" i="3" s="1"/>
  <c r="C5" i="3" s="1"/>
  <c r="C6" i="3" s="1"/>
  <c r="C7" i="3" s="1"/>
  <c r="C8" i="3" s="1"/>
  <c r="C9" i="3" s="1"/>
  <c r="C10" i="3" s="1"/>
  <c r="C11" i="3" s="1"/>
  <c r="C12" i="3" s="1"/>
  <c r="C13" i="3" s="1"/>
  <c r="D2" i="3"/>
  <c r="D3" i="3" s="1"/>
  <c r="D4" i="3" s="1"/>
  <c r="D5" i="3" s="1"/>
  <c r="D6" i="3" s="1"/>
  <c r="D7" i="3" s="1"/>
  <c r="D8" i="3" s="1"/>
  <c r="D9" i="3" s="1"/>
  <c r="D10" i="3" s="1"/>
  <c r="D11" i="3" s="1"/>
  <c r="D12" i="3" s="1"/>
  <c r="D13" i="3" s="1"/>
  <c r="E2" i="3"/>
  <c r="E3" i="3" s="1"/>
  <c r="E4" i="3" s="1"/>
  <c r="E5" i="3" s="1"/>
  <c r="E6" i="3" s="1"/>
  <c r="E7" i="3" s="1"/>
  <c r="E8" i="3" s="1"/>
  <c r="E9" i="3" s="1"/>
  <c r="E10" i="3" s="1"/>
  <c r="E11" i="3" s="1"/>
  <c r="E12" i="3" s="1"/>
  <c r="E13" i="3" s="1"/>
  <c r="F2" i="3"/>
  <c r="F3" i="3" s="1"/>
  <c r="F4" i="3" s="1"/>
  <c r="F5" i="3" s="1"/>
  <c r="F6" i="3" s="1"/>
  <c r="F7" i="3" s="1"/>
  <c r="F8" i="3" s="1"/>
  <c r="F9" i="3" s="1"/>
  <c r="F10" i="3" s="1"/>
  <c r="F11" i="3" s="1"/>
  <c r="F12" i="3" s="1"/>
  <c r="F13" i="3" s="1"/>
  <c r="F4" i="2"/>
  <c r="F3" i="2"/>
  <c r="F2" i="2"/>
  <c r="E4" i="2"/>
  <c r="E3" i="2"/>
  <c r="E2" i="2"/>
  <c r="E3" i="1" s="1"/>
  <c r="D4" i="2"/>
  <c r="D3" i="2"/>
  <c r="D2" i="2"/>
  <c r="C4" i="2"/>
  <c r="C3" i="2"/>
  <c r="C2" i="2"/>
  <c r="C3" i="1"/>
  <c r="D3" i="1"/>
  <c r="F3" i="1"/>
  <c r="C4" i="1"/>
  <c r="D4" i="1"/>
  <c r="E4" i="1"/>
  <c r="F4" i="1"/>
  <c r="C5" i="1"/>
  <c r="D5" i="1"/>
  <c r="E5" i="1"/>
  <c r="F5" i="1"/>
  <c r="C6" i="1"/>
  <c r="D6" i="1"/>
  <c r="E6" i="1"/>
  <c r="F6" i="1"/>
  <c r="C7" i="1"/>
  <c r="D7" i="1"/>
  <c r="E7" i="1"/>
  <c r="F7" i="1"/>
  <c r="C8" i="1"/>
  <c r="D8" i="1"/>
  <c r="E8" i="1"/>
  <c r="F8" i="1"/>
  <c r="C9" i="1"/>
  <c r="D9" i="1"/>
  <c r="E9" i="1"/>
  <c r="F9" i="1"/>
  <c r="C10" i="1"/>
  <c r="D10" i="1"/>
  <c r="E10" i="1"/>
  <c r="F10" i="1"/>
  <c r="C11" i="1"/>
  <c r="D11" i="1"/>
  <c r="E11" i="1"/>
  <c r="F11" i="1"/>
  <c r="C12" i="1"/>
  <c r="D12" i="1"/>
  <c r="E12" i="1"/>
  <c r="F12" i="1"/>
  <c r="C13" i="1"/>
  <c r="D13" i="1"/>
  <c r="E13" i="1"/>
  <c r="F13" i="1"/>
  <c r="C2" i="1"/>
  <c r="D2" i="1"/>
  <c r="E2" i="1"/>
  <c r="F2" i="1"/>
  <c r="B4" i="2"/>
  <c r="B3" i="2"/>
  <c r="B2" i="2"/>
  <c r="B13" i="1"/>
  <c r="B12" i="1"/>
  <c r="B11" i="1"/>
  <c r="B10" i="1"/>
  <c r="B9" i="1"/>
  <c r="B8" i="1"/>
  <c r="B7" i="1"/>
  <c r="B6" i="1"/>
  <c r="B3" i="1"/>
  <c r="B4" i="1"/>
  <c r="B5" i="1"/>
  <c r="B2" i="1"/>
  <c r="B2" i="3" s="1"/>
  <c r="B3" i="3" l="1"/>
  <c r="B4" i="3" s="1"/>
  <c r="B5" i="3" s="1"/>
  <c r="B6" i="3" s="1"/>
  <c r="B7" i="3" s="1"/>
  <c r="B8" i="3" s="1"/>
  <c r="B9" i="3" s="1"/>
  <c r="B10" i="3" s="1"/>
  <c r="B11" i="3" s="1"/>
  <c r="B12" i="3" s="1"/>
  <c r="B13" i="3" s="1"/>
</calcChain>
</file>

<file path=xl/sharedStrings.xml><?xml version="1.0" encoding="utf-8"?>
<sst xmlns="http://schemas.openxmlformats.org/spreadsheetml/2006/main" count="22" uniqueCount="10">
  <si>
    <t>Date</t>
  </si>
  <si>
    <t>RGDP</t>
  </si>
  <si>
    <t>HICP</t>
  </si>
  <si>
    <t>RREP</t>
  </si>
  <si>
    <t>IRLT</t>
  </si>
  <si>
    <t>UNR</t>
  </si>
  <si>
    <t>source</t>
  </si>
  <si>
    <t>https://www.esrb.europa.eu/mppa/stress/shared/pdf/esrb.stress_test200131~09dbe748d4.en.pdf</t>
  </si>
  <si>
    <t>(1 + Annual rate)^(1/4)) - 1</t>
  </si>
  <si>
    <t>Séries en 30/10/2019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</si>
</sst>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D1D5DB"/>
      <name val="Segoe U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/>
  </cellStyleXfs>
  <cellXfs count="10">
    <xf numFmtId="0" fontId="0" fillId="0" borderId="0" xfId="0"/>
    <xf numFmtId="0" fontId="1" fillId="0" borderId="1" xfId="0" applyFont="1" applyBorder="1"/>
    <xf numFmtId="164" fontId="1" fillId="0" borderId="1" xfId="0" applyNumberFormat="1" applyFont="1" applyBorder="1"/>
    <xf numFmtId="0" fontId="1" fillId="0" borderId="2" xfId="0" applyFont="1" applyBorder="1"/>
    <xf numFmtId="0" fontId="2" fillId="0" borderId="2" xfId="1" applyFill="1" applyBorder="1"/>
    <xf numFmtId="14" fontId="0" fillId="0" borderId="0" xfId="0" applyNumberFormat="1"/>
    <xf numFmtId="165" fontId="0" fillId="0" borderId="0" xfId="0" applyNumberFormat="1"/>
    <xf numFmtId="0" fontId="3" fillId="0" borderId="0" xfId="2"/>
    <xf numFmtId="164" fontId="0" fillId="0" borderId="0" xfId="0" applyNumberFormat="1"/>
    <xf numFmtId="0" fontId="4" fillId="0" borderId="0" xfId="0" applyFont="1"/>
  </cellXfs>
  <cellStyles count="3">
    <cellStyle name="Lien hypertexte" xfId="1" builtinId="8"/>
    <cellStyle name="Normal" xfId="0" builtinId="0"/>
    <cellStyle name="Normal 2" xfId="2" xr:uid="{0DC40E04-2542-4883-8CE4-E7856668CDB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esrb.europa.eu/mppa/stress/shared/pdf/esrb.stress_test200131~09dbe748d4.en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AB12C-F78D-4FF4-B780-C14F14ABCFE6}">
  <dimension ref="A1:F46"/>
  <sheetViews>
    <sheetView workbookViewId="0">
      <selection activeCell="B2" sqref="B2"/>
    </sheetView>
  </sheetViews>
  <sheetFormatPr baseColWidth="10" defaultRowHeight="15" x14ac:dyDescent="0.25"/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 spans="1:6" x14ac:dyDescent="0.25">
      <c r="A2" s="5">
        <v>43861</v>
      </c>
      <c r="B2" s="6">
        <f>trimestrielle!B15*(trimestrielle!B2+1)</f>
        <v>407675.79383739107</v>
      </c>
      <c r="C2" s="6">
        <f>trimestrielle!C15*(trimestrielle!C2+1)</f>
        <v>103.40828570924734</v>
      </c>
      <c r="D2" s="6">
        <f>trimestrielle!D15*(trimestrielle!D2+1)</f>
        <v>100.18583189778268</v>
      </c>
      <c r="E2" s="6">
        <f>trimestrielle!E15*(trimestrielle!E2+1)</f>
        <v>1.270222191683186</v>
      </c>
      <c r="F2" s="6">
        <f>trimestrielle!F15*(trimestrielle!F2+1)</f>
        <v>9.088499289919481</v>
      </c>
    </row>
    <row r="3" spans="1:6" x14ac:dyDescent="0.25">
      <c r="A3" s="5">
        <v>43951</v>
      </c>
      <c r="B3" s="6">
        <f>B2*(trimestrielle!B3+1)</f>
        <v>408792.30714991962</v>
      </c>
      <c r="C3" s="6">
        <f>C2*(trimestrielle!C3+1)</f>
        <v>103.69149292774161</v>
      </c>
      <c r="D3" s="6">
        <f>D2*(trimestrielle!D3+1)</f>
        <v>100.97787638884073</v>
      </c>
      <c r="E3" s="6">
        <f>E2*(trimestrielle!E3+1)</f>
        <v>1.2704444222397138</v>
      </c>
      <c r="F3" s="6">
        <f>F2*(trimestrielle!F3+1)</f>
        <v>9.2693438506275676</v>
      </c>
    </row>
    <row r="4" spans="1:6" x14ac:dyDescent="0.25">
      <c r="A4" s="5">
        <v>44043</v>
      </c>
      <c r="B4" s="6">
        <f>B3*(trimestrielle!B4+1)</f>
        <v>409911.8782892701</v>
      </c>
      <c r="C4" s="6">
        <f>C3*(trimestrielle!C4+1)</f>
        <v>103.97547577391461</v>
      </c>
      <c r="D4" s="6">
        <f>D3*(trimestrielle!D4+1)</f>
        <v>101.77618258840518</v>
      </c>
      <c r="E4" s="6">
        <f>E3*(trimestrielle!E4+1)</f>
        <v>1.2706666916763845</v>
      </c>
      <c r="F4" s="6">
        <f>F3*(trimestrielle!F4+1)</f>
        <v>9.4537868882782643</v>
      </c>
    </row>
    <row r="5" spans="1:6" x14ac:dyDescent="0.25">
      <c r="A5" s="5">
        <v>44135</v>
      </c>
      <c r="B5" s="6">
        <f>B4*(trimestrielle!B5+1)</f>
        <v>411034.51562999998</v>
      </c>
      <c r="C5" s="6">
        <f>C4*(trimestrielle!C5+1)</f>
        <v>104.26023637199998</v>
      </c>
      <c r="D5" s="6">
        <f>D4*(trimestrielle!D5+1)</f>
        <v>102.58079999999997</v>
      </c>
      <c r="E5" s="6">
        <f>E4*(trimestrielle!E5+1)</f>
        <v>1.2708890000000002</v>
      </c>
      <c r="F5" s="6">
        <f>F4*(trimestrielle!F5+1)</f>
        <v>9.641900006000002</v>
      </c>
    </row>
    <row r="6" spans="1:6" x14ac:dyDescent="0.25">
      <c r="A6" s="5">
        <v>44227</v>
      </c>
      <c r="B6" s="6">
        <f>B5*(trimestrielle!B6+1)</f>
        <v>412363.91442572512</v>
      </c>
      <c r="C6" s="6">
        <f>C5*(trimestrielle!C6+1)</f>
        <v>104.54577685204903</v>
      </c>
      <c r="D6" s="6">
        <f>D5*(trimestrielle!D6+1)</f>
        <v>103.39177851851169</v>
      </c>
      <c r="E6" s="6">
        <f>E5*(trimestrielle!E6+1)</f>
        <v>1.2711113472173643</v>
      </c>
      <c r="F6" s="6">
        <f>F5*(trimestrielle!F6+1)</f>
        <v>9.833756231692881</v>
      </c>
    </row>
    <row r="7" spans="1:6" x14ac:dyDescent="0.25">
      <c r="A7" s="5">
        <v>44316</v>
      </c>
      <c r="B7" s="6">
        <f>B6*(trimestrielle!B7+1)</f>
        <v>413697.61286318564</v>
      </c>
      <c r="C7" s="6">
        <f>C6*(trimestrielle!C7+1)</f>
        <v>104.83209934994673</v>
      </c>
      <c r="D7" s="6">
        <f>D6*(trimestrielle!D7+1)</f>
        <v>104.20916843328359</v>
      </c>
      <c r="E7" s="6">
        <f>E6*(trimestrielle!E7+1)</f>
        <v>1.2713337333352817</v>
      </c>
      <c r="F7" s="6">
        <f>F6*(trimestrielle!F7+1)</f>
        <v>10.029430046379032</v>
      </c>
    </row>
    <row r="8" spans="1:6" x14ac:dyDescent="0.25">
      <c r="A8" s="5">
        <v>44408</v>
      </c>
      <c r="B8" s="6">
        <f>B7*(trimestrielle!B8+1)</f>
        <v>415035.62484860671</v>
      </c>
      <c r="C8" s="6">
        <f>C7*(trimestrielle!C8+1)</f>
        <v>105.11920600742764</v>
      </c>
      <c r="D8" s="6">
        <f>D7*(trimestrielle!D8+1)</f>
        <v>105.03302043123411</v>
      </c>
      <c r="E8" s="6">
        <f>E7*(trimestrielle!E8+1)</f>
        <v>1.2715561583605579</v>
      </c>
      <c r="F8" s="6">
        <f>F7*(trimestrielle!F8+1)</f>
        <v>10.228997413117085</v>
      </c>
    </row>
    <row r="9" spans="1:6" x14ac:dyDescent="0.25">
      <c r="A9" s="5">
        <v>44500</v>
      </c>
      <c r="B9" s="6">
        <f>B8*(trimestrielle!B9+1)</f>
        <v>416377.96433319012</v>
      </c>
      <c r="C9" s="6">
        <f>C8*(trimestrielle!C9+1)</f>
        <v>105.40709897209194</v>
      </c>
      <c r="D9" s="6">
        <f>D8*(trimestrielle!D9+1)</f>
        <v>105.86338559999993</v>
      </c>
      <c r="E9" s="6">
        <f>E8*(trimestrielle!E9+1)</f>
        <v>1.2717786223000001</v>
      </c>
      <c r="F9" s="6">
        <f>F8*(trimestrielle!F9+1)</f>
        <v>10.432535806492005</v>
      </c>
    </row>
    <row r="10" spans="1:6" x14ac:dyDescent="0.25">
      <c r="A10" s="5">
        <v>44592</v>
      </c>
      <c r="B10" s="6">
        <f>B9*(trimestrielle!B10+1)</f>
        <v>417724.64531325968</v>
      </c>
      <c r="C10" s="6">
        <f>C9*(trimestrielle!C10+1)</f>
        <v>105.69578039742154</v>
      </c>
      <c r="D10" s="6">
        <f>D9*(trimestrielle!D10+1)</f>
        <v>106.70031543110402</v>
      </c>
      <c r="E10" s="6">
        <f>E9*(trimestrielle!E10+1)</f>
        <v>1.2720011251604164</v>
      </c>
      <c r="F10" s="6">
        <f>F9*(trimestrielle!F10+1)</f>
        <v>10.640124242691702</v>
      </c>
    </row>
    <row r="11" spans="1:6" x14ac:dyDescent="0.25">
      <c r="A11" s="5">
        <v>44681</v>
      </c>
      <c r="B11" s="6">
        <f>B10*(trimestrielle!B11+1)</f>
        <v>419075.68183040718</v>
      </c>
      <c r="C11" s="6">
        <f>C10*(trimestrielle!C11+1)</f>
        <v>105.98525244279612</v>
      </c>
      <c r="D11" s="6">
        <f>D10*(trimestrielle!D11+1)</f>
        <v>107.54386182314862</v>
      </c>
      <c r="E11" s="6">
        <f>E10*(trimestrielle!E11+1)</f>
        <v>1.2722236669486162</v>
      </c>
      <c r="F11" s="6">
        <f>F10*(trimestrielle!F11+1)</f>
        <v>10.851843310182115</v>
      </c>
    </row>
    <row r="12" spans="1:6" x14ac:dyDescent="0.25">
      <c r="A12" s="5">
        <v>44773</v>
      </c>
      <c r="B12" s="6">
        <f>B11*(trimestrielle!B12+1)</f>
        <v>420431.08797163871</v>
      </c>
      <c r="C12" s="6">
        <f>C11*(trimestrielle!C12+1)</f>
        <v>106.27551727350932</v>
      </c>
      <c r="D12" s="6">
        <f>D11*(trimestrielle!D12+1)</f>
        <v>108.39407708503354</v>
      </c>
      <c r="E12" s="6">
        <f>E11*(trimestrielle!E12+1)</f>
        <v>1.2724462476714102</v>
      </c>
      <c r="F12" s="6">
        <f>F11*(trimestrielle!F12+1)</f>
        <v>11.06777520099269</v>
      </c>
    </row>
    <row r="13" spans="1:6" x14ac:dyDescent="0.25">
      <c r="A13" s="5">
        <v>44865</v>
      </c>
      <c r="B13" s="6">
        <f>B12*(trimestrielle!B13+1)</f>
        <v>421790.87786952173</v>
      </c>
      <c r="C13" s="6">
        <f>C12*(trimestrielle!C13+1)</f>
        <v>106.56657706078494</v>
      </c>
      <c r="D13" s="6">
        <f>D12*(trimestrielle!D13+1)</f>
        <v>109.25101393919986</v>
      </c>
      <c r="E13" s="6">
        <f>E12*(trimestrielle!E13+1)</f>
        <v>1.2726688673356101</v>
      </c>
      <c r="F13" s="6">
        <f>F12*(trimestrielle!F13+1)</f>
        <v>11.288003742624355</v>
      </c>
    </row>
    <row r="17" spans="1:6" x14ac:dyDescent="0.25">
      <c r="A17" s="1"/>
      <c r="B17" s="1"/>
      <c r="C17" s="1"/>
      <c r="D17" s="1"/>
      <c r="E17" s="1"/>
      <c r="F17" s="2"/>
    </row>
    <row r="18" spans="1:6" x14ac:dyDescent="0.25">
      <c r="A18" s="5"/>
      <c r="B18" s="6"/>
      <c r="C18" s="6"/>
      <c r="D18" s="6"/>
      <c r="E18" s="6"/>
      <c r="F18" s="6"/>
    </row>
    <row r="19" spans="1:6" x14ac:dyDescent="0.25">
      <c r="A19" s="5"/>
      <c r="B19" s="6"/>
      <c r="C19" s="6"/>
      <c r="D19" s="6"/>
      <c r="E19" s="6"/>
      <c r="F19" s="6"/>
    </row>
    <row r="20" spans="1:6" x14ac:dyDescent="0.25">
      <c r="A20" s="5"/>
      <c r="B20" s="6"/>
      <c r="C20" s="6"/>
      <c r="D20" s="6"/>
      <c r="E20" s="6"/>
      <c r="F20" s="6"/>
    </row>
    <row r="21" spans="1:6" x14ac:dyDescent="0.25">
      <c r="A21" s="5"/>
      <c r="B21" s="6"/>
      <c r="C21" s="6"/>
      <c r="D21" s="6"/>
      <c r="E21" s="6"/>
      <c r="F21" s="6"/>
    </row>
    <row r="22" spans="1:6" x14ac:dyDescent="0.25">
      <c r="A22" s="5"/>
      <c r="B22" s="6"/>
      <c r="C22" s="6"/>
      <c r="D22" s="6"/>
      <c r="E22" s="6"/>
      <c r="F22" s="6"/>
    </row>
    <row r="23" spans="1:6" x14ac:dyDescent="0.25">
      <c r="A23" s="5"/>
      <c r="B23" s="6"/>
      <c r="C23" s="6"/>
      <c r="D23" s="6"/>
      <c r="E23" s="6"/>
      <c r="F23" s="6"/>
    </row>
    <row r="24" spans="1:6" x14ac:dyDescent="0.25">
      <c r="A24" s="5"/>
      <c r="B24" s="6"/>
      <c r="C24" s="6"/>
      <c r="D24" s="6"/>
      <c r="E24" s="6"/>
      <c r="F24" s="6"/>
    </row>
    <row r="25" spans="1:6" x14ac:dyDescent="0.25">
      <c r="A25" s="5"/>
      <c r="B25" s="6"/>
      <c r="C25" s="6"/>
      <c r="D25" s="6"/>
      <c r="E25" s="6"/>
      <c r="F25" s="6"/>
    </row>
    <row r="26" spans="1:6" x14ac:dyDescent="0.25">
      <c r="A26" s="5"/>
      <c r="B26" s="6"/>
      <c r="C26" s="6"/>
      <c r="D26" s="6"/>
      <c r="E26" s="6"/>
      <c r="F26" s="6"/>
    </row>
    <row r="27" spans="1:6" x14ac:dyDescent="0.25">
      <c r="A27" s="5"/>
      <c r="B27" s="6"/>
      <c r="C27" s="6"/>
      <c r="D27" s="6"/>
      <c r="E27" s="6"/>
      <c r="F27" s="6"/>
    </row>
    <row r="28" spans="1:6" x14ac:dyDescent="0.25">
      <c r="A28" s="5"/>
      <c r="B28" s="6"/>
      <c r="C28" s="6"/>
      <c r="D28" s="6"/>
      <c r="E28" s="6"/>
      <c r="F28" s="6"/>
    </row>
    <row r="29" spans="1:6" x14ac:dyDescent="0.25">
      <c r="A29" s="5"/>
      <c r="B29" s="6"/>
      <c r="C29" s="6"/>
      <c r="D29" s="6"/>
      <c r="E29" s="6"/>
      <c r="F29" s="6"/>
    </row>
    <row r="31" spans="1:6" x14ac:dyDescent="0.25">
      <c r="B31" s="6"/>
      <c r="C31" s="6"/>
      <c r="D31" s="6"/>
      <c r="E31" s="6"/>
      <c r="F31" s="6"/>
    </row>
    <row r="32" spans="1:6" x14ac:dyDescent="0.25">
      <c r="B32" s="6"/>
      <c r="C32" s="6"/>
      <c r="D32" s="6"/>
      <c r="E32" s="6"/>
      <c r="F32" s="6"/>
    </row>
    <row r="33" spans="2:6" x14ac:dyDescent="0.25">
      <c r="B33" s="6"/>
      <c r="C33" s="6"/>
      <c r="D33" s="6"/>
      <c r="E33" s="6"/>
      <c r="F33" s="6"/>
    </row>
    <row r="34" spans="2:6" x14ac:dyDescent="0.25">
      <c r="B34" s="6"/>
      <c r="C34" s="6"/>
      <c r="D34" s="6"/>
      <c r="E34" s="6"/>
      <c r="F34" s="6"/>
    </row>
    <row r="35" spans="2:6" x14ac:dyDescent="0.25">
      <c r="B35" s="6"/>
      <c r="C35" s="6"/>
      <c r="D35" s="6"/>
      <c r="E35" s="6"/>
      <c r="F35" s="6"/>
    </row>
    <row r="36" spans="2:6" x14ac:dyDescent="0.25">
      <c r="B36" s="6"/>
      <c r="C36" s="6"/>
      <c r="D36" s="6"/>
      <c r="E36" s="6"/>
      <c r="F36" s="6"/>
    </row>
    <row r="37" spans="2:6" x14ac:dyDescent="0.25">
      <c r="B37" s="6"/>
      <c r="C37" s="6"/>
      <c r="D37" s="6"/>
      <c r="E37" s="6"/>
      <c r="F37" s="6"/>
    </row>
    <row r="38" spans="2:6" x14ac:dyDescent="0.25">
      <c r="B38" s="6"/>
      <c r="C38" s="6"/>
      <c r="D38" s="6"/>
      <c r="E38" s="6"/>
      <c r="F38" s="6"/>
    </row>
    <row r="39" spans="2:6" x14ac:dyDescent="0.25">
      <c r="B39" s="6"/>
      <c r="C39" s="6"/>
      <c r="D39" s="6"/>
      <c r="E39" s="6"/>
      <c r="F39" s="6"/>
    </row>
    <row r="40" spans="2:6" x14ac:dyDescent="0.25">
      <c r="B40" s="6"/>
      <c r="C40" s="6"/>
      <c r="D40" s="6"/>
      <c r="E40" s="6"/>
      <c r="F40" s="6"/>
    </row>
    <row r="41" spans="2:6" x14ac:dyDescent="0.25">
      <c r="B41" s="6"/>
      <c r="C41" s="6"/>
      <c r="D41" s="6"/>
      <c r="E41" s="6"/>
      <c r="F41" s="6"/>
    </row>
    <row r="42" spans="2:6" x14ac:dyDescent="0.25">
      <c r="B42" s="6"/>
      <c r="C42" s="6"/>
      <c r="D42" s="6"/>
      <c r="E42" s="6"/>
      <c r="F42" s="6"/>
    </row>
    <row r="43" spans="2:6" x14ac:dyDescent="0.25">
      <c r="B43" s="6"/>
      <c r="C43" s="6"/>
      <c r="D43" s="6"/>
      <c r="E43" s="6"/>
      <c r="F43" s="6"/>
    </row>
    <row r="44" spans="2:6" x14ac:dyDescent="0.25">
      <c r="B44" s="6"/>
      <c r="C44" s="6"/>
      <c r="D44" s="6"/>
      <c r="E44" s="6"/>
      <c r="F44" s="6"/>
    </row>
    <row r="45" spans="2:6" x14ac:dyDescent="0.25">
      <c r="B45" s="6"/>
      <c r="C45" s="6"/>
      <c r="D45" s="6"/>
      <c r="E45" s="6"/>
      <c r="F45" s="6"/>
    </row>
    <row r="46" spans="2:6" x14ac:dyDescent="0.25">
      <c r="B46" s="6"/>
      <c r="C46" s="6"/>
      <c r="D46" s="6"/>
      <c r="E46" s="6"/>
      <c r="F46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5"/>
  <sheetViews>
    <sheetView tabSelected="1" topLeftCell="A8" workbookViewId="0">
      <selection activeCell="A16" sqref="A16"/>
    </sheetView>
  </sheetViews>
  <sheetFormatPr baseColWidth="10" defaultColWidth="9.140625" defaultRowHeight="15" x14ac:dyDescent="0.25"/>
  <cols>
    <col min="1" max="1" width="10.710937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 spans="1:7" ht="17.25" x14ac:dyDescent="0.3">
      <c r="A2" s="5">
        <v>43861</v>
      </c>
      <c r="B2">
        <f>((1+'variations annuelles'!B$2)^0.25)-1</f>
        <v>2.7387284930973088E-3</v>
      </c>
      <c r="C2">
        <f>((1+'variations annuelles'!C$2)^0.25)-1</f>
        <v>2.7387284930973088E-3</v>
      </c>
      <c r="D2">
        <f>((1+'variations annuelles'!D$2)^0.25)-1</f>
        <v>7.9057534988196121E-3</v>
      </c>
      <c r="E2">
        <f>((1+'variations annuelles'!E$2)^0.25)-1</f>
        <v>1.7495408124879042E-4</v>
      </c>
      <c r="F2">
        <f>((1+'variations annuelles'!F$2)^0.25)-1</f>
        <v>1.9898176248819288E-2</v>
      </c>
      <c r="G2" s="9" t="s">
        <v>8</v>
      </c>
    </row>
    <row r="3" spans="1:7" x14ac:dyDescent="0.25">
      <c r="A3" s="5">
        <v>43951</v>
      </c>
      <c r="B3">
        <f>((1+'variations annuelles'!B$2)^0.25)-1</f>
        <v>2.7387284930973088E-3</v>
      </c>
      <c r="C3">
        <f>((1+'variations annuelles'!C$2)^0.25)-1</f>
        <v>2.7387284930973088E-3</v>
      </c>
      <c r="D3">
        <f>((1+'variations annuelles'!D$2)^0.25)-1</f>
        <v>7.9057534988196121E-3</v>
      </c>
      <c r="E3">
        <f>((1+'variations annuelles'!E$2)^0.25)-1</f>
        <v>1.7495408124879042E-4</v>
      </c>
      <c r="F3">
        <f>((1+'variations annuelles'!F$2)^0.25)-1</f>
        <v>1.9898176248819288E-2</v>
      </c>
    </row>
    <row r="4" spans="1:7" x14ac:dyDescent="0.25">
      <c r="A4" s="5">
        <v>44043</v>
      </c>
      <c r="B4">
        <f>((1+'variations annuelles'!B$2)^0.25)-1</f>
        <v>2.7387284930973088E-3</v>
      </c>
      <c r="C4">
        <f>((1+'variations annuelles'!C$2)^0.25)-1</f>
        <v>2.7387284930973088E-3</v>
      </c>
      <c r="D4">
        <f>((1+'variations annuelles'!D$2)^0.25)-1</f>
        <v>7.9057534988196121E-3</v>
      </c>
      <c r="E4">
        <f>((1+'variations annuelles'!E$2)^0.25)-1</f>
        <v>1.7495408124879042E-4</v>
      </c>
      <c r="F4">
        <f>((1+'variations annuelles'!F$2)^0.25)-1</f>
        <v>1.9898176248819288E-2</v>
      </c>
    </row>
    <row r="5" spans="1:7" x14ac:dyDescent="0.25">
      <c r="A5" s="5">
        <v>44135</v>
      </c>
      <c r="B5">
        <f>((1+'variations annuelles'!B$2)^0.25)-1</f>
        <v>2.7387284930973088E-3</v>
      </c>
      <c r="C5">
        <f>((1+'variations annuelles'!C$2)^0.25)-1</f>
        <v>2.7387284930973088E-3</v>
      </c>
      <c r="D5">
        <f>((1+'variations annuelles'!D$2)^0.25)-1</f>
        <v>7.9057534988196121E-3</v>
      </c>
      <c r="E5">
        <f>((1+'variations annuelles'!E$2)^0.25)-1</f>
        <v>1.7495408124879042E-4</v>
      </c>
      <c r="F5">
        <f>((1+'variations annuelles'!F$2)^0.25)-1</f>
        <v>1.9898176248819288E-2</v>
      </c>
    </row>
    <row r="6" spans="1:7" x14ac:dyDescent="0.25">
      <c r="A6" s="5">
        <v>44227</v>
      </c>
      <c r="B6">
        <f>((1+'variations annuelles'!B$3)^0.25)-1</f>
        <v>3.2342753349741127E-3</v>
      </c>
      <c r="C6">
        <f>((1+'variations annuelles'!C$2)^0.25)-1</f>
        <v>2.7387284930973088E-3</v>
      </c>
      <c r="D6">
        <f>((1+'variations annuelles'!D$2)^0.25)-1</f>
        <v>7.9057534988196121E-3</v>
      </c>
      <c r="E6">
        <f>((1+'variations annuelles'!E$2)^0.25)-1</f>
        <v>1.7495408124879042E-4</v>
      </c>
      <c r="F6">
        <f>((1+'variations annuelles'!F$2)^0.25)-1</f>
        <v>1.9898176248819288E-2</v>
      </c>
    </row>
    <row r="7" spans="1:7" x14ac:dyDescent="0.25">
      <c r="A7" s="5">
        <v>44316</v>
      </c>
      <c r="B7">
        <f>((1+'variations annuelles'!B$3)^0.25)-1</f>
        <v>3.2342753349741127E-3</v>
      </c>
      <c r="C7">
        <f>((1+'variations annuelles'!C$2)^0.25)-1</f>
        <v>2.7387284930973088E-3</v>
      </c>
      <c r="D7">
        <f>((1+'variations annuelles'!D$2)^0.25)-1</f>
        <v>7.9057534988196121E-3</v>
      </c>
      <c r="E7">
        <f>((1+'variations annuelles'!E$2)^0.25)-1</f>
        <v>1.7495408124879042E-4</v>
      </c>
      <c r="F7">
        <f>((1+'variations annuelles'!F$2)^0.25)-1</f>
        <v>1.9898176248819288E-2</v>
      </c>
    </row>
    <row r="8" spans="1:7" x14ac:dyDescent="0.25">
      <c r="A8" s="5">
        <v>44408</v>
      </c>
      <c r="B8">
        <f>((1+'variations annuelles'!B$3)^0.25)-1</f>
        <v>3.2342753349741127E-3</v>
      </c>
      <c r="C8">
        <f>((1+'variations annuelles'!C$2)^0.25)-1</f>
        <v>2.7387284930973088E-3</v>
      </c>
      <c r="D8">
        <f>((1+'variations annuelles'!D$2)^0.25)-1</f>
        <v>7.9057534988196121E-3</v>
      </c>
      <c r="E8">
        <f>((1+'variations annuelles'!E$2)^0.25)-1</f>
        <v>1.7495408124879042E-4</v>
      </c>
      <c r="F8">
        <f>((1+'variations annuelles'!F$2)^0.25)-1</f>
        <v>1.9898176248819288E-2</v>
      </c>
    </row>
    <row r="9" spans="1:7" x14ac:dyDescent="0.25">
      <c r="A9" s="5">
        <v>44500</v>
      </c>
      <c r="B9">
        <f>((1+'variations annuelles'!B$3)^0.25)-1</f>
        <v>3.2342753349741127E-3</v>
      </c>
      <c r="C9">
        <f>((1+'variations annuelles'!C$2)^0.25)-1</f>
        <v>2.7387284930973088E-3</v>
      </c>
      <c r="D9">
        <f>((1+'variations annuelles'!D$2)^0.25)-1</f>
        <v>7.9057534988196121E-3</v>
      </c>
      <c r="E9">
        <f>((1+'variations annuelles'!E$2)^0.25)-1</f>
        <v>1.7495408124879042E-4</v>
      </c>
      <c r="F9">
        <f>((1+'variations annuelles'!F$2)^0.25)-1</f>
        <v>1.9898176248819288E-2</v>
      </c>
    </row>
    <row r="10" spans="1:7" x14ac:dyDescent="0.25">
      <c r="A10" s="5">
        <v>44592</v>
      </c>
      <c r="B10">
        <f>((1+'variations annuelles'!B$4)^0.25)-1</f>
        <v>3.2342753349741127E-3</v>
      </c>
      <c r="C10">
        <f>((1+'variations annuelles'!C$2)^0.25)-1</f>
        <v>2.7387284930973088E-3</v>
      </c>
      <c r="D10">
        <f>((1+'variations annuelles'!D$2)^0.25)-1</f>
        <v>7.9057534988196121E-3</v>
      </c>
      <c r="E10">
        <f>((1+'variations annuelles'!E$2)^0.25)-1</f>
        <v>1.7495408124879042E-4</v>
      </c>
      <c r="F10">
        <f>((1+'variations annuelles'!F$2)^0.25)-1</f>
        <v>1.9898176248819288E-2</v>
      </c>
    </row>
    <row r="11" spans="1:7" x14ac:dyDescent="0.25">
      <c r="A11" s="5">
        <v>44681</v>
      </c>
      <c r="B11">
        <f>((1+'variations annuelles'!B$4)^0.25)-1</f>
        <v>3.2342753349741127E-3</v>
      </c>
      <c r="C11">
        <f>((1+'variations annuelles'!C$2)^0.25)-1</f>
        <v>2.7387284930973088E-3</v>
      </c>
      <c r="D11">
        <f>((1+'variations annuelles'!D$2)^0.25)-1</f>
        <v>7.9057534988196121E-3</v>
      </c>
      <c r="E11">
        <f>((1+'variations annuelles'!E$2)^0.25)-1</f>
        <v>1.7495408124879042E-4</v>
      </c>
      <c r="F11">
        <f>((1+'variations annuelles'!F$2)^0.25)-1</f>
        <v>1.9898176248819288E-2</v>
      </c>
    </row>
    <row r="12" spans="1:7" x14ac:dyDescent="0.25">
      <c r="A12" s="5">
        <v>44773</v>
      </c>
      <c r="B12">
        <f>((1+'variations annuelles'!B$4)^0.25)-1</f>
        <v>3.2342753349741127E-3</v>
      </c>
      <c r="C12">
        <f>((1+'variations annuelles'!C$2)^0.25)-1</f>
        <v>2.7387284930973088E-3</v>
      </c>
      <c r="D12">
        <f>((1+'variations annuelles'!D$2)^0.25)-1</f>
        <v>7.9057534988196121E-3</v>
      </c>
      <c r="E12">
        <f>((1+'variations annuelles'!E$2)^0.25)-1</f>
        <v>1.7495408124879042E-4</v>
      </c>
      <c r="F12">
        <f>((1+'variations annuelles'!F$2)^0.25)-1</f>
        <v>1.9898176248819288E-2</v>
      </c>
    </row>
    <row r="13" spans="1:7" x14ac:dyDescent="0.25">
      <c r="A13" s="5">
        <v>44865</v>
      </c>
      <c r="B13">
        <f>((1+'variations annuelles'!B$4)^0.25)-1</f>
        <v>3.2342753349741127E-3</v>
      </c>
      <c r="C13">
        <f>((1+'variations annuelles'!C$2)^0.25)-1</f>
        <v>2.7387284930973088E-3</v>
      </c>
      <c r="D13">
        <f>((1+'variations annuelles'!D$2)^0.25)-1</f>
        <v>7.9057534988196121E-3</v>
      </c>
      <c r="E13">
        <f>((1+'variations annuelles'!E$2)^0.25)-1</f>
        <v>1.7495408124879042E-4</v>
      </c>
      <c r="F13">
        <f>((1+'variations annuelles'!F$2)^0.25)-1</f>
        <v>1.9898176248819288E-2</v>
      </c>
    </row>
    <row r="14" spans="1:7" x14ac:dyDescent="0.25">
      <c r="A14" s="5"/>
    </row>
    <row r="15" spans="1:7" ht="15.75" x14ac:dyDescent="0.25">
      <c r="A15" t="s">
        <v>9</v>
      </c>
      <c r="B15" s="6">
        <v>406562.33</v>
      </c>
      <c r="C15" s="7">
        <v>103.12585199999999</v>
      </c>
      <c r="D15">
        <v>99.4</v>
      </c>
      <c r="E15">
        <v>1.27</v>
      </c>
      <c r="F15" s="8">
        <v>8.9111829999999994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A0455-EA16-4EA3-88A1-3B6D6A210394}">
  <dimension ref="A1:I4"/>
  <sheetViews>
    <sheetView workbookViewId="0">
      <selection activeCell="F5" sqref="F5"/>
    </sheetView>
  </sheetViews>
  <sheetFormatPr baseColWidth="10" defaultRowHeight="15" x14ac:dyDescent="0.25"/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H1" s="3" t="s">
        <v>6</v>
      </c>
      <c r="I1" s="4" t="s">
        <v>7</v>
      </c>
    </row>
    <row r="2" spans="1:9" x14ac:dyDescent="0.25">
      <c r="A2">
        <v>2020</v>
      </c>
      <c r="B2">
        <f>1.1/100</f>
        <v>1.1000000000000001E-2</v>
      </c>
      <c r="C2">
        <f>1.1/100</f>
        <v>1.1000000000000001E-2</v>
      </c>
      <c r="D2">
        <f>3.2/100</f>
        <v>3.2000000000000001E-2</v>
      </c>
      <c r="E2">
        <f>0.07/100</f>
        <v>7.000000000000001E-4</v>
      </c>
      <c r="F2">
        <f>8.2/100</f>
        <v>8.199999999999999E-2</v>
      </c>
    </row>
    <row r="3" spans="1:9" x14ac:dyDescent="0.25">
      <c r="A3">
        <v>2021</v>
      </c>
      <c r="B3">
        <f>1.3/100</f>
        <v>1.3000000000000001E-2</v>
      </c>
      <c r="C3">
        <f>1.3/100</f>
        <v>1.3000000000000001E-2</v>
      </c>
      <c r="D3">
        <f>3.2/100</f>
        <v>3.2000000000000001E-2</v>
      </c>
      <c r="E3">
        <f>0.22/100</f>
        <v>2.2000000000000001E-3</v>
      </c>
      <c r="F3">
        <f>8.1/100</f>
        <v>8.1000000000000003E-2</v>
      </c>
    </row>
    <row r="4" spans="1:9" x14ac:dyDescent="0.25">
      <c r="A4">
        <v>2022</v>
      </c>
      <c r="B4">
        <f>1.3/100</f>
        <v>1.3000000000000001E-2</v>
      </c>
      <c r="C4">
        <f>1.4/100</f>
        <v>1.3999999999999999E-2</v>
      </c>
      <c r="D4">
        <f>3.2/100</f>
        <v>3.2000000000000001E-2</v>
      </c>
      <c r="E4">
        <f>0.36/100</f>
        <v>3.5999999999999999E-3</v>
      </c>
      <c r="F4">
        <f>8/100</f>
        <v>0.08</v>
      </c>
    </row>
  </sheetData>
  <hyperlinks>
    <hyperlink ref="I1" r:id="rId1" xr:uid="{BC7C6634-0D35-456D-990C-34F7809467A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macro_series</vt:lpstr>
      <vt:lpstr>trimestrielle</vt:lpstr>
      <vt:lpstr>variations annuelles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Armand L'Huillier</dc:creator>
  <cp:lastModifiedBy>Armand L'Huillier</cp:lastModifiedBy>
  <dcterms:created xsi:type="dcterms:W3CDTF">2015-06-05T18:19:34Z</dcterms:created>
  <dcterms:modified xsi:type="dcterms:W3CDTF">2023-04-11T21:35:11Z</dcterms:modified>
</cp:coreProperties>
</file>