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23BFB5F-FBEE-48FA-AE21-43F30970082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 y Análi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4" i="1" l="1"/>
  <c r="B199" i="1"/>
  <c r="B188" i="1"/>
  <c r="B187" i="1"/>
  <c r="B186" i="1"/>
  <c r="B185" i="1"/>
  <c r="B184" i="1"/>
  <c r="B183" i="1"/>
  <c r="B182" i="1"/>
  <c r="B181" i="1"/>
  <c r="B180" i="1"/>
  <c r="M151" i="1"/>
  <c r="L151" i="1"/>
  <c r="N151" i="1" s="1"/>
  <c r="M150" i="1"/>
  <c r="L150" i="1"/>
  <c r="N150" i="1" s="1"/>
  <c r="M149" i="1"/>
  <c r="L149" i="1"/>
  <c r="M148" i="1"/>
  <c r="N148" i="1" s="1"/>
  <c r="L148" i="1"/>
  <c r="M147" i="1"/>
  <c r="L147" i="1"/>
  <c r="N147" i="1" s="1"/>
  <c r="M146" i="1"/>
  <c r="N146" i="1" s="1"/>
  <c r="L146" i="1"/>
  <c r="M145" i="1"/>
  <c r="L145" i="1"/>
  <c r="N145" i="1" s="1"/>
  <c r="M144" i="1"/>
  <c r="L144" i="1"/>
  <c r="N144" i="1" s="1"/>
  <c r="M143" i="1"/>
  <c r="L143" i="1"/>
  <c r="N143" i="1" s="1"/>
  <c r="M142" i="1"/>
  <c r="L142" i="1"/>
  <c r="N142" i="1" s="1"/>
  <c r="M141" i="1"/>
  <c r="N141" i="1" s="1"/>
  <c r="L141" i="1"/>
  <c r="M140" i="1"/>
  <c r="N140" i="1" s="1"/>
  <c r="L140" i="1"/>
  <c r="M139" i="1"/>
  <c r="N139" i="1" s="1"/>
  <c r="L139" i="1"/>
  <c r="M138" i="1"/>
  <c r="N138" i="1" s="1"/>
  <c r="L138" i="1"/>
  <c r="M137" i="1"/>
  <c r="L137" i="1"/>
  <c r="N137" i="1" s="1"/>
  <c r="M136" i="1"/>
  <c r="L136" i="1"/>
  <c r="N136" i="1" s="1"/>
  <c r="M135" i="1"/>
  <c r="L135" i="1"/>
  <c r="N135" i="1" s="1"/>
  <c r="M134" i="1"/>
  <c r="L134" i="1"/>
  <c r="N134" i="1" s="1"/>
  <c r="M133" i="1"/>
  <c r="L133" i="1"/>
  <c r="M132" i="1"/>
  <c r="N132" i="1" s="1"/>
  <c r="L132" i="1"/>
  <c r="M131" i="1"/>
  <c r="L131" i="1"/>
  <c r="M130" i="1"/>
  <c r="N130" i="1" s="1"/>
  <c r="L130" i="1"/>
  <c r="M129" i="1"/>
  <c r="L129" i="1"/>
  <c r="M128" i="1"/>
  <c r="L128" i="1"/>
  <c r="N128" i="1" s="1"/>
  <c r="M127" i="1"/>
  <c r="L127" i="1"/>
  <c r="M126" i="1"/>
  <c r="L126" i="1"/>
  <c r="N126" i="1" s="1"/>
  <c r="M125" i="1"/>
  <c r="N125" i="1" s="1"/>
  <c r="L125" i="1"/>
  <c r="N124" i="1"/>
  <c r="M124" i="1"/>
  <c r="L124" i="1"/>
  <c r="M123" i="1"/>
  <c r="N123" i="1" s="1"/>
  <c r="L123" i="1"/>
  <c r="M122" i="1"/>
  <c r="N122" i="1" s="1"/>
  <c r="L122" i="1"/>
  <c r="M121" i="1"/>
  <c r="L121" i="1"/>
  <c r="N121" i="1" s="1"/>
  <c r="M120" i="1"/>
  <c r="L120" i="1"/>
  <c r="N120" i="1" s="1"/>
  <c r="M119" i="1"/>
  <c r="L119" i="1"/>
  <c r="N119" i="1" s="1"/>
  <c r="M118" i="1"/>
  <c r="L118" i="1"/>
  <c r="N118" i="1" s="1"/>
  <c r="M117" i="1"/>
  <c r="L117" i="1"/>
  <c r="M116" i="1"/>
  <c r="N116" i="1" s="1"/>
  <c r="L116" i="1"/>
  <c r="M115" i="1"/>
  <c r="L115" i="1"/>
  <c r="N115" i="1" s="1"/>
  <c r="M114" i="1"/>
  <c r="N114" i="1" s="1"/>
  <c r="L114" i="1"/>
  <c r="M113" i="1"/>
  <c r="L113" i="1"/>
  <c r="M112" i="1"/>
  <c r="L112" i="1"/>
  <c r="N112" i="1" s="1"/>
  <c r="M111" i="1"/>
  <c r="L111" i="1"/>
  <c r="N111" i="1" s="1"/>
  <c r="M110" i="1"/>
  <c r="L110" i="1"/>
  <c r="N110" i="1" s="1"/>
  <c r="M109" i="1"/>
  <c r="N109" i="1" s="1"/>
  <c r="L109" i="1"/>
  <c r="M108" i="1"/>
  <c r="N108" i="1" s="1"/>
  <c r="L108" i="1"/>
  <c r="M107" i="1"/>
  <c r="N107" i="1" s="1"/>
  <c r="L107" i="1"/>
  <c r="N106" i="1"/>
  <c r="M106" i="1"/>
  <c r="L106" i="1"/>
  <c r="M105" i="1"/>
  <c r="L105" i="1"/>
  <c r="N105" i="1" s="1"/>
  <c r="M104" i="1"/>
  <c r="L104" i="1"/>
  <c r="N104" i="1" s="1"/>
  <c r="M103" i="1"/>
  <c r="L103" i="1"/>
  <c r="M102" i="1"/>
  <c r="L102" i="1"/>
  <c r="M101" i="1"/>
  <c r="L101" i="1"/>
  <c r="M100" i="1"/>
  <c r="N100" i="1" s="1"/>
  <c r="L100" i="1"/>
  <c r="M99" i="1"/>
  <c r="L99" i="1"/>
  <c r="N99" i="1" s="1"/>
  <c r="M98" i="1"/>
  <c r="N98" i="1" s="1"/>
  <c r="L98" i="1"/>
  <c r="M97" i="1"/>
  <c r="L97" i="1"/>
  <c r="N97" i="1" s="1"/>
  <c r="M96" i="1"/>
  <c r="L96" i="1"/>
  <c r="N96" i="1" s="1"/>
  <c r="M95" i="1"/>
  <c r="L95" i="1"/>
  <c r="N95" i="1" s="1"/>
  <c r="M94" i="1"/>
  <c r="L94" i="1"/>
  <c r="M93" i="1"/>
  <c r="N93" i="1" s="1"/>
  <c r="L93" i="1"/>
  <c r="M92" i="1"/>
  <c r="N92" i="1" s="1"/>
  <c r="L92" i="1"/>
  <c r="M91" i="1"/>
  <c r="N91" i="1" s="1"/>
  <c r="L91" i="1"/>
  <c r="M90" i="1"/>
  <c r="L90" i="1"/>
  <c r="N90" i="1" s="1"/>
  <c r="M89" i="1"/>
  <c r="L89" i="1"/>
  <c r="N89" i="1" s="1"/>
  <c r="M88" i="1"/>
  <c r="L88" i="1"/>
  <c r="N88" i="1" s="1"/>
  <c r="M87" i="1"/>
  <c r="L87" i="1"/>
  <c r="N87" i="1" s="1"/>
  <c r="M86" i="1"/>
  <c r="L86" i="1"/>
  <c r="M85" i="1"/>
  <c r="L85" i="1"/>
  <c r="M84" i="1"/>
  <c r="N84" i="1" s="1"/>
  <c r="L84" i="1"/>
  <c r="M83" i="1"/>
  <c r="L83" i="1"/>
  <c r="N83" i="1" s="1"/>
  <c r="M82" i="1"/>
  <c r="N82" i="1" s="1"/>
  <c r="L82" i="1"/>
  <c r="M81" i="1"/>
  <c r="L81" i="1"/>
  <c r="N81" i="1" s="1"/>
  <c r="M80" i="1"/>
  <c r="L80" i="1"/>
  <c r="N80" i="1" s="1"/>
  <c r="M79" i="1"/>
  <c r="L79" i="1"/>
  <c r="N79" i="1" s="1"/>
  <c r="M78" i="1"/>
  <c r="L78" i="1"/>
  <c r="M77" i="1"/>
  <c r="N77" i="1" s="1"/>
  <c r="L77" i="1"/>
  <c r="M76" i="1"/>
  <c r="N76" i="1" s="1"/>
  <c r="L76" i="1"/>
  <c r="M75" i="1"/>
  <c r="N75" i="1" s="1"/>
  <c r="L75" i="1"/>
  <c r="M74" i="1"/>
  <c r="L74" i="1"/>
  <c r="N74" i="1" s="1"/>
  <c r="M73" i="1"/>
  <c r="L73" i="1"/>
  <c r="M72" i="1"/>
  <c r="L72" i="1"/>
  <c r="N72" i="1" s="1"/>
  <c r="M71" i="1"/>
  <c r="L71" i="1"/>
  <c r="N71" i="1" s="1"/>
  <c r="M70" i="1"/>
  <c r="L70" i="1"/>
  <c r="M69" i="1"/>
  <c r="L69" i="1"/>
  <c r="M68" i="1"/>
  <c r="N68" i="1" s="1"/>
  <c r="L68" i="1"/>
  <c r="M67" i="1"/>
  <c r="L67" i="1"/>
  <c r="N67" i="1" s="1"/>
  <c r="M66" i="1"/>
  <c r="N66" i="1" s="1"/>
  <c r="L66" i="1"/>
  <c r="M65" i="1"/>
  <c r="L65" i="1"/>
  <c r="N65" i="1" s="1"/>
  <c r="M64" i="1"/>
  <c r="L64" i="1"/>
  <c r="N64" i="1" s="1"/>
  <c r="M63" i="1"/>
  <c r="L63" i="1"/>
  <c r="N63" i="1" s="1"/>
  <c r="M62" i="1"/>
  <c r="L62" i="1"/>
  <c r="M61" i="1"/>
  <c r="N61" i="1" s="1"/>
  <c r="L61" i="1"/>
  <c r="M60" i="1"/>
  <c r="N60" i="1" s="1"/>
  <c r="L60" i="1"/>
  <c r="M59" i="1"/>
  <c r="N59" i="1" s="1"/>
  <c r="L59" i="1"/>
  <c r="M58" i="1"/>
  <c r="L58" i="1"/>
  <c r="N58" i="1" s="1"/>
  <c r="M57" i="1"/>
  <c r="L57" i="1"/>
  <c r="N57" i="1" s="1"/>
  <c r="M56" i="1"/>
  <c r="L56" i="1"/>
  <c r="N56" i="1" s="1"/>
  <c r="M55" i="1"/>
  <c r="N55" i="1" s="1"/>
  <c r="L55" i="1"/>
  <c r="M54" i="1"/>
  <c r="L54" i="1"/>
  <c r="M53" i="1"/>
  <c r="L53" i="1"/>
  <c r="M52" i="1"/>
  <c r="N52" i="1" s="1"/>
  <c r="L52" i="1"/>
  <c r="M51" i="1"/>
  <c r="L51" i="1"/>
  <c r="N51" i="1" s="1"/>
  <c r="M50" i="1"/>
  <c r="N50" i="1" s="1"/>
  <c r="L50" i="1"/>
  <c r="M49" i="1"/>
  <c r="L49" i="1"/>
  <c r="N49" i="1" s="1"/>
  <c r="M48" i="1"/>
  <c r="L48" i="1"/>
  <c r="N48" i="1" s="1"/>
  <c r="M47" i="1"/>
  <c r="L47" i="1"/>
  <c r="N47" i="1" s="1"/>
  <c r="M46" i="1"/>
  <c r="L46" i="1"/>
  <c r="M45" i="1"/>
  <c r="N45" i="1" s="1"/>
  <c r="L45" i="1"/>
  <c r="M44" i="1"/>
  <c r="N44" i="1" s="1"/>
  <c r="L44" i="1"/>
  <c r="M43" i="1"/>
  <c r="N43" i="1" s="1"/>
  <c r="L43" i="1"/>
  <c r="M42" i="1"/>
  <c r="L42" i="1"/>
  <c r="N42" i="1" s="1"/>
  <c r="M41" i="1"/>
  <c r="L41" i="1"/>
  <c r="N41" i="1" s="1"/>
  <c r="M40" i="1"/>
  <c r="N40" i="1" s="1"/>
  <c r="L40" i="1"/>
  <c r="M39" i="1"/>
  <c r="N39" i="1" s="1"/>
  <c r="L39" i="1"/>
  <c r="M38" i="1"/>
  <c r="L38" i="1"/>
  <c r="M37" i="1"/>
  <c r="L37" i="1"/>
  <c r="M36" i="1"/>
  <c r="N36" i="1" s="1"/>
  <c r="L36" i="1"/>
  <c r="M35" i="1"/>
  <c r="L35" i="1"/>
  <c r="N35" i="1" s="1"/>
  <c r="M34" i="1"/>
  <c r="N34" i="1" s="1"/>
  <c r="L34" i="1"/>
  <c r="M33" i="1"/>
  <c r="L33" i="1"/>
  <c r="M32" i="1"/>
  <c r="L32" i="1"/>
  <c r="N32" i="1" s="1"/>
  <c r="M31" i="1"/>
  <c r="L31" i="1"/>
  <c r="N31" i="1" s="1"/>
  <c r="M30" i="1"/>
  <c r="L30" i="1"/>
  <c r="M29" i="1"/>
  <c r="N29" i="1" s="1"/>
  <c r="L29" i="1"/>
  <c r="M28" i="1"/>
  <c r="N28" i="1" s="1"/>
  <c r="L28" i="1"/>
  <c r="M27" i="1"/>
  <c r="N27" i="1" s="1"/>
  <c r="L27" i="1"/>
  <c r="M26" i="1"/>
  <c r="L26" i="1"/>
  <c r="M25" i="1"/>
  <c r="L25" i="1"/>
  <c r="N25" i="1" s="1"/>
  <c r="M24" i="1"/>
  <c r="N24" i="1" s="1"/>
  <c r="L24" i="1"/>
  <c r="M23" i="1"/>
  <c r="N23" i="1" s="1"/>
  <c r="L23" i="1"/>
  <c r="M22" i="1"/>
  <c r="L22" i="1"/>
  <c r="M21" i="1"/>
  <c r="L21" i="1"/>
  <c r="M20" i="1"/>
  <c r="L20" i="1"/>
  <c r="N20" i="1" s="1"/>
  <c r="M19" i="1"/>
  <c r="L19" i="1"/>
  <c r="N19" i="1" s="1"/>
  <c r="M18" i="1"/>
  <c r="N18" i="1" s="1"/>
  <c r="L18" i="1"/>
  <c r="M17" i="1"/>
  <c r="L17" i="1"/>
  <c r="N17" i="1" s="1"/>
  <c r="M16" i="1"/>
  <c r="L16" i="1"/>
  <c r="N16" i="1" s="1"/>
  <c r="M15" i="1"/>
  <c r="L15" i="1"/>
  <c r="N15" i="1" s="1"/>
  <c r="M14" i="1"/>
  <c r="L14" i="1"/>
  <c r="N14" i="1" s="1"/>
  <c r="M13" i="1"/>
  <c r="N13" i="1" s="1"/>
  <c r="L13" i="1"/>
  <c r="M12" i="1"/>
  <c r="N12" i="1" s="1"/>
  <c r="L12" i="1"/>
  <c r="M11" i="1"/>
  <c r="N11" i="1" s="1"/>
  <c r="L11" i="1"/>
  <c r="M10" i="1"/>
  <c r="L10" i="1"/>
  <c r="N10" i="1" s="1"/>
  <c r="M9" i="1"/>
  <c r="L9" i="1"/>
  <c r="N9" i="1" s="1"/>
  <c r="M8" i="1"/>
  <c r="N8" i="1" s="1"/>
  <c r="L8" i="1"/>
  <c r="M7" i="1"/>
  <c r="N7" i="1" s="1"/>
  <c r="L7" i="1"/>
  <c r="M6" i="1"/>
  <c r="L6" i="1"/>
  <c r="N6" i="1" s="1"/>
  <c r="M5" i="1"/>
  <c r="L5" i="1"/>
  <c r="N5" i="1" s="1"/>
  <c r="M4" i="1"/>
  <c r="L4" i="1"/>
  <c r="N4" i="1" s="1"/>
  <c r="M3" i="1"/>
  <c r="L3" i="1"/>
  <c r="N3" i="1" s="1"/>
  <c r="M2" i="1"/>
  <c r="N2" i="1" s="1"/>
  <c r="L2" i="1"/>
  <c r="N21" i="1" l="1"/>
  <c r="N37" i="1"/>
  <c r="N53" i="1"/>
  <c r="N69" i="1"/>
  <c r="N85" i="1"/>
  <c r="N101" i="1"/>
  <c r="N22" i="1"/>
  <c r="N30" i="1"/>
  <c r="N38" i="1"/>
  <c r="N46" i="1"/>
  <c r="N54" i="1"/>
  <c r="N70" i="1"/>
  <c r="N78" i="1"/>
  <c r="N86" i="1"/>
  <c r="N94" i="1"/>
  <c r="N102" i="1"/>
  <c r="N133" i="1"/>
  <c r="N103" i="1"/>
  <c r="N117" i="1"/>
  <c r="N131" i="1"/>
  <c r="N129" i="1"/>
  <c r="N73" i="1"/>
  <c r="N26" i="1"/>
  <c r="N33" i="1"/>
  <c r="N62" i="1"/>
  <c r="N113" i="1"/>
  <c r="N127" i="1"/>
  <c r="N149" i="1"/>
</calcChain>
</file>

<file path=xl/sharedStrings.xml><?xml version="1.0" encoding="utf-8"?>
<sst xmlns="http://schemas.openxmlformats.org/spreadsheetml/2006/main" count="926" uniqueCount="199">
  <si>
    <t>ID</t>
  </si>
  <si>
    <t>Nombre</t>
  </si>
  <si>
    <t>Edad</t>
  </si>
  <si>
    <t>Categoría</t>
  </si>
  <si>
    <t>Ocupación</t>
  </si>
  <si>
    <t>Apoyo Actual</t>
  </si>
  <si>
    <t>Apoyo Anterior</t>
  </si>
  <si>
    <t>En Pandemia</t>
  </si>
  <si>
    <t>Apoyo Actual (Escala)</t>
  </si>
  <si>
    <t>Apoyo Anterior (Escala)</t>
  </si>
  <si>
    <t>En Pandemia (Escala)</t>
  </si>
  <si>
    <t>PCA1</t>
  </si>
  <si>
    <t>PCA2</t>
  </si>
  <si>
    <t>Cluster</t>
  </si>
  <si>
    <t>Jorge María Rojas Herrera</t>
  </si>
  <si>
    <t>Población General</t>
  </si>
  <si>
    <t>Ama de casa</t>
  </si>
  <si>
    <t>No</t>
  </si>
  <si>
    <t>Más o menos</t>
  </si>
  <si>
    <t>Sí escuché</t>
  </si>
  <si>
    <t>Alejandra David Vega Vargas</t>
  </si>
  <si>
    <t>Obrero</t>
  </si>
  <si>
    <t>Muy poco</t>
  </si>
  <si>
    <t>He oído</t>
  </si>
  <si>
    <t>Ernesto Juan Morales Rojas</t>
  </si>
  <si>
    <t>Comerciante</t>
  </si>
  <si>
    <t>Jorge Ana Ortiz Ramirez</t>
  </si>
  <si>
    <t>Agricultor</t>
  </si>
  <si>
    <t>Pablo Bruno Hernández Fernández</t>
  </si>
  <si>
    <t>Sí recibí</t>
  </si>
  <si>
    <t>Sofía Jorge Peña Pérez</t>
  </si>
  <si>
    <t>Sebastián Carlos Torres Ramirez</t>
  </si>
  <si>
    <t>Estudiante</t>
  </si>
  <si>
    <t>Antonia Jimena Torres Peña</t>
  </si>
  <si>
    <t>David Ernesto Salas Suárez</t>
  </si>
  <si>
    <t>Casi nada</t>
  </si>
  <si>
    <t>Silvia Julio Rodríguez Pérez</t>
  </si>
  <si>
    <t>Elena Jimena Torres Mamani</t>
  </si>
  <si>
    <t>Desempleado</t>
  </si>
  <si>
    <t>Jorge Sofía Ruiz Ortega</t>
  </si>
  <si>
    <t>Jorge Juan Navarro Chávez</t>
  </si>
  <si>
    <t>Claudia Pablo Rodríguez Maldonado</t>
  </si>
  <si>
    <t>José Bruno Espinoza Ramirez</t>
  </si>
  <si>
    <t>Antonia Ricardo Herrera Cruz</t>
  </si>
  <si>
    <t>Rosa Pedro Gutiérrez Cruz</t>
  </si>
  <si>
    <t>Jorge Rosa Quispe Arce</t>
  </si>
  <si>
    <t>Miguel Hugo Pérez Vega</t>
  </si>
  <si>
    <t>Sofía Juan Mamani Herrera</t>
  </si>
  <si>
    <t>Fernando José Medina Valdez</t>
  </si>
  <si>
    <t>Rafael Lucía Valdez Morales</t>
  </si>
  <si>
    <t>Alejandra Ricardo Navarro Reyes</t>
  </si>
  <si>
    <t>Bruno Rosa Hernández Herrera</t>
  </si>
  <si>
    <t>Ricardo Ricardo Valdez Navarro</t>
  </si>
  <si>
    <t>Hugo Bruno Reyes Chávez</t>
  </si>
  <si>
    <t>Flor Ricardo Paredes Mamani</t>
  </si>
  <si>
    <t>Pedro Patricia Arce Ortega</t>
  </si>
  <si>
    <t>Claudia Miguel Ruiz Morales</t>
  </si>
  <si>
    <t>Patricia Carlos Pérez Peña</t>
  </si>
  <si>
    <t>Claudia Juan Mamani Medina</t>
  </si>
  <si>
    <t>Pedro Alejandra Fernández Castro</t>
  </si>
  <si>
    <t>Andrea Flor Ortega Vargas</t>
  </si>
  <si>
    <t>David Bruno Fernández Navarro</t>
  </si>
  <si>
    <t>Verónica David Ruiz Castro</t>
  </si>
  <si>
    <t>Miguel Bruno Romero Vega</t>
  </si>
  <si>
    <t>Andrea Elena Peña Gutiérrez</t>
  </si>
  <si>
    <t>Bruno Juan Ruiz Silva</t>
  </si>
  <si>
    <t>María César Vega Rojas</t>
  </si>
  <si>
    <t>Vanessa Julio Campos Suárez</t>
  </si>
  <si>
    <t>Diana Ricardo Mamani Ortiz</t>
  </si>
  <si>
    <t>César José Ortega Medina</t>
  </si>
  <si>
    <t>José Fernando Sánchez García</t>
  </si>
  <si>
    <t>Alejandra Ernesto Herrera Medina</t>
  </si>
  <si>
    <t>Verónica Vanessa Quispe Rodríguez</t>
  </si>
  <si>
    <t>Claudia Ana Sánchez Chávez</t>
  </si>
  <si>
    <t>Claudia Rosa Reyes Quispe</t>
  </si>
  <si>
    <t>Rosa Sofía Arce Morales</t>
  </si>
  <si>
    <t>Rosa Verónica Chávez Mamani</t>
  </si>
  <si>
    <t>Pablo Ernesto Huamán Mamani</t>
  </si>
  <si>
    <t>Luis Silvia Reyes Suárez</t>
  </si>
  <si>
    <t>Ernesto Ricardo Rojas Chávez</t>
  </si>
  <si>
    <t>Lucía Juan Mamani Rodríguez</t>
  </si>
  <si>
    <t>Jorge Lucía Huamán Rodríguez</t>
  </si>
  <si>
    <t>Rafael César Navarro Paredes</t>
  </si>
  <si>
    <t>Luis Andrea Cruz Castro</t>
  </si>
  <si>
    <t>Pedro Arturo Chávez Salas</t>
  </si>
  <si>
    <t>Carmen Claudia Arce Ramirez</t>
  </si>
  <si>
    <t>Rosa David Cruz Campos</t>
  </si>
  <si>
    <t>Ricardo Milagros Vargas Campos</t>
  </si>
  <si>
    <t>Jorge Luis Huamán Flores</t>
  </si>
  <si>
    <t>Héctor Ana Maldonado Paredes</t>
  </si>
  <si>
    <t>Silvia Ricardo Salas Quispe</t>
  </si>
  <si>
    <t>Julio Carlos Arce Vega</t>
  </si>
  <si>
    <t>Jorge Jorge Rodríguez Paredes</t>
  </si>
  <si>
    <t>Milagros Bruno Valdez Delgado</t>
  </si>
  <si>
    <t>Rosa Sofía Sánchez Hernández</t>
  </si>
  <si>
    <t>Arturo Alejandra Maldonado Herrera</t>
  </si>
  <si>
    <t>Sofía Vanessa Hernández Arce</t>
  </si>
  <si>
    <t>Andrea Carlos Rojas Salas</t>
  </si>
  <si>
    <t>Jimena Luis Torres Silva</t>
  </si>
  <si>
    <t>Patricia Antonia Peña Campos</t>
  </si>
  <si>
    <t>Juan Ricardo Hernández Vargas</t>
  </si>
  <si>
    <t>Rosa Miguel Paredes Silva</t>
  </si>
  <si>
    <t>David Elena Fernández Hernández</t>
  </si>
  <si>
    <t>Miguel Bruno Mamani Reyes</t>
  </si>
  <si>
    <t>Claudia Julio Salas Quispe</t>
  </si>
  <si>
    <t>Hugo Miguel Ramirez Peña</t>
  </si>
  <si>
    <t>Sofía Arturo Castro Aguilar</t>
  </si>
  <si>
    <t>Silvia Andrea Medina Castro</t>
  </si>
  <si>
    <t>Arturo Milagros Silva Reyes</t>
  </si>
  <si>
    <t>Diana Bruno Gutiérrez Salas</t>
  </si>
  <si>
    <t>Pablo Julio Navarro Quispe</t>
  </si>
  <si>
    <t>Diana Ernesto García Arce</t>
  </si>
  <si>
    <t>Carmen Rosa García Flores</t>
  </si>
  <si>
    <t>Bruno Lucía Ortega Quispe</t>
  </si>
  <si>
    <t>Claudia Pablo Valdez Espinoza</t>
  </si>
  <si>
    <t>Miguel Juan Paredes Ramirez</t>
  </si>
  <si>
    <t>Ernesto Bruno Gutiérrez Hernández</t>
  </si>
  <si>
    <t>Ana Julio Fernández Castro</t>
  </si>
  <si>
    <t>Elena Patricia Peña Ramirez</t>
  </si>
  <si>
    <t>José Héctor Mamani Sánchez</t>
  </si>
  <si>
    <t>Alejandra Jimena Rodríguez Cruz</t>
  </si>
  <si>
    <t>Bruno David Pérez Ramirez</t>
  </si>
  <si>
    <t>César Rafael Gutiérrez Arce</t>
  </si>
  <si>
    <t>Lucía Fernando Herrera Peña</t>
  </si>
  <si>
    <t>Luis Julio Rodríguez Navarro</t>
  </si>
  <si>
    <t>Lucía Silvia Reyes Mamani</t>
  </si>
  <si>
    <t>Lucía Luis Gutiérrez Romero</t>
  </si>
  <si>
    <t>Valeria Diana García García</t>
  </si>
  <si>
    <t>Luis Milagros Huamán Valdez</t>
  </si>
  <si>
    <t>Arturo Verónica Reyes Navarro</t>
  </si>
  <si>
    <t>Elena Julio Chávez Vargas</t>
  </si>
  <si>
    <t>Jorge Milagros Ortega Maldonado</t>
  </si>
  <si>
    <t>Valeria David Hernández Paredes</t>
  </si>
  <si>
    <t>Juan Verónica Fernández Torres</t>
  </si>
  <si>
    <t>Pablo Héctor Paredes Fernández</t>
  </si>
  <si>
    <t>Rosa Antonia Campos Torres</t>
  </si>
  <si>
    <t>María Ricardo Espinoza Ramirez</t>
  </si>
  <si>
    <t>Hugo Antonia Cruz Delgado</t>
  </si>
  <si>
    <t>Valeria Claudia Quispe Romero</t>
  </si>
  <si>
    <t>Ernesto Sebastián Torres García</t>
  </si>
  <si>
    <t>Rafael Silvia Ruiz Valdez</t>
  </si>
  <si>
    <t>Rafael Sebastián Navarro Aguilar</t>
  </si>
  <si>
    <t>Luis Juan Flores Vargas</t>
  </si>
  <si>
    <t>Rafael Sebastián Espinoza Herrera</t>
  </si>
  <si>
    <t>Diana David Rodríguez Navarro</t>
  </si>
  <si>
    <t>Diana Carmen Cruz Aguilar</t>
  </si>
  <si>
    <t>Sofía Sebastián Flores Salas</t>
  </si>
  <si>
    <t>Juan Rafael Rojas Silva</t>
  </si>
  <si>
    <t>Jorge Flor Paredes Paredes</t>
  </si>
  <si>
    <t>Ernesto Rafael Navarro Vargas</t>
  </si>
  <si>
    <t>Milagros Juan Rodríguez Vargas</t>
  </si>
  <si>
    <t>Carmen José Ruiz Morales</t>
  </si>
  <si>
    <t>Patricia César Navarro Hernández</t>
  </si>
  <si>
    <t>Miguel Luis Campos Gutiérrez</t>
  </si>
  <si>
    <t>Jimena Ernesto Ruiz Castro</t>
  </si>
  <si>
    <t>Ricardo Fernando Mamani Chávez</t>
  </si>
  <si>
    <t>Valeria Andrea Flores Ramirez</t>
  </si>
  <si>
    <t>Rosa Ana Vega Cruz</t>
  </si>
  <si>
    <t>Ricardo Jimena Ruiz Romero</t>
  </si>
  <si>
    <t>Milagros Ernesto García Morales</t>
  </si>
  <si>
    <t>Hugo Verónica Suárez Rojas</t>
  </si>
  <si>
    <t>Luis Bruno Reyes Suárez</t>
  </si>
  <si>
    <t>Julio Ernesto Romero Gutiérrez</t>
  </si>
  <si>
    <t>David Julio Cruz Arce</t>
  </si>
  <si>
    <t>Sofía Ricardo Sánchez Reyes</t>
  </si>
  <si>
    <t>Bruno Sofía Chávez Ramirez</t>
  </si>
  <si>
    <t>Patricia Jorge Silva Huamán</t>
  </si>
  <si>
    <t>Fernando Bruno Aguilar Arce</t>
  </si>
  <si>
    <t>Miguel Arturo Morales Suárez</t>
  </si>
  <si>
    <t>Centro de Salud</t>
  </si>
  <si>
    <t>Administrativo</t>
  </si>
  <si>
    <t>Sí</t>
  </si>
  <si>
    <t>Médico</t>
  </si>
  <si>
    <t>Héctor Miguel Salas Morales</t>
  </si>
  <si>
    <t>César Rosa Reyes Aguilar</t>
  </si>
  <si>
    <t>Colegio</t>
  </si>
  <si>
    <t>Asistente</t>
  </si>
  <si>
    <t>Ana David Vega Reyes</t>
  </si>
  <si>
    <t>Profesor</t>
  </si>
  <si>
    <t>Claudia Patricia Peña Vargas</t>
  </si>
  <si>
    <t>Ana Valeria Morales Reyes</t>
  </si>
  <si>
    <t>Director</t>
  </si>
  <si>
    <t>Chi-Cuadrado</t>
  </si>
  <si>
    <t>T-Student</t>
  </si>
  <si>
    <t>Resumen Estadístico</t>
  </si>
  <si>
    <t>Mediana Ponderada</t>
  </si>
  <si>
    <t>Coeficiente de Variación</t>
  </si>
  <si>
    <t>Percentil 10</t>
  </si>
  <si>
    <t>Percentil 25</t>
  </si>
  <si>
    <t>Percentil 50</t>
  </si>
  <si>
    <t>Percentil 75</t>
  </si>
  <si>
    <t>Percentil 90</t>
  </si>
  <si>
    <t>Confianza 95% Inferior</t>
  </si>
  <si>
    <t>Confianza 95% Superior</t>
  </si>
  <si>
    <t xml:space="preserve">Sí </t>
  </si>
  <si>
    <t>Juan Carlos Juarez</t>
  </si>
  <si>
    <t>Maria del Pilar Siccha Ramos</t>
  </si>
  <si>
    <t>Sujei Rosado</t>
  </si>
  <si>
    <t>Luisa Sofía Maldonado Paredes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</si>
</sst>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9"/>
  <sheetViews>
    <sheetView tabSelected="1" workbookViewId="0">
      <selection activeCell="I3" sqref="I3"/>
    </sheetView>
  </sheetViews>
  <sheetFormatPr baseColWidth="10" defaultColWidth="8.85546875" defaultRowHeight="15" x14ac:dyDescent="0.25"/>
  <cols>
    <col min="1" max="1" width="29.28515625" customWidth="1"/>
    <col min="2" max="2" width="36.7109375" customWidth="1"/>
    <col min="3" max="3" width="8.140625" customWidth="1"/>
    <col min="4" max="4" width="18.28515625" customWidth="1"/>
    <col min="5" max="5" width="15.85546875" customWidth="1"/>
    <col min="6" max="6" width="17.42578125" customWidth="1"/>
    <col min="7" max="7" width="16.7109375" customWidth="1"/>
    <col min="8" max="8" width="20" customWidth="1"/>
    <col min="9" max="9" width="19.7109375" customWidth="1"/>
    <col min="10" max="10" width="25.28515625" customWidth="1"/>
    <col min="11" max="11" width="21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 t="s">
        <v>14</v>
      </c>
      <c r="C2" s="2">
        <v>50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>
        <v>0</v>
      </c>
      <c r="J2" s="2">
        <v>3</v>
      </c>
      <c r="K2" s="2">
        <v>3</v>
      </c>
      <c r="L2" s="2">
        <f t="shared" ref="L2:L33" si="0">C2*0.4 + I2*0.3 + J2*0.2 + K2*0.1</f>
        <v>20.900000000000002</v>
      </c>
      <c r="M2" s="2">
        <f>IF(C2&gt;AVERAGE(C2:C151), 1, 0)</f>
        <v>1</v>
      </c>
      <c r="N2" s="2">
        <f t="shared" ref="N2:N33" si="1">L2*0.6 + M2*0.4</f>
        <v>12.940000000000001</v>
      </c>
    </row>
    <row r="3" spans="1:14" x14ac:dyDescent="0.25">
      <c r="A3" s="2">
        <v>2</v>
      </c>
      <c r="B3" s="2" t="s">
        <v>20</v>
      </c>
      <c r="C3" s="2">
        <v>27</v>
      </c>
      <c r="D3" s="2" t="s">
        <v>15</v>
      </c>
      <c r="E3" s="2" t="s">
        <v>21</v>
      </c>
      <c r="F3" s="2" t="s">
        <v>22</v>
      </c>
      <c r="G3" s="2" t="s">
        <v>23</v>
      </c>
      <c r="H3" s="2" t="s">
        <v>19</v>
      </c>
      <c r="I3" s="2">
        <v>2</v>
      </c>
      <c r="J3" s="2">
        <v>1</v>
      </c>
      <c r="K3" s="2">
        <v>4</v>
      </c>
      <c r="L3" s="2">
        <f t="shared" si="0"/>
        <v>12</v>
      </c>
      <c r="M3" s="2">
        <f>IF(C3&gt;AVERAGE(C2:C151), 1, 0)</f>
        <v>0</v>
      </c>
      <c r="N3" s="2">
        <f t="shared" si="1"/>
        <v>7.1999999999999993</v>
      </c>
    </row>
    <row r="4" spans="1:14" x14ac:dyDescent="0.25">
      <c r="A4" s="2">
        <v>3</v>
      </c>
      <c r="B4" s="2" t="s">
        <v>24</v>
      </c>
      <c r="C4" s="2">
        <v>62</v>
      </c>
      <c r="D4" s="2" t="s">
        <v>15</v>
      </c>
      <c r="E4" s="2" t="s">
        <v>25</v>
      </c>
      <c r="F4" s="2" t="s">
        <v>17</v>
      </c>
      <c r="G4" s="2" t="s">
        <v>18</v>
      </c>
      <c r="H4" s="2" t="s">
        <v>19</v>
      </c>
      <c r="I4" s="2">
        <v>0</v>
      </c>
      <c r="J4" s="2">
        <v>3</v>
      </c>
      <c r="K4" s="2">
        <v>4</v>
      </c>
      <c r="L4" s="2">
        <f t="shared" si="0"/>
        <v>25.8</v>
      </c>
      <c r="M4" s="2">
        <f>IF(C4&gt;AVERAGE(C2:C151), 1, 0)</f>
        <v>1</v>
      </c>
      <c r="N4" s="2">
        <f t="shared" si="1"/>
        <v>15.88</v>
      </c>
    </row>
    <row r="5" spans="1:14" x14ac:dyDescent="0.25">
      <c r="A5" s="2">
        <v>4</v>
      </c>
      <c r="B5" s="2" t="s">
        <v>26</v>
      </c>
      <c r="C5" s="2">
        <v>44</v>
      </c>
      <c r="D5" s="2" t="s">
        <v>15</v>
      </c>
      <c r="E5" s="2" t="s">
        <v>27</v>
      </c>
      <c r="F5" s="2" t="s">
        <v>17</v>
      </c>
      <c r="G5" s="2" t="s">
        <v>17</v>
      </c>
      <c r="H5" s="2" t="s">
        <v>19</v>
      </c>
      <c r="I5" s="2">
        <v>0</v>
      </c>
      <c r="J5" s="2">
        <v>0</v>
      </c>
      <c r="K5" s="2">
        <v>4</v>
      </c>
      <c r="L5" s="2">
        <f t="shared" si="0"/>
        <v>18</v>
      </c>
      <c r="M5" s="2">
        <f>IF(C5&gt;AVERAGE(C2:C151), 1, 0)</f>
        <v>0</v>
      </c>
      <c r="N5" s="2">
        <f t="shared" si="1"/>
        <v>10.799999999999999</v>
      </c>
    </row>
    <row r="6" spans="1:14" x14ac:dyDescent="0.25">
      <c r="A6" s="2">
        <v>5</v>
      </c>
      <c r="B6" s="2" t="s">
        <v>28</v>
      </c>
      <c r="C6" s="2">
        <v>46</v>
      </c>
      <c r="D6" s="2" t="s">
        <v>15</v>
      </c>
      <c r="E6" s="2" t="s">
        <v>25</v>
      </c>
      <c r="F6" s="2" t="s">
        <v>17</v>
      </c>
      <c r="G6" s="2" t="s">
        <v>18</v>
      </c>
      <c r="H6" s="2" t="s">
        <v>29</v>
      </c>
      <c r="I6" s="2">
        <v>0</v>
      </c>
      <c r="J6" s="2">
        <v>3</v>
      </c>
      <c r="K6" s="2">
        <v>5</v>
      </c>
      <c r="L6" s="2">
        <f t="shared" si="0"/>
        <v>19.500000000000004</v>
      </c>
      <c r="M6" s="2">
        <f>IF(C6&gt;AVERAGE(C2:C151), 1, 0)</f>
        <v>0</v>
      </c>
      <c r="N6" s="2">
        <f t="shared" si="1"/>
        <v>11.700000000000001</v>
      </c>
    </row>
    <row r="7" spans="1:14" x14ac:dyDescent="0.25">
      <c r="A7" s="2">
        <v>6</v>
      </c>
      <c r="B7" s="2" t="s">
        <v>30</v>
      </c>
      <c r="C7" s="2">
        <v>52</v>
      </c>
      <c r="D7" s="2" t="s">
        <v>15</v>
      </c>
      <c r="E7" s="2" t="s">
        <v>25</v>
      </c>
      <c r="F7" s="2" t="s">
        <v>22</v>
      </c>
      <c r="G7" s="2" t="s">
        <v>18</v>
      </c>
      <c r="H7" s="2" t="s">
        <v>19</v>
      </c>
      <c r="I7" s="2">
        <v>2</v>
      </c>
      <c r="J7" s="2">
        <v>3</v>
      </c>
      <c r="K7" s="2">
        <v>3</v>
      </c>
      <c r="L7" s="2">
        <f t="shared" si="0"/>
        <v>22.300000000000004</v>
      </c>
      <c r="M7" s="2">
        <f>IF(C7&gt;AVERAGE(C2:C151), 1, 0)</f>
        <v>1</v>
      </c>
      <c r="N7" s="2">
        <f t="shared" si="1"/>
        <v>13.780000000000003</v>
      </c>
    </row>
    <row r="8" spans="1:14" x14ac:dyDescent="0.25">
      <c r="A8" s="2">
        <v>7</v>
      </c>
      <c r="B8" s="2" t="s">
        <v>31</v>
      </c>
      <c r="C8" s="2">
        <v>31</v>
      </c>
      <c r="D8" s="2" t="s">
        <v>15</v>
      </c>
      <c r="E8" s="2" t="s">
        <v>32</v>
      </c>
      <c r="F8" s="2" t="s">
        <v>17</v>
      </c>
      <c r="G8" s="2" t="s">
        <v>23</v>
      </c>
      <c r="H8" s="2" t="s">
        <v>19</v>
      </c>
      <c r="I8" s="2">
        <v>0</v>
      </c>
      <c r="J8" s="2">
        <v>1</v>
      </c>
      <c r="K8" s="2">
        <v>4</v>
      </c>
      <c r="L8" s="2">
        <f t="shared" si="0"/>
        <v>13</v>
      </c>
      <c r="M8" s="2">
        <f>IF(C8&gt;AVERAGE(C2:C151), 1, 0)</f>
        <v>0</v>
      </c>
      <c r="N8" s="2">
        <f t="shared" si="1"/>
        <v>7.8</v>
      </c>
    </row>
    <row r="9" spans="1:14" x14ac:dyDescent="0.25">
      <c r="A9" s="2">
        <v>8</v>
      </c>
      <c r="B9" s="2" t="s">
        <v>33</v>
      </c>
      <c r="C9" s="2">
        <v>75</v>
      </c>
      <c r="D9" s="2" t="s">
        <v>15</v>
      </c>
      <c r="E9" s="2" t="s">
        <v>25</v>
      </c>
      <c r="F9" s="2" t="s">
        <v>22</v>
      </c>
      <c r="G9" s="2" t="s">
        <v>17</v>
      </c>
      <c r="H9" s="2" t="s">
        <v>29</v>
      </c>
      <c r="I9" s="2">
        <v>2</v>
      </c>
      <c r="J9" s="2">
        <v>0</v>
      </c>
      <c r="K9" s="2">
        <v>5</v>
      </c>
      <c r="L9" s="2">
        <f t="shared" si="0"/>
        <v>31.1</v>
      </c>
      <c r="M9" s="2">
        <f>IF(C9&gt;AVERAGE(C2:C151), 1, 0)</f>
        <v>1</v>
      </c>
      <c r="N9" s="2">
        <f t="shared" si="1"/>
        <v>19.059999999999999</v>
      </c>
    </row>
    <row r="10" spans="1:14" x14ac:dyDescent="0.25">
      <c r="A10" s="2">
        <v>9</v>
      </c>
      <c r="B10" s="2" t="s">
        <v>34</v>
      </c>
      <c r="C10" s="2">
        <v>22</v>
      </c>
      <c r="D10" s="2" t="s">
        <v>15</v>
      </c>
      <c r="E10" s="2" t="s">
        <v>27</v>
      </c>
      <c r="F10" s="2" t="s">
        <v>35</v>
      </c>
      <c r="G10" s="2" t="s">
        <v>18</v>
      </c>
      <c r="H10" s="2" t="s">
        <v>19</v>
      </c>
      <c r="I10" s="2">
        <v>1</v>
      </c>
      <c r="J10" s="2">
        <v>2</v>
      </c>
      <c r="K10" s="2">
        <v>4</v>
      </c>
      <c r="L10" s="2">
        <f t="shared" si="0"/>
        <v>9.9000000000000021</v>
      </c>
      <c r="M10" s="2">
        <f>IF(C10&gt;AVERAGE(C2:C151), 1, 0)</f>
        <v>0</v>
      </c>
      <c r="N10" s="2">
        <f t="shared" si="1"/>
        <v>5.9400000000000013</v>
      </c>
    </row>
    <row r="11" spans="1:14" x14ac:dyDescent="0.25">
      <c r="A11" s="2">
        <v>10</v>
      </c>
      <c r="B11" s="2" t="s">
        <v>36</v>
      </c>
      <c r="C11" s="2">
        <v>46</v>
      </c>
      <c r="D11" s="2" t="s">
        <v>15</v>
      </c>
      <c r="E11" s="2" t="s">
        <v>25</v>
      </c>
      <c r="F11" s="2" t="s">
        <v>17</v>
      </c>
      <c r="G11" s="2" t="s">
        <v>23</v>
      </c>
      <c r="H11" s="2" t="s">
        <v>29</v>
      </c>
      <c r="I11" s="2">
        <v>0</v>
      </c>
      <c r="J11" s="2">
        <v>1</v>
      </c>
      <c r="K11" s="2">
        <v>5</v>
      </c>
      <c r="L11" s="2">
        <f t="shared" si="0"/>
        <v>19.100000000000001</v>
      </c>
      <c r="M11" s="2">
        <f>IF(C11&gt;AVERAGE(C2:C151), 1, 0)</f>
        <v>0</v>
      </c>
      <c r="N11" s="2">
        <f t="shared" si="1"/>
        <v>11.46</v>
      </c>
    </row>
    <row r="12" spans="1:14" x14ac:dyDescent="0.25">
      <c r="A12" s="2">
        <v>11</v>
      </c>
      <c r="B12" s="2" t="s">
        <v>37</v>
      </c>
      <c r="C12" s="2">
        <v>62</v>
      </c>
      <c r="D12" s="2" t="s">
        <v>15</v>
      </c>
      <c r="E12" s="2" t="s">
        <v>38</v>
      </c>
      <c r="F12" s="2" t="s">
        <v>22</v>
      </c>
      <c r="G12" s="2" t="s">
        <v>23</v>
      </c>
      <c r="H12" s="2" t="s">
        <v>19</v>
      </c>
      <c r="I12" s="2">
        <v>2</v>
      </c>
      <c r="J12" s="2">
        <v>1</v>
      </c>
      <c r="K12" s="2">
        <v>4</v>
      </c>
      <c r="L12" s="2">
        <f t="shared" si="0"/>
        <v>26</v>
      </c>
      <c r="M12" s="2">
        <f>IF(C12&gt;AVERAGE(C2:C151), 1, 0)</f>
        <v>1</v>
      </c>
      <c r="N12" s="2">
        <f t="shared" si="1"/>
        <v>16</v>
      </c>
    </row>
    <row r="13" spans="1:14" x14ac:dyDescent="0.25">
      <c r="A13" s="2">
        <v>12</v>
      </c>
      <c r="B13" s="2" t="s">
        <v>39</v>
      </c>
      <c r="C13" s="2">
        <v>76</v>
      </c>
      <c r="D13" s="2" t="s">
        <v>15</v>
      </c>
      <c r="E13" s="2" t="s">
        <v>38</v>
      </c>
      <c r="F13" s="2" t="s">
        <v>35</v>
      </c>
      <c r="G13" s="2" t="s">
        <v>17</v>
      </c>
      <c r="H13" s="2" t="s">
        <v>19</v>
      </c>
      <c r="I13" s="2">
        <v>1</v>
      </c>
      <c r="J13" s="2">
        <v>0</v>
      </c>
      <c r="K13" s="2">
        <v>4</v>
      </c>
      <c r="L13" s="2">
        <f t="shared" si="0"/>
        <v>31.1</v>
      </c>
      <c r="M13" s="2">
        <f>IF(C13&gt;AVERAGE(C2:C151), 1, 0)</f>
        <v>1</v>
      </c>
      <c r="N13" s="2">
        <f t="shared" si="1"/>
        <v>19.059999999999999</v>
      </c>
    </row>
    <row r="14" spans="1:14" x14ac:dyDescent="0.25">
      <c r="A14" s="2">
        <v>13</v>
      </c>
      <c r="B14" s="2" t="s">
        <v>40</v>
      </c>
      <c r="C14" s="2">
        <v>40</v>
      </c>
      <c r="D14" s="2" t="s">
        <v>15</v>
      </c>
      <c r="E14" s="2" t="s">
        <v>21</v>
      </c>
      <c r="F14" s="2" t="s">
        <v>17</v>
      </c>
      <c r="G14" s="2" t="s">
        <v>17</v>
      </c>
      <c r="H14" s="2" t="s">
        <v>19</v>
      </c>
      <c r="I14" s="2">
        <v>0</v>
      </c>
      <c r="J14" s="2">
        <v>0</v>
      </c>
      <c r="K14" s="2">
        <v>3</v>
      </c>
      <c r="L14" s="2">
        <f t="shared" si="0"/>
        <v>16.3</v>
      </c>
      <c r="M14" s="2">
        <f>IF(C14&gt;AVERAGE(C2:C151), 1, 0)</f>
        <v>0</v>
      </c>
      <c r="N14" s="2">
        <f t="shared" si="1"/>
        <v>9.7799999999999994</v>
      </c>
    </row>
    <row r="15" spans="1:14" x14ac:dyDescent="0.25">
      <c r="A15" s="2">
        <v>14</v>
      </c>
      <c r="B15" s="2" t="s">
        <v>41</v>
      </c>
      <c r="C15" s="2">
        <v>52</v>
      </c>
      <c r="D15" s="2" t="s">
        <v>15</v>
      </c>
      <c r="E15" s="2" t="s">
        <v>27</v>
      </c>
      <c r="F15" s="2" t="s">
        <v>22</v>
      </c>
      <c r="G15" s="2" t="s">
        <v>17</v>
      </c>
      <c r="H15" s="2" t="s">
        <v>19</v>
      </c>
      <c r="I15" s="2">
        <v>2</v>
      </c>
      <c r="J15" s="2">
        <v>0</v>
      </c>
      <c r="K15" s="2">
        <v>4</v>
      </c>
      <c r="L15" s="2">
        <f t="shared" si="0"/>
        <v>21.8</v>
      </c>
      <c r="M15" s="2">
        <f>IF(C15&gt;AVERAGE(C2:C151), 1, 0)</f>
        <v>1</v>
      </c>
      <c r="N15" s="2">
        <f t="shared" si="1"/>
        <v>13.48</v>
      </c>
    </row>
    <row r="16" spans="1:14" x14ac:dyDescent="0.25">
      <c r="A16" s="2">
        <v>15</v>
      </c>
      <c r="B16" s="2" t="s">
        <v>42</v>
      </c>
      <c r="C16" s="2">
        <v>33</v>
      </c>
      <c r="D16" s="2" t="s">
        <v>15</v>
      </c>
      <c r="E16" s="2" t="s">
        <v>16</v>
      </c>
      <c r="F16" s="2" t="s">
        <v>22</v>
      </c>
      <c r="G16" s="2" t="s">
        <v>17</v>
      </c>
      <c r="H16" s="2" t="s">
        <v>29</v>
      </c>
      <c r="I16" s="2">
        <v>2</v>
      </c>
      <c r="J16" s="2">
        <v>0</v>
      </c>
      <c r="K16" s="2">
        <v>5</v>
      </c>
      <c r="L16" s="2">
        <f t="shared" si="0"/>
        <v>14.3</v>
      </c>
      <c r="M16" s="2">
        <f>IF(C16&gt;AVERAGE(C2:C151), 1, 0)</f>
        <v>0</v>
      </c>
      <c r="N16" s="2">
        <f t="shared" si="1"/>
        <v>8.58</v>
      </c>
    </row>
    <row r="17" spans="1:14" x14ac:dyDescent="0.25">
      <c r="A17" s="2">
        <v>16</v>
      </c>
      <c r="B17" s="2" t="s">
        <v>43</v>
      </c>
      <c r="C17" s="2">
        <v>42</v>
      </c>
      <c r="D17" s="2" t="s">
        <v>15</v>
      </c>
      <c r="E17" s="2" t="s">
        <v>32</v>
      </c>
      <c r="F17" s="2" t="s">
        <v>17</v>
      </c>
      <c r="G17" s="2" t="s">
        <v>18</v>
      </c>
      <c r="H17" s="2" t="s">
        <v>19</v>
      </c>
      <c r="I17" s="2">
        <v>0</v>
      </c>
      <c r="J17" s="2">
        <v>3</v>
      </c>
      <c r="K17" s="2">
        <v>3</v>
      </c>
      <c r="L17" s="2">
        <f t="shared" si="0"/>
        <v>17.700000000000003</v>
      </c>
      <c r="M17" s="2">
        <f>IF(C17&gt;AVERAGE(C2:C151), 1, 0)</f>
        <v>0</v>
      </c>
      <c r="N17" s="2">
        <f t="shared" si="1"/>
        <v>10.620000000000001</v>
      </c>
    </row>
    <row r="18" spans="1:14" x14ac:dyDescent="0.25">
      <c r="A18" s="2">
        <v>17</v>
      </c>
      <c r="B18" s="2" t="s">
        <v>44</v>
      </c>
      <c r="C18" s="2">
        <v>62</v>
      </c>
      <c r="D18" s="2" t="s">
        <v>15</v>
      </c>
      <c r="E18" s="2" t="s">
        <v>38</v>
      </c>
      <c r="F18" s="2" t="s">
        <v>17</v>
      </c>
      <c r="G18" s="2" t="s">
        <v>17</v>
      </c>
      <c r="H18" s="2" t="s">
        <v>19</v>
      </c>
      <c r="I18" s="2">
        <v>0</v>
      </c>
      <c r="J18" s="2">
        <v>0</v>
      </c>
      <c r="K18" s="2">
        <v>3</v>
      </c>
      <c r="L18" s="2">
        <f t="shared" si="0"/>
        <v>25.1</v>
      </c>
      <c r="M18" s="2">
        <f>IF(C18&gt;AVERAGE(C2:C151), 1, 0)</f>
        <v>1</v>
      </c>
      <c r="N18" s="2">
        <f t="shared" si="1"/>
        <v>15.46</v>
      </c>
    </row>
    <row r="19" spans="1:14" x14ac:dyDescent="0.25">
      <c r="A19" s="2">
        <v>18</v>
      </c>
      <c r="B19" s="2" t="s">
        <v>45</v>
      </c>
      <c r="C19" s="2">
        <v>73</v>
      </c>
      <c r="D19" s="2" t="s">
        <v>15</v>
      </c>
      <c r="E19" s="2" t="s">
        <v>38</v>
      </c>
      <c r="F19" s="2" t="s">
        <v>22</v>
      </c>
      <c r="G19" s="2" t="s">
        <v>18</v>
      </c>
      <c r="H19" s="2" t="s">
        <v>29</v>
      </c>
      <c r="I19" s="2">
        <v>2</v>
      </c>
      <c r="J19" s="2">
        <v>3</v>
      </c>
      <c r="K19" s="2">
        <v>5</v>
      </c>
      <c r="L19" s="2">
        <f t="shared" si="0"/>
        <v>30.900000000000006</v>
      </c>
      <c r="M19" s="2">
        <f>IF(C19&gt;AVERAGE(C2:C151), 1, 0)</f>
        <v>1</v>
      </c>
      <c r="N19" s="2">
        <f t="shared" si="1"/>
        <v>18.940000000000001</v>
      </c>
    </row>
    <row r="20" spans="1:14" x14ac:dyDescent="0.25">
      <c r="A20" s="2">
        <v>19</v>
      </c>
      <c r="B20" s="2" t="s">
        <v>46</v>
      </c>
      <c r="C20" s="2">
        <v>62</v>
      </c>
      <c r="D20" s="2" t="s">
        <v>15</v>
      </c>
      <c r="E20" s="2" t="s">
        <v>38</v>
      </c>
      <c r="F20" s="2" t="s">
        <v>35</v>
      </c>
      <c r="G20" s="2" t="s">
        <v>23</v>
      </c>
      <c r="H20" s="2" t="s">
        <v>29</v>
      </c>
      <c r="I20" s="2">
        <v>1</v>
      </c>
      <c r="J20" s="2">
        <v>1</v>
      </c>
      <c r="K20" s="2">
        <v>5</v>
      </c>
      <c r="L20" s="2">
        <f t="shared" si="0"/>
        <v>25.8</v>
      </c>
      <c r="M20" s="2">
        <f>IF(C20&gt;AVERAGE(C2:C151), 1, 0)</f>
        <v>1</v>
      </c>
      <c r="N20" s="2">
        <f t="shared" si="1"/>
        <v>15.88</v>
      </c>
    </row>
    <row r="21" spans="1:14" x14ac:dyDescent="0.25">
      <c r="A21" s="2">
        <v>20</v>
      </c>
      <c r="B21" s="2" t="s">
        <v>47</v>
      </c>
      <c r="C21" s="2">
        <v>51</v>
      </c>
      <c r="D21" s="2" t="s">
        <v>15</v>
      </c>
      <c r="E21" s="2" t="s">
        <v>32</v>
      </c>
      <c r="F21" s="2" t="s">
        <v>22</v>
      </c>
      <c r="G21" s="2" t="s">
        <v>23</v>
      </c>
      <c r="H21" s="2" t="s">
        <v>19</v>
      </c>
      <c r="I21" s="2">
        <v>2</v>
      </c>
      <c r="J21" s="2">
        <v>1</v>
      </c>
      <c r="K21" s="2">
        <v>2</v>
      </c>
      <c r="L21" s="2">
        <f t="shared" si="0"/>
        <v>21.400000000000002</v>
      </c>
      <c r="M21" s="2">
        <f>IF(C21&gt;AVERAGE(C2:C151), 1, 0)</f>
        <v>1</v>
      </c>
      <c r="N21" s="2">
        <f t="shared" si="1"/>
        <v>13.240000000000002</v>
      </c>
    </row>
    <row r="22" spans="1:14" x14ac:dyDescent="0.25">
      <c r="A22" s="2">
        <v>21</v>
      </c>
      <c r="B22" s="2" t="s">
        <v>48</v>
      </c>
      <c r="C22" s="2">
        <v>35</v>
      </c>
      <c r="D22" s="2" t="s">
        <v>15</v>
      </c>
      <c r="E22" s="2" t="s">
        <v>16</v>
      </c>
      <c r="F22" s="2" t="s">
        <v>17</v>
      </c>
      <c r="G22" s="2" t="s">
        <v>18</v>
      </c>
      <c r="H22" s="2" t="s">
        <v>19</v>
      </c>
      <c r="I22" s="2">
        <v>0</v>
      </c>
      <c r="J22" s="2">
        <v>3</v>
      </c>
      <c r="K22" s="2">
        <v>4</v>
      </c>
      <c r="L22" s="2">
        <f t="shared" si="0"/>
        <v>15</v>
      </c>
      <c r="M22" s="2">
        <f>IF(C22&gt;AVERAGE(C2:C151), 1, 0)</f>
        <v>0</v>
      </c>
      <c r="N22" s="2">
        <f t="shared" si="1"/>
        <v>9</v>
      </c>
    </row>
    <row r="23" spans="1:14" x14ac:dyDescent="0.25">
      <c r="A23" s="2">
        <v>22</v>
      </c>
      <c r="B23" s="2" t="s">
        <v>49</v>
      </c>
      <c r="C23" s="2">
        <v>39</v>
      </c>
      <c r="D23" s="2" t="s">
        <v>15</v>
      </c>
      <c r="E23" s="2" t="s">
        <v>32</v>
      </c>
      <c r="F23" s="2" t="s">
        <v>17</v>
      </c>
      <c r="G23" s="2" t="s">
        <v>18</v>
      </c>
      <c r="H23" s="2" t="s">
        <v>19</v>
      </c>
      <c r="I23" s="2">
        <v>0</v>
      </c>
      <c r="J23" s="2">
        <v>2</v>
      </c>
      <c r="K23" s="2">
        <v>2</v>
      </c>
      <c r="L23" s="2">
        <f t="shared" si="0"/>
        <v>16.2</v>
      </c>
      <c r="M23" s="2">
        <f>IF(C23&gt;AVERAGE(C2:C151), 1, 0)</f>
        <v>0</v>
      </c>
      <c r="N23" s="2">
        <f t="shared" si="1"/>
        <v>9.7199999999999989</v>
      </c>
    </row>
    <row r="24" spans="1:14" x14ac:dyDescent="0.25">
      <c r="A24" s="2">
        <v>23</v>
      </c>
      <c r="B24" s="2" t="s">
        <v>50</v>
      </c>
      <c r="C24" s="2">
        <v>26</v>
      </c>
      <c r="D24" s="2" t="s">
        <v>15</v>
      </c>
      <c r="E24" s="2" t="s">
        <v>32</v>
      </c>
      <c r="F24" s="2" t="s">
        <v>35</v>
      </c>
      <c r="G24" s="2" t="s">
        <v>18</v>
      </c>
      <c r="H24" s="2" t="s">
        <v>19</v>
      </c>
      <c r="I24" s="2">
        <v>1</v>
      </c>
      <c r="J24" s="2">
        <v>2</v>
      </c>
      <c r="K24" s="2">
        <v>2</v>
      </c>
      <c r="L24" s="2">
        <f t="shared" si="0"/>
        <v>11.3</v>
      </c>
      <c r="M24" s="2">
        <f>IF(C24&gt;AVERAGE(C2:C151), 1, 0)</f>
        <v>0</v>
      </c>
      <c r="N24" s="2">
        <f t="shared" si="1"/>
        <v>6.78</v>
      </c>
    </row>
    <row r="25" spans="1:14" x14ac:dyDescent="0.25">
      <c r="A25" s="2">
        <v>24</v>
      </c>
      <c r="B25" s="2" t="s">
        <v>51</v>
      </c>
      <c r="C25" s="2">
        <v>45</v>
      </c>
      <c r="D25" s="2" t="s">
        <v>15</v>
      </c>
      <c r="E25" s="2" t="s">
        <v>25</v>
      </c>
      <c r="F25" s="2" t="s">
        <v>22</v>
      </c>
      <c r="G25" s="2" t="s">
        <v>18</v>
      </c>
      <c r="H25" s="2" t="s">
        <v>19</v>
      </c>
      <c r="I25" s="2">
        <v>2</v>
      </c>
      <c r="J25" s="2">
        <v>2</v>
      </c>
      <c r="K25" s="2">
        <v>4</v>
      </c>
      <c r="L25" s="2">
        <f t="shared" si="0"/>
        <v>19.399999999999999</v>
      </c>
      <c r="M25" s="2">
        <f>IF(C25&gt;AVERAGE(C2:C151), 1, 0)</f>
        <v>0</v>
      </c>
      <c r="N25" s="2">
        <f t="shared" si="1"/>
        <v>11.639999999999999</v>
      </c>
    </row>
    <row r="26" spans="1:14" x14ac:dyDescent="0.25">
      <c r="A26" s="2">
        <v>25</v>
      </c>
      <c r="B26" s="2" t="s">
        <v>52</v>
      </c>
      <c r="C26" s="2">
        <v>67</v>
      </c>
      <c r="D26" s="2" t="s">
        <v>15</v>
      </c>
      <c r="E26" s="2" t="s">
        <v>21</v>
      </c>
      <c r="F26" s="2" t="s">
        <v>22</v>
      </c>
      <c r="G26" s="2" t="s">
        <v>18</v>
      </c>
      <c r="H26" s="2" t="s">
        <v>19</v>
      </c>
      <c r="I26" s="2">
        <v>2</v>
      </c>
      <c r="J26" s="2">
        <v>2</v>
      </c>
      <c r="K26" s="2">
        <v>2</v>
      </c>
      <c r="L26" s="2">
        <f t="shared" si="0"/>
        <v>28</v>
      </c>
      <c r="M26" s="2">
        <f>IF(C26&gt;AVERAGE(C2:C151), 1, 0)</f>
        <v>1</v>
      </c>
      <c r="N26" s="2">
        <f t="shared" si="1"/>
        <v>17.2</v>
      </c>
    </row>
    <row r="27" spans="1:14" x14ac:dyDescent="0.25">
      <c r="A27" s="2">
        <v>26</v>
      </c>
      <c r="B27" s="2" t="s">
        <v>53</v>
      </c>
      <c r="C27" s="2">
        <v>71</v>
      </c>
      <c r="D27" s="2" t="s">
        <v>15</v>
      </c>
      <c r="E27" s="2" t="s">
        <v>27</v>
      </c>
      <c r="F27" s="2" t="s">
        <v>17</v>
      </c>
      <c r="G27" s="2" t="s">
        <v>18</v>
      </c>
      <c r="H27" s="2" t="s">
        <v>29</v>
      </c>
      <c r="I27" s="2">
        <v>0</v>
      </c>
      <c r="J27" s="2">
        <v>2</v>
      </c>
      <c r="K27" s="2">
        <v>5</v>
      </c>
      <c r="L27" s="2">
        <f t="shared" si="0"/>
        <v>29.3</v>
      </c>
      <c r="M27" s="2">
        <f>IF(C27&gt;AVERAGE(C2:C151), 1, 0)</f>
        <v>1</v>
      </c>
      <c r="N27" s="2">
        <f t="shared" si="1"/>
        <v>17.979999999999997</v>
      </c>
    </row>
    <row r="28" spans="1:14" x14ac:dyDescent="0.25">
      <c r="A28" s="2">
        <v>27</v>
      </c>
      <c r="B28" s="2" t="s">
        <v>54</v>
      </c>
      <c r="C28" s="2">
        <v>74</v>
      </c>
      <c r="D28" s="2" t="s">
        <v>15</v>
      </c>
      <c r="E28" s="2" t="s">
        <v>21</v>
      </c>
      <c r="F28" s="2" t="s">
        <v>22</v>
      </c>
      <c r="G28" s="2" t="s">
        <v>18</v>
      </c>
      <c r="H28" s="2" t="s">
        <v>29</v>
      </c>
      <c r="I28" s="2">
        <v>2</v>
      </c>
      <c r="J28" s="2">
        <v>3</v>
      </c>
      <c r="K28" s="2">
        <v>5</v>
      </c>
      <c r="L28" s="2">
        <f t="shared" si="0"/>
        <v>31.300000000000004</v>
      </c>
      <c r="M28" s="2">
        <f>IF(C28&gt;AVERAGE(C2:C151), 1, 0)</f>
        <v>1</v>
      </c>
      <c r="N28" s="2">
        <f t="shared" si="1"/>
        <v>19.18</v>
      </c>
    </row>
    <row r="29" spans="1:14" x14ac:dyDescent="0.25">
      <c r="A29" s="2">
        <v>28</v>
      </c>
      <c r="B29" s="2" t="s">
        <v>55</v>
      </c>
      <c r="C29" s="2">
        <v>52</v>
      </c>
      <c r="D29" s="2" t="s">
        <v>15</v>
      </c>
      <c r="E29" s="2" t="s">
        <v>38</v>
      </c>
      <c r="F29" s="2" t="s">
        <v>17</v>
      </c>
      <c r="G29" s="2" t="s">
        <v>23</v>
      </c>
      <c r="H29" s="2" t="s">
        <v>19</v>
      </c>
      <c r="I29" s="2">
        <v>0</v>
      </c>
      <c r="J29" s="2">
        <v>1</v>
      </c>
      <c r="K29" s="2">
        <v>4</v>
      </c>
      <c r="L29" s="2">
        <f t="shared" si="0"/>
        <v>21.4</v>
      </c>
      <c r="M29" s="2">
        <f>IF(C29&gt;AVERAGE(C2:C151), 1, 0)</f>
        <v>1</v>
      </c>
      <c r="N29" s="2">
        <f t="shared" si="1"/>
        <v>13.239999999999998</v>
      </c>
    </row>
    <row r="30" spans="1:14" x14ac:dyDescent="0.25">
      <c r="A30" s="2">
        <v>29</v>
      </c>
      <c r="B30" s="2" t="s">
        <v>56</v>
      </c>
      <c r="C30" s="2">
        <v>32</v>
      </c>
      <c r="D30" s="2" t="s">
        <v>15</v>
      </c>
      <c r="E30" s="2" t="s">
        <v>21</v>
      </c>
      <c r="F30" s="2" t="s">
        <v>35</v>
      </c>
      <c r="G30" s="2" t="s">
        <v>17</v>
      </c>
      <c r="H30" s="2" t="s">
        <v>19</v>
      </c>
      <c r="I30" s="2">
        <v>1</v>
      </c>
      <c r="J30" s="2">
        <v>0</v>
      </c>
      <c r="K30" s="2">
        <v>4</v>
      </c>
      <c r="L30" s="2">
        <f t="shared" si="0"/>
        <v>13.500000000000002</v>
      </c>
      <c r="M30" s="2">
        <f>IF(C30&gt;AVERAGE(C2:C151), 1, 0)</f>
        <v>0</v>
      </c>
      <c r="N30" s="2">
        <f t="shared" si="1"/>
        <v>8.1000000000000014</v>
      </c>
    </row>
    <row r="31" spans="1:14" x14ac:dyDescent="0.25">
      <c r="A31" s="2">
        <v>30</v>
      </c>
      <c r="B31" s="2" t="s">
        <v>57</v>
      </c>
      <c r="C31" s="2">
        <v>59</v>
      </c>
      <c r="D31" s="2" t="s">
        <v>15</v>
      </c>
      <c r="E31" s="2" t="s">
        <v>38</v>
      </c>
      <c r="F31" s="2" t="s">
        <v>35</v>
      </c>
      <c r="G31" s="2" t="s">
        <v>18</v>
      </c>
      <c r="H31" s="2" t="s">
        <v>29</v>
      </c>
      <c r="I31" s="2">
        <v>1</v>
      </c>
      <c r="J31" s="2">
        <v>2</v>
      </c>
      <c r="K31" s="2">
        <v>5</v>
      </c>
      <c r="L31" s="2">
        <f t="shared" si="0"/>
        <v>24.8</v>
      </c>
      <c r="M31" s="2">
        <f>IF(C31&gt;AVERAGE(C2:C151), 1, 0)</f>
        <v>1</v>
      </c>
      <c r="N31" s="2">
        <f t="shared" si="1"/>
        <v>15.28</v>
      </c>
    </row>
    <row r="32" spans="1:14" x14ac:dyDescent="0.25">
      <c r="A32" s="2">
        <v>31</v>
      </c>
      <c r="B32" s="2" t="s">
        <v>58</v>
      </c>
      <c r="C32" s="2">
        <v>75</v>
      </c>
      <c r="D32" s="2" t="s">
        <v>15</v>
      </c>
      <c r="E32" s="2" t="s">
        <v>27</v>
      </c>
      <c r="F32" s="2" t="s">
        <v>35</v>
      </c>
      <c r="G32" s="2" t="s">
        <v>18</v>
      </c>
      <c r="H32" s="2" t="s">
        <v>19</v>
      </c>
      <c r="I32" s="2">
        <v>1</v>
      </c>
      <c r="J32" s="2">
        <v>2</v>
      </c>
      <c r="K32" s="2">
        <v>3</v>
      </c>
      <c r="L32" s="2">
        <f t="shared" si="0"/>
        <v>31</v>
      </c>
      <c r="M32" s="2">
        <f>IF(C32&gt;AVERAGE(C2:C151), 1, 0)</f>
        <v>1</v>
      </c>
      <c r="N32" s="2">
        <f t="shared" si="1"/>
        <v>18.999999999999996</v>
      </c>
    </row>
    <row r="33" spans="1:14" x14ac:dyDescent="0.25">
      <c r="A33" s="3">
        <v>32</v>
      </c>
      <c r="B33" s="3" t="s">
        <v>198</v>
      </c>
      <c r="C33" s="3">
        <v>72</v>
      </c>
      <c r="D33" s="3" t="s">
        <v>15</v>
      </c>
      <c r="E33" s="3" t="s">
        <v>38</v>
      </c>
      <c r="F33" s="3" t="s">
        <v>17</v>
      </c>
      <c r="G33" s="3" t="s">
        <v>17</v>
      </c>
      <c r="H33" s="3" t="s">
        <v>29</v>
      </c>
      <c r="I33" s="3">
        <v>0</v>
      </c>
      <c r="J33" s="3">
        <v>0</v>
      </c>
      <c r="K33" s="3">
        <v>5</v>
      </c>
      <c r="L33" s="3">
        <f t="shared" si="0"/>
        <v>29.3</v>
      </c>
      <c r="M33" s="3">
        <f>IF(C33&gt;AVERAGE(C2:C151), 1, 0)</f>
        <v>1</v>
      </c>
      <c r="N33" s="3">
        <f t="shared" si="1"/>
        <v>17.979999999999997</v>
      </c>
    </row>
    <row r="34" spans="1:14" x14ac:dyDescent="0.25">
      <c r="A34" s="2">
        <v>33</v>
      </c>
      <c r="B34" s="2" t="s">
        <v>59</v>
      </c>
      <c r="C34" s="2">
        <v>18</v>
      </c>
      <c r="D34" s="2" t="s">
        <v>15</v>
      </c>
      <c r="E34" s="2" t="s">
        <v>38</v>
      </c>
      <c r="F34" s="2" t="s">
        <v>35</v>
      </c>
      <c r="G34" s="2" t="s">
        <v>18</v>
      </c>
      <c r="H34" s="2" t="s">
        <v>19</v>
      </c>
      <c r="I34" s="2">
        <v>1</v>
      </c>
      <c r="J34" s="2">
        <v>2</v>
      </c>
      <c r="K34" s="2">
        <v>3</v>
      </c>
      <c r="L34" s="2">
        <f t="shared" ref="L34:L65" si="2">C34*0.4 + I34*0.3 + J34*0.2 + K34*0.1</f>
        <v>8.2000000000000011</v>
      </c>
      <c r="M34" s="2">
        <f>IF(C34&gt;AVERAGE(C2:C151), 1, 0)</f>
        <v>0</v>
      </c>
      <c r="N34" s="2">
        <f t="shared" ref="N34:N65" si="3">L34*0.6 + M34*0.4</f>
        <v>4.9200000000000008</v>
      </c>
    </row>
    <row r="35" spans="1:14" x14ac:dyDescent="0.25">
      <c r="A35" s="2">
        <v>34</v>
      </c>
      <c r="B35" s="2" t="s">
        <v>60</v>
      </c>
      <c r="C35" s="2">
        <v>74</v>
      </c>
      <c r="D35" s="2" t="s">
        <v>15</v>
      </c>
      <c r="E35" s="2" t="s">
        <v>16</v>
      </c>
      <c r="F35" s="2" t="s">
        <v>22</v>
      </c>
      <c r="G35" s="2" t="s">
        <v>18</v>
      </c>
      <c r="H35" s="2" t="s">
        <v>19</v>
      </c>
      <c r="I35" s="2">
        <v>2</v>
      </c>
      <c r="J35" s="2">
        <v>2</v>
      </c>
      <c r="K35" s="2">
        <v>2</v>
      </c>
      <c r="L35" s="2">
        <f t="shared" si="2"/>
        <v>30.8</v>
      </c>
      <c r="M35" s="2">
        <f>IF(C35&gt;AVERAGE(C2:C151), 1, 0)</f>
        <v>1</v>
      </c>
      <c r="N35" s="2">
        <f t="shared" si="3"/>
        <v>18.88</v>
      </c>
    </row>
    <row r="36" spans="1:14" x14ac:dyDescent="0.25">
      <c r="A36" s="2">
        <v>35</v>
      </c>
      <c r="B36" s="2" t="s">
        <v>61</v>
      </c>
      <c r="C36" s="2">
        <v>68</v>
      </c>
      <c r="D36" s="2" t="s">
        <v>15</v>
      </c>
      <c r="E36" s="2" t="s">
        <v>32</v>
      </c>
      <c r="F36" s="2" t="s">
        <v>22</v>
      </c>
      <c r="G36" s="2" t="s">
        <v>18</v>
      </c>
      <c r="H36" s="2" t="s">
        <v>19</v>
      </c>
      <c r="I36" s="2">
        <v>2</v>
      </c>
      <c r="J36" s="2">
        <v>3</v>
      </c>
      <c r="K36" s="2">
        <v>3</v>
      </c>
      <c r="L36" s="2">
        <f t="shared" si="2"/>
        <v>28.700000000000006</v>
      </c>
      <c r="M36" s="2">
        <f>IF(C36&gt;AVERAGE(C2:C151), 1, 0)</f>
        <v>1</v>
      </c>
      <c r="N36" s="2">
        <f t="shared" si="3"/>
        <v>17.62</v>
      </c>
    </row>
    <row r="37" spans="1:14" x14ac:dyDescent="0.25">
      <c r="A37" s="2">
        <v>36</v>
      </c>
      <c r="B37" s="2" t="s">
        <v>62</v>
      </c>
      <c r="C37" s="2">
        <v>49</v>
      </c>
      <c r="D37" s="2" t="s">
        <v>15</v>
      </c>
      <c r="E37" s="2" t="s">
        <v>21</v>
      </c>
      <c r="F37" s="2" t="s">
        <v>35</v>
      </c>
      <c r="G37" s="2" t="s">
        <v>18</v>
      </c>
      <c r="H37" s="2" t="s">
        <v>29</v>
      </c>
      <c r="I37" s="2">
        <v>1</v>
      </c>
      <c r="J37" s="2">
        <v>3</v>
      </c>
      <c r="K37" s="2">
        <v>5</v>
      </c>
      <c r="L37" s="2">
        <f t="shared" si="2"/>
        <v>21.000000000000004</v>
      </c>
      <c r="M37" s="2">
        <f>IF(C37&gt;AVERAGE(C2:C151), 1, 0)</f>
        <v>0</v>
      </c>
      <c r="N37" s="2">
        <f t="shared" si="3"/>
        <v>12.600000000000001</v>
      </c>
    </row>
    <row r="38" spans="1:14" x14ac:dyDescent="0.25">
      <c r="A38" s="2">
        <v>37</v>
      </c>
      <c r="B38" s="2" t="s">
        <v>63</v>
      </c>
      <c r="C38" s="2">
        <v>75</v>
      </c>
      <c r="D38" s="2" t="s">
        <v>15</v>
      </c>
      <c r="E38" s="2" t="s">
        <v>32</v>
      </c>
      <c r="F38" s="2" t="s">
        <v>22</v>
      </c>
      <c r="G38" s="2" t="s">
        <v>17</v>
      </c>
      <c r="H38" s="2" t="s">
        <v>19</v>
      </c>
      <c r="I38" s="2">
        <v>2</v>
      </c>
      <c r="J38" s="2">
        <v>0</v>
      </c>
      <c r="K38" s="2">
        <v>2</v>
      </c>
      <c r="L38" s="2">
        <f t="shared" si="2"/>
        <v>30.8</v>
      </c>
      <c r="M38" s="2">
        <f>IF(C38&gt;AVERAGE(C2:C151), 1, 0)</f>
        <v>1</v>
      </c>
      <c r="N38" s="2">
        <f t="shared" si="3"/>
        <v>18.88</v>
      </c>
    </row>
    <row r="39" spans="1:14" x14ac:dyDescent="0.25">
      <c r="A39" s="2">
        <v>38</v>
      </c>
      <c r="B39" s="2" t="s">
        <v>64</v>
      </c>
      <c r="C39" s="2">
        <v>49</v>
      </c>
      <c r="D39" s="2" t="s">
        <v>15</v>
      </c>
      <c r="E39" s="2" t="s">
        <v>21</v>
      </c>
      <c r="F39" s="2" t="s">
        <v>17</v>
      </c>
      <c r="G39" s="2" t="s">
        <v>18</v>
      </c>
      <c r="H39" s="2" t="s">
        <v>19</v>
      </c>
      <c r="I39" s="2">
        <v>0</v>
      </c>
      <c r="J39" s="2">
        <v>3</v>
      </c>
      <c r="K39" s="2">
        <v>3</v>
      </c>
      <c r="L39" s="2">
        <f t="shared" si="2"/>
        <v>20.500000000000004</v>
      </c>
      <c r="M39" s="2">
        <f>IF(C39&gt;AVERAGE(C2:C151), 1, 0)</f>
        <v>0</v>
      </c>
      <c r="N39" s="2">
        <f t="shared" si="3"/>
        <v>12.300000000000002</v>
      </c>
    </row>
    <row r="40" spans="1:14" x14ac:dyDescent="0.25">
      <c r="A40" s="2">
        <v>39</v>
      </c>
      <c r="B40" s="2" t="s">
        <v>65</v>
      </c>
      <c r="C40" s="2">
        <v>40</v>
      </c>
      <c r="D40" s="2" t="s">
        <v>15</v>
      </c>
      <c r="E40" s="2" t="s">
        <v>16</v>
      </c>
      <c r="F40" s="2" t="s">
        <v>22</v>
      </c>
      <c r="G40" s="2" t="s">
        <v>18</v>
      </c>
      <c r="H40" s="2" t="s">
        <v>29</v>
      </c>
      <c r="I40" s="2">
        <v>2</v>
      </c>
      <c r="J40" s="2">
        <v>3</v>
      </c>
      <c r="K40" s="2">
        <v>5</v>
      </c>
      <c r="L40" s="2">
        <f t="shared" si="2"/>
        <v>17.700000000000003</v>
      </c>
      <c r="M40" s="2">
        <f>IF(C40&gt;AVERAGE(C2:C151), 1, 0)</f>
        <v>0</v>
      </c>
      <c r="N40" s="2">
        <f t="shared" si="3"/>
        <v>10.620000000000001</v>
      </c>
    </row>
    <row r="41" spans="1:14" x14ac:dyDescent="0.25">
      <c r="A41" s="2">
        <v>40</v>
      </c>
      <c r="B41" s="2" t="s">
        <v>66</v>
      </c>
      <c r="C41" s="2">
        <v>59</v>
      </c>
      <c r="D41" s="2" t="s">
        <v>15</v>
      </c>
      <c r="E41" s="2" t="s">
        <v>38</v>
      </c>
      <c r="F41" s="2" t="s">
        <v>22</v>
      </c>
      <c r="G41" s="2" t="s">
        <v>18</v>
      </c>
      <c r="H41" s="2" t="s">
        <v>19</v>
      </c>
      <c r="I41" s="2">
        <v>2</v>
      </c>
      <c r="J41" s="2">
        <v>2</v>
      </c>
      <c r="K41" s="2">
        <v>4</v>
      </c>
      <c r="L41" s="2">
        <f t="shared" si="2"/>
        <v>25</v>
      </c>
      <c r="M41" s="2">
        <f>IF(C41&gt;AVERAGE(C2:C151), 1, 0)</f>
        <v>1</v>
      </c>
      <c r="N41" s="2">
        <f t="shared" si="3"/>
        <v>15.4</v>
      </c>
    </row>
    <row r="42" spans="1:14" x14ac:dyDescent="0.25">
      <c r="A42" s="2">
        <v>41</v>
      </c>
      <c r="B42" s="2" t="s">
        <v>67</v>
      </c>
      <c r="C42" s="2">
        <v>32</v>
      </c>
      <c r="D42" s="2" t="s">
        <v>15</v>
      </c>
      <c r="E42" s="2" t="s">
        <v>21</v>
      </c>
      <c r="F42" s="2" t="s">
        <v>17</v>
      </c>
      <c r="G42" s="2" t="s">
        <v>23</v>
      </c>
      <c r="H42" s="2" t="s">
        <v>29</v>
      </c>
      <c r="I42" s="2">
        <v>0</v>
      </c>
      <c r="J42" s="2">
        <v>1</v>
      </c>
      <c r="K42" s="2">
        <v>5</v>
      </c>
      <c r="L42" s="2">
        <f t="shared" si="2"/>
        <v>13.5</v>
      </c>
      <c r="M42" s="2">
        <f>IF(C42&gt;AVERAGE(C2:C151), 1, 0)</f>
        <v>0</v>
      </c>
      <c r="N42" s="2">
        <f t="shared" si="3"/>
        <v>8.1</v>
      </c>
    </row>
    <row r="43" spans="1:14" x14ac:dyDescent="0.25">
      <c r="A43" s="2">
        <v>42</v>
      </c>
      <c r="B43" s="2" t="s">
        <v>68</v>
      </c>
      <c r="C43" s="2">
        <v>35</v>
      </c>
      <c r="D43" s="2" t="s">
        <v>15</v>
      </c>
      <c r="E43" s="2" t="s">
        <v>16</v>
      </c>
      <c r="F43" s="2" t="s">
        <v>22</v>
      </c>
      <c r="G43" s="2" t="s">
        <v>23</v>
      </c>
      <c r="H43" s="2" t="s">
        <v>29</v>
      </c>
      <c r="I43" s="2">
        <v>2</v>
      </c>
      <c r="J43" s="2">
        <v>1</v>
      </c>
      <c r="K43" s="2">
        <v>5</v>
      </c>
      <c r="L43" s="2">
        <f t="shared" si="2"/>
        <v>15.299999999999999</v>
      </c>
      <c r="M43" s="2">
        <f>IF(C43&gt;AVERAGE(C2:C151), 1, 0)</f>
        <v>0</v>
      </c>
      <c r="N43" s="2">
        <f t="shared" si="3"/>
        <v>9.18</v>
      </c>
    </row>
    <row r="44" spans="1:14" x14ac:dyDescent="0.25">
      <c r="A44" s="2">
        <v>43</v>
      </c>
      <c r="B44" s="2" t="s">
        <v>69</v>
      </c>
      <c r="C44" s="2">
        <v>41</v>
      </c>
      <c r="D44" s="2" t="s">
        <v>15</v>
      </c>
      <c r="E44" s="2" t="s">
        <v>32</v>
      </c>
      <c r="F44" s="2" t="s">
        <v>35</v>
      </c>
      <c r="G44" s="2" t="s">
        <v>23</v>
      </c>
      <c r="H44" s="2" t="s">
        <v>19</v>
      </c>
      <c r="I44" s="2">
        <v>1</v>
      </c>
      <c r="J44" s="2">
        <v>1</v>
      </c>
      <c r="K44" s="2">
        <v>2</v>
      </c>
      <c r="L44" s="2">
        <f t="shared" si="2"/>
        <v>17.100000000000001</v>
      </c>
      <c r="M44" s="2">
        <f>IF(C44&gt;AVERAGE(C2:C151), 1, 0)</f>
        <v>0</v>
      </c>
      <c r="N44" s="2">
        <f t="shared" si="3"/>
        <v>10.26</v>
      </c>
    </row>
    <row r="45" spans="1:14" x14ac:dyDescent="0.25">
      <c r="A45" s="2">
        <v>44</v>
      </c>
      <c r="B45" s="2" t="s">
        <v>70</v>
      </c>
      <c r="C45" s="2">
        <v>74</v>
      </c>
      <c r="D45" s="2" t="s">
        <v>15</v>
      </c>
      <c r="E45" s="2" t="s">
        <v>21</v>
      </c>
      <c r="F45" s="2" t="s">
        <v>22</v>
      </c>
      <c r="G45" s="2" t="s">
        <v>17</v>
      </c>
      <c r="H45" s="2" t="s">
        <v>19</v>
      </c>
      <c r="I45" s="2">
        <v>2</v>
      </c>
      <c r="J45" s="2">
        <v>0</v>
      </c>
      <c r="K45" s="2">
        <v>4</v>
      </c>
      <c r="L45" s="2">
        <f t="shared" si="2"/>
        <v>30.6</v>
      </c>
      <c r="M45" s="2">
        <f>IF(C45&gt;AVERAGE(C2:C151), 1, 0)</f>
        <v>1</v>
      </c>
      <c r="N45" s="2">
        <f t="shared" si="3"/>
        <v>18.759999999999998</v>
      </c>
    </row>
    <row r="46" spans="1:14" x14ac:dyDescent="0.25">
      <c r="A46" s="2">
        <v>45</v>
      </c>
      <c r="B46" s="2" t="s">
        <v>71</v>
      </c>
      <c r="C46" s="2">
        <v>56</v>
      </c>
      <c r="D46" s="2" t="s">
        <v>15</v>
      </c>
      <c r="E46" s="2" t="s">
        <v>32</v>
      </c>
      <c r="F46" s="2" t="s">
        <v>22</v>
      </c>
      <c r="G46" s="2" t="s">
        <v>18</v>
      </c>
      <c r="H46" s="2" t="s">
        <v>29</v>
      </c>
      <c r="I46" s="2">
        <v>2</v>
      </c>
      <c r="J46" s="2">
        <v>3</v>
      </c>
      <c r="K46" s="2">
        <v>5</v>
      </c>
      <c r="L46" s="2">
        <f t="shared" si="2"/>
        <v>24.100000000000005</v>
      </c>
      <c r="M46" s="2">
        <f>IF(C46&gt;AVERAGE(C2:C151), 1, 0)</f>
        <v>1</v>
      </c>
      <c r="N46" s="2">
        <f t="shared" si="3"/>
        <v>14.860000000000003</v>
      </c>
    </row>
    <row r="47" spans="1:14" x14ac:dyDescent="0.25">
      <c r="A47" s="2">
        <v>46</v>
      </c>
      <c r="B47" s="2" t="s">
        <v>72</v>
      </c>
      <c r="C47" s="2">
        <v>65</v>
      </c>
      <c r="D47" s="2" t="s">
        <v>15</v>
      </c>
      <c r="E47" s="2" t="s">
        <v>25</v>
      </c>
      <c r="F47" s="2" t="s">
        <v>22</v>
      </c>
      <c r="G47" s="2" t="s">
        <v>17</v>
      </c>
      <c r="H47" s="2" t="s">
        <v>29</v>
      </c>
      <c r="I47" s="2">
        <v>2</v>
      </c>
      <c r="J47" s="2">
        <v>0</v>
      </c>
      <c r="K47" s="2">
        <v>5</v>
      </c>
      <c r="L47" s="2">
        <f t="shared" si="2"/>
        <v>27.1</v>
      </c>
      <c r="M47" s="2">
        <f>IF(C47&gt;AVERAGE(C2:C151), 1, 0)</f>
        <v>1</v>
      </c>
      <c r="N47" s="2">
        <f t="shared" si="3"/>
        <v>16.66</v>
      </c>
    </row>
    <row r="48" spans="1:14" x14ac:dyDescent="0.25">
      <c r="A48" s="2">
        <v>47</v>
      </c>
      <c r="B48" s="2" t="s">
        <v>73</v>
      </c>
      <c r="C48" s="2">
        <v>33</v>
      </c>
      <c r="D48" s="2" t="s">
        <v>15</v>
      </c>
      <c r="E48" s="2" t="s">
        <v>25</v>
      </c>
      <c r="F48" s="2" t="s">
        <v>22</v>
      </c>
      <c r="G48" s="2" t="s">
        <v>17</v>
      </c>
      <c r="H48" s="2" t="s">
        <v>19</v>
      </c>
      <c r="I48" s="2">
        <v>2</v>
      </c>
      <c r="J48" s="2">
        <v>0</v>
      </c>
      <c r="K48" s="2">
        <v>3</v>
      </c>
      <c r="L48" s="2">
        <f t="shared" si="2"/>
        <v>14.100000000000001</v>
      </c>
      <c r="M48" s="2">
        <f>IF(C48&gt;AVERAGE(C2:C151), 1, 0)</f>
        <v>0</v>
      </c>
      <c r="N48" s="2">
        <f t="shared" si="3"/>
        <v>8.4600000000000009</v>
      </c>
    </row>
    <row r="49" spans="1:14" x14ac:dyDescent="0.25">
      <c r="A49" s="2">
        <v>48</v>
      </c>
      <c r="B49" s="2" t="s">
        <v>74</v>
      </c>
      <c r="C49" s="2">
        <v>47</v>
      </c>
      <c r="D49" s="2" t="s">
        <v>15</v>
      </c>
      <c r="E49" s="2" t="s">
        <v>32</v>
      </c>
      <c r="F49" s="2" t="s">
        <v>22</v>
      </c>
      <c r="G49" s="2" t="s">
        <v>23</v>
      </c>
      <c r="H49" s="2" t="s">
        <v>19</v>
      </c>
      <c r="I49" s="2">
        <v>2</v>
      </c>
      <c r="J49" s="2">
        <v>1</v>
      </c>
      <c r="K49" s="2">
        <v>3</v>
      </c>
      <c r="L49" s="2">
        <f t="shared" si="2"/>
        <v>19.900000000000002</v>
      </c>
      <c r="M49" s="2">
        <f>IF(C49&gt;AVERAGE(C2:C151), 1, 0)</f>
        <v>0</v>
      </c>
      <c r="N49" s="2">
        <f t="shared" si="3"/>
        <v>11.940000000000001</v>
      </c>
    </row>
    <row r="50" spans="1:14" x14ac:dyDescent="0.25">
      <c r="A50" s="2">
        <v>49</v>
      </c>
      <c r="B50" s="2" t="s">
        <v>75</v>
      </c>
      <c r="C50" s="2">
        <v>55</v>
      </c>
      <c r="D50" s="2" t="s">
        <v>15</v>
      </c>
      <c r="E50" s="2" t="s">
        <v>27</v>
      </c>
      <c r="F50" s="2" t="s">
        <v>22</v>
      </c>
      <c r="G50" s="2" t="s">
        <v>18</v>
      </c>
      <c r="H50" s="2" t="s">
        <v>29</v>
      </c>
      <c r="I50" s="2">
        <v>2</v>
      </c>
      <c r="J50" s="2">
        <v>2</v>
      </c>
      <c r="K50" s="2">
        <v>5</v>
      </c>
      <c r="L50" s="2">
        <f t="shared" si="2"/>
        <v>23.5</v>
      </c>
      <c r="M50" s="2">
        <f>IF(C50&gt;AVERAGE(C2:C151), 1, 0)</f>
        <v>1</v>
      </c>
      <c r="N50" s="2">
        <f t="shared" si="3"/>
        <v>14.5</v>
      </c>
    </row>
    <row r="51" spans="1:14" x14ac:dyDescent="0.25">
      <c r="A51" s="2">
        <v>50</v>
      </c>
      <c r="B51" s="2" t="s">
        <v>76</v>
      </c>
      <c r="C51" s="2">
        <v>62</v>
      </c>
      <c r="D51" s="2" t="s">
        <v>15</v>
      </c>
      <c r="E51" s="2" t="s">
        <v>25</v>
      </c>
      <c r="F51" s="2" t="s">
        <v>17</v>
      </c>
      <c r="G51" s="2" t="s">
        <v>18</v>
      </c>
      <c r="H51" s="2" t="s">
        <v>19</v>
      </c>
      <c r="I51" s="2">
        <v>0</v>
      </c>
      <c r="J51" s="2">
        <v>3</v>
      </c>
      <c r="K51" s="2">
        <v>4</v>
      </c>
      <c r="L51" s="2">
        <f t="shared" si="2"/>
        <v>25.8</v>
      </c>
      <c r="M51" s="2">
        <f>IF(C51&gt;AVERAGE(C2:C151), 1, 0)</f>
        <v>1</v>
      </c>
      <c r="N51" s="2">
        <f t="shared" si="3"/>
        <v>15.88</v>
      </c>
    </row>
    <row r="52" spans="1:14" x14ac:dyDescent="0.25">
      <c r="A52" s="2">
        <v>51</v>
      </c>
      <c r="B52" s="2" t="s">
        <v>77</v>
      </c>
      <c r="C52" s="2">
        <v>64</v>
      </c>
      <c r="D52" s="2" t="s">
        <v>15</v>
      </c>
      <c r="E52" s="2" t="s">
        <v>32</v>
      </c>
      <c r="F52" s="2" t="s">
        <v>35</v>
      </c>
      <c r="G52" s="2" t="s">
        <v>18</v>
      </c>
      <c r="H52" s="2" t="s">
        <v>19</v>
      </c>
      <c r="I52" s="2">
        <v>1</v>
      </c>
      <c r="J52" s="2">
        <v>3</v>
      </c>
      <c r="K52" s="2">
        <v>4</v>
      </c>
      <c r="L52" s="2">
        <f t="shared" si="2"/>
        <v>26.900000000000002</v>
      </c>
      <c r="M52" s="2">
        <f>IF(C52&gt;AVERAGE(C2:C151), 1, 0)</f>
        <v>1</v>
      </c>
      <c r="N52" s="2">
        <f t="shared" si="3"/>
        <v>16.54</v>
      </c>
    </row>
    <row r="53" spans="1:14" x14ac:dyDescent="0.25">
      <c r="A53" s="2">
        <v>52</v>
      </c>
      <c r="B53" s="2" t="s">
        <v>78</v>
      </c>
      <c r="C53" s="2">
        <v>45</v>
      </c>
      <c r="D53" s="2" t="s">
        <v>15</v>
      </c>
      <c r="E53" s="2" t="s">
        <v>32</v>
      </c>
      <c r="F53" s="2" t="s">
        <v>35</v>
      </c>
      <c r="G53" s="2" t="s">
        <v>18</v>
      </c>
      <c r="H53" s="2" t="s">
        <v>29</v>
      </c>
      <c r="I53" s="2">
        <v>1</v>
      </c>
      <c r="J53" s="2">
        <v>2</v>
      </c>
      <c r="K53" s="2">
        <v>5</v>
      </c>
      <c r="L53" s="2">
        <f t="shared" si="2"/>
        <v>19.2</v>
      </c>
      <c r="M53" s="2">
        <f>IF(C53&gt;AVERAGE(C2:C151), 1, 0)</f>
        <v>0</v>
      </c>
      <c r="N53" s="2">
        <f t="shared" si="3"/>
        <v>11.52</v>
      </c>
    </row>
    <row r="54" spans="1:14" x14ac:dyDescent="0.25">
      <c r="A54" s="2">
        <v>53</v>
      </c>
      <c r="B54" s="2" t="s">
        <v>79</v>
      </c>
      <c r="C54" s="2">
        <v>36</v>
      </c>
      <c r="D54" s="2" t="s">
        <v>15</v>
      </c>
      <c r="E54" s="2" t="s">
        <v>16</v>
      </c>
      <c r="F54" s="2" t="s">
        <v>35</v>
      </c>
      <c r="G54" s="2" t="s">
        <v>18</v>
      </c>
      <c r="H54" s="2" t="s">
        <v>19</v>
      </c>
      <c r="I54" s="2">
        <v>1</v>
      </c>
      <c r="J54" s="2">
        <v>2</v>
      </c>
      <c r="K54" s="2">
        <v>4</v>
      </c>
      <c r="L54" s="2">
        <f t="shared" si="2"/>
        <v>15.500000000000002</v>
      </c>
      <c r="M54" s="2">
        <f>IF(C54&gt;AVERAGE(C2:C151), 1, 0)</f>
        <v>0</v>
      </c>
      <c r="N54" s="2">
        <f t="shared" si="3"/>
        <v>9.3000000000000007</v>
      </c>
    </row>
    <row r="55" spans="1:14" x14ac:dyDescent="0.25">
      <c r="A55" s="2">
        <v>54</v>
      </c>
      <c r="B55" s="2" t="s">
        <v>80</v>
      </c>
      <c r="C55" s="2">
        <v>51</v>
      </c>
      <c r="D55" s="2" t="s">
        <v>15</v>
      </c>
      <c r="E55" s="2" t="s">
        <v>25</v>
      </c>
      <c r="F55" s="2" t="s">
        <v>35</v>
      </c>
      <c r="G55" s="2" t="s">
        <v>23</v>
      </c>
      <c r="H55" s="2" t="s">
        <v>19</v>
      </c>
      <c r="I55" s="2">
        <v>1</v>
      </c>
      <c r="J55" s="2">
        <v>1</v>
      </c>
      <c r="K55" s="2">
        <v>3</v>
      </c>
      <c r="L55" s="2">
        <f t="shared" si="2"/>
        <v>21.200000000000003</v>
      </c>
      <c r="M55" s="2">
        <f>IF(C55&gt;AVERAGE(C2:C151), 1, 0)</f>
        <v>1</v>
      </c>
      <c r="N55" s="2">
        <f t="shared" si="3"/>
        <v>13.120000000000001</v>
      </c>
    </row>
    <row r="56" spans="1:14" x14ac:dyDescent="0.25">
      <c r="A56" s="2">
        <v>55</v>
      </c>
      <c r="B56" s="2" t="s">
        <v>81</v>
      </c>
      <c r="C56" s="2">
        <v>69</v>
      </c>
      <c r="D56" s="2" t="s">
        <v>15</v>
      </c>
      <c r="E56" s="2" t="s">
        <v>16</v>
      </c>
      <c r="F56" s="2" t="s">
        <v>35</v>
      </c>
      <c r="G56" s="2" t="s">
        <v>18</v>
      </c>
      <c r="H56" s="2" t="s">
        <v>19</v>
      </c>
      <c r="I56" s="2">
        <v>1</v>
      </c>
      <c r="J56" s="2">
        <v>2</v>
      </c>
      <c r="K56" s="2">
        <v>3</v>
      </c>
      <c r="L56" s="2">
        <f t="shared" si="2"/>
        <v>28.6</v>
      </c>
      <c r="M56" s="2">
        <f>IF(C56&gt;AVERAGE(C2:C151), 1, 0)</f>
        <v>1</v>
      </c>
      <c r="N56" s="2">
        <f t="shared" si="3"/>
        <v>17.559999999999999</v>
      </c>
    </row>
    <row r="57" spans="1:14" x14ac:dyDescent="0.25">
      <c r="A57" s="2">
        <v>56</v>
      </c>
      <c r="B57" s="2" t="s">
        <v>82</v>
      </c>
      <c r="C57" s="2">
        <v>47</v>
      </c>
      <c r="D57" s="2" t="s">
        <v>15</v>
      </c>
      <c r="E57" s="2" t="s">
        <v>38</v>
      </c>
      <c r="F57" s="2" t="s">
        <v>17</v>
      </c>
      <c r="G57" s="2" t="s">
        <v>17</v>
      </c>
      <c r="H57" s="2" t="s">
        <v>29</v>
      </c>
      <c r="I57" s="2">
        <v>0</v>
      </c>
      <c r="J57" s="2">
        <v>0</v>
      </c>
      <c r="K57" s="2">
        <v>5</v>
      </c>
      <c r="L57" s="2">
        <f t="shared" si="2"/>
        <v>19.3</v>
      </c>
      <c r="M57" s="2">
        <f>IF(C57&gt;AVERAGE(C2:C151), 1, 0)</f>
        <v>0</v>
      </c>
      <c r="N57" s="2">
        <f t="shared" si="3"/>
        <v>11.58</v>
      </c>
    </row>
    <row r="58" spans="1:14" x14ac:dyDescent="0.25">
      <c r="A58" s="2">
        <v>57</v>
      </c>
      <c r="B58" s="2" t="s">
        <v>83</v>
      </c>
      <c r="C58" s="2">
        <v>48</v>
      </c>
      <c r="D58" s="2" t="s">
        <v>15</v>
      </c>
      <c r="E58" s="2" t="s">
        <v>27</v>
      </c>
      <c r="F58" s="2" t="s">
        <v>35</v>
      </c>
      <c r="G58" s="2" t="s">
        <v>18</v>
      </c>
      <c r="H58" s="2" t="s">
        <v>19</v>
      </c>
      <c r="I58" s="2">
        <v>1</v>
      </c>
      <c r="J58" s="2">
        <v>3</v>
      </c>
      <c r="K58" s="2">
        <v>2</v>
      </c>
      <c r="L58" s="2">
        <f t="shared" si="2"/>
        <v>20.300000000000004</v>
      </c>
      <c r="M58" s="2">
        <f>IF(C58&gt;AVERAGE(C2:C151), 1, 0)</f>
        <v>0</v>
      </c>
      <c r="N58" s="2">
        <f t="shared" si="3"/>
        <v>12.180000000000001</v>
      </c>
    </row>
    <row r="59" spans="1:14" x14ac:dyDescent="0.25">
      <c r="A59" s="2">
        <v>58</v>
      </c>
      <c r="B59" s="2" t="s">
        <v>84</v>
      </c>
      <c r="C59" s="2">
        <v>59</v>
      </c>
      <c r="D59" s="2" t="s">
        <v>15</v>
      </c>
      <c r="E59" s="2" t="s">
        <v>27</v>
      </c>
      <c r="F59" s="2" t="s">
        <v>17</v>
      </c>
      <c r="G59" s="2" t="s">
        <v>18</v>
      </c>
      <c r="H59" s="2" t="s">
        <v>19</v>
      </c>
      <c r="I59" s="2">
        <v>0</v>
      </c>
      <c r="J59" s="2">
        <v>3</v>
      </c>
      <c r="K59" s="2">
        <v>2</v>
      </c>
      <c r="L59" s="2">
        <f t="shared" si="2"/>
        <v>24.400000000000002</v>
      </c>
      <c r="M59" s="2">
        <f>IF(C59&gt;AVERAGE(C2:C151), 1, 0)</f>
        <v>1</v>
      </c>
      <c r="N59" s="2">
        <f t="shared" si="3"/>
        <v>15.040000000000001</v>
      </c>
    </row>
    <row r="60" spans="1:14" x14ac:dyDescent="0.25">
      <c r="A60" s="2">
        <v>59</v>
      </c>
      <c r="B60" s="2" t="s">
        <v>85</v>
      </c>
      <c r="C60" s="2">
        <v>70</v>
      </c>
      <c r="D60" s="2" t="s">
        <v>15</v>
      </c>
      <c r="E60" s="2" t="s">
        <v>27</v>
      </c>
      <c r="F60" s="2" t="s">
        <v>35</v>
      </c>
      <c r="G60" s="2" t="s">
        <v>23</v>
      </c>
      <c r="H60" s="2" t="s">
        <v>19</v>
      </c>
      <c r="I60" s="2">
        <v>1</v>
      </c>
      <c r="J60" s="2">
        <v>1</v>
      </c>
      <c r="K60" s="2">
        <v>4</v>
      </c>
      <c r="L60" s="2">
        <f t="shared" si="2"/>
        <v>28.9</v>
      </c>
      <c r="M60" s="2">
        <f>IF(C60&gt;AVERAGE(C2:C151), 1, 0)</f>
        <v>1</v>
      </c>
      <c r="N60" s="2">
        <f t="shared" si="3"/>
        <v>17.739999999999998</v>
      </c>
    </row>
    <row r="61" spans="1:14" x14ac:dyDescent="0.25">
      <c r="A61" s="2">
        <v>60</v>
      </c>
      <c r="B61" s="2" t="s">
        <v>86</v>
      </c>
      <c r="C61" s="2">
        <v>21</v>
      </c>
      <c r="D61" s="2" t="s">
        <v>15</v>
      </c>
      <c r="E61" s="2" t="s">
        <v>38</v>
      </c>
      <c r="F61" s="2" t="s">
        <v>17</v>
      </c>
      <c r="G61" s="2" t="s">
        <v>23</v>
      </c>
      <c r="H61" s="2" t="s">
        <v>19</v>
      </c>
      <c r="I61" s="2">
        <v>0</v>
      </c>
      <c r="J61" s="2">
        <v>1</v>
      </c>
      <c r="K61" s="2">
        <v>2</v>
      </c>
      <c r="L61" s="2">
        <f t="shared" si="2"/>
        <v>8.7999999999999989</v>
      </c>
      <c r="M61" s="2">
        <f>IF(C61&gt;AVERAGE(C2:C151), 1, 0)</f>
        <v>0</v>
      </c>
      <c r="N61" s="2">
        <f t="shared" si="3"/>
        <v>5.2799999999999994</v>
      </c>
    </row>
    <row r="62" spans="1:14" x14ac:dyDescent="0.25">
      <c r="A62" s="2">
        <v>61</v>
      </c>
      <c r="B62" s="2" t="s">
        <v>87</v>
      </c>
      <c r="C62" s="2">
        <v>21</v>
      </c>
      <c r="D62" s="2" t="s">
        <v>15</v>
      </c>
      <c r="E62" s="2" t="s">
        <v>25</v>
      </c>
      <c r="F62" s="2" t="s">
        <v>22</v>
      </c>
      <c r="G62" s="2" t="s">
        <v>17</v>
      </c>
      <c r="H62" s="2" t="s">
        <v>19</v>
      </c>
      <c r="I62" s="2">
        <v>2</v>
      </c>
      <c r="J62" s="2">
        <v>0</v>
      </c>
      <c r="K62" s="2">
        <v>4</v>
      </c>
      <c r="L62" s="2">
        <f t="shared" si="2"/>
        <v>9.4</v>
      </c>
      <c r="M62" s="2">
        <f>IF(C62&gt;AVERAGE(C2:C151), 1, 0)</f>
        <v>0</v>
      </c>
      <c r="N62" s="2">
        <f t="shared" si="3"/>
        <v>5.64</v>
      </c>
    </row>
    <row r="63" spans="1:14" x14ac:dyDescent="0.25">
      <c r="A63" s="2">
        <v>62</v>
      </c>
      <c r="B63" s="2" t="s">
        <v>88</v>
      </c>
      <c r="C63" s="2">
        <v>54</v>
      </c>
      <c r="D63" s="2" t="s">
        <v>15</v>
      </c>
      <c r="E63" s="2" t="s">
        <v>32</v>
      </c>
      <c r="F63" s="2" t="s">
        <v>22</v>
      </c>
      <c r="G63" s="2" t="s">
        <v>18</v>
      </c>
      <c r="H63" s="2" t="s">
        <v>19</v>
      </c>
      <c r="I63" s="2">
        <v>2</v>
      </c>
      <c r="J63" s="2">
        <v>3</v>
      </c>
      <c r="K63" s="2">
        <v>2</v>
      </c>
      <c r="L63" s="2">
        <f t="shared" si="2"/>
        <v>23.000000000000004</v>
      </c>
      <c r="M63" s="2">
        <f>IF(C63&gt;AVERAGE(C2:C151), 1, 0)</f>
        <v>1</v>
      </c>
      <c r="N63" s="2">
        <f t="shared" si="3"/>
        <v>14.200000000000003</v>
      </c>
    </row>
    <row r="64" spans="1:14" x14ac:dyDescent="0.25">
      <c r="A64" s="2">
        <v>63</v>
      </c>
      <c r="B64" s="2" t="s">
        <v>89</v>
      </c>
      <c r="C64" s="2">
        <v>21</v>
      </c>
      <c r="D64" s="2" t="s">
        <v>15</v>
      </c>
      <c r="E64" s="2" t="s">
        <v>16</v>
      </c>
      <c r="F64" s="2" t="s">
        <v>17</v>
      </c>
      <c r="G64" s="2" t="s">
        <v>17</v>
      </c>
      <c r="H64" s="2" t="s">
        <v>29</v>
      </c>
      <c r="I64" s="2">
        <v>0</v>
      </c>
      <c r="J64" s="2">
        <v>0</v>
      </c>
      <c r="K64" s="2">
        <v>5</v>
      </c>
      <c r="L64" s="2">
        <f t="shared" si="2"/>
        <v>8.9</v>
      </c>
      <c r="M64" s="2">
        <f>IF(C64&gt;AVERAGE(C2:C151), 1, 0)</f>
        <v>0</v>
      </c>
      <c r="N64" s="2">
        <f t="shared" si="3"/>
        <v>5.34</v>
      </c>
    </row>
    <row r="65" spans="1:14" x14ac:dyDescent="0.25">
      <c r="A65" s="2">
        <v>64</v>
      </c>
      <c r="B65" s="2" t="s">
        <v>90</v>
      </c>
      <c r="C65" s="2">
        <v>20</v>
      </c>
      <c r="D65" s="2" t="s">
        <v>15</v>
      </c>
      <c r="E65" s="2" t="s">
        <v>32</v>
      </c>
      <c r="F65" s="2" t="s">
        <v>17</v>
      </c>
      <c r="G65" s="2" t="s">
        <v>18</v>
      </c>
      <c r="H65" s="2" t="s">
        <v>19</v>
      </c>
      <c r="I65" s="2">
        <v>0</v>
      </c>
      <c r="J65" s="2">
        <v>3</v>
      </c>
      <c r="K65" s="2">
        <v>4</v>
      </c>
      <c r="L65" s="2">
        <f t="shared" si="2"/>
        <v>9</v>
      </c>
      <c r="M65" s="2">
        <f>IF(C65&gt;AVERAGE(C2:C151), 1, 0)</f>
        <v>0</v>
      </c>
      <c r="N65" s="2">
        <f t="shared" si="3"/>
        <v>5.3999999999999995</v>
      </c>
    </row>
    <row r="66" spans="1:14" x14ac:dyDescent="0.25">
      <c r="A66" s="2">
        <v>65</v>
      </c>
      <c r="B66" s="2" t="s">
        <v>91</v>
      </c>
      <c r="C66" s="2">
        <v>65</v>
      </c>
      <c r="D66" s="2" t="s">
        <v>15</v>
      </c>
      <c r="E66" s="2" t="s">
        <v>21</v>
      </c>
      <c r="F66" s="2" t="s">
        <v>22</v>
      </c>
      <c r="G66" s="2" t="s">
        <v>17</v>
      </c>
      <c r="H66" s="2" t="s">
        <v>19</v>
      </c>
      <c r="I66" s="2">
        <v>2</v>
      </c>
      <c r="J66" s="2">
        <v>0</v>
      </c>
      <c r="K66" s="2">
        <v>3</v>
      </c>
      <c r="L66" s="2">
        <f t="shared" ref="L66:L97" si="4">C66*0.4 + I66*0.3 + J66*0.2 + K66*0.1</f>
        <v>26.900000000000002</v>
      </c>
      <c r="M66" s="2">
        <f>IF(C66&gt;AVERAGE(C2:C151), 1, 0)</f>
        <v>1</v>
      </c>
      <c r="N66" s="2">
        <f t="shared" ref="N66:N97" si="5">L66*0.6 + M66*0.4</f>
        <v>16.54</v>
      </c>
    </row>
    <row r="67" spans="1:14" x14ac:dyDescent="0.25">
      <c r="A67" s="2">
        <v>66</v>
      </c>
      <c r="B67" s="2" t="s">
        <v>92</v>
      </c>
      <c r="C67" s="2">
        <v>37</v>
      </c>
      <c r="D67" s="2" t="s">
        <v>15</v>
      </c>
      <c r="E67" s="2" t="s">
        <v>38</v>
      </c>
      <c r="F67" s="2" t="s">
        <v>17</v>
      </c>
      <c r="G67" s="2" t="s">
        <v>18</v>
      </c>
      <c r="H67" s="2" t="s">
        <v>19</v>
      </c>
      <c r="I67" s="2">
        <v>0</v>
      </c>
      <c r="J67" s="2">
        <v>2</v>
      </c>
      <c r="K67" s="2">
        <v>2</v>
      </c>
      <c r="L67" s="2">
        <f t="shared" si="4"/>
        <v>15.4</v>
      </c>
      <c r="M67" s="2">
        <f>IF(C67&gt;AVERAGE(C2:C151), 1, 0)</f>
        <v>0</v>
      </c>
      <c r="N67" s="2">
        <f t="shared" si="5"/>
        <v>9.24</v>
      </c>
    </row>
    <row r="68" spans="1:14" x14ac:dyDescent="0.25">
      <c r="A68" s="2">
        <v>67</v>
      </c>
      <c r="B68" s="2" t="s">
        <v>93</v>
      </c>
      <c r="C68" s="2">
        <v>29</v>
      </c>
      <c r="D68" s="2" t="s">
        <v>15</v>
      </c>
      <c r="E68" s="2" t="s">
        <v>21</v>
      </c>
      <c r="F68" s="2" t="s">
        <v>35</v>
      </c>
      <c r="G68" s="2" t="s">
        <v>17</v>
      </c>
      <c r="H68" s="2" t="s">
        <v>19</v>
      </c>
      <c r="I68" s="2">
        <v>1</v>
      </c>
      <c r="J68" s="2">
        <v>0</v>
      </c>
      <c r="K68" s="2">
        <v>4</v>
      </c>
      <c r="L68" s="2">
        <f t="shared" si="4"/>
        <v>12.300000000000002</v>
      </c>
      <c r="M68" s="2">
        <f>IF(C68&gt;AVERAGE(C2:C151), 1, 0)</f>
        <v>0</v>
      </c>
      <c r="N68" s="2">
        <f t="shared" si="5"/>
        <v>7.3800000000000008</v>
      </c>
    </row>
    <row r="69" spans="1:14" x14ac:dyDescent="0.25">
      <c r="A69" s="2">
        <v>68</v>
      </c>
      <c r="B69" s="2" t="s">
        <v>94</v>
      </c>
      <c r="C69" s="2">
        <v>60</v>
      </c>
      <c r="D69" s="2" t="s">
        <v>15</v>
      </c>
      <c r="E69" s="2" t="s">
        <v>21</v>
      </c>
      <c r="F69" s="2" t="s">
        <v>22</v>
      </c>
      <c r="G69" s="2" t="s">
        <v>23</v>
      </c>
      <c r="H69" s="2" t="s">
        <v>19</v>
      </c>
      <c r="I69" s="2">
        <v>2</v>
      </c>
      <c r="J69" s="2">
        <v>1</v>
      </c>
      <c r="K69" s="2">
        <v>3</v>
      </c>
      <c r="L69" s="2">
        <f t="shared" si="4"/>
        <v>25.1</v>
      </c>
      <c r="M69" s="2">
        <f>IF(C69&gt;AVERAGE(C2:C151), 1, 0)</f>
        <v>1</v>
      </c>
      <c r="N69" s="2">
        <f t="shared" si="5"/>
        <v>15.46</v>
      </c>
    </row>
    <row r="70" spans="1:14" x14ac:dyDescent="0.25">
      <c r="A70" s="2">
        <v>69</v>
      </c>
      <c r="B70" s="2" t="s">
        <v>95</v>
      </c>
      <c r="C70" s="2">
        <v>73</v>
      </c>
      <c r="D70" s="2" t="s">
        <v>15</v>
      </c>
      <c r="E70" s="2" t="s">
        <v>21</v>
      </c>
      <c r="F70" s="2" t="s">
        <v>17</v>
      </c>
      <c r="G70" s="2" t="s">
        <v>23</v>
      </c>
      <c r="H70" s="2" t="s">
        <v>19</v>
      </c>
      <c r="I70" s="2">
        <v>0</v>
      </c>
      <c r="J70" s="2">
        <v>1</v>
      </c>
      <c r="K70" s="2">
        <v>4</v>
      </c>
      <c r="L70" s="2">
        <f t="shared" si="4"/>
        <v>29.8</v>
      </c>
      <c r="M70" s="2">
        <f>IF(C70&gt;AVERAGE(C2:C151), 1, 0)</f>
        <v>1</v>
      </c>
      <c r="N70" s="2">
        <f t="shared" si="5"/>
        <v>18.279999999999998</v>
      </c>
    </row>
    <row r="71" spans="1:14" x14ac:dyDescent="0.25">
      <c r="A71" s="2">
        <v>70</v>
      </c>
      <c r="B71" s="2" t="s">
        <v>96</v>
      </c>
      <c r="C71" s="2">
        <v>80</v>
      </c>
      <c r="D71" s="2" t="s">
        <v>15</v>
      </c>
      <c r="E71" s="2" t="s">
        <v>32</v>
      </c>
      <c r="F71" s="2" t="s">
        <v>17</v>
      </c>
      <c r="G71" s="2" t="s">
        <v>18</v>
      </c>
      <c r="H71" s="2" t="s">
        <v>19</v>
      </c>
      <c r="I71" s="2">
        <v>0</v>
      </c>
      <c r="J71" s="2">
        <v>3</v>
      </c>
      <c r="K71" s="2">
        <v>2</v>
      </c>
      <c r="L71" s="2">
        <f t="shared" si="4"/>
        <v>32.800000000000004</v>
      </c>
      <c r="M71" s="2">
        <f>IF(C71&gt;AVERAGE(C2:C151), 1, 0)</f>
        <v>1</v>
      </c>
      <c r="N71" s="2">
        <f t="shared" si="5"/>
        <v>20.080000000000002</v>
      </c>
    </row>
    <row r="72" spans="1:14" x14ac:dyDescent="0.25">
      <c r="A72" s="2">
        <v>71</v>
      </c>
      <c r="B72" s="2" t="s">
        <v>97</v>
      </c>
      <c r="C72" s="2">
        <v>25</v>
      </c>
      <c r="D72" s="2" t="s">
        <v>15</v>
      </c>
      <c r="E72" s="2" t="s">
        <v>16</v>
      </c>
      <c r="F72" s="2" t="s">
        <v>35</v>
      </c>
      <c r="G72" s="2" t="s">
        <v>17</v>
      </c>
      <c r="H72" s="2" t="s">
        <v>19</v>
      </c>
      <c r="I72" s="2">
        <v>1</v>
      </c>
      <c r="J72" s="2">
        <v>0</v>
      </c>
      <c r="K72" s="2">
        <v>3</v>
      </c>
      <c r="L72" s="2">
        <f t="shared" si="4"/>
        <v>10.600000000000001</v>
      </c>
      <c r="M72" s="2">
        <f>IF(C72&gt;AVERAGE(C2:C151), 1, 0)</f>
        <v>0</v>
      </c>
      <c r="N72" s="2">
        <f t="shared" si="5"/>
        <v>6.36</v>
      </c>
    </row>
    <row r="73" spans="1:14" x14ac:dyDescent="0.25">
      <c r="A73" s="2">
        <v>72</v>
      </c>
      <c r="B73" s="2" t="s">
        <v>98</v>
      </c>
      <c r="C73" s="2">
        <v>75</v>
      </c>
      <c r="D73" s="2" t="s">
        <v>15</v>
      </c>
      <c r="E73" s="2" t="s">
        <v>38</v>
      </c>
      <c r="F73" s="2" t="s">
        <v>17</v>
      </c>
      <c r="G73" s="2" t="s">
        <v>18</v>
      </c>
      <c r="H73" s="2" t="s">
        <v>19</v>
      </c>
      <c r="I73" s="2">
        <v>0</v>
      </c>
      <c r="J73" s="2">
        <v>2</v>
      </c>
      <c r="K73" s="2">
        <v>3</v>
      </c>
      <c r="L73" s="2">
        <f t="shared" si="4"/>
        <v>30.7</v>
      </c>
      <c r="M73" s="2">
        <f>IF(C73&gt;AVERAGE(C2:C151), 1, 0)</f>
        <v>1</v>
      </c>
      <c r="N73" s="2">
        <f t="shared" si="5"/>
        <v>18.819999999999997</v>
      </c>
    </row>
    <row r="74" spans="1:14" x14ac:dyDescent="0.25">
      <c r="A74" s="2">
        <v>73</v>
      </c>
      <c r="B74" s="2" t="s">
        <v>99</v>
      </c>
      <c r="C74" s="2">
        <v>57</v>
      </c>
      <c r="D74" s="2" t="s">
        <v>15</v>
      </c>
      <c r="E74" s="2" t="s">
        <v>38</v>
      </c>
      <c r="F74" s="2" t="s">
        <v>22</v>
      </c>
      <c r="G74" s="2" t="s">
        <v>17</v>
      </c>
      <c r="H74" s="2" t="s">
        <v>29</v>
      </c>
      <c r="I74" s="2">
        <v>2</v>
      </c>
      <c r="J74" s="2">
        <v>0</v>
      </c>
      <c r="K74" s="2">
        <v>5</v>
      </c>
      <c r="L74" s="2">
        <f t="shared" si="4"/>
        <v>23.900000000000002</v>
      </c>
      <c r="M74" s="2">
        <f>IF(C74&gt;AVERAGE(C2:C151), 1, 0)</f>
        <v>1</v>
      </c>
      <c r="N74" s="2">
        <f t="shared" si="5"/>
        <v>14.740000000000002</v>
      </c>
    </row>
    <row r="75" spans="1:14" x14ac:dyDescent="0.25">
      <c r="A75" s="2">
        <v>74</v>
      </c>
      <c r="B75" s="2" t="s">
        <v>100</v>
      </c>
      <c r="C75" s="2">
        <v>74</v>
      </c>
      <c r="D75" s="2" t="s">
        <v>15</v>
      </c>
      <c r="E75" s="2" t="s">
        <v>27</v>
      </c>
      <c r="F75" s="2" t="s">
        <v>17</v>
      </c>
      <c r="G75" s="2" t="s">
        <v>23</v>
      </c>
      <c r="H75" s="2" t="s">
        <v>19</v>
      </c>
      <c r="I75" s="2">
        <v>0</v>
      </c>
      <c r="J75" s="2">
        <v>1</v>
      </c>
      <c r="K75" s="2">
        <v>2</v>
      </c>
      <c r="L75" s="2">
        <f t="shared" si="4"/>
        <v>30</v>
      </c>
      <c r="M75" s="2">
        <f>IF(C75&gt;AVERAGE(C2:C151), 1, 0)</f>
        <v>1</v>
      </c>
      <c r="N75" s="2">
        <f t="shared" si="5"/>
        <v>18.399999999999999</v>
      </c>
    </row>
    <row r="76" spans="1:14" x14ac:dyDescent="0.25">
      <c r="A76" s="2">
        <v>75</v>
      </c>
      <c r="B76" s="2" t="s">
        <v>101</v>
      </c>
      <c r="C76" s="2">
        <v>70</v>
      </c>
      <c r="D76" s="2" t="s">
        <v>15</v>
      </c>
      <c r="E76" s="2" t="s">
        <v>32</v>
      </c>
      <c r="F76" s="2" t="s">
        <v>17</v>
      </c>
      <c r="G76" s="2" t="s">
        <v>23</v>
      </c>
      <c r="H76" s="2" t="s">
        <v>19</v>
      </c>
      <c r="I76" s="2">
        <v>0</v>
      </c>
      <c r="J76" s="2">
        <v>1</v>
      </c>
      <c r="K76" s="2">
        <v>2</v>
      </c>
      <c r="L76" s="2">
        <f t="shared" si="4"/>
        <v>28.4</v>
      </c>
      <c r="M76" s="2">
        <f>IF(C76&gt;AVERAGE(C2:C151), 1, 0)</f>
        <v>1</v>
      </c>
      <c r="N76" s="2">
        <f t="shared" si="5"/>
        <v>17.439999999999998</v>
      </c>
    </row>
    <row r="77" spans="1:14" x14ac:dyDescent="0.25">
      <c r="A77" s="2">
        <v>76</v>
      </c>
      <c r="B77" s="2" t="s">
        <v>102</v>
      </c>
      <c r="C77" s="2">
        <v>24</v>
      </c>
      <c r="D77" s="2" t="s">
        <v>15</v>
      </c>
      <c r="E77" s="2" t="s">
        <v>25</v>
      </c>
      <c r="F77" s="2" t="s">
        <v>22</v>
      </c>
      <c r="G77" s="2" t="s">
        <v>17</v>
      </c>
      <c r="H77" s="2" t="s">
        <v>19</v>
      </c>
      <c r="I77" s="2">
        <v>2</v>
      </c>
      <c r="J77" s="2">
        <v>0</v>
      </c>
      <c r="K77" s="2">
        <v>3</v>
      </c>
      <c r="L77" s="2">
        <f t="shared" si="4"/>
        <v>10.500000000000002</v>
      </c>
      <c r="M77" s="2">
        <f>IF(C77&gt;AVERAGE(C2:C151), 1, 0)</f>
        <v>0</v>
      </c>
      <c r="N77" s="2">
        <f t="shared" si="5"/>
        <v>6.3000000000000007</v>
      </c>
    </row>
    <row r="78" spans="1:14" x14ac:dyDescent="0.25">
      <c r="A78" s="2">
        <v>77</v>
      </c>
      <c r="B78" s="2" t="s">
        <v>103</v>
      </c>
      <c r="C78" s="2">
        <v>45</v>
      </c>
      <c r="D78" s="2" t="s">
        <v>15</v>
      </c>
      <c r="E78" s="2" t="s">
        <v>38</v>
      </c>
      <c r="F78" s="2" t="s">
        <v>35</v>
      </c>
      <c r="G78" s="2" t="s">
        <v>23</v>
      </c>
      <c r="H78" s="2" t="s">
        <v>29</v>
      </c>
      <c r="I78" s="2">
        <v>1</v>
      </c>
      <c r="J78" s="2">
        <v>1</v>
      </c>
      <c r="K78" s="2">
        <v>5</v>
      </c>
      <c r="L78" s="2">
        <f t="shared" si="4"/>
        <v>19</v>
      </c>
      <c r="M78" s="2">
        <f>IF(C78&gt;AVERAGE(C2:C151), 1, 0)</f>
        <v>0</v>
      </c>
      <c r="N78" s="2">
        <f t="shared" si="5"/>
        <v>11.4</v>
      </c>
    </row>
    <row r="79" spans="1:14" x14ac:dyDescent="0.25">
      <c r="A79" s="2">
        <v>78</v>
      </c>
      <c r="B79" s="2" t="s">
        <v>104</v>
      </c>
      <c r="C79" s="2">
        <v>22</v>
      </c>
      <c r="D79" s="2" t="s">
        <v>15</v>
      </c>
      <c r="E79" s="2" t="s">
        <v>25</v>
      </c>
      <c r="F79" s="2" t="s">
        <v>22</v>
      </c>
      <c r="G79" s="2" t="s">
        <v>17</v>
      </c>
      <c r="H79" s="2" t="s">
        <v>29</v>
      </c>
      <c r="I79" s="2">
        <v>2</v>
      </c>
      <c r="J79" s="2">
        <v>0</v>
      </c>
      <c r="K79" s="2">
        <v>5</v>
      </c>
      <c r="L79" s="2">
        <f t="shared" si="4"/>
        <v>9.9</v>
      </c>
      <c r="M79" s="2">
        <f>IF(C79&gt;AVERAGE(C2:C151), 1, 0)</f>
        <v>0</v>
      </c>
      <c r="N79" s="2">
        <f t="shared" si="5"/>
        <v>5.94</v>
      </c>
    </row>
    <row r="80" spans="1:14" x14ac:dyDescent="0.25">
      <c r="A80" s="2">
        <v>79</v>
      </c>
      <c r="B80" s="2" t="s">
        <v>105</v>
      </c>
      <c r="C80" s="2">
        <v>61</v>
      </c>
      <c r="D80" s="2" t="s">
        <v>15</v>
      </c>
      <c r="E80" s="2" t="s">
        <v>32</v>
      </c>
      <c r="F80" s="2" t="s">
        <v>17</v>
      </c>
      <c r="G80" s="2" t="s">
        <v>18</v>
      </c>
      <c r="H80" s="2" t="s">
        <v>29</v>
      </c>
      <c r="I80" s="2">
        <v>0</v>
      </c>
      <c r="J80" s="2">
        <v>2</v>
      </c>
      <c r="K80" s="2">
        <v>5</v>
      </c>
      <c r="L80" s="2">
        <f t="shared" si="4"/>
        <v>25.3</v>
      </c>
      <c r="M80" s="2">
        <f>IF(C80&gt;AVERAGE(C2:C151), 1, 0)</f>
        <v>1</v>
      </c>
      <c r="N80" s="2">
        <f t="shared" si="5"/>
        <v>15.58</v>
      </c>
    </row>
    <row r="81" spans="1:14" x14ac:dyDescent="0.25">
      <c r="A81" s="2">
        <v>80</v>
      </c>
      <c r="B81" s="2" t="s">
        <v>106</v>
      </c>
      <c r="C81" s="2">
        <v>25</v>
      </c>
      <c r="D81" s="2" t="s">
        <v>15</v>
      </c>
      <c r="E81" s="2" t="s">
        <v>32</v>
      </c>
      <c r="F81" s="2" t="s">
        <v>22</v>
      </c>
      <c r="G81" s="2" t="s">
        <v>18</v>
      </c>
      <c r="H81" s="2" t="s">
        <v>19</v>
      </c>
      <c r="I81" s="2">
        <v>2</v>
      </c>
      <c r="J81" s="2">
        <v>2</v>
      </c>
      <c r="K81" s="2">
        <v>4</v>
      </c>
      <c r="L81" s="2">
        <f t="shared" si="4"/>
        <v>11.4</v>
      </c>
      <c r="M81" s="2">
        <f>IF(C81&gt;AVERAGE(C2:C151), 1, 0)</f>
        <v>0</v>
      </c>
      <c r="N81" s="2">
        <f t="shared" si="5"/>
        <v>6.84</v>
      </c>
    </row>
    <row r="82" spans="1:14" x14ac:dyDescent="0.25">
      <c r="A82" s="2">
        <v>81</v>
      </c>
      <c r="B82" s="2" t="s">
        <v>107</v>
      </c>
      <c r="C82" s="2">
        <v>43</v>
      </c>
      <c r="D82" s="2" t="s">
        <v>15</v>
      </c>
      <c r="E82" s="2" t="s">
        <v>38</v>
      </c>
      <c r="F82" s="2" t="s">
        <v>22</v>
      </c>
      <c r="G82" s="2" t="s">
        <v>23</v>
      </c>
      <c r="H82" s="2" t="s">
        <v>19</v>
      </c>
      <c r="I82" s="2">
        <v>2</v>
      </c>
      <c r="J82" s="2">
        <v>1</v>
      </c>
      <c r="K82" s="2">
        <v>4</v>
      </c>
      <c r="L82" s="2">
        <f t="shared" si="4"/>
        <v>18.399999999999999</v>
      </c>
      <c r="M82" s="2">
        <f>IF(C82&gt;AVERAGE(C2:C151), 1, 0)</f>
        <v>0</v>
      </c>
      <c r="N82" s="2">
        <f t="shared" si="5"/>
        <v>11.04</v>
      </c>
    </row>
    <row r="83" spans="1:14" x14ac:dyDescent="0.25">
      <c r="A83" s="2">
        <v>82</v>
      </c>
      <c r="B83" s="2" t="s">
        <v>108</v>
      </c>
      <c r="C83" s="2">
        <v>35</v>
      </c>
      <c r="D83" s="2" t="s">
        <v>15</v>
      </c>
      <c r="E83" s="2" t="s">
        <v>25</v>
      </c>
      <c r="F83" s="2" t="s">
        <v>35</v>
      </c>
      <c r="G83" s="2" t="s">
        <v>23</v>
      </c>
      <c r="H83" s="2" t="s">
        <v>19</v>
      </c>
      <c r="I83" s="2">
        <v>1</v>
      </c>
      <c r="J83" s="2">
        <v>1</v>
      </c>
      <c r="K83" s="2">
        <v>3</v>
      </c>
      <c r="L83" s="2">
        <f t="shared" si="4"/>
        <v>14.8</v>
      </c>
      <c r="M83" s="2">
        <f>IF(C83&gt;AVERAGE(C2:C151), 1, 0)</f>
        <v>0</v>
      </c>
      <c r="N83" s="2">
        <f t="shared" si="5"/>
        <v>8.8800000000000008</v>
      </c>
    </row>
    <row r="84" spans="1:14" x14ac:dyDescent="0.25">
      <c r="A84" s="2">
        <v>83</v>
      </c>
      <c r="B84" s="2" t="s">
        <v>109</v>
      </c>
      <c r="C84" s="2">
        <v>46</v>
      </c>
      <c r="D84" s="2" t="s">
        <v>15</v>
      </c>
      <c r="E84" s="2" t="s">
        <v>32</v>
      </c>
      <c r="F84" s="2" t="s">
        <v>22</v>
      </c>
      <c r="G84" s="2" t="s">
        <v>17</v>
      </c>
      <c r="H84" s="2" t="s">
        <v>19</v>
      </c>
      <c r="I84" s="2">
        <v>2</v>
      </c>
      <c r="J84" s="2">
        <v>0</v>
      </c>
      <c r="K84" s="2">
        <v>3</v>
      </c>
      <c r="L84" s="2">
        <f t="shared" si="4"/>
        <v>19.300000000000004</v>
      </c>
      <c r="M84" s="2">
        <f>IF(C84&gt;AVERAGE(C2:C151), 1, 0)</f>
        <v>0</v>
      </c>
      <c r="N84" s="2">
        <f t="shared" si="5"/>
        <v>11.580000000000002</v>
      </c>
    </row>
    <row r="85" spans="1:14" x14ac:dyDescent="0.25">
      <c r="A85" s="2">
        <v>84</v>
      </c>
      <c r="B85" s="2" t="s">
        <v>110</v>
      </c>
      <c r="C85" s="2">
        <v>49</v>
      </c>
      <c r="D85" s="2" t="s">
        <v>15</v>
      </c>
      <c r="E85" s="2" t="s">
        <v>32</v>
      </c>
      <c r="F85" s="2" t="s">
        <v>35</v>
      </c>
      <c r="G85" s="2" t="s">
        <v>17</v>
      </c>
      <c r="H85" s="2" t="s">
        <v>19</v>
      </c>
      <c r="I85" s="2">
        <v>1</v>
      </c>
      <c r="J85" s="2">
        <v>0</v>
      </c>
      <c r="K85" s="2">
        <v>4</v>
      </c>
      <c r="L85" s="2">
        <f t="shared" si="4"/>
        <v>20.3</v>
      </c>
      <c r="M85" s="2">
        <f>IF(C85&gt;AVERAGE(C2:C151), 1, 0)</f>
        <v>0</v>
      </c>
      <c r="N85" s="2">
        <f t="shared" si="5"/>
        <v>12.18</v>
      </c>
    </row>
    <row r="86" spans="1:14" x14ac:dyDescent="0.25">
      <c r="A86" s="2">
        <v>85</v>
      </c>
      <c r="B86" s="2" t="s">
        <v>111</v>
      </c>
      <c r="C86" s="2">
        <v>67</v>
      </c>
      <c r="D86" s="2" t="s">
        <v>15</v>
      </c>
      <c r="E86" s="2" t="s">
        <v>25</v>
      </c>
      <c r="F86" s="2" t="s">
        <v>35</v>
      </c>
      <c r="G86" s="2" t="s">
        <v>17</v>
      </c>
      <c r="H86" s="2" t="s">
        <v>19</v>
      </c>
      <c r="I86" s="2">
        <v>1</v>
      </c>
      <c r="J86" s="2">
        <v>0</v>
      </c>
      <c r="K86" s="2">
        <v>2</v>
      </c>
      <c r="L86" s="2">
        <f t="shared" si="4"/>
        <v>27.3</v>
      </c>
      <c r="M86" s="2">
        <f>IF(C86&gt;AVERAGE(C2:C151), 1, 0)</f>
        <v>1</v>
      </c>
      <c r="N86" s="2">
        <f t="shared" si="5"/>
        <v>16.779999999999998</v>
      </c>
    </row>
    <row r="87" spans="1:14" x14ac:dyDescent="0.25">
      <c r="A87" s="2">
        <v>86</v>
      </c>
      <c r="B87" s="2" t="s">
        <v>112</v>
      </c>
      <c r="C87" s="2">
        <v>32</v>
      </c>
      <c r="D87" s="2" t="s">
        <v>15</v>
      </c>
      <c r="E87" s="2" t="s">
        <v>21</v>
      </c>
      <c r="F87" s="2" t="s">
        <v>22</v>
      </c>
      <c r="G87" s="2" t="s">
        <v>18</v>
      </c>
      <c r="H87" s="2" t="s">
        <v>19</v>
      </c>
      <c r="I87" s="2">
        <v>2</v>
      </c>
      <c r="J87" s="2">
        <v>3</v>
      </c>
      <c r="K87" s="2">
        <v>4</v>
      </c>
      <c r="L87" s="2">
        <f t="shared" si="4"/>
        <v>14.4</v>
      </c>
      <c r="M87" s="2">
        <f>IF(C87&gt;AVERAGE(C2:C151), 1, 0)</f>
        <v>0</v>
      </c>
      <c r="N87" s="2">
        <f t="shared" si="5"/>
        <v>8.64</v>
      </c>
    </row>
    <row r="88" spans="1:14" x14ac:dyDescent="0.25">
      <c r="A88" s="2">
        <v>87</v>
      </c>
      <c r="B88" s="2" t="s">
        <v>113</v>
      </c>
      <c r="C88" s="2">
        <v>66</v>
      </c>
      <c r="D88" s="2" t="s">
        <v>15</v>
      </c>
      <c r="E88" s="2" t="s">
        <v>21</v>
      </c>
      <c r="F88" s="2" t="s">
        <v>22</v>
      </c>
      <c r="G88" s="2" t="s">
        <v>18</v>
      </c>
      <c r="H88" s="2" t="s">
        <v>29</v>
      </c>
      <c r="I88" s="2">
        <v>2</v>
      </c>
      <c r="J88" s="2">
        <v>2</v>
      </c>
      <c r="K88" s="2">
        <v>5</v>
      </c>
      <c r="L88" s="2">
        <f t="shared" si="4"/>
        <v>27.900000000000002</v>
      </c>
      <c r="M88" s="2">
        <f>IF(C88&gt;AVERAGE(C2:C151), 1, 0)</f>
        <v>1</v>
      </c>
      <c r="N88" s="2">
        <f t="shared" si="5"/>
        <v>17.14</v>
      </c>
    </row>
    <row r="89" spans="1:14" x14ac:dyDescent="0.25">
      <c r="A89" s="2">
        <v>88</v>
      </c>
      <c r="B89" s="2" t="s">
        <v>114</v>
      </c>
      <c r="C89" s="2">
        <v>54</v>
      </c>
      <c r="D89" s="2" t="s">
        <v>15</v>
      </c>
      <c r="E89" s="2" t="s">
        <v>38</v>
      </c>
      <c r="F89" s="2" t="s">
        <v>22</v>
      </c>
      <c r="G89" s="2" t="s">
        <v>18</v>
      </c>
      <c r="H89" s="2" t="s">
        <v>19</v>
      </c>
      <c r="I89" s="2">
        <v>2</v>
      </c>
      <c r="J89" s="2">
        <v>3</v>
      </c>
      <c r="K89" s="2">
        <v>2</v>
      </c>
      <c r="L89" s="2">
        <f t="shared" si="4"/>
        <v>23.000000000000004</v>
      </c>
      <c r="M89" s="2">
        <f>IF(C89&gt;AVERAGE(C2:C151), 1, 0)</f>
        <v>1</v>
      </c>
      <c r="N89" s="2">
        <f t="shared" si="5"/>
        <v>14.200000000000003</v>
      </c>
    </row>
    <row r="90" spans="1:14" x14ac:dyDescent="0.25">
      <c r="A90" s="2">
        <v>89</v>
      </c>
      <c r="B90" s="2" t="s">
        <v>115</v>
      </c>
      <c r="C90" s="2">
        <v>29</v>
      </c>
      <c r="D90" s="2" t="s">
        <v>15</v>
      </c>
      <c r="E90" s="2" t="s">
        <v>25</v>
      </c>
      <c r="F90" s="2" t="s">
        <v>17</v>
      </c>
      <c r="G90" s="2" t="s">
        <v>18</v>
      </c>
      <c r="H90" s="2" t="s">
        <v>19</v>
      </c>
      <c r="I90" s="2">
        <v>0</v>
      </c>
      <c r="J90" s="2">
        <v>2</v>
      </c>
      <c r="K90" s="2">
        <v>2</v>
      </c>
      <c r="L90" s="2">
        <f t="shared" si="4"/>
        <v>12.200000000000001</v>
      </c>
      <c r="M90" s="2">
        <f>IF(C90&gt;AVERAGE(C2:C151), 1, 0)</f>
        <v>0</v>
      </c>
      <c r="N90" s="2">
        <f t="shared" si="5"/>
        <v>7.32</v>
      </c>
    </row>
    <row r="91" spans="1:14" x14ac:dyDescent="0.25">
      <c r="A91" s="2">
        <v>90</v>
      </c>
      <c r="B91" s="2" t="s">
        <v>116</v>
      </c>
      <c r="C91" s="2">
        <v>62</v>
      </c>
      <c r="D91" s="2" t="s">
        <v>15</v>
      </c>
      <c r="E91" s="2" t="s">
        <v>25</v>
      </c>
      <c r="F91" s="2" t="s">
        <v>22</v>
      </c>
      <c r="G91" s="2" t="s">
        <v>17</v>
      </c>
      <c r="H91" s="2" t="s">
        <v>19</v>
      </c>
      <c r="I91" s="2">
        <v>2</v>
      </c>
      <c r="J91" s="2">
        <v>0</v>
      </c>
      <c r="K91" s="2">
        <v>4</v>
      </c>
      <c r="L91" s="2">
        <f t="shared" si="4"/>
        <v>25.8</v>
      </c>
      <c r="M91" s="2">
        <f>IF(C91&gt;AVERAGE(C2:C151), 1, 0)</f>
        <v>1</v>
      </c>
      <c r="N91" s="2">
        <f t="shared" si="5"/>
        <v>15.88</v>
      </c>
    </row>
    <row r="92" spans="1:14" x14ac:dyDescent="0.25">
      <c r="A92" s="2">
        <v>91</v>
      </c>
      <c r="B92" s="2" t="s">
        <v>117</v>
      </c>
      <c r="C92" s="2">
        <v>18</v>
      </c>
      <c r="D92" s="2" t="s">
        <v>15</v>
      </c>
      <c r="E92" s="2" t="s">
        <v>25</v>
      </c>
      <c r="F92" s="2" t="s">
        <v>17</v>
      </c>
      <c r="G92" s="2" t="s">
        <v>17</v>
      </c>
      <c r="H92" s="2" t="s">
        <v>19</v>
      </c>
      <c r="I92" s="2">
        <v>0</v>
      </c>
      <c r="J92" s="2">
        <v>0</v>
      </c>
      <c r="K92" s="2">
        <v>4</v>
      </c>
      <c r="L92" s="2">
        <f t="shared" si="4"/>
        <v>7.6000000000000005</v>
      </c>
      <c r="M92" s="2">
        <f>IF(C92&gt;AVERAGE(C2:C151), 1, 0)</f>
        <v>0</v>
      </c>
      <c r="N92" s="2">
        <f t="shared" si="5"/>
        <v>4.5600000000000005</v>
      </c>
    </row>
    <row r="93" spans="1:14" x14ac:dyDescent="0.25">
      <c r="A93" s="2">
        <v>92</v>
      </c>
      <c r="B93" s="2" t="s">
        <v>118</v>
      </c>
      <c r="C93" s="2">
        <v>41</v>
      </c>
      <c r="D93" s="2" t="s">
        <v>15</v>
      </c>
      <c r="E93" s="2" t="s">
        <v>32</v>
      </c>
      <c r="F93" s="2" t="s">
        <v>22</v>
      </c>
      <c r="G93" s="2" t="s">
        <v>17</v>
      </c>
      <c r="H93" s="2" t="s">
        <v>19</v>
      </c>
      <c r="I93" s="2">
        <v>2</v>
      </c>
      <c r="J93" s="2">
        <v>0</v>
      </c>
      <c r="K93" s="2">
        <v>2</v>
      </c>
      <c r="L93" s="2">
        <f t="shared" si="4"/>
        <v>17.200000000000003</v>
      </c>
      <c r="M93" s="2">
        <f>IF(C93&gt;AVERAGE(C2:C151), 1, 0)</f>
        <v>0</v>
      </c>
      <c r="N93" s="2">
        <f t="shared" si="5"/>
        <v>10.320000000000002</v>
      </c>
    </row>
    <row r="94" spans="1:14" x14ac:dyDescent="0.25">
      <c r="A94" s="2">
        <v>93</v>
      </c>
      <c r="B94" s="2" t="s">
        <v>119</v>
      </c>
      <c r="C94" s="2">
        <v>57</v>
      </c>
      <c r="D94" s="2" t="s">
        <v>15</v>
      </c>
      <c r="E94" s="2" t="s">
        <v>38</v>
      </c>
      <c r="F94" s="2" t="s">
        <v>17</v>
      </c>
      <c r="G94" s="2" t="s">
        <v>17</v>
      </c>
      <c r="H94" s="2" t="s">
        <v>29</v>
      </c>
      <c r="I94" s="2">
        <v>0</v>
      </c>
      <c r="J94" s="2">
        <v>0</v>
      </c>
      <c r="K94" s="2">
        <v>5</v>
      </c>
      <c r="L94" s="2">
        <f t="shared" si="4"/>
        <v>23.3</v>
      </c>
      <c r="M94" s="2">
        <f>IF(C94&gt;AVERAGE(C2:C151), 1, 0)</f>
        <v>1</v>
      </c>
      <c r="N94" s="2">
        <f t="shared" si="5"/>
        <v>14.38</v>
      </c>
    </row>
    <row r="95" spans="1:14" x14ac:dyDescent="0.25">
      <c r="A95" s="2">
        <v>94</v>
      </c>
      <c r="B95" s="2" t="s">
        <v>120</v>
      </c>
      <c r="C95" s="2">
        <v>50</v>
      </c>
      <c r="D95" s="2" t="s">
        <v>15</v>
      </c>
      <c r="E95" s="2" t="s">
        <v>16</v>
      </c>
      <c r="F95" s="2" t="s">
        <v>22</v>
      </c>
      <c r="G95" s="2" t="s">
        <v>23</v>
      </c>
      <c r="H95" s="2" t="s">
        <v>19</v>
      </c>
      <c r="I95" s="2">
        <v>2</v>
      </c>
      <c r="J95" s="2">
        <v>1</v>
      </c>
      <c r="K95" s="2">
        <v>2</v>
      </c>
      <c r="L95" s="2">
        <f t="shared" si="4"/>
        <v>21</v>
      </c>
      <c r="M95" s="2">
        <f>IF(C95&gt;AVERAGE(C2:C151), 1, 0)</f>
        <v>1</v>
      </c>
      <c r="N95" s="2">
        <f t="shared" si="5"/>
        <v>13</v>
      </c>
    </row>
    <row r="96" spans="1:14" x14ac:dyDescent="0.25">
      <c r="A96" s="2">
        <v>95</v>
      </c>
      <c r="B96" s="2" t="s">
        <v>121</v>
      </c>
      <c r="C96" s="2">
        <v>34</v>
      </c>
      <c r="D96" s="2" t="s">
        <v>15</v>
      </c>
      <c r="E96" s="2" t="s">
        <v>21</v>
      </c>
      <c r="F96" s="2" t="s">
        <v>17</v>
      </c>
      <c r="G96" s="2" t="s">
        <v>23</v>
      </c>
      <c r="H96" s="2" t="s">
        <v>29</v>
      </c>
      <c r="I96" s="2">
        <v>0</v>
      </c>
      <c r="J96" s="2">
        <v>1</v>
      </c>
      <c r="K96" s="2">
        <v>5</v>
      </c>
      <c r="L96" s="2">
        <f t="shared" si="4"/>
        <v>14.3</v>
      </c>
      <c r="M96" s="2">
        <f>IF(C96&gt;AVERAGE(C2:C151), 1, 0)</f>
        <v>0</v>
      </c>
      <c r="N96" s="2">
        <f t="shared" si="5"/>
        <v>8.58</v>
      </c>
    </row>
    <row r="97" spans="1:14" x14ac:dyDescent="0.25">
      <c r="A97" s="2">
        <v>96</v>
      </c>
      <c r="B97" s="2" t="s">
        <v>122</v>
      </c>
      <c r="C97" s="2">
        <v>77</v>
      </c>
      <c r="D97" s="2" t="s">
        <v>15</v>
      </c>
      <c r="E97" s="2" t="s">
        <v>27</v>
      </c>
      <c r="F97" s="2" t="s">
        <v>35</v>
      </c>
      <c r="G97" s="2" t="s">
        <v>18</v>
      </c>
      <c r="H97" s="2" t="s">
        <v>19</v>
      </c>
      <c r="I97" s="2">
        <v>1</v>
      </c>
      <c r="J97" s="2">
        <v>2</v>
      </c>
      <c r="K97" s="2">
        <v>2</v>
      </c>
      <c r="L97" s="2">
        <f t="shared" si="4"/>
        <v>31.7</v>
      </c>
      <c r="M97" s="2">
        <f>IF(C97&gt;AVERAGE(C2:C151), 1, 0)</f>
        <v>1</v>
      </c>
      <c r="N97" s="2">
        <f t="shared" si="5"/>
        <v>19.419999999999998</v>
      </c>
    </row>
    <row r="98" spans="1:14" x14ac:dyDescent="0.25">
      <c r="A98" s="2">
        <v>97</v>
      </c>
      <c r="B98" s="2" t="s">
        <v>123</v>
      </c>
      <c r="C98" s="2">
        <v>67</v>
      </c>
      <c r="D98" s="2" t="s">
        <v>15</v>
      </c>
      <c r="E98" s="2" t="s">
        <v>27</v>
      </c>
      <c r="F98" s="2" t="s">
        <v>17</v>
      </c>
      <c r="G98" s="2" t="s">
        <v>17</v>
      </c>
      <c r="H98" s="2" t="s">
        <v>19</v>
      </c>
      <c r="I98" s="2">
        <v>0</v>
      </c>
      <c r="J98" s="2">
        <v>0</v>
      </c>
      <c r="K98" s="2">
        <v>4</v>
      </c>
      <c r="L98" s="2">
        <f t="shared" ref="L98:L129" si="6">C98*0.4 + I98*0.3 + J98*0.2 + K98*0.1</f>
        <v>27.2</v>
      </c>
      <c r="M98" s="2">
        <f>IF(C98&gt;AVERAGE(C2:C151), 1, 0)</f>
        <v>1</v>
      </c>
      <c r="N98" s="2">
        <f t="shared" ref="N98:N129" si="7">L98*0.6 + M98*0.4</f>
        <v>16.72</v>
      </c>
    </row>
    <row r="99" spans="1:14" x14ac:dyDescent="0.25">
      <c r="A99" s="2">
        <v>98</v>
      </c>
      <c r="B99" s="2" t="s">
        <v>124</v>
      </c>
      <c r="C99" s="2">
        <v>42</v>
      </c>
      <c r="D99" s="2" t="s">
        <v>15</v>
      </c>
      <c r="E99" s="2" t="s">
        <v>21</v>
      </c>
      <c r="F99" s="2" t="s">
        <v>22</v>
      </c>
      <c r="G99" s="2" t="s">
        <v>23</v>
      </c>
      <c r="H99" s="2" t="s">
        <v>29</v>
      </c>
      <c r="I99" s="2">
        <v>2</v>
      </c>
      <c r="J99" s="2">
        <v>1</v>
      </c>
      <c r="K99" s="2">
        <v>5</v>
      </c>
      <c r="L99" s="2">
        <f t="shared" si="6"/>
        <v>18.100000000000001</v>
      </c>
      <c r="M99" s="2">
        <f>IF(C99&gt;AVERAGE(C2:C151), 1, 0)</f>
        <v>0</v>
      </c>
      <c r="N99" s="2">
        <f t="shared" si="7"/>
        <v>10.860000000000001</v>
      </c>
    </row>
    <row r="100" spans="1:14" x14ac:dyDescent="0.25">
      <c r="A100" s="2">
        <v>99</v>
      </c>
      <c r="B100" s="2" t="s">
        <v>125</v>
      </c>
      <c r="C100" s="2">
        <v>58</v>
      </c>
      <c r="D100" s="2" t="s">
        <v>15</v>
      </c>
      <c r="E100" s="2" t="s">
        <v>16</v>
      </c>
      <c r="F100" s="2" t="s">
        <v>35</v>
      </c>
      <c r="G100" s="2" t="s">
        <v>17</v>
      </c>
      <c r="H100" s="2" t="s">
        <v>19</v>
      </c>
      <c r="I100" s="2">
        <v>1</v>
      </c>
      <c r="J100" s="2">
        <v>0</v>
      </c>
      <c r="K100" s="2">
        <v>3</v>
      </c>
      <c r="L100" s="2">
        <f t="shared" si="6"/>
        <v>23.800000000000004</v>
      </c>
      <c r="M100" s="2">
        <f>IF(C100&gt;AVERAGE(C2:C151), 1, 0)</f>
        <v>1</v>
      </c>
      <c r="N100" s="2">
        <f t="shared" si="7"/>
        <v>14.680000000000003</v>
      </c>
    </row>
    <row r="101" spans="1:14" x14ac:dyDescent="0.25">
      <c r="A101" s="2">
        <v>100</v>
      </c>
      <c r="B101" s="2" t="s">
        <v>126</v>
      </c>
      <c r="C101" s="2">
        <v>69</v>
      </c>
      <c r="D101" s="2" t="s">
        <v>15</v>
      </c>
      <c r="E101" s="2" t="s">
        <v>25</v>
      </c>
      <c r="F101" s="2" t="s">
        <v>17</v>
      </c>
      <c r="G101" s="2" t="s">
        <v>17</v>
      </c>
      <c r="H101" s="2" t="s">
        <v>19</v>
      </c>
      <c r="I101" s="2">
        <v>0</v>
      </c>
      <c r="J101" s="2">
        <v>0</v>
      </c>
      <c r="K101" s="2">
        <v>4</v>
      </c>
      <c r="L101" s="2">
        <f t="shared" si="6"/>
        <v>28</v>
      </c>
      <c r="M101" s="2">
        <f>IF(C101&gt;AVERAGE(C2:C151), 1, 0)</f>
        <v>1</v>
      </c>
      <c r="N101" s="2">
        <f t="shared" si="7"/>
        <v>17.2</v>
      </c>
    </row>
    <row r="102" spans="1:14" x14ac:dyDescent="0.25">
      <c r="A102" s="2">
        <v>101</v>
      </c>
      <c r="B102" s="2" t="s">
        <v>127</v>
      </c>
      <c r="C102" s="2">
        <v>35</v>
      </c>
      <c r="D102" s="2" t="s">
        <v>15</v>
      </c>
      <c r="E102" s="2" t="s">
        <v>38</v>
      </c>
      <c r="F102" s="2" t="s">
        <v>17</v>
      </c>
      <c r="G102" s="2" t="s">
        <v>18</v>
      </c>
      <c r="H102" s="2" t="s">
        <v>19</v>
      </c>
      <c r="I102" s="2">
        <v>0</v>
      </c>
      <c r="J102" s="2">
        <v>2</v>
      </c>
      <c r="K102" s="2">
        <v>4</v>
      </c>
      <c r="L102" s="2">
        <f t="shared" si="6"/>
        <v>14.8</v>
      </c>
      <c r="M102" s="2">
        <f>IF(C102&gt;AVERAGE(C2:C151), 1, 0)</f>
        <v>0</v>
      </c>
      <c r="N102" s="2">
        <f t="shared" si="7"/>
        <v>8.8800000000000008</v>
      </c>
    </row>
    <row r="103" spans="1:14" x14ac:dyDescent="0.25">
      <c r="A103" s="2">
        <v>102</v>
      </c>
      <c r="B103" s="2" t="s">
        <v>128</v>
      </c>
      <c r="C103" s="2">
        <v>55</v>
      </c>
      <c r="D103" s="2" t="s">
        <v>15</v>
      </c>
      <c r="E103" s="2" t="s">
        <v>32</v>
      </c>
      <c r="F103" s="2" t="s">
        <v>35</v>
      </c>
      <c r="G103" s="2" t="s">
        <v>17</v>
      </c>
      <c r="H103" s="2" t="s">
        <v>19</v>
      </c>
      <c r="I103" s="2">
        <v>1</v>
      </c>
      <c r="J103" s="2">
        <v>0</v>
      </c>
      <c r="K103" s="2">
        <v>2</v>
      </c>
      <c r="L103" s="2">
        <f t="shared" si="6"/>
        <v>22.5</v>
      </c>
      <c r="M103" s="2">
        <f>IF(C103&gt;AVERAGE(C2:C151), 1, 0)</f>
        <v>1</v>
      </c>
      <c r="N103" s="2">
        <f t="shared" si="7"/>
        <v>13.9</v>
      </c>
    </row>
    <row r="104" spans="1:14" x14ac:dyDescent="0.25">
      <c r="A104" s="2">
        <v>103</v>
      </c>
      <c r="B104" s="2" t="s">
        <v>129</v>
      </c>
      <c r="C104" s="2">
        <v>37</v>
      </c>
      <c r="D104" s="2" t="s">
        <v>15</v>
      </c>
      <c r="E104" s="2" t="s">
        <v>38</v>
      </c>
      <c r="F104" s="2" t="s">
        <v>22</v>
      </c>
      <c r="G104" s="2" t="s">
        <v>18</v>
      </c>
      <c r="H104" s="2" t="s">
        <v>19</v>
      </c>
      <c r="I104" s="2">
        <v>2</v>
      </c>
      <c r="J104" s="2">
        <v>2</v>
      </c>
      <c r="K104" s="2">
        <v>4</v>
      </c>
      <c r="L104" s="2">
        <f t="shared" si="6"/>
        <v>16.2</v>
      </c>
      <c r="M104" s="2">
        <f>IF(C104&gt;AVERAGE(C2:C151), 1, 0)</f>
        <v>0</v>
      </c>
      <c r="N104" s="2">
        <f t="shared" si="7"/>
        <v>9.7199999999999989</v>
      </c>
    </row>
    <row r="105" spans="1:14" x14ac:dyDescent="0.25">
      <c r="A105" s="2">
        <v>104</v>
      </c>
      <c r="B105" s="2" t="s">
        <v>130</v>
      </c>
      <c r="C105" s="2">
        <v>38</v>
      </c>
      <c r="D105" s="2" t="s">
        <v>15</v>
      </c>
      <c r="E105" s="2" t="s">
        <v>25</v>
      </c>
      <c r="F105" s="2" t="s">
        <v>22</v>
      </c>
      <c r="G105" s="2" t="s">
        <v>17</v>
      </c>
      <c r="H105" s="2" t="s">
        <v>19</v>
      </c>
      <c r="I105" s="2">
        <v>2</v>
      </c>
      <c r="J105" s="2">
        <v>0</v>
      </c>
      <c r="K105" s="2">
        <v>3</v>
      </c>
      <c r="L105" s="2">
        <f t="shared" si="6"/>
        <v>16.100000000000001</v>
      </c>
      <c r="M105" s="2">
        <f>IF(C105&gt;AVERAGE(C2:C151), 1, 0)</f>
        <v>0</v>
      </c>
      <c r="N105" s="2">
        <f t="shared" si="7"/>
        <v>9.66</v>
      </c>
    </row>
    <row r="106" spans="1:14" x14ac:dyDescent="0.25">
      <c r="A106" s="2">
        <v>105</v>
      </c>
      <c r="B106" s="2" t="s">
        <v>131</v>
      </c>
      <c r="C106" s="2">
        <v>25</v>
      </c>
      <c r="D106" s="2" t="s">
        <v>15</v>
      </c>
      <c r="E106" s="2" t="s">
        <v>25</v>
      </c>
      <c r="F106" s="2" t="s">
        <v>35</v>
      </c>
      <c r="G106" s="2" t="s">
        <v>17</v>
      </c>
      <c r="H106" s="2" t="s">
        <v>19</v>
      </c>
      <c r="I106" s="2">
        <v>1</v>
      </c>
      <c r="J106" s="2">
        <v>0</v>
      </c>
      <c r="K106" s="2">
        <v>3</v>
      </c>
      <c r="L106" s="2">
        <f t="shared" si="6"/>
        <v>10.600000000000001</v>
      </c>
      <c r="M106" s="2">
        <f>IF(C106&gt;AVERAGE(C2:C151), 1, 0)</f>
        <v>0</v>
      </c>
      <c r="N106" s="2">
        <f t="shared" si="7"/>
        <v>6.36</v>
      </c>
    </row>
    <row r="107" spans="1:14" x14ac:dyDescent="0.25">
      <c r="A107" s="2">
        <v>106</v>
      </c>
      <c r="B107" s="2" t="s">
        <v>132</v>
      </c>
      <c r="C107" s="2">
        <v>31</v>
      </c>
      <c r="D107" s="2" t="s">
        <v>15</v>
      </c>
      <c r="E107" s="2" t="s">
        <v>38</v>
      </c>
      <c r="F107" s="2" t="s">
        <v>35</v>
      </c>
      <c r="G107" s="2" t="s">
        <v>18</v>
      </c>
      <c r="H107" s="2" t="s">
        <v>29</v>
      </c>
      <c r="I107" s="2">
        <v>1</v>
      </c>
      <c r="J107" s="2">
        <v>3</v>
      </c>
      <c r="K107" s="2">
        <v>5</v>
      </c>
      <c r="L107" s="2">
        <f t="shared" si="6"/>
        <v>13.8</v>
      </c>
      <c r="M107" s="2">
        <f>IF(C107&gt;AVERAGE(C2:C151), 1, 0)</f>
        <v>0</v>
      </c>
      <c r="N107" s="2">
        <f t="shared" si="7"/>
        <v>8.2799999999999994</v>
      </c>
    </row>
    <row r="108" spans="1:14" x14ac:dyDescent="0.25">
      <c r="A108" s="2">
        <v>107</v>
      </c>
      <c r="B108" s="2" t="s">
        <v>133</v>
      </c>
      <c r="C108" s="2">
        <v>78</v>
      </c>
      <c r="D108" s="2" t="s">
        <v>15</v>
      </c>
      <c r="E108" s="2" t="s">
        <v>27</v>
      </c>
      <c r="F108" s="2" t="s">
        <v>35</v>
      </c>
      <c r="G108" s="2" t="s">
        <v>18</v>
      </c>
      <c r="H108" s="2" t="s">
        <v>19</v>
      </c>
      <c r="I108" s="2">
        <v>1</v>
      </c>
      <c r="J108" s="2">
        <v>2</v>
      </c>
      <c r="K108" s="2">
        <v>4</v>
      </c>
      <c r="L108" s="2">
        <f t="shared" si="6"/>
        <v>32.300000000000004</v>
      </c>
      <c r="M108" s="2">
        <f>IF(C108&gt;AVERAGE(C2:C151), 1, 0)</f>
        <v>1</v>
      </c>
      <c r="N108" s="2">
        <f t="shared" si="7"/>
        <v>19.78</v>
      </c>
    </row>
    <row r="109" spans="1:14" x14ac:dyDescent="0.25">
      <c r="A109" s="2">
        <v>108</v>
      </c>
      <c r="B109" s="2" t="s">
        <v>134</v>
      </c>
      <c r="C109" s="2">
        <v>78</v>
      </c>
      <c r="D109" s="2" t="s">
        <v>15</v>
      </c>
      <c r="E109" s="2" t="s">
        <v>21</v>
      </c>
      <c r="F109" s="2" t="s">
        <v>17</v>
      </c>
      <c r="G109" s="2" t="s">
        <v>17</v>
      </c>
      <c r="H109" s="2" t="s">
        <v>19</v>
      </c>
      <c r="I109" s="2">
        <v>0</v>
      </c>
      <c r="J109" s="2">
        <v>0</v>
      </c>
      <c r="K109" s="2">
        <v>4</v>
      </c>
      <c r="L109" s="2">
        <f t="shared" si="6"/>
        <v>31.6</v>
      </c>
      <c r="M109" s="2">
        <f>IF(C109&gt;AVERAGE(C2:C151), 1, 0)</f>
        <v>1</v>
      </c>
      <c r="N109" s="2">
        <f t="shared" si="7"/>
        <v>19.36</v>
      </c>
    </row>
    <row r="110" spans="1:14" x14ac:dyDescent="0.25">
      <c r="A110" s="2">
        <v>109</v>
      </c>
      <c r="B110" s="2" t="s">
        <v>135</v>
      </c>
      <c r="C110" s="2">
        <v>42</v>
      </c>
      <c r="D110" s="2" t="s">
        <v>15</v>
      </c>
      <c r="E110" s="2" t="s">
        <v>16</v>
      </c>
      <c r="F110" s="2" t="s">
        <v>22</v>
      </c>
      <c r="G110" s="2" t="s">
        <v>18</v>
      </c>
      <c r="H110" s="2" t="s">
        <v>19</v>
      </c>
      <c r="I110" s="2">
        <v>2</v>
      </c>
      <c r="J110" s="2">
        <v>2</v>
      </c>
      <c r="K110" s="2">
        <v>2</v>
      </c>
      <c r="L110" s="2">
        <f t="shared" si="6"/>
        <v>18</v>
      </c>
      <c r="M110" s="2">
        <f>IF(C110&gt;AVERAGE(C2:C151), 1, 0)</f>
        <v>0</v>
      </c>
      <c r="N110" s="2">
        <f t="shared" si="7"/>
        <v>10.799999999999999</v>
      </c>
    </row>
    <row r="111" spans="1:14" x14ac:dyDescent="0.25">
      <c r="A111" s="2">
        <v>110</v>
      </c>
      <c r="B111" s="2" t="s">
        <v>136</v>
      </c>
      <c r="C111" s="2">
        <v>79</v>
      </c>
      <c r="D111" s="2" t="s">
        <v>15</v>
      </c>
      <c r="E111" s="2" t="s">
        <v>38</v>
      </c>
      <c r="F111" s="2" t="s">
        <v>22</v>
      </c>
      <c r="G111" s="2" t="s">
        <v>18</v>
      </c>
      <c r="H111" s="2" t="s">
        <v>29</v>
      </c>
      <c r="I111" s="2">
        <v>2</v>
      </c>
      <c r="J111" s="2">
        <v>3</v>
      </c>
      <c r="K111" s="2">
        <v>5</v>
      </c>
      <c r="L111" s="2">
        <f t="shared" si="6"/>
        <v>33.300000000000004</v>
      </c>
      <c r="M111" s="2">
        <f>IF(C111&gt;AVERAGE(C2:C151), 1, 0)</f>
        <v>1</v>
      </c>
      <c r="N111" s="2">
        <f t="shared" si="7"/>
        <v>20.38</v>
      </c>
    </row>
    <row r="112" spans="1:14" x14ac:dyDescent="0.25">
      <c r="A112" s="2">
        <v>111</v>
      </c>
      <c r="B112" s="2" t="s">
        <v>137</v>
      </c>
      <c r="C112" s="2">
        <v>30</v>
      </c>
      <c r="D112" s="2" t="s">
        <v>15</v>
      </c>
      <c r="E112" s="2" t="s">
        <v>27</v>
      </c>
      <c r="F112" s="2" t="s">
        <v>22</v>
      </c>
      <c r="G112" s="2" t="s">
        <v>17</v>
      </c>
      <c r="H112" s="2" t="s">
        <v>19</v>
      </c>
      <c r="I112" s="2">
        <v>2</v>
      </c>
      <c r="J112" s="2">
        <v>0</v>
      </c>
      <c r="K112" s="2">
        <v>4</v>
      </c>
      <c r="L112" s="2">
        <f t="shared" si="6"/>
        <v>13</v>
      </c>
      <c r="M112" s="2">
        <f>IF(C112&gt;AVERAGE(C2:C151), 1, 0)</f>
        <v>0</v>
      </c>
      <c r="N112" s="2">
        <f t="shared" si="7"/>
        <v>7.8</v>
      </c>
    </row>
    <row r="113" spans="1:14" x14ac:dyDescent="0.25">
      <c r="A113" s="2">
        <v>112</v>
      </c>
      <c r="B113" s="2" t="s">
        <v>138</v>
      </c>
      <c r="C113" s="2">
        <v>75</v>
      </c>
      <c r="D113" s="2" t="s">
        <v>15</v>
      </c>
      <c r="E113" s="2" t="s">
        <v>38</v>
      </c>
      <c r="F113" s="2" t="s">
        <v>17</v>
      </c>
      <c r="G113" s="2" t="s">
        <v>23</v>
      </c>
      <c r="H113" s="2" t="s">
        <v>29</v>
      </c>
      <c r="I113" s="2">
        <v>0</v>
      </c>
      <c r="J113" s="2">
        <v>1</v>
      </c>
      <c r="K113" s="2">
        <v>5</v>
      </c>
      <c r="L113" s="2">
        <f t="shared" si="6"/>
        <v>30.7</v>
      </c>
      <c r="M113" s="2">
        <f>IF(C113&gt;AVERAGE(C2:C151), 1, 0)</f>
        <v>1</v>
      </c>
      <c r="N113" s="2">
        <f t="shared" si="7"/>
        <v>18.819999999999997</v>
      </c>
    </row>
    <row r="114" spans="1:14" x14ac:dyDescent="0.25">
      <c r="A114" s="2">
        <v>113</v>
      </c>
      <c r="B114" s="2" t="s">
        <v>139</v>
      </c>
      <c r="C114" s="2">
        <v>30</v>
      </c>
      <c r="D114" s="2" t="s">
        <v>15</v>
      </c>
      <c r="E114" s="2" t="s">
        <v>38</v>
      </c>
      <c r="F114" s="2" t="s">
        <v>22</v>
      </c>
      <c r="G114" s="2" t="s">
        <v>18</v>
      </c>
      <c r="H114" s="2" t="s">
        <v>19</v>
      </c>
      <c r="I114" s="2">
        <v>2</v>
      </c>
      <c r="J114" s="2">
        <v>2</v>
      </c>
      <c r="K114" s="2">
        <v>2</v>
      </c>
      <c r="L114" s="2">
        <f t="shared" si="6"/>
        <v>13.2</v>
      </c>
      <c r="M114" s="2">
        <f>IF(C114&gt;AVERAGE(C2:C151), 1, 0)</f>
        <v>0</v>
      </c>
      <c r="N114" s="2">
        <f t="shared" si="7"/>
        <v>7.919999999999999</v>
      </c>
    </row>
    <row r="115" spans="1:14" x14ac:dyDescent="0.25">
      <c r="A115" s="2">
        <v>114</v>
      </c>
      <c r="B115" s="2" t="s">
        <v>140</v>
      </c>
      <c r="C115" s="2">
        <v>50</v>
      </c>
      <c r="D115" s="2" t="s">
        <v>15</v>
      </c>
      <c r="E115" s="2" t="s">
        <v>16</v>
      </c>
      <c r="F115" s="2" t="s">
        <v>17</v>
      </c>
      <c r="G115" s="2" t="s">
        <v>18</v>
      </c>
      <c r="H115" s="2" t="s">
        <v>19</v>
      </c>
      <c r="I115" s="2">
        <v>0</v>
      </c>
      <c r="J115" s="2">
        <v>2</v>
      </c>
      <c r="K115" s="2">
        <v>2</v>
      </c>
      <c r="L115" s="2">
        <f t="shared" si="6"/>
        <v>20.599999999999998</v>
      </c>
      <c r="M115" s="2">
        <f>IF(C115&gt;AVERAGE(C2:C151), 1, 0)</f>
        <v>1</v>
      </c>
      <c r="N115" s="2">
        <f t="shared" si="7"/>
        <v>12.759999999999998</v>
      </c>
    </row>
    <row r="116" spans="1:14" x14ac:dyDescent="0.25">
      <c r="A116" s="2">
        <v>115</v>
      </c>
      <c r="B116" s="2" t="s">
        <v>141</v>
      </c>
      <c r="C116" s="2">
        <v>57</v>
      </c>
      <c r="D116" s="2" t="s">
        <v>15</v>
      </c>
      <c r="E116" s="2" t="s">
        <v>21</v>
      </c>
      <c r="F116" s="2" t="s">
        <v>22</v>
      </c>
      <c r="G116" s="2" t="s">
        <v>18</v>
      </c>
      <c r="H116" s="2" t="s">
        <v>19</v>
      </c>
      <c r="I116" s="2">
        <v>2</v>
      </c>
      <c r="J116" s="2">
        <v>2</v>
      </c>
      <c r="K116" s="2">
        <v>3</v>
      </c>
      <c r="L116" s="2">
        <f t="shared" si="6"/>
        <v>24.1</v>
      </c>
      <c r="M116" s="2">
        <f>IF(C116&gt;AVERAGE(C2:C151), 1, 0)</f>
        <v>1</v>
      </c>
      <c r="N116" s="2">
        <f t="shared" si="7"/>
        <v>14.860000000000001</v>
      </c>
    </row>
    <row r="117" spans="1:14" x14ac:dyDescent="0.25">
      <c r="A117" s="2">
        <v>116</v>
      </c>
      <c r="B117" s="2" t="s">
        <v>142</v>
      </c>
      <c r="C117" s="2">
        <v>62</v>
      </c>
      <c r="D117" s="2" t="s">
        <v>15</v>
      </c>
      <c r="E117" s="2" t="s">
        <v>21</v>
      </c>
      <c r="F117" s="2" t="s">
        <v>17</v>
      </c>
      <c r="G117" s="2" t="s">
        <v>23</v>
      </c>
      <c r="H117" s="2" t="s">
        <v>19</v>
      </c>
      <c r="I117" s="2">
        <v>0</v>
      </c>
      <c r="J117" s="2">
        <v>1</v>
      </c>
      <c r="K117" s="2">
        <v>4</v>
      </c>
      <c r="L117" s="2">
        <f t="shared" si="6"/>
        <v>25.4</v>
      </c>
      <c r="M117" s="2">
        <f>IF(C117&gt;AVERAGE(C2:C151), 1, 0)</f>
        <v>1</v>
      </c>
      <c r="N117" s="2">
        <f t="shared" si="7"/>
        <v>15.639999999999999</v>
      </c>
    </row>
    <row r="118" spans="1:14" x14ac:dyDescent="0.25">
      <c r="A118" s="2">
        <v>117</v>
      </c>
      <c r="B118" s="2" t="s">
        <v>143</v>
      </c>
      <c r="C118" s="2">
        <v>18</v>
      </c>
      <c r="D118" s="2" t="s">
        <v>15</v>
      </c>
      <c r="E118" s="2" t="s">
        <v>38</v>
      </c>
      <c r="F118" s="2" t="s">
        <v>35</v>
      </c>
      <c r="G118" s="2" t="s">
        <v>18</v>
      </c>
      <c r="H118" s="2" t="s">
        <v>29</v>
      </c>
      <c r="I118" s="2">
        <v>1</v>
      </c>
      <c r="J118" s="2">
        <v>3</v>
      </c>
      <c r="K118" s="2">
        <v>5</v>
      </c>
      <c r="L118" s="2">
        <f t="shared" si="6"/>
        <v>8.6</v>
      </c>
      <c r="M118" s="2">
        <f>IF(C118&gt;AVERAGE(C2:C151), 1, 0)</f>
        <v>0</v>
      </c>
      <c r="N118" s="2">
        <f t="shared" si="7"/>
        <v>5.1599999999999993</v>
      </c>
    </row>
    <row r="119" spans="1:14" x14ac:dyDescent="0.25">
      <c r="A119" s="2">
        <v>118</v>
      </c>
      <c r="B119" s="2" t="s">
        <v>144</v>
      </c>
      <c r="C119" s="2">
        <v>61</v>
      </c>
      <c r="D119" s="2" t="s">
        <v>15</v>
      </c>
      <c r="E119" s="2" t="s">
        <v>27</v>
      </c>
      <c r="F119" s="2" t="s">
        <v>22</v>
      </c>
      <c r="G119" s="2" t="s">
        <v>18</v>
      </c>
      <c r="H119" s="2" t="s">
        <v>29</v>
      </c>
      <c r="I119" s="2">
        <v>2</v>
      </c>
      <c r="J119" s="2">
        <v>3</v>
      </c>
      <c r="K119" s="2">
        <v>5</v>
      </c>
      <c r="L119" s="2">
        <f t="shared" si="6"/>
        <v>26.100000000000005</v>
      </c>
      <c r="M119" s="2">
        <f>IF(C119&gt;AVERAGE(C2:C151), 1, 0)</f>
        <v>1</v>
      </c>
      <c r="N119" s="2">
        <f t="shared" si="7"/>
        <v>16.060000000000002</v>
      </c>
    </row>
    <row r="120" spans="1:14" x14ac:dyDescent="0.25">
      <c r="A120" s="2">
        <v>119</v>
      </c>
      <c r="B120" s="2" t="s">
        <v>145</v>
      </c>
      <c r="C120" s="2">
        <v>37</v>
      </c>
      <c r="D120" s="2" t="s">
        <v>15</v>
      </c>
      <c r="E120" s="2" t="s">
        <v>32</v>
      </c>
      <c r="F120" s="2" t="s">
        <v>35</v>
      </c>
      <c r="G120" s="2" t="s">
        <v>18</v>
      </c>
      <c r="H120" s="2" t="s">
        <v>19</v>
      </c>
      <c r="I120" s="2">
        <v>1</v>
      </c>
      <c r="J120" s="2">
        <v>2</v>
      </c>
      <c r="K120" s="2">
        <v>2</v>
      </c>
      <c r="L120" s="2">
        <f t="shared" si="6"/>
        <v>15.700000000000001</v>
      </c>
      <c r="M120" s="2">
        <f>IF(C120&gt;AVERAGE(C2:C151), 1, 0)</f>
        <v>0</v>
      </c>
      <c r="N120" s="2">
        <f t="shared" si="7"/>
        <v>9.42</v>
      </c>
    </row>
    <row r="121" spans="1:14" x14ac:dyDescent="0.25">
      <c r="A121" s="2">
        <v>120</v>
      </c>
      <c r="B121" s="2" t="s">
        <v>146</v>
      </c>
      <c r="C121" s="2">
        <v>26</v>
      </c>
      <c r="D121" s="2" t="s">
        <v>15</v>
      </c>
      <c r="E121" s="2" t="s">
        <v>32</v>
      </c>
      <c r="F121" s="2" t="s">
        <v>17</v>
      </c>
      <c r="G121" s="2" t="s">
        <v>17</v>
      </c>
      <c r="H121" s="2" t="s">
        <v>19</v>
      </c>
      <c r="I121" s="2">
        <v>0</v>
      </c>
      <c r="J121" s="2">
        <v>0</v>
      </c>
      <c r="K121" s="2">
        <v>2</v>
      </c>
      <c r="L121" s="2">
        <f t="shared" si="6"/>
        <v>10.6</v>
      </c>
      <c r="M121" s="2">
        <f>IF(C121&gt;AVERAGE(C2:C151), 1, 0)</f>
        <v>0</v>
      </c>
      <c r="N121" s="2">
        <f t="shared" si="7"/>
        <v>6.3599999999999994</v>
      </c>
    </row>
    <row r="122" spans="1:14" x14ac:dyDescent="0.25">
      <c r="A122" s="2">
        <v>121</v>
      </c>
      <c r="B122" s="2" t="s">
        <v>147</v>
      </c>
      <c r="C122" s="2">
        <v>18</v>
      </c>
      <c r="D122" s="2" t="s">
        <v>15</v>
      </c>
      <c r="E122" s="2" t="s">
        <v>38</v>
      </c>
      <c r="F122" s="2" t="s">
        <v>22</v>
      </c>
      <c r="G122" s="2" t="s">
        <v>18</v>
      </c>
      <c r="H122" s="2" t="s">
        <v>19</v>
      </c>
      <c r="I122" s="2">
        <v>2</v>
      </c>
      <c r="J122" s="2">
        <v>2</v>
      </c>
      <c r="K122" s="2">
        <v>4</v>
      </c>
      <c r="L122" s="2">
        <f t="shared" si="6"/>
        <v>8.6</v>
      </c>
      <c r="M122" s="2">
        <f>IF(C122&gt;AVERAGE(C2:C151), 1, 0)</f>
        <v>0</v>
      </c>
      <c r="N122" s="2">
        <f t="shared" si="7"/>
        <v>5.1599999999999993</v>
      </c>
    </row>
    <row r="123" spans="1:14" x14ac:dyDescent="0.25">
      <c r="A123" s="2">
        <v>122</v>
      </c>
      <c r="B123" s="2" t="s">
        <v>148</v>
      </c>
      <c r="C123" s="2">
        <v>31</v>
      </c>
      <c r="D123" s="2" t="s">
        <v>15</v>
      </c>
      <c r="E123" s="2" t="s">
        <v>27</v>
      </c>
      <c r="F123" s="2" t="s">
        <v>17</v>
      </c>
      <c r="G123" s="2" t="s">
        <v>18</v>
      </c>
      <c r="H123" s="2" t="s">
        <v>19</v>
      </c>
      <c r="I123" s="2">
        <v>0</v>
      </c>
      <c r="J123" s="2">
        <v>3</v>
      </c>
      <c r="K123" s="2">
        <v>4</v>
      </c>
      <c r="L123" s="2">
        <f t="shared" si="6"/>
        <v>13.4</v>
      </c>
      <c r="M123" s="2">
        <f>IF(C123&gt;AVERAGE(C2:C151), 1, 0)</f>
        <v>0</v>
      </c>
      <c r="N123" s="2">
        <f t="shared" si="7"/>
        <v>8.0399999999999991</v>
      </c>
    </row>
    <row r="124" spans="1:14" x14ac:dyDescent="0.25">
      <c r="A124" s="2">
        <v>123</v>
      </c>
      <c r="B124" s="2" t="s">
        <v>149</v>
      </c>
      <c r="C124" s="2">
        <v>63</v>
      </c>
      <c r="D124" s="2" t="s">
        <v>15</v>
      </c>
      <c r="E124" s="2" t="s">
        <v>16</v>
      </c>
      <c r="F124" s="2" t="s">
        <v>22</v>
      </c>
      <c r="G124" s="2" t="s">
        <v>18</v>
      </c>
      <c r="H124" s="2" t="s">
        <v>29</v>
      </c>
      <c r="I124" s="2">
        <v>2</v>
      </c>
      <c r="J124" s="2">
        <v>2</v>
      </c>
      <c r="K124" s="2">
        <v>5</v>
      </c>
      <c r="L124" s="2">
        <f t="shared" si="6"/>
        <v>26.700000000000003</v>
      </c>
      <c r="M124" s="2">
        <f>IF(C124&gt;AVERAGE(C2:C151), 1, 0)</f>
        <v>1</v>
      </c>
      <c r="N124" s="2">
        <f t="shared" si="7"/>
        <v>16.419999999999998</v>
      </c>
    </row>
    <row r="125" spans="1:14" x14ac:dyDescent="0.25">
      <c r="A125" s="2">
        <v>124</v>
      </c>
      <c r="B125" s="2" t="s">
        <v>150</v>
      </c>
      <c r="C125" s="2">
        <v>47</v>
      </c>
      <c r="D125" s="2" t="s">
        <v>15</v>
      </c>
      <c r="E125" s="2" t="s">
        <v>16</v>
      </c>
      <c r="F125" s="2" t="s">
        <v>22</v>
      </c>
      <c r="G125" s="2" t="s">
        <v>17</v>
      </c>
      <c r="H125" s="2" t="s">
        <v>19</v>
      </c>
      <c r="I125" s="2">
        <v>2</v>
      </c>
      <c r="J125" s="2">
        <v>0</v>
      </c>
      <c r="K125" s="2">
        <v>4</v>
      </c>
      <c r="L125" s="2">
        <f t="shared" si="6"/>
        <v>19.8</v>
      </c>
      <c r="M125" s="2">
        <f>IF(C125&gt;AVERAGE(C2:C151), 1, 0)</f>
        <v>0</v>
      </c>
      <c r="N125" s="2">
        <f t="shared" si="7"/>
        <v>11.88</v>
      </c>
    </row>
    <row r="126" spans="1:14" x14ac:dyDescent="0.25">
      <c r="A126" s="2">
        <v>125</v>
      </c>
      <c r="B126" s="2" t="s">
        <v>151</v>
      </c>
      <c r="C126" s="2">
        <v>45</v>
      </c>
      <c r="D126" s="2" t="s">
        <v>15</v>
      </c>
      <c r="E126" s="2" t="s">
        <v>21</v>
      </c>
      <c r="F126" s="2" t="s">
        <v>35</v>
      </c>
      <c r="G126" s="2" t="s">
        <v>18</v>
      </c>
      <c r="H126" s="2" t="s">
        <v>29</v>
      </c>
      <c r="I126" s="2">
        <v>1</v>
      </c>
      <c r="J126" s="2">
        <v>3</v>
      </c>
      <c r="K126" s="2">
        <v>5</v>
      </c>
      <c r="L126" s="2">
        <f t="shared" si="6"/>
        <v>19.400000000000002</v>
      </c>
      <c r="M126" s="2">
        <f>IF(C126&gt;AVERAGE(C2:C151), 1, 0)</f>
        <v>0</v>
      </c>
      <c r="N126" s="2">
        <f t="shared" si="7"/>
        <v>11.64</v>
      </c>
    </row>
    <row r="127" spans="1:14" x14ac:dyDescent="0.25">
      <c r="A127" s="2">
        <v>126</v>
      </c>
      <c r="B127" s="2" t="s">
        <v>152</v>
      </c>
      <c r="C127" s="2">
        <v>59</v>
      </c>
      <c r="D127" s="2" t="s">
        <v>15</v>
      </c>
      <c r="E127" s="2" t="s">
        <v>16</v>
      </c>
      <c r="F127" s="2" t="s">
        <v>17</v>
      </c>
      <c r="G127" s="2" t="s">
        <v>17</v>
      </c>
      <c r="H127" s="2" t="s">
        <v>19</v>
      </c>
      <c r="I127" s="2">
        <v>0</v>
      </c>
      <c r="J127" s="2">
        <v>0</v>
      </c>
      <c r="K127" s="2">
        <v>4</v>
      </c>
      <c r="L127" s="2">
        <f t="shared" si="6"/>
        <v>24</v>
      </c>
      <c r="M127" s="2">
        <f>IF(C127&gt;AVERAGE(C2:C151), 1, 0)</f>
        <v>1</v>
      </c>
      <c r="N127" s="2">
        <f t="shared" si="7"/>
        <v>14.799999999999999</v>
      </c>
    </row>
    <row r="128" spans="1:14" x14ac:dyDescent="0.25">
      <c r="A128" s="2">
        <v>127</v>
      </c>
      <c r="B128" s="2" t="s">
        <v>153</v>
      </c>
      <c r="C128" s="2">
        <v>74</v>
      </c>
      <c r="D128" s="2" t="s">
        <v>15</v>
      </c>
      <c r="E128" s="2" t="s">
        <v>25</v>
      </c>
      <c r="F128" s="2" t="s">
        <v>35</v>
      </c>
      <c r="G128" s="2" t="s">
        <v>17</v>
      </c>
      <c r="H128" s="2" t="s">
        <v>19</v>
      </c>
      <c r="I128" s="2">
        <v>1</v>
      </c>
      <c r="J128" s="2">
        <v>0</v>
      </c>
      <c r="K128" s="2">
        <v>3</v>
      </c>
      <c r="L128" s="2">
        <f t="shared" si="6"/>
        <v>30.200000000000003</v>
      </c>
      <c r="M128" s="2">
        <f>IF(C128&gt;AVERAGE(C2:C151), 1, 0)</f>
        <v>1</v>
      </c>
      <c r="N128" s="2">
        <f t="shared" si="7"/>
        <v>18.52</v>
      </c>
    </row>
    <row r="129" spans="1:14" x14ac:dyDescent="0.25">
      <c r="A129" s="2">
        <v>128</v>
      </c>
      <c r="B129" s="2" t="s">
        <v>154</v>
      </c>
      <c r="C129" s="2">
        <v>25</v>
      </c>
      <c r="D129" s="2" t="s">
        <v>15</v>
      </c>
      <c r="E129" s="2" t="s">
        <v>25</v>
      </c>
      <c r="F129" s="2" t="s">
        <v>17</v>
      </c>
      <c r="G129" s="2" t="s">
        <v>18</v>
      </c>
      <c r="H129" s="2" t="s">
        <v>29</v>
      </c>
      <c r="I129" s="2">
        <v>0</v>
      </c>
      <c r="J129" s="2">
        <v>3</v>
      </c>
      <c r="K129" s="2">
        <v>5</v>
      </c>
      <c r="L129" s="2">
        <f t="shared" si="6"/>
        <v>11.1</v>
      </c>
      <c r="M129" s="2">
        <f>IF(C129&gt;AVERAGE(C2:C151), 1, 0)</f>
        <v>0</v>
      </c>
      <c r="N129" s="2">
        <f t="shared" si="7"/>
        <v>6.6599999999999993</v>
      </c>
    </row>
    <row r="130" spans="1:14" x14ac:dyDescent="0.25">
      <c r="A130" s="2">
        <v>129</v>
      </c>
      <c r="B130" s="2" t="s">
        <v>155</v>
      </c>
      <c r="C130" s="2">
        <v>44</v>
      </c>
      <c r="D130" s="2" t="s">
        <v>15</v>
      </c>
      <c r="E130" s="2" t="s">
        <v>25</v>
      </c>
      <c r="F130" s="2" t="s">
        <v>35</v>
      </c>
      <c r="G130" s="2" t="s">
        <v>18</v>
      </c>
      <c r="H130" s="2" t="s">
        <v>19</v>
      </c>
      <c r="I130" s="2">
        <v>1</v>
      </c>
      <c r="J130" s="2">
        <v>2</v>
      </c>
      <c r="K130" s="2">
        <v>4</v>
      </c>
      <c r="L130" s="2">
        <f t="shared" ref="L130:L151" si="8">C130*0.4 + I130*0.3 + J130*0.2 + K130*0.1</f>
        <v>18.7</v>
      </c>
      <c r="M130" s="2">
        <f>IF(C130&gt;AVERAGE(C2:C151), 1, 0)</f>
        <v>0</v>
      </c>
      <c r="N130" s="2">
        <f t="shared" ref="N130:N151" si="9">L130*0.6 + M130*0.4</f>
        <v>11.219999999999999</v>
      </c>
    </row>
    <row r="131" spans="1:14" x14ac:dyDescent="0.25">
      <c r="A131" s="2">
        <v>130</v>
      </c>
      <c r="B131" s="2" t="s">
        <v>156</v>
      </c>
      <c r="C131" s="2">
        <v>20</v>
      </c>
      <c r="D131" s="2" t="s">
        <v>15</v>
      </c>
      <c r="E131" s="2" t="s">
        <v>16</v>
      </c>
      <c r="F131" s="2" t="s">
        <v>35</v>
      </c>
      <c r="G131" s="2" t="s">
        <v>23</v>
      </c>
      <c r="H131" s="2" t="s">
        <v>19</v>
      </c>
      <c r="I131" s="2">
        <v>1</v>
      </c>
      <c r="J131" s="2">
        <v>1</v>
      </c>
      <c r="K131" s="2">
        <v>3</v>
      </c>
      <c r="L131" s="2">
        <f t="shared" si="8"/>
        <v>8.8000000000000007</v>
      </c>
      <c r="M131" s="2">
        <f>IF(C131&gt;AVERAGE(C2:C151), 1, 0)</f>
        <v>0</v>
      </c>
      <c r="N131" s="2">
        <f t="shared" si="9"/>
        <v>5.28</v>
      </c>
    </row>
    <row r="132" spans="1:14" x14ac:dyDescent="0.25">
      <c r="A132" s="2">
        <v>131</v>
      </c>
      <c r="B132" s="2" t="s">
        <v>157</v>
      </c>
      <c r="C132" s="2">
        <v>74</v>
      </c>
      <c r="D132" s="2" t="s">
        <v>15</v>
      </c>
      <c r="E132" s="2" t="s">
        <v>25</v>
      </c>
      <c r="F132" s="2" t="s">
        <v>35</v>
      </c>
      <c r="G132" s="2" t="s">
        <v>18</v>
      </c>
      <c r="H132" s="2" t="s">
        <v>29</v>
      </c>
      <c r="I132" s="2">
        <v>1</v>
      </c>
      <c r="J132" s="2">
        <v>3</v>
      </c>
      <c r="K132" s="2">
        <v>5</v>
      </c>
      <c r="L132" s="2">
        <f t="shared" si="8"/>
        <v>31.000000000000004</v>
      </c>
      <c r="M132" s="2">
        <f>IF(C132&gt;AVERAGE(C2:C151), 1, 0)</f>
        <v>1</v>
      </c>
      <c r="N132" s="2">
        <f t="shared" si="9"/>
        <v>19</v>
      </c>
    </row>
    <row r="133" spans="1:14" x14ac:dyDescent="0.25">
      <c r="A133" s="2">
        <v>132</v>
      </c>
      <c r="B133" s="2" t="s">
        <v>158</v>
      </c>
      <c r="C133" s="2">
        <v>42</v>
      </c>
      <c r="D133" s="2" t="s">
        <v>15</v>
      </c>
      <c r="E133" s="2" t="s">
        <v>27</v>
      </c>
      <c r="F133" s="2" t="s">
        <v>17</v>
      </c>
      <c r="G133" s="2" t="s">
        <v>23</v>
      </c>
      <c r="H133" s="2" t="s">
        <v>19</v>
      </c>
      <c r="I133" s="2">
        <v>0</v>
      </c>
      <c r="J133" s="2">
        <v>1</v>
      </c>
      <c r="K133" s="2">
        <v>2</v>
      </c>
      <c r="L133" s="2">
        <f t="shared" si="8"/>
        <v>17.2</v>
      </c>
      <c r="M133" s="2">
        <f>IF(C133&gt;AVERAGE(C2:C151), 1, 0)</f>
        <v>0</v>
      </c>
      <c r="N133" s="2">
        <f t="shared" si="9"/>
        <v>10.319999999999999</v>
      </c>
    </row>
    <row r="134" spans="1:14" x14ac:dyDescent="0.25">
      <c r="A134" s="2">
        <v>133</v>
      </c>
      <c r="B134" s="2" t="s">
        <v>159</v>
      </c>
      <c r="C134" s="2">
        <v>18</v>
      </c>
      <c r="D134" s="2" t="s">
        <v>15</v>
      </c>
      <c r="E134" s="2" t="s">
        <v>25</v>
      </c>
      <c r="F134" s="2" t="s">
        <v>35</v>
      </c>
      <c r="G134" s="2" t="s">
        <v>23</v>
      </c>
      <c r="H134" s="2" t="s">
        <v>19</v>
      </c>
      <c r="I134" s="2">
        <v>1</v>
      </c>
      <c r="J134" s="2">
        <v>1</v>
      </c>
      <c r="K134" s="2">
        <v>3</v>
      </c>
      <c r="L134" s="2">
        <f t="shared" si="8"/>
        <v>8</v>
      </c>
      <c r="M134" s="2">
        <f>IF(C134&gt;AVERAGE(C2:C151), 1, 0)</f>
        <v>0</v>
      </c>
      <c r="N134" s="2">
        <f t="shared" si="9"/>
        <v>4.8</v>
      </c>
    </row>
    <row r="135" spans="1:14" x14ac:dyDescent="0.25">
      <c r="A135" s="2">
        <v>134</v>
      </c>
      <c r="B135" s="2" t="s">
        <v>160</v>
      </c>
      <c r="C135" s="2">
        <v>22</v>
      </c>
      <c r="D135" s="2" t="s">
        <v>15</v>
      </c>
      <c r="E135" s="2" t="s">
        <v>25</v>
      </c>
      <c r="F135" s="2" t="s">
        <v>35</v>
      </c>
      <c r="G135" s="2" t="s">
        <v>23</v>
      </c>
      <c r="H135" s="2" t="s">
        <v>19</v>
      </c>
      <c r="I135" s="2">
        <v>1</v>
      </c>
      <c r="J135" s="2">
        <v>1</v>
      </c>
      <c r="K135" s="2">
        <v>2</v>
      </c>
      <c r="L135" s="2">
        <f t="shared" si="8"/>
        <v>9.5</v>
      </c>
      <c r="M135" s="2">
        <f>IF(C135&gt;AVERAGE(C2:C151), 1, 0)</f>
        <v>0</v>
      </c>
      <c r="N135" s="2">
        <f t="shared" si="9"/>
        <v>5.7</v>
      </c>
    </row>
    <row r="136" spans="1:14" x14ac:dyDescent="0.25">
      <c r="A136" s="2">
        <v>135</v>
      </c>
      <c r="B136" s="2" t="s">
        <v>161</v>
      </c>
      <c r="C136" s="2">
        <v>80</v>
      </c>
      <c r="D136" s="2" t="s">
        <v>15</v>
      </c>
      <c r="E136" s="2" t="s">
        <v>32</v>
      </c>
      <c r="F136" s="2" t="s">
        <v>35</v>
      </c>
      <c r="G136" s="2" t="s">
        <v>23</v>
      </c>
      <c r="H136" s="2" t="s">
        <v>19</v>
      </c>
      <c r="I136" s="2">
        <v>1</v>
      </c>
      <c r="J136" s="2">
        <v>1</v>
      </c>
      <c r="K136" s="2">
        <v>2</v>
      </c>
      <c r="L136" s="2">
        <f t="shared" si="8"/>
        <v>32.700000000000003</v>
      </c>
      <c r="M136" s="2">
        <f>IF(C136&gt;AVERAGE(C2:C151), 1, 0)</f>
        <v>1</v>
      </c>
      <c r="N136" s="2">
        <f t="shared" si="9"/>
        <v>20.02</v>
      </c>
    </row>
    <row r="137" spans="1:14" x14ac:dyDescent="0.25">
      <c r="A137" s="2">
        <v>136</v>
      </c>
      <c r="B137" s="2" t="s">
        <v>162</v>
      </c>
      <c r="C137" s="2">
        <v>74</v>
      </c>
      <c r="D137" s="2" t="s">
        <v>15</v>
      </c>
      <c r="E137" s="2" t="s">
        <v>16</v>
      </c>
      <c r="F137" s="2" t="s">
        <v>35</v>
      </c>
      <c r="G137" s="2" t="s">
        <v>17</v>
      </c>
      <c r="H137" s="2" t="s">
        <v>19</v>
      </c>
      <c r="I137" s="2">
        <v>1</v>
      </c>
      <c r="J137" s="2">
        <v>0</v>
      </c>
      <c r="K137" s="2">
        <v>4</v>
      </c>
      <c r="L137" s="2">
        <f t="shared" si="8"/>
        <v>30.3</v>
      </c>
      <c r="M137" s="2">
        <f>IF(C137&gt;AVERAGE(C2:C151), 1, 0)</f>
        <v>1</v>
      </c>
      <c r="N137" s="2">
        <f t="shared" si="9"/>
        <v>18.579999999999998</v>
      </c>
    </row>
    <row r="138" spans="1:14" x14ac:dyDescent="0.25">
      <c r="A138" s="2">
        <v>137</v>
      </c>
      <c r="B138" s="2" t="s">
        <v>163</v>
      </c>
      <c r="C138" s="2">
        <v>59</v>
      </c>
      <c r="D138" s="2" t="s">
        <v>15</v>
      </c>
      <c r="E138" s="2" t="s">
        <v>32</v>
      </c>
      <c r="F138" s="2" t="s">
        <v>17</v>
      </c>
      <c r="G138" s="2" t="s">
        <v>23</v>
      </c>
      <c r="H138" s="2" t="s">
        <v>19</v>
      </c>
      <c r="I138" s="2">
        <v>0</v>
      </c>
      <c r="J138" s="2">
        <v>1</v>
      </c>
      <c r="K138" s="2">
        <v>2</v>
      </c>
      <c r="L138" s="2">
        <f t="shared" si="8"/>
        <v>24</v>
      </c>
      <c r="M138" s="2">
        <f>IF(C138&gt;AVERAGE(C2:C151), 1, 0)</f>
        <v>1</v>
      </c>
      <c r="N138" s="2">
        <f t="shared" si="9"/>
        <v>14.799999999999999</v>
      </c>
    </row>
    <row r="139" spans="1:14" x14ac:dyDescent="0.25">
      <c r="A139" s="2">
        <v>138</v>
      </c>
      <c r="B139" s="2" t="s">
        <v>164</v>
      </c>
      <c r="C139" s="2">
        <v>61</v>
      </c>
      <c r="D139" s="2" t="s">
        <v>15</v>
      </c>
      <c r="E139" s="2" t="s">
        <v>16</v>
      </c>
      <c r="F139" s="2" t="s">
        <v>35</v>
      </c>
      <c r="G139" s="2" t="s">
        <v>18</v>
      </c>
      <c r="H139" s="2" t="s">
        <v>19</v>
      </c>
      <c r="I139" s="2">
        <v>1</v>
      </c>
      <c r="J139" s="2">
        <v>2</v>
      </c>
      <c r="K139" s="2">
        <v>4</v>
      </c>
      <c r="L139" s="2">
        <f t="shared" si="8"/>
        <v>25.5</v>
      </c>
      <c r="M139" s="2">
        <f>IF(C139&gt;AVERAGE(C2:C151), 1, 0)</f>
        <v>1</v>
      </c>
      <c r="N139" s="2">
        <f t="shared" si="9"/>
        <v>15.7</v>
      </c>
    </row>
    <row r="140" spans="1:14" x14ac:dyDescent="0.25">
      <c r="A140" s="2">
        <v>139</v>
      </c>
      <c r="B140" s="2" t="s">
        <v>165</v>
      </c>
      <c r="C140" s="2">
        <v>44</v>
      </c>
      <c r="D140" s="2" t="s">
        <v>15</v>
      </c>
      <c r="E140" s="2" t="s">
        <v>38</v>
      </c>
      <c r="F140" s="2" t="s">
        <v>17</v>
      </c>
      <c r="G140" s="2" t="s">
        <v>23</v>
      </c>
      <c r="H140" s="2" t="s">
        <v>19</v>
      </c>
      <c r="I140" s="2">
        <v>0</v>
      </c>
      <c r="J140" s="2">
        <v>1</v>
      </c>
      <c r="K140" s="2">
        <v>2</v>
      </c>
      <c r="L140" s="2">
        <f t="shared" si="8"/>
        <v>18</v>
      </c>
      <c r="M140" s="2">
        <f>IF(C140&gt;AVERAGE(C2:C151), 1, 0)</f>
        <v>0</v>
      </c>
      <c r="N140" s="2">
        <f t="shared" si="9"/>
        <v>10.799999999999999</v>
      </c>
    </row>
    <row r="141" spans="1:14" x14ac:dyDescent="0.25">
      <c r="A141" s="2">
        <v>140</v>
      </c>
      <c r="B141" s="2" t="s">
        <v>166</v>
      </c>
      <c r="C141" s="2">
        <v>27</v>
      </c>
      <c r="D141" s="2" t="s">
        <v>15</v>
      </c>
      <c r="E141" s="2" t="s">
        <v>25</v>
      </c>
      <c r="F141" s="2" t="s">
        <v>35</v>
      </c>
      <c r="G141" s="2" t="s">
        <v>23</v>
      </c>
      <c r="H141" s="2" t="s">
        <v>19</v>
      </c>
      <c r="I141" s="2">
        <v>1</v>
      </c>
      <c r="J141" s="2">
        <v>1</v>
      </c>
      <c r="K141" s="2">
        <v>4</v>
      </c>
      <c r="L141" s="2">
        <f t="shared" si="8"/>
        <v>11.700000000000001</v>
      </c>
      <c r="M141" s="2">
        <f>IF(C141&gt;AVERAGE(C2:C151), 1, 0)</f>
        <v>0</v>
      </c>
      <c r="N141" s="2">
        <f t="shared" si="9"/>
        <v>7.0200000000000005</v>
      </c>
    </row>
    <row r="142" spans="1:14" x14ac:dyDescent="0.25">
      <c r="A142" s="2">
        <v>141</v>
      </c>
      <c r="B142" s="2" t="s">
        <v>167</v>
      </c>
      <c r="C142" s="2">
        <v>37</v>
      </c>
      <c r="D142" s="2" t="s">
        <v>15</v>
      </c>
      <c r="E142" s="2" t="s">
        <v>25</v>
      </c>
      <c r="F142" s="2" t="s">
        <v>17</v>
      </c>
      <c r="G142" s="2" t="s">
        <v>23</v>
      </c>
      <c r="H142" s="2" t="s">
        <v>19</v>
      </c>
      <c r="I142" s="2">
        <v>0</v>
      </c>
      <c r="J142" s="2">
        <v>1</v>
      </c>
      <c r="K142" s="2">
        <v>3</v>
      </c>
      <c r="L142" s="2">
        <f t="shared" si="8"/>
        <v>15.3</v>
      </c>
      <c r="M142" s="2">
        <f>IF(C142&gt;AVERAGE(C2:C151), 1, 0)</f>
        <v>0</v>
      </c>
      <c r="N142" s="2">
        <f t="shared" si="9"/>
        <v>9.18</v>
      </c>
    </row>
    <row r="143" spans="1:14" x14ac:dyDescent="0.25">
      <c r="A143" s="2">
        <v>142</v>
      </c>
      <c r="B143" s="2" t="s">
        <v>168</v>
      </c>
      <c r="C143" s="2">
        <v>61</v>
      </c>
      <c r="D143" s="2" t="s">
        <v>169</v>
      </c>
      <c r="E143" s="2" t="s">
        <v>170</v>
      </c>
      <c r="F143" s="2" t="s">
        <v>22</v>
      </c>
      <c r="G143" s="2" t="s">
        <v>171</v>
      </c>
      <c r="H143" s="2" t="s">
        <v>19</v>
      </c>
      <c r="I143" s="2">
        <v>2</v>
      </c>
      <c r="J143" s="2">
        <v>5</v>
      </c>
      <c r="K143" s="2">
        <v>4</v>
      </c>
      <c r="L143" s="2">
        <f t="shared" si="8"/>
        <v>26.400000000000002</v>
      </c>
      <c r="M143" s="2">
        <f>IF(C143&gt;AVERAGE(C2:C151), 1, 0)</f>
        <v>1</v>
      </c>
      <c r="N143" s="2">
        <f t="shared" si="9"/>
        <v>16.239999999999998</v>
      </c>
    </row>
    <row r="144" spans="1:14" x14ac:dyDescent="0.25">
      <c r="A144" s="3">
        <v>143</v>
      </c>
      <c r="B144" s="3" t="s">
        <v>197</v>
      </c>
      <c r="C144" s="3">
        <v>49</v>
      </c>
      <c r="D144" s="3" t="s">
        <v>169</v>
      </c>
      <c r="E144" s="3" t="s">
        <v>172</v>
      </c>
      <c r="F144" s="3" t="s">
        <v>22</v>
      </c>
      <c r="G144" s="3" t="s">
        <v>18</v>
      </c>
      <c r="H144" s="3" t="s">
        <v>29</v>
      </c>
      <c r="I144" s="3">
        <v>2</v>
      </c>
      <c r="J144" s="3">
        <v>3</v>
      </c>
      <c r="K144" s="3">
        <v>5</v>
      </c>
      <c r="L144" s="3">
        <f t="shared" si="8"/>
        <v>21.300000000000004</v>
      </c>
      <c r="M144" s="3">
        <f>IF(C144&gt;AVERAGE(C2:C151), 1, 0)</f>
        <v>0</v>
      </c>
      <c r="N144" s="3">
        <f t="shared" si="9"/>
        <v>12.780000000000003</v>
      </c>
    </row>
    <row r="145" spans="1:14" x14ac:dyDescent="0.25">
      <c r="A145" s="2">
        <v>144</v>
      </c>
      <c r="B145" s="2" t="s">
        <v>173</v>
      </c>
      <c r="C145" s="2">
        <v>54</v>
      </c>
      <c r="D145" s="2" t="s">
        <v>169</v>
      </c>
      <c r="E145" s="2" t="s">
        <v>172</v>
      </c>
      <c r="F145" s="2" t="s">
        <v>22</v>
      </c>
      <c r="G145" s="2" t="s">
        <v>18</v>
      </c>
      <c r="H145" s="2" t="s">
        <v>29</v>
      </c>
      <c r="I145" s="2">
        <v>2</v>
      </c>
      <c r="J145" s="2">
        <v>3</v>
      </c>
      <c r="K145" s="2">
        <v>5</v>
      </c>
      <c r="L145" s="2">
        <f t="shared" si="8"/>
        <v>23.300000000000004</v>
      </c>
      <c r="M145" s="2">
        <f>IF(C145&gt;AVERAGE(C2:C151), 1, 0)</f>
        <v>1</v>
      </c>
      <c r="N145" s="2">
        <f t="shared" si="9"/>
        <v>14.380000000000003</v>
      </c>
    </row>
    <row r="146" spans="1:14" x14ac:dyDescent="0.25">
      <c r="A146" s="2">
        <v>145</v>
      </c>
      <c r="B146" s="2" t="s">
        <v>174</v>
      </c>
      <c r="C146" s="2">
        <v>63</v>
      </c>
      <c r="D146" s="2" t="s">
        <v>175</v>
      </c>
      <c r="E146" s="2" t="s">
        <v>176</v>
      </c>
      <c r="F146" s="2" t="s">
        <v>22</v>
      </c>
      <c r="G146" s="2" t="s">
        <v>18</v>
      </c>
      <c r="H146" s="2" t="s">
        <v>171</v>
      </c>
      <c r="I146" s="2">
        <v>2</v>
      </c>
      <c r="J146" s="2">
        <v>3</v>
      </c>
      <c r="K146" s="2">
        <v>7</v>
      </c>
      <c r="L146" s="2">
        <f t="shared" si="8"/>
        <v>27.100000000000005</v>
      </c>
      <c r="M146" s="2">
        <f>IF(C146&gt;AVERAGE(C2:C151), 1, 0)</f>
        <v>1</v>
      </c>
      <c r="N146" s="2">
        <f t="shared" si="9"/>
        <v>16.66</v>
      </c>
    </row>
    <row r="147" spans="1:14" x14ac:dyDescent="0.25">
      <c r="A147" s="2">
        <v>146</v>
      </c>
      <c r="B147" s="2" t="s">
        <v>177</v>
      </c>
      <c r="C147" s="2">
        <v>80</v>
      </c>
      <c r="D147" s="2" t="s">
        <v>175</v>
      </c>
      <c r="E147" s="2" t="s">
        <v>178</v>
      </c>
      <c r="F147" s="2" t="s">
        <v>22</v>
      </c>
      <c r="G147" s="2" t="s">
        <v>171</v>
      </c>
      <c r="H147" s="2" t="s">
        <v>171</v>
      </c>
      <c r="I147" s="2">
        <v>2</v>
      </c>
      <c r="J147" s="2">
        <v>4</v>
      </c>
      <c r="K147" s="2">
        <v>7</v>
      </c>
      <c r="L147" s="2">
        <f t="shared" si="8"/>
        <v>34.1</v>
      </c>
      <c r="M147" s="2">
        <f>IF(C147&gt;AVERAGE(C2:C151), 1, 0)</f>
        <v>1</v>
      </c>
      <c r="N147" s="2">
        <f t="shared" si="9"/>
        <v>20.86</v>
      </c>
    </row>
    <row r="148" spans="1:14" x14ac:dyDescent="0.25">
      <c r="A148" s="2">
        <v>147</v>
      </c>
      <c r="B148" s="2" t="s">
        <v>179</v>
      </c>
      <c r="C148" s="2">
        <v>65</v>
      </c>
      <c r="D148" s="2" t="s">
        <v>175</v>
      </c>
      <c r="E148" s="2" t="s">
        <v>176</v>
      </c>
      <c r="F148" s="2" t="s">
        <v>22</v>
      </c>
      <c r="G148" s="2" t="s">
        <v>23</v>
      </c>
      <c r="H148" s="2" t="s">
        <v>171</v>
      </c>
      <c r="I148" s="2">
        <v>2</v>
      </c>
      <c r="J148" s="2">
        <v>1</v>
      </c>
      <c r="K148" s="2">
        <v>6</v>
      </c>
      <c r="L148" s="2">
        <f t="shared" si="8"/>
        <v>27.400000000000002</v>
      </c>
      <c r="M148" s="2">
        <f>IF(C148&gt;AVERAGE(C2:C151), 1, 0)</f>
        <v>1</v>
      </c>
      <c r="N148" s="2">
        <f t="shared" si="9"/>
        <v>16.84</v>
      </c>
    </row>
    <row r="149" spans="1:14" x14ac:dyDescent="0.25">
      <c r="A149" s="2">
        <v>148</v>
      </c>
      <c r="B149" s="2" t="s">
        <v>180</v>
      </c>
      <c r="C149" s="2">
        <v>58</v>
      </c>
      <c r="D149" s="2" t="s">
        <v>175</v>
      </c>
      <c r="E149" s="2" t="s">
        <v>178</v>
      </c>
      <c r="F149" s="2" t="s">
        <v>35</v>
      </c>
      <c r="G149" s="2" t="s">
        <v>17</v>
      </c>
      <c r="H149" s="2" t="s">
        <v>171</v>
      </c>
      <c r="I149" s="2">
        <v>1</v>
      </c>
      <c r="J149" s="2">
        <v>0</v>
      </c>
      <c r="K149" s="2">
        <v>8</v>
      </c>
      <c r="L149" s="2">
        <f t="shared" si="8"/>
        <v>24.300000000000004</v>
      </c>
      <c r="M149" s="2">
        <f>IF(C149&gt;AVERAGE(C2:C151), 1, 0)</f>
        <v>1</v>
      </c>
      <c r="N149" s="2">
        <f t="shared" si="9"/>
        <v>14.980000000000002</v>
      </c>
    </row>
    <row r="150" spans="1:14" x14ac:dyDescent="0.25">
      <c r="A150" s="3">
        <v>149</v>
      </c>
      <c r="B150" s="3" t="s">
        <v>196</v>
      </c>
      <c r="C150" s="3">
        <v>50</v>
      </c>
      <c r="D150" s="3" t="s">
        <v>175</v>
      </c>
      <c r="E150" s="3" t="s">
        <v>178</v>
      </c>
      <c r="F150" s="3" t="s">
        <v>22</v>
      </c>
      <c r="G150" s="3" t="s">
        <v>171</v>
      </c>
      <c r="H150" s="3" t="s">
        <v>171</v>
      </c>
      <c r="I150" s="3">
        <v>2</v>
      </c>
      <c r="J150" s="3">
        <v>4</v>
      </c>
      <c r="K150" s="3">
        <v>7</v>
      </c>
      <c r="L150" s="3">
        <f t="shared" si="8"/>
        <v>22.1</v>
      </c>
      <c r="M150" s="3">
        <f>IF(C150&gt;AVERAGE(C2:C151), 1, 0)</f>
        <v>1</v>
      </c>
      <c r="N150" s="3">
        <f t="shared" si="9"/>
        <v>13.66</v>
      </c>
    </row>
    <row r="151" spans="1:14" x14ac:dyDescent="0.25">
      <c r="A151" s="3">
        <v>150</v>
      </c>
      <c r="B151" s="3" t="s">
        <v>195</v>
      </c>
      <c r="C151" s="3">
        <v>55</v>
      </c>
      <c r="D151" s="3" t="s">
        <v>175</v>
      </c>
      <c r="E151" s="3" t="s">
        <v>181</v>
      </c>
      <c r="F151" s="3" t="s">
        <v>22</v>
      </c>
      <c r="G151" s="3" t="s">
        <v>171</v>
      </c>
      <c r="H151" s="3" t="s">
        <v>194</v>
      </c>
      <c r="I151" s="3">
        <v>2</v>
      </c>
      <c r="J151" s="3">
        <v>5</v>
      </c>
      <c r="K151" s="3">
        <v>8</v>
      </c>
      <c r="L151" s="3">
        <f t="shared" si="8"/>
        <v>24.400000000000002</v>
      </c>
      <c r="M151" s="3">
        <f>IF(C151&gt;AVERAGE(C2:C151), 1, 0)</f>
        <v>1</v>
      </c>
      <c r="N151" s="3">
        <f t="shared" si="9"/>
        <v>15.040000000000001</v>
      </c>
    </row>
    <row r="179" spans="1:2" x14ac:dyDescent="0.25">
      <c r="A179" s="4" t="s">
        <v>184</v>
      </c>
    </row>
    <row r="180" spans="1:2" x14ac:dyDescent="0.25">
      <c r="A180" s="4" t="s">
        <v>185</v>
      </c>
      <c r="B180" s="2">
        <f>SUMPRODUCT(C2:C151, I2:I151)/SUM(I2:I151)</f>
        <v>50.552795031055901</v>
      </c>
    </row>
    <row r="181" spans="1:2" x14ac:dyDescent="0.25">
      <c r="A181" s="4" t="s">
        <v>186</v>
      </c>
      <c r="B181" s="2">
        <f>STDEV(C2:C151)/AVERAGE(C2:C151)</f>
        <v>0.35652008700424909</v>
      </c>
    </row>
    <row r="182" spans="1:2" x14ac:dyDescent="0.25">
      <c r="A182" s="4" t="s">
        <v>187</v>
      </c>
      <c r="B182" s="2">
        <f>PERCENTILE(C2:C151, 0.1)</f>
        <v>25</v>
      </c>
    </row>
    <row r="183" spans="1:2" x14ac:dyDescent="0.25">
      <c r="A183" s="4" t="s">
        <v>188</v>
      </c>
      <c r="B183" s="2">
        <f>PERCENTILE(C2:C151, 0.25)</f>
        <v>35</v>
      </c>
    </row>
    <row r="184" spans="1:2" x14ac:dyDescent="0.25">
      <c r="A184" s="4" t="s">
        <v>189</v>
      </c>
      <c r="B184" s="2">
        <f>PERCENTILE(C2:C151, 0.5)</f>
        <v>50</v>
      </c>
    </row>
    <row r="185" spans="1:2" x14ac:dyDescent="0.25">
      <c r="A185" s="4" t="s">
        <v>190</v>
      </c>
      <c r="B185" s="2">
        <f>PERCENTILE(C2:C151, 0.75)</f>
        <v>63</v>
      </c>
    </row>
    <row r="186" spans="1:2" x14ac:dyDescent="0.25">
      <c r="A186" s="4" t="s">
        <v>191</v>
      </c>
      <c r="B186" s="2">
        <f>PERCENTILE(C2:C151, 0.9)</f>
        <v>74</v>
      </c>
    </row>
    <row r="187" spans="1:2" x14ac:dyDescent="0.25">
      <c r="A187" s="4" t="s">
        <v>192</v>
      </c>
      <c r="B187" s="2">
        <f>AVERAGE(C2:C151)-1.96*STDEV(C2:C151)/SQRT(COUNT(C2:C151))</f>
        <v>46.98380138246285</v>
      </c>
    </row>
    <row r="188" spans="1:2" x14ac:dyDescent="0.25">
      <c r="A188" s="4" t="s">
        <v>193</v>
      </c>
      <c r="B188" s="2">
        <f>AVERAGE(C2:C151)+1.96*STDEV(C2:C151)/SQRT(COUNT(C2:C151))</f>
        <v>52.669531950870486</v>
      </c>
    </row>
    <row r="193" spans="1:2" x14ac:dyDescent="0.25">
      <c r="A193" s="4" t="s">
        <v>182</v>
      </c>
    </row>
    <row r="194" spans="1:2" x14ac:dyDescent="0.25">
      <c r="B194" s="2">
        <f>_xlfn.CHISQ.TEST(I2:I151, K2:K151)</f>
        <v>5.2891848646946749E-15</v>
      </c>
    </row>
    <row r="198" spans="1:2" x14ac:dyDescent="0.25">
      <c r="A198" s="4" t="s">
        <v>183</v>
      </c>
    </row>
    <row r="199" spans="1:2" x14ac:dyDescent="0.25">
      <c r="B199" s="2">
        <f>_xlfn.T.TEST(I2:I151, J2:J151, 2, 1)</f>
        <v>8.1218746108791668E-4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y Análisis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Manuel Zea Hancco</dc:creator>
  <cp:lastModifiedBy>user</cp:lastModifiedBy>
  <dcterms:created xsi:type="dcterms:W3CDTF">2024-12-03T02:30:57Z</dcterms:created>
  <dcterms:modified xsi:type="dcterms:W3CDTF">2024-12-03T17:41:41Z</dcterms:modified>
</cp:coreProperties>
</file>